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Benedikt\Masterthesis\! 1 Paper\9. Data availability\"/>
    </mc:Choice>
  </mc:AlternateContent>
  <bookViews>
    <workbookView xWindow="0" yWindow="0" windowWidth="14460" windowHeight="12285" tabRatio="903"/>
  </bookViews>
  <sheets>
    <sheet name="Figure 2a" sheetId="4" r:id="rId1"/>
    <sheet name="Figure 2b" sheetId="5" r:id="rId2"/>
    <sheet name="Figure 2c,d &amp; Sup. Figure 4c,d " sheetId="6" r:id="rId3"/>
    <sheet name="Figure 3a" sheetId="7" r:id="rId4"/>
    <sheet name="Figure 3b" sheetId="8" r:id="rId5"/>
    <sheet name="Figure 4a,b,d,e" sheetId="9" r:id="rId6"/>
    <sheet name="Figure 4c,f" sheetId="10" r:id="rId7"/>
    <sheet name="Figure 5" sheetId="17" r:id="rId8"/>
    <sheet name="Supplementary Figure 1" sheetId="12" r:id="rId9"/>
    <sheet name="Supplementary Figure 2" sheetId="13" r:id="rId10"/>
    <sheet name="Supplementary Figure 3" sheetId="14" r:id="rId11"/>
    <sheet name="Supplementary Figure 4a" sheetId="2" r:id="rId12"/>
    <sheet name="Supplementary Figure 4b" sheetId="3" r:id="rId13"/>
    <sheet name="Supplementary Figure 5" sheetId="15" r:id="rId14"/>
    <sheet name="Supplementary Figure 6" sheetId="16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0" i="17" l="1"/>
  <c r="AK20" i="17" l="1"/>
  <c r="AM20" i="17" s="1"/>
  <c r="Q20" i="17"/>
  <c r="AL19" i="17"/>
  <c r="AM19" i="17" s="1"/>
  <c r="AK19" i="17"/>
  <c r="Q19" i="17"/>
  <c r="AK14" i="17"/>
  <c r="Q14" i="17"/>
  <c r="AK13" i="17"/>
  <c r="Q13" i="17"/>
  <c r="R13" i="17" s="1"/>
  <c r="S13" i="17" s="1"/>
  <c r="AK8" i="17"/>
  <c r="AM8" i="17" s="1"/>
  <c r="Q8" i="17"/>
  <c r="AL7" i="17"/>
  <c r="AM7" i="17" s="1"/>
  <c r="AK7" i="17"/>
  <c r="Q7" i="17"/>
  <c r="AK6" i="17"/>
  <c r="Q6" i="17"/>
  <c r="AL5" i="17"/>
  <c r="AK5" i="17"/>
  <c r="Q5" i="17"/>
  <c r="AM13" i="17" l="1"/>
  <c r="S5" i="17"/>
  <c r="S14" i="17"/>
  <c r="AM14" i="17"/>
  <c r="R5" i="17"/>
  <c r="S6" i="17" s="1"/>
  <c r="R7" i="17"/>
  <c r="S8" i="17" s="1"/>
  <c r="R19" i="17"/>
  <c r="S19" i="17" s="1"/>
  <c r="AL13" i="17"/>
  <c r="AQ85" i="14"/>
  <c r="N85" i="14"/>
  <c r="AQ84" i="14"/>
  <c r="N84" i="14"/>
  <c r="AQ83" i="14"/>
  <c r="N83" i="14"/>
  <c r="AQ82" i="14"/>
  <c r="N82" i="14"/>
  <c r="AQ81" i="14"/>
  <c r="N81" i="14"/>
  <c r="AQ80" i="14"/>
  <c r="N80" i="14"/>
  <c r="AQ79" i="14"/>
  <c r="N79" i="14"/>
  <c r="AQ78" i="14"/>
  <c r="AQ75" i="14"/>
  <c r="N75" i="14"/>
  <c r="AQ74" i="14"/>
  <c r="N74" i="14"/>
  <c r="AQ73" i="14"/>
  <c r="N73" i="14"/>
  <c r="AQ72" i="14"/>
  <c r="N72" i="14"/>
  <c r="AQ71" i="14"/>
  <c r="N71" i="14"/>
  <c r="AQ70" i="14"/>
  <c r="N70" i="14"/>
  <c r="AQ69" i="14"/>
  <c r="N69" i="14"/>
  <c r="AQ68" i="14"/>
  <c r="N68" i="14"/>
  <c r="AQ65" i="14"/>
  <c r="N65" i="14"/>
  <c r="AQ64" i="14"/>
  <c r="N64" i="14"/>
  <c r="AQ63" i="14"/>
  <c r="N63" i="14"/>
  <c r="AQ62" i="14"/>
  <c r="N62" i="14"/>
  <c r="AQ61" i="14"/>
  <c r="N61" i="14"/>
  <c r="AQ60" i="14"/>
  <c r="N60" i="14"/>
  <c r="AQ59" i="14"/>
  <c r="N59" i="14"/>
  <c r="AQ58" i="14"/>
  <c r="N58" i="14"/>
  <c r="AQ55" i="14"/>
  <c r="N55" i="14"/>
  <c r="AQ54" i="14"/>
  <c r="N54" i="14"/>
  <c r="AQ53" i="14"/>
  <c r="N53" i="14"/>
  <c r="AQ52" i="14"/>
  <c r="N52" i="14"/>
  <c r="AQ51" i="14"/>
  <c r="N51" i="14"/>
  <c r="AQ50" i="14"/>
  <c r="N50" i="14"/>
  <c r="AQ49" i="14"/>
  <c r="N49" i="14"/>
  <c r="AQ48" i="14"/>
  <c r="N48" i="14"/>
  <c r="AC41" i="14"/>
  <c r="N41" i="14"/>
  <c r="AC40" i="14"/>
  <c r="N40" i="14"/>
  <c r="AC39" i="14"/>
  <c r="N39" i="14"/>
  <c r="AC38" i="14"/>
  <c r="N38" i="14"/>
  <c r="AC37" i="14"/>
  <c r="N37" i="14"/>
  <c r="AC36" i="14"/>
  <c r="N36" i="14"/>
  <c r="AC35" i="14"/>
  <c r="N35" i="14"/>
  <c r="AC34" i="14"/>
  <c r="N34" i="14"/>
  <c r="AC31" i="14"/>
  <c r="AC30" i="14"/>
  <c r="N30" i="14"/>
  <c r="AC29" i="14"/>
  <c r="N29" i="14"/>
  <c r="AC28" i="14"/>
  <c r="N28" i="14"/>
  <c r="AC27" i="14"/>
  <c r="N27" i="14"/>
  <c r="AC26" i="14"/>
  <c r="N26" i="14"/>
  <c r="AC25" i="14"/>
  <c r="N25" i="14"/>
  <c r="AC24" i="14"/>
  <c r="N24" i="14"/>
  <c r="AC21" i="14"/>
  <c r="N21" i="14"/>
  <c r="AC20" i="14"/>
  <c r="N20" i="14"/>
  <c r="AC19" i="14"/>
  <c r="N19" i="14"/>
  <c r="AC18" i="14"/>
  <c r="N18" i="14"/>
  <c r="AC17" i="14"/>
  <c r="N17" i="14"/>
  <c r="AC16" i="14"/>
  <c r="N16" i="14"/>
  <c r="AC15" i="14"/>
  <c r="N15" i="14"/>
  <c r="AC14" i="14"/>
  <c r="N14" i="14"/>
  <c r="AC11" i="14"/>
  <c r="N11" i="14"/>
  <c r="AC10" i="14"/>
  <c r="N10" i="14"/>
  <c r="AC9" i="14"/>
  <c r="N9" i="14"/>
  <c r="AC8" i="14"/>
  <c r="N8" i="14"/>
  <c r="AC7" i="14"/>
  <c r="N7" i="14"/>
  <c r="AC6" i="14"/>
  <c r="N6" i="14"/>
  <c r="AC5" i="14"/>
  <c r="N5" i="14"/>
  <c r="AC4" i="14"/>
  <c r="N4" i="14"/>
  <c r="S7" i="17" l="1"/>
  <c r="AV126" i="13"/>
  <c r="AR126" i="13"/>
  <c r="AN126" i="13"/>
  <c r="AJ126" i="13"/>
  <c r="AG126" i="13"/>
  <c r="AW126" i="13" s="1"/>
  <c r="AF126" i="13"/>
  <c r="AE126" i="13"/>
  <c r="AD126" i="13"/>
  <c r="AC126" i="13"/>
  <c r="AS126" i="13" s="1"/>
  <c r="AB126" i="13"/>
  <c r="AA126" i="13"/>
  <c r="Z126" i="13"/>
  <c r="Y126" i="13"/>
  <c r="AO126" i="13" s="1"/>
  <c r="X126" i="13"/>
  <c r="W126" i="13"/>
  <c r="V126" i="13"/>
  <c r="U126" i="13"/>
  <c r="AK126" i="13" s="1"/>
  <c r="T126" i="13"/>
  <c r="S126" i="13"/>
  <c r="AW125" i="13"/>
  <c r="AS125" i="13"/>
  <c r="AO125" i="13"/>
  <c r="AK125" i="13"/>
  <c r="AG125" i="13"/>
  <c r="AF125" i="13"/>
  <c r="AE125" i="13"/>
  <c r="AD125" i="13"/>
  <c r="AT125" i="13" s="1"/>
  <c r="AC125" i="13"/>
  <c r="AB125" i="13"/>
  <c r="AA125" i="13"/>
  <c r="Z125" i="13"/>
  <c r="AP125" i="13" s="1"/>
  <c r="Y125" i="13"/>
  <c r="X125" i="13"/>
  <c r="W125" i="13"/>
  <c r="V125" i="13"/>
  <c r="AL125" i="13" s="1"/>
  <c r="U125" i="13"/>
  <c r="T125" i="13"/>
  <c r="S125" i="13"/>
  <c r="AJ125" i="13" s="1"/>
  <c r="AT124" i="13"/>
  <c r="AP124" i="13"/>
  <c r="AL124" i="13"/>
  <c r="AG124" i="13"/>
  <c r="AF124" i="13"/>
  <c r="AE124" i="13"/>
  <c r="AU124" i="13" s="1"/>
  <c r="AD124" i="13"/>
  <c r="AC124" i="13"/>
  <c r="AB124" i="13"/>
  <c r="AA124" i="13"/>
  <c r="AQ124" i="13" s="1"/>
  <c r="Z124" i="13"/>
  <c r="Y124" i="13"/>
  <c r="X124" i="13"/>
  <c r="W124" i="13"/>
  <c r="AM124" i="13" s="1"/>
  <c r="V124" i="13"/>
  <c r="U124" i="13"/>
  <c r="T124" i="13"/>
  <c r="S124" i="13"/>
  <c r="AU123" i="13"/>
  <c r="AQ123" i="13"/>
  <c r="AM123" i="13"/>
  <c r="AG123" i="13"/>
  <c r="AW123" i="13" s="1"/>
  <c r="AF123" i="13"/>
  <c r="AV123" i="13" s="1"/>
  <c r="AE123" i="13"/>
  <c r="AD123" i="13"/>
  <c r="AC123" i="13"/>
  <c r="AB123" i="13"/>
  <c r="AR123" i="13" s="1"/>
  <c r="AA123" i="13"/>
  <c r="Z123" i="13"/>
  <c r="Y123" i="13"/>
  <c r="X123" i="13"/>
  <c r="AN123" i="13" s="1"/>
  <c r="W123" i="13"/>
  <c r="V123" i="13"/>
  <c r="U123" i="13"/>
  <c r="T123" i="13"/>
  <c r="AJ123" i="13" s="1"/>
  <c r="S123" i="13"/>
  <c r="AV122" i="13"/>
  <c r="AR122" i="13"/>
  <c r="AN122" i="13"/>
  <c r="AJ122" i="13"/>
  <c r="AG122" i="13"/>
  <c r="AW122" i="13" s="1"/>
  <c r="AF122" i="13"/>
  <c r="AE122" i="13"/>
  <c r="AD122" i="13"/>
  <c r="AC122" i="13"/>
  <c r="AS122" i="13" s="1"/>
  <c r="AB122" i="13"/>
  <c r="AA122" i="13"/>
  <c r="Z122" i="13"/>
  <c r="Y122" i="13"/>
  <c r="AO122" i="13" s="1"/>
  <c r="X122" i="13"/>
  <c r="W122" i="13"/>
  <c r="V122" i="13"/>
  <c r="U122" i="13"/>
  <c r="AK122" i="13" s="1"/>
  <c r="T122" i="13"/>
  <c r="S122" i="13"/>
  <c r="AW121" i="13"/>
  <c r="AS121" i="13"/>
  <c r="AO121" i="13"/>
  <c r="AK121" i="13"/>
  <c r="AG121" i="13"/>
  <c r="AF121" i="13"/>
  <c r="AE121" i="13"/>
  <c r="AD121" i="13"/>
  <c r="AT121" i="13" s="1"/>
  <c r="AC121" i="13"/>
  <c r="AB121" i="13"/>
  <c r="AA121" i="13"/>
  <c r="Z121" i="13"/>
  <c r="AP121" i="13" s="1"/>
  <c r="Y121" i="13"/>
  <c r="X121" i="13"/>
  <c r="W121" i="13"/>
  <c r="V121" i="13"/>
  <c r="AL121" i="13" s="1"/>
  <c r="U121" i="13"/>
  <c r="T121" i="13"/>
  <c r="S121" i="13"/>
  <c r="AJ121" i="13" s="1"/>
  <c r="AT120" i="13"/>
  <c r="AP120" i="13"/>
  <c r="AL120" i="13"/>
  <c r="AG120" i="13"/>
  <c r="AF120" i="13"/>
  <c r="AE120" i="13"/>
  <c r="AU120" i="13" s="1"/>
  <c r="AD120" i="13"/>
  <c r="AC120" i="13"/>
  <c r="AB120" i="13"/>
  <c r="AA120" i="13"/>
  <c r="AQ120" i="13" s="1"/>
  <c r="Z120" i="13"/>
  <c r="Y120" i="13"/>
  <c r="X120" i="13"/>
  <c r="W120" i="13"/>
  <c r="AM120" i="13" s="1"/>
  <c r="V120" i="13"/>
  <c r="U120" i="13"/>
  <c r="T120" i="13"/>
  <c r="S120" i="13"/>
  <c r="AS119" i="13"/>
  <c r="AK119" i="13"/>
  <c r="AG119" i="13"/>
  <c r="AW119" i="13" s="1"/>
  <c r="AF119" i="13"/>
  <c r="AE119" i="13"/>
  <c r="AU119" i="13" s="1"/>
  <c r="AD119" i="13"/>
  <c r="AC119" i="13"/>
  <c r="AT119" i="13" s="1"/>
  <c r="AB119" i="13"/>
  <c r="AA119" i="13"/>
  <c r="AQ119" i="13" s="1"/>
  <c r="Z119" i="13"/>
  <c r="Y119" i="13"/>
  <c r="AP119" i="13" s="1"/>
  <c r="X119" i="13"/>
  <c r="W119" i="13"/>
  <c r="AM119" i="13" s="1"/>
  <c r="V119" i="13"/>
  <c r="U119" i="13"/>
  <c r="AL119" i="13" s="1"/>
  <c r="T119" i="13"/>
  <c r="S119" i="13"/>
  <c r="AV110" i="13"/>
  <c r="AT110" i="13"/>
  <c r="AL110" i="13"/>
  <c r="AG110" i="13"/>
  <c r="AF110" i="13"/>
  <c r="AW110" i="13" s="1"/>
  <c r="AE110" i="13"/>
  <c r="AU110" i="13" s="1"/>
  <c r="AD110" i="13"/>
  <c r="AC110" i="13"/>
  <c r="AB110" i="13"/>
  <c r="AA110" i="13"/>
  <c r="AQ110" i="13" s="1"/>
  <c r="Z110" i="13"/>
  <c r="AP110" i="13" s="1"/>
  <c r="Y110" i="13"/>
  <c r="X110" i="13"/>
  <c r="AO110" i="13" s="1"/>
  <c r="W110" i="13"/>
  <c r="AM110" i="13" s="1"/>
  <c r="V110" i="13"/>
  <c r="U110" i="13"/>
  <c r="T110" i="13"/>
  <c r="S110" i="13"/>
  <c r="AQ109" i="13"/>
  <c r="AG109" i="13"/>
  <c r="AW109" i="13" s="1"/>
  <c r="AF109" i="13"/>
  <c r="AV109" i="13" s="1"/>
  <c r="AE109" i="13"/>
  <c r="AU109" i="13" s="1"/>
  <c r="AD109" i="13"/>
  <c r="AC109" i="13"/>
  <c r="AT109" i="13" s="1"/>
  <c r="AB109" i="13"/>
  <c r="AR109" i="13" s="1"/>
  <c r="AA109" i="13"/>
  <c r="Z109" i="13"/>
  <c r="Y109" i="13"/>
  <c r="AP109" i="13" s="1"/>
  <c r="X109" i="13"/>
  <c r="AN109" i="13" s="1"/>
  <c r="W109" i="13"/>
  <c r="AM109" i="13" s="1"/>
  <c r="V109" i="13"/>
  <c r="U109" i="13"/>
  <c r="AL109" i="13" s="1"/>
  <c r="T109" i="13"/>
  <c r="AJ109" i="13" s="1"/>
  <c r="S109" i="13"/>
  <c r="AR108" i="13"/>
  <c r="AJ108" i="13"/>
  <c r="AG108" i="13"/>
  <c r="AF108" i="13"/>
  <c r="AV108" i="13" s="1"/>
  <c r="AE108" i="13"/>
  <c r="AD108" i="13"/>
  <c r="AU108" i="13" s="1"/>
  <c r="AC108" i="13"/>
  <c r="AB108" i="13"/>
  <c r="AA108" i="13"/>
  <c r="Z108" i="13"/>
  <c r="Y108" i="13"/>
  <c r="X108" i="13"/>
  <c r="AN108" i="13" s="1"/>
  <c r="W108" i="13"/>
  <c r="V108" i="13"/>
  <c r="AM108" i="13" s="1"/>
  <c r="U108" i="13"/>
  <c r="T108" i="13"/>
  <c r="S108" i="13"/>
  <c r="AQ107" i="13"/>
  <c r="AG107" i="13"/>
  <c r="AW107" i="13" s="1"/>
  <c r="AF107" i="13"/>
  <c r="AE107" i="13"/>
  <c r="AV107" i="13" s="1"/>
  <c r="AD107" i="13"/>
  <c r="AC107" i="13"/>
  <c r="AS107" i="13" s="1"/>
  <c r="AB107" i="13"/>
  <c r="AA107" i="13"/>
  <c r="AR107" i="13" s="1"/>
  <c r="Z107" i="13"/>
  <c r="Y107" i="13"/>
  <c r="AO107" i="13" s="1"/>
  <c r="X107" i="13"/>
  <c r="W107" i="13"/>
  <c r="AN107" i="13" s="1"/>
  <c r="V107" i="13"/>
  <c r="U107" i="13"/>
  <c r="AK107" i="13" s="1"/>
  <c r="T107" i="13"/>
  <c r="S107" i="13"/>
  <c r="AJ107" i="13" s="1"/>
  <c r="AV106" i="13"/>
  <c r="AT106" i="13"/>
  <c r="AR106" i="13"/>
  <c r="AJ106" i="13"/>
  <c r="AG106" i="13"/>
  <c r="AF106" i="13"/>
  <c r="AW106" i="13" s="1"/>
  <c r="AE106" i="13"/>
  <c r="AD106" i="13"/>
  <c r="AC106" i="13"/>
  <c r="AB106" i="13"/>
  <c r="AS106" i="13" s="1"/>
  <c r="AA106" i="13"/>
  <c r="Z106" i="13"/>
  <c r="AP106" i="13" s="1"/>
  <c r="Y106" i="13"/>
  <c r="X106" i="13"/>
  <c r="AO106" i="13" s="1"/>
  <c r="W106" i="13"/>
  <c r="V106" i="13"/>
  <c r="AL106" i="13" s="1"/>
  <c r="U106" i="13"/>
  <c r="T106" i="13"/>
  <c r="AK106" i="13" s="1"/>
  <c r="S106" i="13"/>
  <c r="AW105" i="13"/>
  <c r="AQ105" i="13"/>
  <c r="AO105" i="13"/>
  <c r="AK105" i="13"/>
  <c r="AG105" i="13"/>
  <c r="AF105" i="13"/>
  <c r="AV105" i="13" s="1"/>
  <c r="AE105" i="13"/>
  <c r="AU105" i="13" s="1"/>
  <c r="AD105" i="13"/>
  <c r="AC105" i="13"/>
  <c r="AT105" i="13" s="1"/>
  <c r="AB105" i="13"/>
  <c r="AR105" i="13" s="1"/>
  <c r="AA105" i="13"/>
  <c r="Z105" i="13"/>
  <c r="Y105" i="13"/>
  <c r="AP105" i="13" s="1"/>
  <c r="X105" i="13"/>
  <c r="AN105" i="13" s="1"/>
  <c r="W105" i="13"/>
  <c r="AM105" i="13" s="1"/>
  <c r="V105" i="13"/>
  <c r="U105" i="13"/>
  <c r="AL105" i="13" s="1"/>
  <c r="T105" i="13"/>
  <c r="AJ105" i="13" s="1"/>
  <c r="S105" i="13"/>
  <c r="AV104" i="13"/>
  <c r="AL104" i="13"/>
  <c r="AG104" i="13"/>
  <c r="AF104" i="13"/>
  <c r="AE104" i="13"/>
  <c r="AD104" i="13"/>
  <c r="AU104" i="13" s="1"/>
  <c r="AC104" i="13"/>
  <c r="AB104" i="13"/>
  <c r="AR104" i="13" s="1"/>
  <c r="AA104" i="13"/>
  <c r="Z104" i="13"/>
  <c r="Y104" i="13"/>
  <c r="X104" i="13"/>
  <c r="AN104" i="13" s="1"/>
  <c r="W104" i="13"/>
  <c r="V104" i="13"/>
  <c r="AM104" i="13" s="1"/>
  <c r="U104" i="13"/>
  <c r="T104" i="13"/>
  <c r="AJ104" i="13" s="1"/>
  <c r="S104" i="13"/>
  <c r="AW103" i="13"/>
  <c r="AQ103" i="13"/>
  <c r="AO103" i="13"/>
  <c r="AK103" i="13"/>
  <c r="AG103" i="13"/>
  <c r="AF103" i="13"/>
  <c r="AE103" i="13"/>
  <c r="AV103" i="13" s="1"/>
  <c r="AD103" i="13"/>
  <c r="AT103" i="13" s="1"/>
  <c r="AC103" i="13"/>
  <c r="AS103" i="13" s="1"/>
  <c r="AB103" i="13"/>
  <c r="AA103" i="13"/>
  <c r="AR103" i="13" s="1"/>
  <c r="Z103" i="13"/>
  <c r="AP103" i="13" s="1"/>
  <c r="Y103" i="13"/>
  <c r="X103" i="13"/>
  <c r="W103" i="13"/>
  <c r="AN103" i="13" s="1"/>
  <c r="V103" i="13"/>
  <c r="AL103" i="13" s="1"/>
  <c r="U103" i="13"/>
  <c r="T103" i="13"/>
  <c r="S103" i="13"/>
  <c r="AJ103" i="13" s="1"/>
  <c r="AR94" i="13"/>
  <c r="AJ94" i="13"/>
  <c r="AG94" i="13"/>
  <c r="AW94" i="13" s="1"/>
  <c r="AF94" i="13"/>
  <c r="AV94" i="13" s="1"/>
  <c r="AE94" i="13"/>
  <c r="AD94" i="13"/>
  <c r="AC94" i="13"/>
  <c r="AS94" i="13" s="1"/>
  <c r="AB94" i="13"/>
  <c r="AA94" i="13"/>
  <c r="Z94" i="13"/>
  <c r="Y94" i="13"/>
  <c r="AO94" i="13" s="1"/>
  <c r="X94" i="13"/>
  <c r="AN94" i="13" s="1"/>
  <c r="W94" i="13"/>
  <c r="V94" i="13"/>
  <c r="U94" i="13"/>
  <c r="AK94" i="13" s="1"/>
  <c r="T94" i="13"/>
  <c r="S94" i="13"/>
  <c r="AW93" i="13"/>
  <c r="AV93" i="13"/>
  <c r="AQ93" i="13"/>
  <c r="AO93" i="13"/>
  <c r="AK93" i="13"/>
  <c r="AJ93" i="13"/>
  <c r="AG93" i="13"/>
  <c r="AF93" i="13"/>
  <c r="AE93" i="13"/>
  <c r="AU93" i="13" s="1"/>
  <c r="AD93" i="13"/>
  <c r="AT93" i="13" s="1"/>
  <c r="AC93" i="13"/>
  <c r="AS93" i="13" s="1"/>
  <c r="AB93" i="13"/>
  <c r="AA93" i="13"/>
  <c r="AR93" i="13" s="1"/>
  <c r="Z93" i="13"/>
  <c r="AP93" i="13" s="1"/>
  <c r="Y93" i="13"/>
  <c r="X93" i="13"/>
  <c r="W93" i="13"/>
  <c r="AN93" i="13" s="1"/>
  <c r="V93" i="13"/>
  <c r="AL93" i="13" s="1"/>
  <c r="U93" i="13"/>
  <c r="T93" i="13"/>
  <c r="S93" i="13"/>
  <c r="AW92" i="13"/>
  <c r="AO92" i="13"/>
  <c r="AG92" i="13"/>
  <c r="AF92" i="13"/>
  <c r="AV92" i="13" s="1"/>
  <c r="AE92" i="13"/>
  <c r="AD92" i="13"/>
  <c r="AT92" i="13" s="1"/>
  <c r="AC92" i="13"/>
  <c r="AB92" i="13"/>
  <c r="AS92" i="13" s="1"/>
  <c r="AA92" i="13"/>
  <c r="Z92" i="13"/>
  <c r="AP92" i="13" s="1"/>
  <c r="Y92" i="13"/>
  <c r="X92" i="13"/>
  <c r="AN92" i="13" s="1"/>
  <c r="W92" i="13"/>
  <c r="V92" i="13"/>
  <c r="AL92" i="13" s="1"/>
  <c r="U92" i="13"/>
  <c r="T92" i="13"/>
  <c r="AK92" i="13" s="1"/>
  <c r="S92" i="13"/>
  <c r="AU91" i="13"/>
  <c r="AO91" i="13"/>
  <c r="AG91" i="13"/>
  <c r="AW91" i="13" s="1"/>
  <c r="AF91" i="13"/>
  <c r="AE91" i="13"/>
  <c r="AD91" i="13"/>
  <c r="AC91" i="13"/>
  <c r="AS91" i="13" s="1"/>
  <c r="AB91" i="13"/>
  <c r="AA91" i="13"/>
  <c r="AQ91" i="13" s="1"/>
  <c r="Z91" i="13"/>
  <c r="Y91" i="13"/>
  <c r="AP91" i="13" s="1"/>
  <c r="X91" i="13"/>
  <c r="W91" i="13"/>
  <c r="AM91" i="13" s="1"/>
  <c r="V91" i="13"/>
  <c r="U91" i="13"/>
  <c r="AL91" i="13" s="1"/>
  <c r="T91" i="13"/>
  <c r="S91" i="13"/>
  <c r="AR90" i="13"/>
  <c r="AL90" i="13"/>
  <c r="AG90" i="13"/>
  <c r="AF90" i="13"/>
  <c r="AV90" i="13" s="1"/>
  <c r="AE90" i="13"/>
  <c r="AD90" i="13"/>
  <c r="AT90" i="13" s="1"/>
  <c r="AC90" i="13"/>
  <c r="AB90" i="13"/>
  <c r="AA90" i="13"/>
  <c r="Z90" i="13"/>
  <c r="AQ90" i="13" s="1"/>
  <c r="Y90" i="13"/>
  <c r="X90" i="13"/>
  <c r="AN90" i="13" s="1"/>
  <c r="W90" i="13"/>
  <c r="V90" i="13"/>
  <c r="AM90" i="13" s="1"/>
  <c r="U90" i="13"/>
  <c r="T90" i="13"/>
  <c r="AJ90" i="13" s="1"/>
  <c r="S90" i="13"/>
  <c r="AP89" i="13"/>
  <c r="AL89" i="13"/>
  <c r="AG89" i="13"/>
  <c r="AF89" i="13"/>
  <c r="AE89" i="13"/>
  <c r="AU89" i="13" s="1"/>
  <c r="AD89" i="13"/>
  <c r="AT89" i="13" s="1"/>
  <c r="AC89" i="13"/>
  <c r="AB89" i="13"/>
  <c r="AS89" i="13" s="1"/>
  <c r="AA89" i="13"/>
  <c r="AQ89" i="13" s="1"/>
  <c r="Z89" i="13"/>
  <c r="Y89" i="13"/>
  <c r="X89" i="13"/>
  <c r="W89" i="13"/>
  <c r="AM89" i="13" s="1"/>
  <c r="V89" i="13"/>
  <c r="U89" i="13"/>
  <c r="T89" i="13"/>
  <c r="S89" i="13"/>
  <c r="AU88" i="13"/>
  <c r="AO88" i="13"/>
  <c r="AM88" i="13"/>
  <c r="AG88" i="13"/>
  <c r="AW88" i="13" s="1"/>
  <c r="AF88" i="13"/>
  <c r="AV88" i="13" s="1"/>
  <c r="AE88" i="13"/>
  <c r="AD88" i="13"/>
  <c r="AC88" i="13"/>
  <c r="AS88" i="13" s="1"/>
  <c r="AB88" i="13"/>
  <c r="AR88" i="13" s="1"/>
  <c r="AA88" i="13"/>
  <c r="AQ88" i="13" s="1"/>
  <c r="Z88" i="13"/>
  <c r="Y88" i="13"/>
  <c r="AP88" i="13" s="1"/>
  <c r="X88" i="13"/>
  <c r="AN88" i="13" s="1"/>
  <c r="W88" i="13"/>
  <c r="V88" i="13"/>
  <c r="U88" i="13"/>
  <c r="T88" i="13"/>
  <c r="AJ88" i="13" s="1"/>
  <c r="S88" i="13"/>
  <c r="AV87" i="13"/>
  <c r="AU87" i="13"/>
  <c r="AP87" i="13"/>
  <c r="AN87" i="13"/>
  <c r="AJ87" i="13"/>
  <c r="AG87" i="13"/>
  <c r="AW87" i="13" s="1"/>
  <c r="AF87" i="13"/>
  <c r="AE87" i="13"/>
  <c r="AD87" i="13"/>
  <c r="AT87" i="13" s="1"/>
  <c r="AC87" i="13"/>
  <c r="AS87" i="13" s="1"/>
  <c r="AB87" i="13"/>
  <c r="AR87" i="13" s="1"/>
  <c r="AA87" i="13"/>
  <c r="Z87" i="13"/>
  <c r="AQ87" i="13" s="1"/>
  <c r="Y87" i="13"/>
  <c r="AO87" i="13" s="1"/>
  <c r="X87" i="13"/>
  <c r="W87" i="13"/>
  <c r="V87" i="13"/>
  <c r="U87" i="13"/>
  <c r="AK87" i="13" s="1"/>
  <c r="T87" i="13"/>
  <c r="S87" i="13"/>
  <c r="AU78" i="13"/>
  <c r="AP78" i="13"/>
  <c r="AK78" i="13"/>
  <c r="AG78" i="13"/>
  <c r="AW78" i="13" s="1"/>
  <c r="AF78" i="13"/>
  <c r="AE78" i="13"/>
  <c r="AD78" i="13"/>
  <c r="AC78" i="13"/>
  <c r="AT78" i="13" s="1"/>
  <c r="AB78" i="13"/>
  <c r="AA78" i="13"/>
  <c r="AQ78" i="13" s="1"/>
  <c r="Z78" i="13"/>
  <c r="Y78" i="13"/>
  <c r="AO78" i="13" s="1"/>
  <c r="X78" i="13"/>
  <c r="W78" i="13"/>
  <c r="AM78" i="13" s="1"/>
  <c r="V78" i="13"/>
  <c r="U78" i="13"/>
  <c r="AL78" i="13" s="1"/>
  <c r="T78" i="13"/>
  <c r="S78" i="13"/>
  <c r="AV77" i="13"/>
  <c r="AQ77" i="13"/>
  <c r="AL77" i="13"/>
  <c r="AJ77" i="13"/>
  <c r="AG77" i="13"/>
  <c r="AF77" i="13"/>
  <c r="AE77" i="13"/>
  <c r="AD77" i="13"/>
  <c r="AU77" i="13" s="1"/>
  <c r="AC77" i="13"/>
  <c r="AB77" i="13"/>
  <c r="AR77" i="13" s="1"/>
  <c r="AA77" i="13"/>
  <c r="Z77" i="13"/>
  <c r="AP77" i="13" s="1"/>
  <c r="Y77" i="13"/>
  <c r="X77" i="13"/>
  <c r="AN77" i="13" s="1"/>
  <c r="W77" i="13"/>
  <c r="V77" i="13"/>
  <c r="AM77" i="13" s="1"/>
  <c r="U77" i="13"/>
  <c r="T77" i="13"/>
  <c r="S77" i="13"/>
  <c r="AR76" i="13"/>
  <c r="AN76" i="13"/>
  <c r="AM76" i="13"/>
  <c r="AJ76" i="13"/>
  <c r="AG76" i="13"/>
  <c r="AW76" i="13" s="1"/>
  <c r="AF76" i="13"/>
  <c r="AE76" i="13"/>
  <c r="AV76" i="13" s="1"/>
  <c r="AD76" i="13"/>
  <c r="AC76" i="13"/>
  <c r="AS76" i="13" s="1"/>
  <c r="AB76" i="13"/>
  <c r="AA76" i="13"/>
  <c r="AQ76" i="13" s="1"/>
  <c r="Z76" i="13"/>
  <c r="Y76" i="13"/>
  <c r="AO76" i="13" s="1"/>
  <c r="X76" i="13"/>
  <c r="W76" i="13"/>
  <c r="V76" i="13"/>
  <c r="U76" i="13"/>
  <c r="AK76" i="13" s="1"/>
  <c r="T76" i="13"/>
  <c r="S76" i="13"/>
  <c r="AP75" i="13"/>
  <c r="AO75" i="13"/>
  <c r="AK75" i="13"/>
  <c r="AG75" i="13"/>
  <c r="AF75" i="13"/>
  <c r="AW75" i="13" s="1"/>
  <c r="AE75" i="13"/>
  <c r="AU75" i="13" s="1"/>
  <c r="AD75" i="13"/>
  <c r="AT75" i="13" s="1"/>
  <c r="AC75" i="13"/>
  <c r="AS75" i="13" s="1"/>
  <c r="AB75" i="13"/>
  <c r="AR75" i="13" s="1"/>
  <c r="AA75" i="13"/>
  <c r="AQ75" i="13" s="1"/>
  <c r="Z75" i="13"/>
  <c r="Y75" i="13"/>
  <c r="X75" i="13"/>
  <c r="AN75" i="13" s="1"/>
  <c r="W75" i="13"/>
  <c r="AM75" i="13" s="1"/>
  <c r="V75" i="13"/>
  <c r="AL75" i="13" s="1"/>
  <c r="U75" i="13"/>
  <c r="T75" i="13"/>
  <c r="S75" i="13"/>
  <c r="AJ75" i="13" s="1"/>
  <c r="AT74" i="13"/>
  <c r="AP74" i="13"/>
  <c r="AL74" i="13"/>
  <c r="AG74" i="13"/>
  <c r="AF74" i="13"/>
  <c r="AE74" i="13"/>
  <c r="AU74" i="13" s="1"/>
  <c r="AD74" i="13"/>
  <c r="AC74" i="13"/>
  <c r="AB74" i="13"/>
  <c r="AA74" i="13"/>
  <c r="AQ74" i="13" s="1"/>
  <c r="Z74" i="13"/>
  <c r="Y74" i="13"/>
  <c r="X74" i="13"/>
  <c r="W74" i="13"/>
  <c r="AM74" i="13" s="1"/>
  <c r="V74" i="13"/>
  <c r="U74" i="13"/>
  <c r="T74" i="13"/>
  <c r="S74" i="13"/>
  <c r="AU73" i="13"/>
  <c r="AQ73" i="13"/>
  <c r="AM73" i="13"/>
  <c r="AG73" i="13"/>
  <c r="AW73" i="13" s="1"/>
  <c r="AF73" i="13"/>
  <c r="AV73" i="13" s="1"/>
  <c r="AE73" i="13"/>
  <c r="AD73" i="13"/>
  <c r="AC73" i="13"/>
  <c r="AB73" i="13"/>
  <c r="AR73" i="13" s="1"/>
  <c r="AA73" i="13"/>
  <c r="Z73" i="13"/>
  <c r="Y73" i="13"/>
  <c r="X73" i="13"/>
  <c r="AN73" i="13" s="1"/>
  <c r="W73" i="13"/>
  <c r="V73" i="13"/>
  <c r="U73" i="13"/>
  <c r="T73" i="13"/>
  <c r="AJ73" i="13" s="1"/>
  <c r="S73" i="13"/>
  <c r="AV72" i="13"/>
  <c r="AR72" i="13"/>
  <c r="AN72" i="13"/>
  <c r="AJ72" i="13"/>
  <c r="AG72" i="13"/>
  <c r="AW72" i="13" s="1"/>
  <c r="AF72" i="13"/>
  <c r="AE72" i="13"/>
  <c r="AD72" i="13"/>
  <c r="AC72" i="13"/>
  <c r="AS72" i="13" s="1"/>
  <c r="AB72" i="13"/>
  <c r="AA72" i="13"/>
  <c r="Z72" i="13"/>
  <c r="Y72" i="13"/>
  <c r="AO72" i="13" s="1"/>
  <c r="X72" i="13"/>
  <c r="W72" i="13"/>
  <c r="V72" i="13"/>
  <c r="U72" i="13"/>
  <c r="AK72" i="13" s="1"/>
  <c r="T72" i="13"/>
  <c r="S72" i="13"/>
  <c r="AW71" i="13"/>
  <c r="AS71" i="13"/>
  <c r="AO71" i="13"/>
  <c r="AK71" i="13"/>
  <c r="AG71" i="13"/>
  <c r="AF71" i="13"/>
  <c r="AE71" i="13"/>
  <c r="AD71" i="13"/>
  <c r="AT71" i="13" s="1"/>
  <c r="AC71" i="13"/>
  <c r="AB71" i="13"/>
  <c r="AA71" i="13"/>
  <c r="Z71" i="13"/>
  <c r="AP71" i="13" s="1"/>
  <c r="Y71" i="13"/>
  <c r="X71" i="13"/>
  <c r="W71" i="13"/>
  <c r="V71" i="13"/>
  <c r="AL71" i="13" s="1"/>
  <c r="U71" i="13"/>
  <c r="T71" i="13"/>
  <c r="S71" i="13"/>
  <c r="AJ71" i="13" s="1"/>
  <c r="AV62" i="13"/>
  <c r="AR62" i="13"/>
  <c r="AN62" i="13"/>
  <c r="AJ62" i="13"/>
  <c r="AG62" i="13"/>
  <c r="AW62" i="13" s="1"/>
  <c r="AF62" i="13"/>
  <c r="AE62" i="13"/>
  <c r="AD62" i="13"/>
  <c r="AC62" i="13"/>
  <c r="AS62" i="13" s="1"/>
  <c r="AB62" i="13"/>
  <c r="AA62" i="13"/>
  <c r="Z62" i="13"/>
  <c r="AP62" i="13" s="1"/>
  <c r="Y62" i="13"/>
  <c r="AO62" i="13" s="1"/>
  <c r="X62" i="13"/>
  <c r="W62" i="13"/>
  <c r="V62" i="13"/>
  <c r="AL62" i="13" s="1"/>
  <c r="U62" i="13"/>
  <c r="AK62" i="13" s="1"/>
  <c r="T62" i="13"/>
  <c r="S62" i="13"/>
  <c r="AW61" i="13"/>
  <c r="AS61" i="13"/>
  <c r="AO61" i="13"/>
  <c r="AK61" i="13"/>
  <c r="AG61" i="13"/>
  <c r="AF61" i="13"/>
  <c r="AE61" i="13"/>
  <c r="AU61" i="13" s="1"/>
  <c r="AD61" i="13"/>
  <c r="AT61" i="13" s="1"/>
  <c r="AC61" i="13"/>
  <c r="AB61" i="13"/>
  <c r="AA61" i="13"/>
  <c r="AQ61" i="13" s="1"/>
  <c r="Z61" i="13"/>
  <c r="AP61" i="13" s="1"/>
  <c r="Y61" i="13"/>
  <c r="X61" i="13"/>
  <c r="W61" i="13"/>
  <c r="AM61" i="13" s="1"/>
  <c r="V61" i="13"/>
  <c r="AL61" i="13" s="1"/>
  <c r="U61" i="13"/>
  <c r="T61" i="13"/>
  <c r="S61" i="13"/>
  <c r="AT60" i="13"/>
  <c r="AP60" i="13"/>
  <c r="AL60" i="13"/>
  <c r="AG60" i="13"/>
  <c r="AW60" i="13" s="1"/>
  <c r="AF60" i="13"/>
  <c r="AV60" i="13" s="1"/>
  <c r="AE60" i="13"/>
  <c r="AU60" i="13" s="1"/>
  <c r="AD60" i="13"/>
  <c r="AC60" i="13"/>
  <c r="AS60" i="13" s="1"/>
  <c r="AB60" i="13"/>
  <c r="AR60" i="13" s="1"/>
  <c r="AA60" i="13"/>
  <c r="AQ60" i="13" s="1"/>
  <c r="Z60" i="13"/>
  <c r="Y60" i="13"/>
  <c r="AO60" i="13" s="1"/>
  <c r="X60" i="13"/>
  <c r="AN60" i="13" s="1"/>
  <c r="W60" i="13"/>
  <c r="AM60" i="13" s="1"/>
  <c r="V60" i="13"/>
  <c r="U60" i="13"/>
  <c r="AK60" i="13" s="1"/>
  <c r="T60" i="13"/>
  <c r="AJ60" i="13" s="1"/>
  <c r="S60" i="13"/>
  <c r="AU59" i="13"/>
  <c r="AQ59" i="13"/>
  <c r="AM59" i="13"/>
  <c r="AG59" i="13"/>
  <c r="AW59" i="13" s="1"/>
  <c r="AF59" i="13"/>
  <c r="AV59" i="13" s="1"/>
  <c r="AE59" i="13"/>
  <c r="AD59" i="13"/>
  <c r="AC59" i="13"/>
  <c r="AS59" i="13" s="1"/>
  <c r="AB59" i="13"/>
  <c r="AR59" i="13" s="1"/>
  <c r="AA59" i="13"/>
  <c r="Z59" i="13"/>
  <c r="Y59" i="13"/>
  <c r="AO59" i="13" s="1"/>
  <c r="X59" i="13"/>
  <c r="AN59" i="13" s="1"/>
  <c r="W59" i="13"/>
  <c r="V59" i="13"/>
  <c r="U59" i="13"/>
  <c r="AK59" i="13" s="1"/>
  <c r="T59" i="13"/>
  <c r="AJ59" i="13" s="1"/>
  <c r="S59" i="13"/>
  <c r="AV58" i="13"/>
  <c r="AR58" i="13"/>
  <c r="AN58" i="13"/>
  <c r="AJ58" i="13"/>
  <c r="AG58" i="13"/>
  <c r="AW58" i="13" s="1"/>
  <c r="AF58" i="13"/>
  <c r="AE58" i="13"/>
  <c r="AD58" i="13"/>
  <c r="AT58" i="13" s="1"/>
  <c r="AC58" i="13"/>
  <c r="AS58" i="13" s="1"/>
  <c r="AB58" i="13"/>
  <c r="AA58" i="13"/>
  <c r="Z58" i="13"/>
  <c r="AP58" i="13" s="1"/>
  <c r="Y58" i="13"/>
  <c r="AO58" i="13" s="1"/>
  <c r="X58" i="13"/>
  <c r="W58" i="13"/>
  <c r="V58" i="13"/>
  <c r="AL58" i="13" s="1"/>
  <c r="U58" i="13"/>
  <c r="AK58" i="13" s="1"/>
  <c r="T58" i="13"/>
  <c r="S58" i="13"/>
  <c r="AW57" i="13"/>
  <c r="AS57" i="13"/>
  <c r="AO57" i="13"/>
  <c r="AK57" i="13"/>
  <c r="AG57" i="13"/>
  <c r="AF57" i="13"/>
  <c r="AE57" i="13"/>
  <c r="AU57" i="13" s="1"/>
  <c r="AD57" i="13"/>
  <c r="AT57" i="13" s="1"/>
  <c r="AC57" i="13"/>
  <c r="AB57" i="13"/>
  <c r="AA57" i="13"/>
  <c r="AQ57" i="13" s="1"/>
  <c r="Z57" i="13"/>
  <c r="AP57" i="13" s="1"/>
  <c r="Y57" i="13"/>
  <c r="X57" i="13"/>
  <c r="W57" i="13"/>
  <c r="AM57" i="13" s="1"/>
  <c r="V57" i="13"/>
  <c r="AL57" i="13" s="1"/>
  <c r="U57" i="13"/>
  <c r="T57" i="13"/>
  <c r="S57" i="13"/>
  <c r="AL56" i="13"/>
  <c r="AG56" i="13"/>
  <c r="AW56" i="13" s="1"/>
  <c r="AF56" i="13"/>
  <c r="AE56" i="13"/>
  <c r="AU56" i="13" s="1"/>
  <c r="AD56" i="13"/>
  <c r="AC56" i="13"/>
  <c r="AS56" i="13" s="1"/>
  <c r="AB56" i="13"/>
  <c r="AA56" i="13"/>
  <c r="AQ56" i="13" s="1"/>
  <c r="Z56" i="13"/>
  <c r="Y56" i="13"/>
  <c r="AO56" i="13" s="1"/>
  <c r="X56" i="13"/>
  <c r="W56" i="13"/>
  <c r="AM56" i="13" s="1"/>
  <c r="V56" i="13"/>
  <c r="U56" i="13"/>
  <c r="AK56" i="13" s="1"/>
  <c r="T56" i="13"/>
  <c r="S56" i="13"/>
  <c r="AR55" i="13"/>
  <c r="AN55" i="13"/>
  <c r="AJ55" i="13"/>
  <c r="AG55" i="13"/>
  <c r="AF55" i="13"/>
  <c r="AV55" i="13" s="1"/>
  <c r="AE55" i="13"/>
  <c r="AD55" i="13"/>
  <c r="AC55" i="13"/>
  <c r="AB55" i="13"/>
  <c r="AA55" i="13"/>
  <c r="Z55" i="13"/>
  <c r="AP55" i="13" s="1"/>
  <c r="Y55" i="13"/>
  <c r="X55" i="13"/>
  <c r="AO55" i="13" s="1"/>
  <c r="W55" i="13"/>
  <c r="V55" i="13"/>
  <c r="AL55" i="13" s="1"/>
  <c r="U55" i="13"/>
  <c r="T55" i="13"/>
  <c r="AK55" i="13" s="1"/>
  <c r="S55" i="13"/>
  <c r="AU46" i="13"/>
  <c r="AQ46" i="13"/>
  <c r="AM46" i="13"/>
  <c r="AG46" i="13"/>
  <c r="AW46" i="13" s="1"/>
  <c r="AF46" i="13"/>
  <c r="AE46" i="13"/>
  <c r="AV46" i="13" s="1"/>
  <c r="AD46" i="13"/>
  <c r="AC46" i="13"/>
  <c r="AS46" i="13" s="1"/>
  <c r="AB46" i="13"/>
  <c r="AA46" i="13"/>
  <c r="AR46" i="13" s="1"/>
  <c r="Z46" i="13"/>
  <c r="Y46" i="13"/>
  <c r="AO46" i="13" s="1"/>
  <c r="X46" i="13"/>
  <c r="W46" i="13"/>
  <c r="AN46" i="13" s="1"/>
  <c r="V46" i="13"/>
  <c r="U46" i="13"/>
  <c r="AK46" i="13" s="1"/>
  <c r="T46" i="13"/>
  <c r="S46" i="13"/>
  <c r="AJ46" i="13" s="1"/>
  <c r="AV45" i="13"/>
  <c r="AR45" i="13"/>
  <c r="AN45" i="13"/>
  <c r="AJ45" i="13"/>
  <c r="AG45" i="13"/>
  <c r="AF45" i="13"/>
  <c r="AW45" i="13" s="1"/>
  <c r="AE45" i="13"/>
  <c r="AU45" i="13" s="1"/>
  <c r="AD45" i="13"/>
  <c r="AT45" i="13" s="1"/>
  <c r="AC45" i="13"/>
  <c r="AB45" i="13"/>
  <c r="AS45" i="13" s="1"/>
  <c r="AA45" i="13"/>
  <c r="AQ45" i="13" s="1"/>
  <c r="Z45" i="13"/>
  <c r="AP45" i="13" s="1"/>
  <c r="Y45" i="13"/>
  <c r="X45" i="13"/>
  <c r="AO45" i="13" s="1"/>
  <c r="W45" i="13"/>
  <c r="AM45" i="13" s="1"/>
  <c r="V45" i="13"/>
  <c r="AL45" i="13" s="1"/>
  <c r="U45" i="13"/>
  <c r="T45" i="13"/>
  <c r="AK45" i="13" s="1"/>
  <c r="S45" i="13"/>
  <c r="AW44" i="13"/>
  <c r="AS44" i="13"/>
  <c r="AO44" i="13"/>
  <c r="AK44" i="13"/>
  <c r="AG44" i="13"/>
  <c r="AF44" i="13"/>
  <c r="AE44" i="13"/>
  <c r="AU44" i="13" s="1"/>
  <c r="AD44" i="13"/>
  <c r="AC44" i="13"/>
  <c r="AT44" i="13" s="1"/>
  <c r="AB44" i="13"/>
  <c r="AA44" i="13"/>
  <c r="AQ44" i="13" s="1"/>
  <c r="Z44" i="13"/>
  <c r="Y44" i="13"/>
  <c r="AP44" i="13" s="1"/>
  <c r="X44" i="13"/>
  <c r="W44" i="13"/>
  <c r="AM44" i="13" s="1"/>
  <c r="V44" i="13"/>
  <c r="U44" i="13"/>
  <c r="AL44" i="13" s="1"/>
  <c r="T44" i="13"/>
  <c r="S44" i="13"/>
  <c r="AT43" i="13"/>
  <c r="AP43" i="13"/>
  <c r="AL43" i="13"/>
  <c r="AG43" i="13"/>
  <c r="AF43" i="13"/>
  <c r="AV43" i="13" s="1"/>
  <c r="AE43" i="13"/>
  <c r="AD43" i="13"/>
  <c r="AU43" i="13" s="1"/>
  <c r="AC43" i="13"/>
  <c r="AB43" i="13"/>
  <c r="AR43" i="13" s="1"/>
  <c r="AA43" i="13"/>
  <c r="Z43" i="13"/>
  <c r="AQ43" i="13" s="1"/>
  <c r="Y43" i="13"/>
  <c r="X43" i="13"/>
  <c r="AN43" i="13" s="1"/>
  <c r="W43" i="13"/>
  <c r="V43" i="13"/>
  <c r="AM43" i="13" s="1"/>
  <c r="U43" i="13"/>
  <c r="T43" i="13"/>
  <c r="AJ43" i="13" s="1"/>
  <c r="S43" i="13"/>
  <c r="AU42" i="13"/>
  <c r="AQ42" i="13"/>
  <c r="AM42" i="13"/>
  <c r="AG42" i="13"/>
  <c r="AW42" i="13" s="1"/>
  <c r="AF42" i="13"/>
  <c r="AE42" i="13"/>
  <c r="AV42" i="13" s="1"/>
  <c r="AD42" i="13"/>
  <c r="AT42" i="13" s="1"/>
  <c r="AC42" i="13"/>
  <c r="AS42" i="13" s="1"/>
  <c r="AB42" i="13"/>
  <c r="AA42" i="13"/>
  <c r="AR42" i="13" s="1"/>
  <c r="Z42" i="13"/>
  <c r="AP42" i="13" s="1"/>
  <c r="Y42" i="13"/>
  <c r="AO42" i="13" s="1"/>
  <c r="X42" i="13"/>
  <c r="W42" i="13"/>
  <c r="AN42" i="13" s="1"/>
  <c r="V42" i="13"/>
  <c r="AL42" i="13" s="1"/>
  <c r="U42" i="13"/>
  <c r="AK42" i="13" s="1"/>
  <c r="T42" i="13"/>
  <c r="S42" i="13"/>
  <c r="AJ42" i="13" s="1"/>
  <c r="AV41" i="13"/>
  <c r="AR41" i="13"/>
  <c r="AN41" i="13"/>
  <c r="AJ41" i="13"/>
  <c r="AG41" i="13"/>
  <c r="AF41" i="13"/>
  <c r="AW41" i="13" s="1"/>
  <c r="AE41" i="13"/>
  <c r="AD41" i="13"/>
  <c r="AT41" i="13" s="1"/>
  <c r="AC41" i="13"/>
  <c r="AB41" i="13"/>
  <c r="AS41" i="13" s="1"/>
  <c r="AA41" i="13"/>
  <c r="Z41" i="13"/>
  <c r="AP41" i="13" s="1"/>
  <c r="Y41" i="13"/>
  <c r="X41" i="13"/>
  <c r="AO41" i="13" s="1"/>
  <c r="W41" i="13"/>
  <c r="V41" i="13"/>
  <c r="AL41" i="13" s="1"/>
  <c r="U41" i="13"/>
  <c r="T41" i="13"/>
  <c r="AK41" i="13" s="1"/>
  <c r="S41" i="13"/>
  <c r="AW40" i="13"/>
  <c r="AS40" i="13"/>
  <c r="AO40" i="13"/>
  <c r="AK40" i="13"/>
  <c r="AG40" i="13"/>
  <c r="AF40" i="13"/>
  <c r="AV40" i="13" s="1"/>
  <c r="AE40" i="13"/>
  <c r="AU40" i="13" s="1"/>
  <c r="AD40" i="13"/>
  <c r="AC40" i="13"/>
  <c r="AT40" i="13" s="1"/>
  <c r="AB40" i="13"/>
  <c r="AR40" i="13" s="1"/>
  <c r="AA40" i="13"/>
  <c r="AQ40" i="13" s="1"/>
  <c r="Z40" i="13"/>
  <c r="Y40" i="13"/>
  <c r="AP40" i="13" s="1"/>
  <c r="X40" i="13"/>
  <c r="AN40" i="13" s="1"/>
  <c r="W40" i="13"/>
  <c r="AM40" i="13" s="1"/>
  <c r="V40" i="13"/>
  <c r="U40" i="13"/>
  <c r="AL40" i="13" s="1"/>
  <c r="T40" i="13"/>
  <c r="AJ40" i="13" s="1"/>
  <c r="S40" i="13"/>
  <c r="AR39" i="13"/>
  <c r="AP39" i="13"/>
  <c r="AJ39" i="13"/>
  <c r="AG39" i="13"/>
  <c r="AW39" i="13" s="1"/>
  <c r="AF39" i="13"/>
  <c r="AV39" i="13" s="1"/>
  <c r="AE39" i="13"/>
  <c r="AD39" i="13"/>
  <c r="AU39" i="13" s="1"/>
  <c r="AC39" i="13"/>
  <c r="AS39" i="13" s="1"/>
  <c r="AB39" i="13"/>
  <c r="AA39" i="13"/>
  <c r="Z39" i="13"/>
  <c r="AQ39" i="13" s="1"/>
  <c r="Y39" i="13"/>
  <c r="AO39" i="13" s="1"/>
  <c r="X39" i="13"/>
  <c r="AN39" i="13" s="1"/>
  <c r="W39" i="13"/>
  <c r="V39" i="13"/>
  <c r="AM39" i="13" s="1"/>
  <c r="U39" i="13"/>
  <c r="AK39" i="13" s="1"/>
  <c r="T39" i="13"/>
  <c r="S39" i="13"/>
  <c r="AS30" i="13"/>
  <c r="AK30" i="13"/>
  <c r="AG30" i="13"/>
  <c r="AW30" i="13" s="1"/>
  <c r="AF30" i="13"/>
  <c r="AE30" i="13"/>
  <c r="AU30" i="13" s="1"/>
  <c r="AD30" i="13"/>
  <c r="AC30" i="13"/>
  <c r="AT30" i="13" s="1"/>
  <c r="AB30" i="13"/>
  <c r="AA30" i="13"/>
  <c r="AQ30" i="13" s="1"/>
  <c r="Z30" i="13"/>
  <c r="Y30" i="13"/>
  <c r="AP30" i="13" s="1"/>
  <c r="X30" i="13"/>
  <c r="W30" i="13"/>
  <c r="AM30" i="13" s="1"/>
  <c r="V30" i="13"/>
  <c r="U30" i="13"/>
  <c r="AL30" i="13" s="1"/>
  <c r="T30" i="13"/>
  <c r="S30" i="13"/>
  <c r="AT29" i="13"/>
  <c r="AP29" i="13"/>
  <c r="AL29" i="13"/>
  <c r="AG29" i="13"/>
  <c r="AF29" i="13"/>
  <c r="AV29" i="13" s="1"/>
  <c r="AE29" i="13"/>
  <c r="AD29" i="13"/>
  <c r="AU29" i="13" s="1"/>
  <c r="AC29" i="13"/>
  <c r="AB29" i="13"/>
  <c r="AR29" i="13" s="1"/>
  <c r="AA29" i="13"/>
  <c r="Z29" i="13"/>
  <c r="AQ29" i="13" s="1"/>
  <c r="Y29" i="13"/>
  <c r="X29" i="13"/>
  <c r="AN29" i="13" s="1"/>
  <c r="W29" i="13"/>
  <c r="V29" i="13"/>
  <c r="AM29" i="13" s="1"/>
  <c r="U29" i="13"/>
  <c r="T29" i="13"/>
  <c r="AJ29" i="13" s="1"/>
  <c r="S29" i="13"/>
  <c r="AS28" i="13"/>
  <c r="AK28" i="13"/>
  <c r="AG28" i="13"/>
  <c r="AW28" i="13" s="1"/>
  <c r="AF28" i="13"/>
  <c r="AE28" i="13"/>
  <c r="AV28" i="13" s="1"/>
  <c r="AD28" i="13"/>
  <c r="AT28" i="13" s="1"/>
  <c r="AC28" i="13"/>
  <c r="AB28" i="13"/>
  <c r="AA28" i="13"/>
  <c r="AR28" i="13" s="1"/>
  <c r="Z28" i="13"/>
  <c r="AP28" i="13" s="1"/>
  <c r="Y28" i="13"/>
  <c r="AO28" i="13" s="1"/>
  <c r="X28" i="13"/>
  <c r="W28" i="13"/>
  <c r="AN28" i="13" s="1"/>
  <c r="V28" i="13"/>
  <c r="AL28" i="13" s="1"/>
  <c r="U28" i="13"/>
  <c r="T28" i="13"/>
  <c r="S28" i="13"/>
  <c r="AJ28" i="13" s="1"/>
  <c r="AT27" i="13"/>
  <c r="AP27" i="13"/>
  <c r="AL27" i="13"/>
  <c r="AG27" i="13"/>
  <c r="AF27" i="13"/>
  <c r="AW27" i="13" s="1"/>
  <c r="AE27" i="13"/>
  <c r="AU27" i="13" s="1"/>
  <c r="AD27" i="13"/>
  <c r="AC27" i="13"/>
  <c r="AB27" i="13"/>
  <c r="AS27" i="13" s="1"/>
  <c r="AA27" i="13"/>
  <c r="AQ27" i="13" s="1"/>
  <c r="Z27" i="13"/>
  <c r="Y27" i="13"/>
  <c r="X27" i="13"/>
  <c r="AO27" i="13" s="1"/>
  <c r="W27" i="13"/>
  <c r="AM27" i="13" s="1"/>
  <c r="V27" i="13"/>
  <c r="U27" i="13"/>
  <c r="T27" i="13"/>
  <c r="AK27" i="13" s="1"/>
  <c r="S27" i="13"/>
  <c r="AS26" i="13"/>
  <c r="AK26" i="13"/>
  <c r="AG26" i="13"/>
  <c r="AW26" i="13" s="1"/>
  <c r="AF26" i="13"/>
  <c r="AE26" i="13"/>
  <c r="AU26" i="13" s="1"/>
  <c r="AD26" i="13"/>
  <c r="AC26" i="13"/>
  <c r="AT26" i="13" s="1"/>
  <c r="AB26" i="13"/>
  <c r="AA26" i="13"/>
  <c r="AQ26" i="13" s="1"/>
  <c r="Z26" i="13"/>
  <c r="Y26" i="13"/>
  <c r="AP26" i="13" s="1"/>
  <c r="X26" i="13"/>
  <c r="W26" i="13"/>
  <c r="AM26" i="13" s="1"/>
  <c r="V26" i="13"/>
  <c r="U26" i="13"/>
  <c r="AL26" i="13" s="1"/>
  <c r="T26" i="13"/>
  <c r="S26" i="13"/>
  <c r="AT25" i="13"/>
  <c r="AP25" i="13"/>
  <c r="AL25" i="13"/>
  <c r="AG25" i="13"/>
  <c r="AF25" i="13"/>
  <c r="AV25" i="13" s="1"/>
  <c r="AE25" i="13"/>
  <c r="AD25" i="13"/>
  <c r="AU25" i="13" s="1"/>
  <c r="AC25" i="13"/>
  <c r="AB25" i="13"/>
  <c r="AR25" i="13" s="1"/>
  <c r="AA25" i="13"/>
  <c r="Z25" i="13"/>
  <c r="AQ25" i="13" s="1"/>
  <c r="Y25" i="13"/>
  <c r="X25" i="13"/>
  <c r="AN25" i="13" s="1"/>
  <c r="W25" i="13"/>
  <c r="V25" i="13"/>
  <c r="AM25" i="13" s="1"/>
  <c r="U25" i="13"/>
  <c r="T25" i="13"/>
  <c r="AJ25" i="13" s="1"/>
  <c r="S25" i="13"/>
  <c r="AS24" i="13"/>
  <c r="AK24" i="13"/>
  <c r="AG24" i="13"/>
  <c r="AW24" i="13" s="1"/>
  <c r="AF24" i="13"/>
  <c r="AE24" i="13"/>
  <c r="AV24" i="13" s="1"/>
  <c r="AD24" i="13"/>
  <c r="AT24" i="13" s="1"/>
  <c r="AC24" i="13"/>
  <c r="AB24" i="13"/>
  <c r="AA24" i="13"/>
  <c r="AR24" i="13" s="1"/>
  <c r="Z24" i="13"/>
  <c r="AP24" i="13" s="1"/>
  <c r="Y24" i="13"/>
  <c r="AO24" i="13" s="1"/>
  <c r="X24" i="13"/>
  <c r="W24" i="13"/>
  <c r="AN24" i="13" s="1"/>
  <c r="V24" i="13"/>
  <c r="AL24" i="13" s="1"/>
  <c r="U24" i="13"/>
  <c r="T24" i="13"/>
  <c r="S24" i="13"/>
  <c r="AJ24" i="13" s="1"/>
  <c r="AT23" i="13"/>
  <c r="AP23" i="13"/>
  <c r="AL23" i="13"/>
  <c r="AG23" i="13"/>
  <c r="AF23" i="13"/>
  <c r="AW23" i="13" s="1"/>
  <c r="AE23" i="13"/>
  <c r="AU23" i="13" s="1"/>
  <c r="AD23" i="13"/>
  <c r="AC23" i="13"/>
  <c r="AB23" i="13"/>
  <c r="AS23" i="13" s="1"/>
  <c r="AA23" i="13"/>
  <c r="AQ23" i="13" s="1"/>
  <c r="Z23" i="13"/>
  <c r="Y23" i="13"/>
  <c r="X23" i="13"/>
  <c r="AO23" i="13" s="1"/>
  <c r="W23" i="13"/>
  <c r="AM23" i="13" s="1"/>
  <c r="V23" i="13"/>
  <c r="U23" i="13"/>
  <c r="T23" i="13"/>
  <c r="AK23" i="13" s="1"/>
  <c r="S23" i="13"/>
  <c r="AQ14" i="13"/>
  <c r="AG14" i="13"/>
  <c r="AW14" i="13" s="1"/>
  <c r="AF14" i="13"/>
  <c r="AE14" i="13"/>
  <c r="AV14" i="13" s="1"/>
  <c r="AD14" i="13"/>
  <c r="AC14" i="13"/>
  <c r="AS14" i="13" s="1"/>
  <c r="AB14" i="13"/>
  <c r="AA14" i="13"/>
  <c r="AR14" i="13" s="1"/>
  <c r="Z14" i="13"/>
  <c r="Y14" i="13"/>
  <c r="AO14" i="13" s="1"/>
  <c r="X14" i="13"/>
  <c r="W14" i="13"/>
  <c r="AN14" i="13" s="1"/>
  <c r="V14" i="13"/>
  <c r="U14" i="13"/>
  <c r="AK14" i="13" s="1"/>
  <c r="T14" i="13"/>
  <c r="S14" i="13"/>
  <c r="AJ14" i="13" s="1"/>
  <c r="AT13" i="13"/>
  <c r="AL13" i="13"/>
  <c r="AG13" i="13"/>
  <c r="AF13" i="13"/>
  <c r="AW13" i="13" s="1"/>
  <c r="AE13" i="13"/>
  <c r="AU13" i="13" s="1"/>
  <c r="AD13" i="13"/>
  <c r="AC13" i="13"/>
  <c r="AB13" i="13"/>
  <c r="AS13" i="13" s="1"/>
  <c r="AA13" i="13"/>
  <c r="AQ13" i="13" s="1"/>
  <c r="Z13" i="13"/>
  <c r="AP13" i="13" s="1"/>
  <c r="Y13" i="13"/>
  <c r="X13" i="13"/>
  <c r="AO13" i="13" s="1"/>
  <c r="W13" i="13"/>
  <c r="AM13" i="13" s="1"/>
  <c r="V13" i="13"/>
  <c r="U13" i="13"/>
  <c r="T13" i="13"/>
  <c r="AK13" i="13" s="1"/>
  <c r="S13" i="13"/>
  <c r="AQ12" i="13"/>
  <c r="AG12" i="13"/>
  <c r="AW12" i="13" s="1"/>
  <c r="AF12" i="13"/>
  <c r="AV12" i="13" s="1"/>
  <c r="AE12" i="13"/>
  <c r="AU12" i="13" s="1"/>
  <c r="AD12" i="13"/>
  <c r="AC12" i="13"/>
  <c r="AT12" i="13" s="1"/>
  <c r="AB12" i="13"/>
  <c r="AR12" i="13" s="1"/>
  <c r="AA12" i="13"/>
  <c r="Z12" i="13"/>
  <c r="Y12" i="13"/>
  <c r="AP12" i="13" s="1"/>
  <c r="X12" i="13"/>
  <c r="AN12" i="13" s="1"/>
  <c r="W12" i="13"/>
  <c r="AM12" i="13" s="1"/>
  <c r="V12" i="13"/>
  <c r="U12" i="13"/>
  <c r="AL12" i="13" s="1"/>
  <c r="T12" i="13"/>
  <c r="AJ12" i="13" s="1"/>
  <c r="S12" i="13"/>
  <c r="AT11" i="13"/>
  <c r="AL11" i="13"/>
  <c r="AG11" i="13"/>
  <c r="AF11" i="13"/>
  <c r="AV11" i="13" s="1"/>
  <c r="AE11" i="13"/>
  <c r="AD11" i="13"/>
  <c r="AU11" i="13" s="1"/>
  <c r="AC11" i="13"/>
  <c r="AB11" i="13"/>
  <c r="AR11" i="13" s="1"/>
  <c r="AA11" i="13"/>
  <c r="Z11" i="13"/>
  <c r="AQ11" i="13" s="1"/>
  <c r="Y11" i="13"/>
  <c r="X11" i="13"/>
  <c r="AN11" i="13" s="1"/>
  <c r="W11" i="13"/>
  <c r="V11" i="13"/>
  <c r="AM11" i="13" s="1"/>
  <c r="U11" i="13"/>
  <c r="T11" i="13"/>
  <c r="AJ11" i="13" s="1"/>
  <c r="S11" i="13"/>
  <c r="AQ10" i="13"/>
  <c r="AG10" i="13"/>
  <c r="AW10" i="13" s="1"/>
  <c r="AF10" i="13"/>
  <c r="AE10" i="13"/>
  <c r="AV10" i="13" s="1"/>
  <c r="AD10" i="13"/>
  <c r="AC10" i="13"/>
  <c r="AS10" i="13" s="1"/>
  <c r="AB10" i="13"/>
  <c r="AA10" i="13"/>
  <c r="AR10" i="13" s="1"/>
  <c r="Z10" i="13"/>
  <c r="Y10" i="13"/>
  <c r="AO10" i="13" s="1"/>
  <c r="X10" i="13"/>
  <c r="W10" i="13"/>
  <c r="AN10" i="13" s="1"/>
  <c r="V10" i="13"/>
  <c r="U10" i="13"/>
  <c r="AK10" i="13" s="1"/>
  <c r="T10" i="13"/>
  <c r="S10" i="13"/>
  <c r="AJ10" i="13" s="1"/>
  <c r="AT9" i="13"/>
  <c r="AL9" i="13"/>
  <c r="AG9" i="13"/>
  <c r="AF9" i="13"/>
  <c r="AW9" i="13" s="1"/>
  <c r="AE9" i="13"/>
  <c r="AU9" i="13" s="1"/>
  <c r="AD9" i="13"/>
  <c r="AC9" i="13"/>
  <c r="AB9" i="13"/>
  <c r="AS9" i="13" s="1"/>
  <c r="AA9" i="13"/>
  <c r="AQ9" i="13" s="1"/>
  <c r="Z9" i="13"/>
  <c r="AP9" i="13" s="1"/>
  <c r="Y9" i="13"/>
  <c r="X9" i="13"/>
  <c r="AO9" i="13" s="1"/>
  <c r="W9" i="13"/>
  <c r="AM9" i="13" s="1"/>
  <c r="V9" i="13"/>
  <c r="U9" i="13"/>
  <c r="T9" i="13"/>
  <c r="AK9" i="13" s="1"/>
  <c r="S9" i="13"/>
  <c r="AQ8" i="13"/>
  <c r="AG8" i="13"/>
  <c r="AW8" i="13" s="1"/>
  <c r="AF8" i="13"/>
  <c r="AV8" i="13" s="1"/>
  <c r="AE8" i="13"/>
  <c r="AU8" i="13" s="1"/>
  <c r="AD8" i="13"/>
  <c r="AC8" i="13"/>
  <c r="AT8" i="13" s="1"/>
  <c r="AB8" i="13"/>
  <c r="AR8" i="13" s="1"/>
  <c r="AA8" i="13"/>
  <c r="Z8" i="13"/>
  <c r="Y8" i="13"/>
  <c r="AP8" i="13" s="1"/>
  <c r="X8" i="13"/>
  <c r="AN8" i="13" s="1"/>
  <c r="W8" i="13"/>
  <c r="AM8" i="13" s="1"/>
  <c r="V8" i="13"/>
  <c r="U8" i="13"/>
  <c r="AL8" i="13" s="1"/>
  <c r="T8" i="13"/>
  <c r="AJ8" i="13" s="1"/>
  <c r="S8" i="13"/>
  <c r="AT7" i="13"/>
  <c r="AL7" i="13"/>
  <c r="AG7" i="13"/>
  <c r="AF7" i="13"/>
  <c r="AV7" i="13" s="1"/>
  <c r="AE7" i="13"/>
  <c r="AD7" i="13"/>
  <c r="AU7" i="13" s="1"/>
  <c r="AC7" i="13"/>
  <c r="AB7" i="13"/>
  <c r="AR7" i="13" s="1"/>
  <c r="AA7" i="13"/>
  <c r="Z7" i="13"/>
  <c r="AQ7" i="13" s="1"/>
  <c r="AQ15" i="13" s="1"/>
  <c r="Y7" i="13"/>
  <c r="X7" i="13"/>
  <c r="AN7" i="13" s="1"/>
  <c r="W7" i="13"/>
  <c r="V7" i="13"/>
  <c r="AM7" i="13" s="1"/>
  <c r="U7" i="13"/>
  <c r="T7" i="13"/>
  <c r="AJ7" i="13" s="1"/>
  <c r="S7" i="13"/>
  <c r="AW47" i="13" l="1"/>
  <c r="AV15" i="13"/>
  <c r="AV23" i="13"/>
  <c r="AN27" i="13"/>
  <c r="AV27" i="13"/>
  <c r="AT55" i="13"/>
  <c r="AU55" i="13"/>
  <c r="AU63" i="13" s="1"/>
  <c r="AN9" i="13"/>
  <c r="AN15" i="13" s="1"/>
  <c r="AV9" i="13"/>
  <c r="AL10" i="13"/>
  <c r="AL15" i="13" s="1"/>
  <c r="AP10" i="13"/>
  <c r="AT10" i="13"/>
  <c r="AT15" i="13" s="1"/>
  <c r="AK12" i="13"/>
  <c r="AS12" i="13"/>
  <c r="AN13" i="13"/>
  <c r="AV13" i="13"/>
  <c r="AL14" i="13"/>
  <c r="AP14" i="13"/>
  <c r="AT14" i="13"/>
  <c r="AP31" i="13"/>
  <c r="AM24" i="13"/>
  <c r="AU24" i="13"/>
  <c r="AU31" i="13" s="1"/>
  <c r="AK25" i="13"/>
  <c r="AK31" i="13" s="1"/>
  <c r="AO25" i="13"/>
  <c r="AO31" i="13" s="1"/>
  <c r="AS25" i="13"/>
  <c r="AS31" i="13" s="1"/>
  <c r="AW25" i="13"/>
  <c r="AW31" i="13" s="1"/>
  <c r="AM28" i="13"/>
  <c r="AU28" i="13"/>
  <c r="AK29" i="13"/>
  <c r="AO29" i="13"/>
  <c r="AS29" i="13"/>
  <c r="AW29" i="13"/>
  <c r="AQ47" i="13"/>
  <c r="AJ47" i="13"/>
  <c r="AK43" i="13"/>
  <c r="AK47" i="13" s="1"/>
  <c r="AO43" i="13"/>
  <c r="AO47" i="13" s="1"/>
  <c r="AS43" i="13"/>
  <c r="AS47" i="13" s="1"/>
  <c r="AW43" i="13"/>
  <c r="AM55" i="13"/>
  <c r="AQ55" i="13"/>
  <c r="AK74" i="13"/>
  <c r="AJ74" i="13"/>
  <c r="AO74" i="13"/>
  <c r="AN74" i="13"/>
  <c r="AS74" i="13"/>
  <c r="AR74" i="13"/>
  <c r="AW74" i="13"/>
  <c r="AV74" i="13"/>
  <c r="AK7" i="13"/>
  <c r="AO7" i="13"/>
  <c r="AS7" i="13"/>
  <c r="AS15" i="13" s="1"/>
  <c r="AW7" i="13"/>
  <c r="AP7" i="13"/>
  <c r="AM10" i="13"/>
  <c r="AU10" i="13"/>
  <c r="AU15" i="13" s="1"/>
  <c r="AK11" i="13"/>
  <c r="AO11" i="13"/>
  <c r="AS11" i="13"/>
  <c r="AW11" i="13"/>
  <c r="AP11" i="13"/>
  <c r="AM14" i="13"/>
  <c r="AM15" i="13" s="1"/>
  <c r="AU14" i="13"/>
  <c r="AJ23" i="13"/>
  <c r="AJ31" i="13" s="1"/>
  <c r="AR23" i="13"/>
  <c r="AJ26" i="13"/>
  <c r="AN26" i="13"/>
  <c r="AR26" i="13"/>
  <c r="AV26" i="13"/>
  <c r="AO26" i="13"/>
  <c r="AJ27" i="13"/>
  <c r="AR27" i="13"/>
  <c r="AJ30" i="13"/>
  <c r="AN30" i="13"/>
  <c r="AR30" i="13"/>
  <c r="AV30" i="13"/>
  <c r="AO30" i="13"/>
  <c r="AL39" i="13"/>
  <c r="AL47" i="13" s="1"/>
  <c r="AT39" i="13"/>
  <c r="AM41" i="13"/>
  <c r="AM47" i="13" s="1"/>
  <c r="AQ41" i="13"/>
  <c r="AU41" i="13"/>
  <c r="AU47" i="13" s="1"/>
  <c r="AJ44" i="13"/>
  <c r="AN44" i="13"/>
  <c r="AN47" i="13" s="1"/>
  <c r="AR44" i="13"/>
  <c r="AR47" i="13" s="1"/>
  <c r="AV44" i="13"/>
  <c r="AL46" i="13"/>
  <c r="AP46" i="13"/>
  <c r="AP47" i="13" s="1"/>
  <c r="AT46" i="13"/>
  <c r="AK63" i="13"/>
  <c r="AO63" i="13"/>
  <c r="AV63" i="13"/>
  <c r="AN23" i="13"/>
  <c r="AN31" i="13" s="1"/>
  <c r="AK8" i="13"/>
  <c r="AS8" i="13"/>
  <c r="AO8" i="13"/>
  <c r="AJ9" i="13"/>
  <c r="AJ15" i="13" s="1"/>
  <c r="AR9" i="13"/>
  <c r="AR15" i="13" s="1"/>
  <c r="AO12" i="13"/>
  <c r="AJ13" i="13"/>
  <c r="AR13" i="13"/>
  <c r="AL31" i="13"/>
  <c r="AT31" i="13"/>
  <c r="AQ24" i="13"/>
  <c r="AQ31" i="13" s="1"/>
  <c r="AQ28" i="13"/>
  <c r="AV47" i="13"/>
  <c r="AU62" i="13"/>
  <c r="AT62" i="13"/>
  <c r="AP56" i="13"/>
  <c r="AP63" i="13" s="1"/>
  <c r="AL88" i="13"/>
  <c r="AK88" i="13"/>
  <c r="AS55" i="13"/>
  <c r="AS63" i="13" s="1"/>
  <c r="AW55" i="13"/>
  <c r="AW63" i="13" s="1"/>
  <c r="AT56" i="13"/>
  <c r="AM58" i="13"/>
  <c r="AQ58" i="13"/>
  <c r="AU58" i="13"/>
  <c r="AJ61" i="13"/>
  <c r="AN61" i="13"/>
  <c r="AR61" i="13"/>
  <c r="AV61" i="13"/>
  <c r="AN71" i="13"/>
  <c r="AN79" i="13" s="1"/>
  <c r="AM71" i="13"/>
  <c r="AR71" i="13"/>
  <c r="AQ71" i="13"/>
  <c r="AQ79" i="13" s="1"/>
  <c r="AV71" i="13"/>
  <c r="AU71" i="13"/>
  <c r="AL73" i="13"/>
  <c r="AK73" i="13"/>
  <c r="AK79" i="13" s="1"/>
  <c r="AP73" i="13"/>
  <c r="AO73" i="13"/>
  <c r="AO79" i="13" s="1"/>
  <c r="AT73" i="13"/>
  <c r="AS73" i="13"/>
  <c r="AS79" i="13" s="1"/>
  <c r="AV75" i="13"/>
  <c r="AM87" i="13"/>
  <c r="AL87" i="13"/>
  <c r="AL95" i="13" s="1"/>
  <c r="AV95" i="13"/>
  <c r="AV111" i="13"/>
  <c r="AK89" i="13"/>
  <c r="AJ89" i="13"/>
  <c r="AJ95" i="13" s="1"/>
  <c r="AO89" i="13"/>
  <c r="AO95" i="13" s="1"/>
  <c r="AN89" i="13"/>
  <c r="AV89" i="13"/>
  <c r="AW89" i="13"/>
  <c r="AW95" i="13" s="1"/>
  <c r="AR89" i="13"/>
  <c r="AR95" i="13" s="1"/>
  <c r="AL94" i="13"/>
  <c r="AM94" i="13"/>
  <c r="AQ94" i="13"/>
  <c r="AP94" i="13"/>
  <c r="AU94" i="13"/>
  <c r="AT94" i="13"/>
  <c r="AJ56" i="13"/>
  <c r="AJ63" i="13" s="1"/>
  <c r="AN56" i="13"/>
  <c r="AN63" i="13" s="1"/>
  <c r="AR56" i="13"/>
  <c r="AR63" i="13" s="1"/>
  <c r="AV56" i="13"/>
  <c r="AJ57" i="13"/>
  <c r="AN57" i="13"/>
  <c r="AR57" i="13"/>
  <c r="AV57" i="13"/>
  <c r="AL59" i="13"/>
  <c r="AL63" i="13" s="1"/>
  <c r="AP59" i="13"/>
  <c r="AT59" i="13"/>
  <c r="AM62" i="13"/>
  <c r="AQ62" i="13"/>
  <c r="AM72" i="13"/>
  <c r="AL72" i="13"/>
  <c r="AL79" i="13" s="1"/>
  <c r="AQ72" i="13"/>
  <c r="AP72" i="13"/>
  <c r="AP79" i="13" s="1"/>
  <c r="AU72" i="13"/>
  <c r="AT72" i="13"/>
  <c r="AT79" i="13" s="1"/>
  <c r="AT88" i="13"/>
  <c r="AT95" i="13" s="1"/>
  <c r="AK120" i="13"/>
  <c r="AJ120" i="13"/>
  <c r="AO120" i="13"/>
  <c r="AN120" i="13"/>
  <c r="AS120" i="13"/>
  <c r="AR120" i="13"/>
  <c r="AW120" i="13"/>
  <c r="AV120" i="13"/>
  <c r="AL76" i="13"/>
  <c r="AP76" i="13"/>
  <c r="AT76" i="13"/>
  <c r="AU76" i="13"/>
  <c r="AU90" i="13"/>
  <c r="AU95" i="13" s="1"/>
  <c r="AJ92" i="13"/>
  <c r="AR92" i="13"/>
  <c r="AM106" i="13"/>
  <c r="AQ106" i="13"/>
  <c r="AU106" i="13"/>
  <c r="AL107" i="13"/>
  <c r="AP107" i="13"/>
  <c r="AT107" i="13"/>
  <c r="AQ108" i="13"/>
  <c r="AP108" i="13"/>
  <c r="AT108" i="13"/>
  <c r="AS109" i="13"/>
  <c r="AK77" i="13"/>
  <c r="AO77" i="13"/>
  <c r="AS77" i="13"/>
  <c r="AW77" i="13"/>
  <c r="AW79" i="13" s="1"/>
  <c r="AT77" i="13"/>
  <c r="AJ78" i="13"/>
  <c r="AJ79" i="13" s="1"/>
  <c r="AN78" i="13"/>
  <c r="AR78" i="13"/>
  <c r="AV78" i="13"/>
  <c r="AS78" i="13"/>
  <c r="AP90" i="13"/>
  <c r="AP95" i="13" s="1"/>
  <c r="AK91" i="13"/>
  <c r="AM93" i="13"/>
  <c r="AN106" i="13"/>
  <c r="AN111" i="13" s="1"/>
  <c r="AL108" i="13"/>
  <c r="AK109" i="13"/>
  <c r="AN110" i="13"/>
  <c r="AT91" i="13"/>
  <c r="AL111" i="13"/>
  <c r="AQ104" i="13"/>
  <c r="AQ111" i="13" s="1"/>
  <c r="AP104" i="13"/>
  <c r="AP111" i="13" s="1"/>
  <c r="AT104" i="13"/>
  <c r="AT111" i="13" s="1"/>
  <c r="AS105" i="13"/>
  <c r="AO109" i="13"/>
  <c r="AK110" i="13"/>
  <c r="AJ110" i="13"/>
  <c r="AJ111" i="13" s="1"/>
  <c r="AS110" i="13"/>
  <c r="AR110" i="13"/>
  <c r="AR111" i="13" s="1"/>
  <c r="AN121" i="13"/>
  <c r="AM121" i="13"/>
  <c r="AR121" i="13"/>
  <c r="AQ121" i="13"/>
  <c r="AQ127" i="13" s="1"/>
  <c r="AV121" i="13"/>
  <c r="AU121" i="13"/>
  <c r="AL123" i="13"/>
  <c r="AK123" i="13"/>
  <c r="AK127" i="13" s="1"/>
  <c r="AP123" i="13"/>
  <c r="AP127" i="13" s="1"/>
  <c r="AO123" i="13"/>
  <c r="AT123" i="13"/>
  <c r="AS123" i="13"/>
  <c r="AM126" i="13"/>
  <c r="AL126" i="13"/>
  <c r="AQ126" i="13"/>
  <c r="AP126" i="13"/>
  <c r="AU126" i="13"/>
  <c r="AT126" i="13"/>
  <c r="AK90" i="13"/>
  <c r="AO90" i="13"/>
  <c r="AS90" i="13"/>
  <c r="AS95" i="13" s="1"/>
  <c r="AW90" i="13"/>
  <c r="AJ91" i="13"/>
  <c r="AN91" i="13"/>
  <c r="AN95" i="13" s="1"/>
  <c r="AR91" i="13"/>
  <c r="AV91" i="13"/>
  <c r="AM92" i="13"/>
  <c r="AQ92" i="13"/>
  <c r="AQ95" i="13" s="1"/>
  <c r="AU92" i="13"/>
  <c r="AM103" i="13"/>
  <c r="AU103" i="13"/>
  <c r="AU111" i="13" s="1"/>
  <c r="AK104" i="13"/>
  <c r="AK111" i="13" s="1"/>
  <c r="AO104" i="13"/>
  <c r="AO111" i="13" s="1"/>
  <c r="AS104" i="13"/>
  <c r="AS111" i="13" s="1"/>
  <c r="AW104" i="13"/>
  <c r="AW111" i="13" s="1"/>
  <c r="AM107" i="13"/>
  <c r="AU107" i="13"/>
  <c r="AK108" i="13"/>
  <c r="AO108" i="13"/>
  <c r="AS108" i="13"/>
  <c r="AW108" i="13"/>
  <c r="AJ119" i="13"/>
  <c r="AN119" i="13"/>
  <c r="AN127" i="13" s="1"/>
  <c r="AR119" i="13"/>
  <c r="AV119" i="13"/>
  <c r="AO119" i="13"/>
  <c r="AK124" i="13"/>
  <c r="AJ124" i="13"/>
  <c r="AO124" i="13"/>
  <c r="AN124" i="13"/>
  <c r="AS124" i="13"/>
  <c r="AS127" i="13" s="1"/>
  <c r="AR124" i="13"/>
  <c r="AW124" i="13"/>
  <c r="AW127" i="13" s="1"/>
  <c r="AV124" i="13"/>
  <c r="AM122" i="13"/>
  <c r="AM127" i="13" s="1"/>
  <c r="AL122" i="13"/>
  <c r="AL127" i="13" s="1"/>
  <c r="AQ122" i="13"/>
  <c r="AP122" i="13"/>
  <c r="AU122" i="13"/>
  <c r="AU127" i="13" s="1"/>
  <c r="AT122" i="13"/>
  <c r="AT127" i="13" s="1"/>
  <c r="AN125" i="13"/>
  <c r="AM125" i="13"/>
  <c r="AR125" i="13"/>
  <c r="AQ125" i="13"/>
  <c r="AV125" i="13"/>
  <c r="AU125" i="13"/>
  <c r="AM63" i="13" l="1"/>
  <c r="AT63" i="13"/>
  <c r="AO127" i="13"/>
  <c r="AJ127" i="13"/>
  <c r="AM111" i="13"/>
  <c r="AM95" i="13"/>
  <c r="AR79" i="13"/>
  <c r="AT47" i="13"/>
  <c r="AO15" i="13"/>
  <c r="AM31" i="13"/>
  <c r="AV31" i="13"/>
  <c r="AV127" i="13"/>
  <c r="AU79" i="13"/>
  <c r="AM79" i="13"/>
  <c r="AK95" i="13"/>
  <c r="AP15" i="13"/>
  <c r="AK15" i="13"/>
  <c r="AR127" i="13"/>
  <c r="AV79" i="13"/>
  <c r="AR31" i="13"/>
  <c r="AW15" i="13"/>
  <c r="AQ63" i="13"/>
  <c r="AC36" i="12" l="1"/>
  <c r="AB36" i="12"/>
  <c r="AA36" i="12"/>
  <c r="Z36" i="12"/>
  <c r="Y36" i="12"/>
  <c r="X36" i="12"/>
  <c r="W36" i="12"/>
  <c r="V36" i="12"/>
  <c r="U36" i="12"/>
  <c r="T36" i="12"/>
  <c r="S36" i="12"/>
  <c r="R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M35" i="12"/>
  <c r="F35" i="12"/>
  <c r="E35" i="12"/>
  <c r="D35" i="12"/>
  <c r="C35" i="12"/>
  <c r="AC34" i="12"/>
  <c r="AB34" i="12"/>
  <c r="AA34" i="12"/>
  <c r="Z34" i="12"/>
  <c r="Y34" i="12"/>
  <c r="X34" i="12"/>
  <c r="W34" i="12"/>
  <c r="V34" i="12"/>
  <c r="U34" i="12"/>
  <c r="T34" i="12"/>
  <c r="S34" i="12"/>
  <c r="R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AC33" i="12"/>
  <c r="AB33" i="12"/>
  <c r="AA33" i="12"/>
  <c r="Z33" i="12"/>
  <c r="Y33" i="12"/>
  <c r="X33" i="12"/>
  <c r="W33" i="12"/>
  <c r="V33" i="12"/>
  <c r="U33" i="12"/>
  <c r="T33" i="12"/>
  <c r="S33" i="12"/>
  <c r="R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AC28" i="12"/>
  <c r="AB28" i="12"/>
  <c r="AA28" i="12"/>
  <c r="Z28" i="12"/>
  <c r="Y28" i="12"/>
  <c r="X28" i="12"/>
  <c r="W28" i="12"/>
  <c r="V28" i="12"/>
  <c r="U28" i="12"/>
  <c r="T28" i="12"/>
  <c r="S28" i="12"/>
  <c r="R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AC27" i="12"/>
  <c r="AB27" i="12"/>
  <c r="AA27" i="12"/>
  <c r="Z27" i="12"/>
  <c r="Y27" i="12"/>
  <c r="X27" i="12"/>
  <c r="W27" i="12"/>
  <c r="V27" i="12"/>
  <c r="U27" i="12"/>
  <c r="T27" i="12"/>
  <c r="S27" i="12"/>
  <c r="R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AC26" i="12"/>
  <c r="AB26" i="12"/>
  <c r="AA26" i="12"/>
  <c r="Z26" i="12"/>
  <c r="Y26" i="12"/>
  <c r="X26" i="12"/>
  <c r="W26" i="12"/>
  <c r="V26" i="12"/>
  <c r="U26" i="12"/>
  <c r="T26" i="12"/>
  <c r="S26" i="12"/>
  <c r="R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AC25" i="12"/>
  <c r="AB25" i="12"/>
  <c r="AA25" i="12"/>
  <c r="Z25" i="12"/>
  <c r="Y25" i="12"/>
  <c r="X25" i="12"/>
  <c r="W25" i="12"/>
  <c r="V25" i="12"/>
  <c r="U25" i="12"/>
  <c r="T25" i="12"/>
  <c r="S25" i="12"/>
  <c r="R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W63" i="9" l="1"/>
  <c r="W65" i="9" s="1"/>
  <c r="V63" i="9"/>
  <c r="V65" i="9" s="1"/>
  <c r="U63" i="9"/>
  <c r="U65" i="9" s="1"/>
  <c r="T63" i="9"/>
  <c r="T65" i="9" s="1"/>
  <c r="S63" i="9"/>
  <c r="S65" i="9" s="1"/>
  <c r="R63" i="9"/>
  <c r="R65" i="9" s="1"/>
  <c r="Q63" i="9"/>
  <c r="Q65" i="9" s="1"/>
  <c r="P63" i="9"/>
  <c r="P65" i="9" s="1"/>
  <c r="O63" i="9"/>
  <c r="O65" i="9" s="1"/>
  <c r="N63" i="9"/>
  <c r="N65" i="9" s="1"/>
  <c r="K63" i="9"/>
  <c r="K65" i="9" s="1"/>
  <c r="J63" i="9"/>
  <c r="J65" i="9" s="1"/>
  <c r="I63" i="9"/>
  <c r="I65" i="9" s="1"/>
  <c r="H63" i="9"/>
  <c r="H65" i="9" s="1"/>
  <c r="G63" i="9"/>
  <c r="G65" i="9" s="1"/>
  <c r="F63" i="9"/>
  <c r="F65" i="9" s="1"/>
  <c r="E63" i="9"/>
  <c r="E65" i="9" s="1"/>
  <c r="D63" i="9"/>
  <c r="D65" i="9" s="1"/>
  <c r="C63" i="9"/>
  <c r="C65" i="9" s="1"/>
  <c r="B63" i="9"/>
  <c r="B65" i="9" s="1"/>
  <c r="W62" i="9"/>
  <c r="V62" i="9"/>
  <c r="U62" i="9"/>
  <c r="T62" i="9"/>
  <c r="S62" i="9"/>
  <c r="R62" i="9"/>
  <c r="Q62" i="9"/>
  <c r="P62" i="9"/>
  <c r="O62" i="9"/>
  <c r="N62" i="9"/>
  <c r="K62" i="9"/>
  <c r="J62" i="9"/>
  <c r="I62" i="9"/>
  <c r="H62" i="9"/>
  <c r="G62" i="9"/>
  <c r="F62" i="9"/>
  <c r="E62" i="9"/>
  <c r="D62" i="9"/>
  <c r="C62" i="9"/>
  <c r="B62" i="9"/>
  <c r="W48" i="9"/>
  <c r="W50" i="9" s="1"/>
  <c r="V48" i="9"/>
  <c r="V50" i="9" s="1"/>
  <c r="U48" i="9"/>
  <c r="U50" i="9" s="1"/>
  <c r="T48" i="9"/>
  <c r="T50" i="9" s="1"/>
  <c r="S48" i="9"/>
  <c r="S50" i="9" s="1"/>
  <c r="R48" i="9"/>
  <c r="R50" i="9" s="1"/>
  <c r="Q48" i="9"/>
  <c r="Q50" i="9" s="1"/>
  <c r="P48" i="9"/>
  <c r="P50" i="9" s="1"/>
  <c r="O48" i="9"/>
  <c r="O50" i="9" s="1"/>
  <c r="N48" i="9"/>
  <c r="N50" i="9" s="1"/>
  <c r="K48" i="9"/>
  <c r="K50" i="9" s="1"/>
  <c r="J48" i="9"/>
  <c r="J50" i="9" s="1"/>
  <c r="I48" i="9"/>
  <c r="I50" i="9" s="1"/>
  <c r="H48" i="9"/>
  <c r="H50" i="9" s="1"/>
  <c r="G48" i="9"/>
  <c r="G50" i="9" s="1"/>
  <c r="F48" i="9"/>
  <c r="F50" i="9" s="1"/>
  <c r="E48" i="9"/>
  <c r="E50" i="9" s="1"/>
  <c r="D48" i="9"/>
  <c r="D50" i="9" s="1"/>
  <c r="C48" i="9"/>
  <c r="C50" i="9" s="1"/>
  <c r="B48" i="9"/>
  <c r="B50" i="9" s="1"/>
  <c r="W47" i="9"/>
  <c r="V47" i="9"/>
  <c r="U47" i="9"/>
  <c r="T47" i="9"/>
  <c r="S47" i="9"/>
  <c r="R47" i="9"/>
  <c r="Q47" i="9"/>
  <c r="P47" i="9"/>
  <c r="O47" i="9"/>
  <c r="N47" i="9"/>
  <c r="K47" i="9"/>
  <c r="J47" i="9"/>
  <c r="I47" i="9"/>
  <c r="H47" i="9"/>
  <c r="G47" i="9"/>
  <c r="F47" i="9"/>
  <c r="E47" i="9"/>
  <c r="D47" i="9"/>
  <c r="C47" i="9"/>
  <c r="B47" i="9"/>
  <c r="W30" i="9"/>
  <c r="W32" i="9" s="1"/>
  <c r="V30" i="9"/>
  <c r="V32" i="9" s="1"/>
  <c r="U30" i="9"/>
  <c r="U32" i="9" s="1"/>
  <c r="T30" i="9"/>
  <c r="T32" i="9" s="1"/>
  <c r="S30" i="9"/>
  <c r="S32" i="9" s="1"/>
  <c r="R30" i="9"/>
  <c r="R32" i="9" s="1"/>
  <c r="Q30" i="9"/>
  <c r="Q32" i="9" s="1"/>
  <c r="P30" i="9"/>
  <c r="P32" i="9" s="1"/>
  <c r="O30" i="9"/>
  <c r="O32" i="9" s="1"/>
  <c r="N30" i="9"/>
  <c r="N32" i="9" s="1"/>
  <c r="K30" i="9"/>
  <c r="K32" i="9" s="1"/>
  <c r="J30" i="9"/>
  <c r="J32" i="9" s="1"/>
  <c r="I30" i="9"/>
  <c r="I32" i="9" s="1"/>
  <c r="H30" i="9"/>
  <c r="H32" i="9" s="1"/>
  <c r="G30" i="9"/>
  <c r="G32" i="9" s="1"/>
  <c r="F30" i="9"/>
  <c r="F32" i="9" s="1"/>
  <c r="E30" i="9"/>
  <c r="E32" i="9" s="1"/>
  <c r="D30" i="9"/>
  <c r="D32" i="9" s="1"/>
  <c r="C30" i="9"/>
  <c r="C32" i="9" s="1"/>
  <c r="B30" i="9"/>
  <c r="B32" i="9" s="1"/>
  <c r="W29" i="9"/>
  <c r="V29" i="9"/>
  <c r="U29" i="9"/>
  <c r="T29" i="9"/>
  <c r="S29" i="9"/>
  <c r="R29" i="9"/>
  <c r="Q29" i="9"/>
  <c r="P29" i="9"/>
  <c r="O29" i="9"/>
  <c r="N29" i="9"/>
  <c r="K29" i="9"/>
  <c r="J29" i="9"/>
  <c r="I29" i="9"/>
  <c r="H29" i="9"/>
  <c r="G29" i="9"/>
  <c r="F29" i="9"/>
  <c r="E29" i="9"/>
  <c r="D29" i="9"/>
  <c r="C29" i="9"/>
  <c r="B29" i="9"/>
  <c r="W15" i="9"/>
  <c r="W17" i="9" s="1"/>
  <c r="V15" i="9"/>
  <c r="V17" i="9" s="1"/>
  <c r="U15" i="9"/>
  <c r="U17" i="9" s="1"/>
  <c r="T15" i="9"/>
  <c r="T17" i="9" s="1"/>
  <c r="S15" i="9"/>
  <c r="S17" i="9" s="1"/>
  <c r="R15" i="9"/>
  <c r="R17" i="9" s="1"/>
  <c r="Q15" i="9"/>
  <c r="Q17" i="9" s="1"/>
  <c r="P15" i="9"/>
  <c r="P17" i="9" s="1"/>
  <c r="O15" i="9"/>
  <c r="O17" i="9" s="1"/>
  <c r="N15" i="9"/>
  <c r="N17" i="9" s="1"/>
  <c r="K15" i="9"/>
  <c r="K17" i="9" s="1"/>
  <c r="J15" i="9"/>
  <c r="J17" i="9" s="1"/>
  <c r="I15" i="9"/>
  <c r="I17" i="9" s="1"/>
  <c r="H15" i="9"/>
  <c r="H17" i="9" s="1"/>
  <c r="G15" i="9"/>
  <c r="G17" i="9" s="1"/>
  <c r="F15" i="9"/>
  <c r="F17" i="9" s="1"/>
  <c r="E15" i="9"/>
  <c r="E17" i="9" s="1"/>
  <c r="D15" i="9"/>
  <c r="D17" i="9" s="1"/>
  <c r="C15" i="9"/>
  <c r="C17" i="9" s="1"/>
  <c r="B15" i="9"/>
  <c r="B17" i="9" s="1"/>
  <c r="W14" i="9"/>
  <c r="V14" i="9"/>
  <c r="U14" i="9"/>
  <c r="T14" i="9"/>
  <c r="S14" i="9"/>
  <c r="R14" i="9"/>
  <c r="Q14" i="9"/>
  <c r="P14" i="9"/>
  <c r="O14" i="9"/>
  <c r="N14" i="9"/>
  <c r="K14" i="9"/>
  <c r="J14" i="9"/>
  <c r="I14" i="9"/>
  <c r="H14" i="9"/>
  <c r="G14" i="9"/>
  <c r="F14" i="9"/>
  <c r="E14" i="9"/>
  <c r="D14" i="9"/>
  <c r="C14" i="9"/>
  <c r="B14" i="9"/>
  <c r="U98" i="8" l="1"/>
  <c r="Z97" i="8"/>
  <c r="Z96" i="8"/>
  <c r="Z95" i="8"/>
  <c r="Z94" i="8"/>
  <c r="Z93" i="8"/>
  <c r="Z92" i="8"/>
  <c r="Z91" i="8"/>
  <c r="Z90" i="8"/>
  <c r="U86" i="8"/>
  <c r="Z85" i="8"/>
  <c r="Z84" i="8"/>
  <c r="Z83" i="8"/>
  <c r="Z82" i="8"/>
  <c r="Z81" i="8"/>
  <c r="Z80" i="8"/>
  <c r="Z79" i="8"/>
  <c r="Z78" i="8"/>
  <c r="Z73" i="8"/>
  <c r="Z72" i="8"/>
  <c r="Z71" i="8"/>
  <c r="Z70" i="8"/>
  <c r="Z69" i="8"/>
  <c r="Z68" i="8"/>
  <c r="Z67" i="8"/>
  <c r="Z66" i="8"/>
  <c r="Z65" i="8"/>
  <c r="Z64" i="8"/>
  <c r="Z63" i="8"/>
  <c r="Z62" i="8"/>
  <c r="Z61" i="8"/>
  <c r="Z60" i="8"/>
  <c r="Z59" i="8"/>
  <c r="Z58" i="8"/>
  <c r="Z57" i="8"/>
  <c r="Z56" i="8"/>
  <c r="Z55" i="8"/>
  <c r="Z54" i="8"/>
  <c r="Z53" i="8"/>
  <c r="Z52" i="8"/>
  <c r="Z51" i="8"/>
  <c r="Z50" i="8"/>
  <c r="U50" i="8"/>
  <c r="Z49" i="8"/>
  <c r="Z48" i="8"/>
  <c r="Z47" i="8"/>
  <c r="Z46" i="8"/>
  <c r="Z45" i="8"/>
  <c r="Z44" i="8"/>
  <c r="Z43" i="8"/>
  <c r="Z42" i="8"/>
  <c r="U38" i="8"/>
  <c r="Z37" i="8"/>
  <c r="Z36" i="8"/>
  <c r="Z35" i="8"/>
  <c r="Z34" i="8"/>
  <c r="Z33" i="8"/>
  <c r="Z32" i="8"/>
  <c r="Z31" i="8"/>
  <c r="Z30" i="8"/>
  <c r="U26" i="8"/>
  <c r="Z25" i="8"/>
  <c r="Z24" i="8"/>
  <c r="Z23" i="8"/>
  <c r="Z22" i="8"/>
  <c r="Z21" i="8"/>
  <c r="Z20" i="8"/>
  <c r="Z19" i="8"/>
  <c r="Z18" i="8"/>
  <c r="U14" i="8"/>
  <c r="Z13" i="8"/>
  <c r="Z12" i="8"/>
  <c r="Z11" i="8"/>
  <c r="Z10" i="8"/>
  <c r="Z9" i="8"/>
  <c r="Z8" i="8"/>
  <c r="Z7" i="8"/>
  <c r="Z6" i="8"/>
  <c r="AK74" i="7"/>
  <c r="AP73" i="7"/>
  <c r="AP72" i="7"/>
  <c r="AP71" i="7"/>
  <c r="AP70" i="7"/>
  <c r="AP68" i="7"/>
  <c r="AP67" i="7"/>
  <c r="AP66" i="7"/>
  <c r="AK62" i="7"/>
  <c r="AP61" i="7"/>
  <c r="AP60" i="7"/>
  <c r="AP59" i="7"/>
  <c r="AP58" i="7"/>
  <c r="AP57" i="7"/>
  <c r="AP56" i="7"/>
  <c r="AP55" i="7"/>
  <c r="AP54" i="7"/>
  <c r="AK50" i="7"/>
  <c r="AP49" i="7"/>
  <c r="AP48" i="7"/>
  <c r="AP47" i="7"/>
  <c r="AP46" i="7"/>
  <c r="AP45" i="7"/>
  <c r="AP44" i="7"/>
  <c r="AP43" i="7"/>
  <c r="AP42" i="7"/>
  <c r="AK38" i="7"/>
  <c r="AP37" i="7"/>
  <c r="AP36" i="7"/>
  <c r="AP35" i="7"/>
  <c r="AP34" i="7"/>
  <c r="AP33" i="7"/>
  <c r="AP32" i="7"/>
  <c r="AP31" i="7"/>
  <c r="AP30" i="7"/>
  <c r="AK26" i="7"/>
  <c r="AP25" i="7"/>
  <c r="AP24" i="7"/>
  <c r="AP23" i="7"/>
  <c r="AP22" i="7"/>
  <c r="AP21" i="7"/>
  <c r="AP20" i="7"/>
  <c r="AP19" i="7"/>
  <c r="AP18" i="7"/>
  <c r="AK14" i="7"/>
  <c r="AP13" i="7"/>
  <c r="AP12" i="7"/>
  <c r="AP11" i="7"/>
  <c r="AP10" i="7"/>
  <c r="AP9" i="7"/>
  <c r="AP8" i="7"/>
  <c r="AP7" i="7"/>
  <c r="AP6" i="7"/>
  <c r="Q63" i="6" l="1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C63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C53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C41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AI27" i="6"/>
  <c r="AH27" i="6"/>
  <c r="AG27" i="6"/>
  <c r="AF27" i="6"/>
  <c r="AE27" i="6"/>
  <c r="AD27" i="6"/>
  <c r="AC27" i="6"/>
  <c r="AB27" i="6"/>
  <c r="AA27" i="6"/>
  <c r="Z27" i="6"/>
  <c r="Y27" i="6"/>
  <c r="X27" i="6"/>
  <c r="W27" i="6"/>
  <c r="V27" i="6"/>
  <c r="U27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AI23" i="6"/>
  <c r="AH23" i="6"/>
  <c r="AG23" i="6"/>
  <c r="AF23" i="6"/>
  <c r="AE23" i="6"/>
  <c r="AD23" i="6"/>
  <c r="AC23" i="6"/>
  <c r="AB23" i="6"/>
  <c r="AA23" i="6"/>
  <c r="Z23" i="6"/>
  <c r="Y23" i="6"/>
  <c r="X23" i="6"/>
  <c r="W23" i="6"/>
  <c r="V23" i="6"/>
  <c r="U23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Q4" i="6"/>
  <c r="P4" i="6"/>
  <c r="O4" i="6"/>
  <c r="N4" i="6"/>
  <c r="M4" i="6"/>
  <c r="L4" i="6"/>
  <c r="K4" i="6"/>
  <c r="J4" i="6"/>
  <c r="I4" i="6"/>
  <c r="H4" i="6"/>
  <c r="G4" i="6"/>
  <c r="F4" i="6"/>
  <c r="E4" i="6"/>
  <c r="D4" i="6"/>
  <c r="C4" i="6"/>
  <c r="BC5" i="5"/>
  <c r="BC7" i="5" s="1"/>
  <c r="BB5" i="5"/>
  <c r="BB7" i="5" s="1"/>
  <c r="BA5" i="5"/>
  <c r="BA7" i="5" s="1"/>
  <c r="AZ5" i="5"/>
  <c r="AZ7" i="5" s="1"/>
  <c r="AY5" i="5"/>
  <c r="AY7" i="5" s="1"/>
  <c r="AX5" i="5"/>
  <c r="AX7" i="5" s="1"/>
  <c r="AW5" i="5"/>
  <c r="AW7" i="5" s="1"/>
  <c r="AV5" i="5"/>
  <c r="AV7" i="5" s="1"/>
  <c r="AU5" i="5"/>
  <c r="AU7" i="5" s="1"/>
  <c r="AT5" i="5"/>
  <c r="AT7" i="5" s="1"/>
  <c r="AS5" i="5"/>
  <c r="AS7" i="5" s="1"/>
  <c r="AR5" i="5"/>
  <c r="AR7" i="5" s="1"/>
  <c r="AQ5" i="5"/>
  <c r="AQ7" i="5" s="1"/>
  <c r="AP5" i="5"/>
  <c r="AP7" i="5" s="1"/>
  <c r="AO5" i="5"/>
  <c r="AO7" i="5" s="1"/>
  <c r="AN5" i="5"/>
  <c r="AN7" i="5" s="1"/>
  <c r="AJ5" i="5"/>
  <c r="AJ7" i="5" s="1"/>
  <c r="AI5" i="5"/>
  <c r="AI7" i="5" s="1"/>
  <c r="AH5" i="5"/>
  <c r="AH7" i="5" s="1"/>
  <c r="AG5" i="5"/>
  <c r="AG7" i="5" s="1"/>
  <c r="AF5" i="5"/>
  <c r="AF7" i="5" s="1"/>
  <c r="AE5" i="5"/>
  <c r="AE7" i="5" s="1"/>
  <c r="AD5" i="5"/>
  <c r="AD7" i="5" s="1"/>
  <c r="AC5" i="5"/>
  <c r="AC7" i="5" s="1"/>
  <c r="AB5" i="5"/>
  <c r="AB7" i="5" s="1"/>
  <c r="AA5" i="5"/>
  <c r="AA7" i="5" s="1"/>
  <c r="Z5" i="5"/>
  <c r="Z7" i="5" s="1"/>
  <c r="Y5" i="5"/>
  <c r="Y7" i="5" s="1"/>
  <c r="X5" i="5"/>
  <c r="X7" i="5" s="1"/>
  <c r="W5" i="5"/>
  <c r="W7" i="5" s="1"/>
  <c r="V5" i="5"/>
  <c r="V7" i="5" s="1"/>
  <c r="U5" i="5"/>
  <c r="U7" i="5" s="1"/>
  <c r="Q5" i="5"/>
  <c r="Q7" i="5" s="1"/>
  <c r="P5" i="5"/>
  <c r="P7" i="5" s="1"/>
  <c r="O5" i="5"/>
  <c r="O7" i="5" s="1"/>
  <c r="N5" i="5"/>
  <c r="N7" i="5" s="1"/>
  <c r="M5" i="5"/>
  <c r="M7" i="5" s="1"/>
  <c r="L5" i="5"/>
  <c r="L7" i="5" s="1"/>
  <c r="K5" i="5"/>
  <c r="K7" i="5" s="1"/>
  <c r="J5" i="5"/>
  <c r="J7" i="5" s="1"/>
  <c r="I5" i="5"/>
  <c r="I7" i="5" s="1"/>
  <c r="H5" i="5"/>
  <c r="H7" i="5" s="1"/>
  <c r="G5" i="5"/>
  <c r="G7" i="5" s="1"/>
  <c r="F5" i="5"/>
  <c r="F7" i="5" s="1"/>
  <c r="E5" i="5"/>
  <c r="E7" i="5" s="1"/>
  <c r="D5" i="5"/>
  <c r="D7" i="5" s="1"/>
  <c r="C5" i="5"/>
  <c r="C7" i="5" s="1"/>
  <c r="B5" i="5"/>
  <c r="B7" i="5" s="1"/>
  <c r="BC4" i="5"/>
  <c r="BB4" i="5"/>
  <c r="BA4" i="5"/>
  <c r="AZ4" i="5"/>
  <c r="AY4" i="5"/>
  <c r="AX4" i="5"/>
  <c r="AW4" i="5"/>
  <c r="AV4" i="5"/>
  <c r="AU4" i="5"/>
  <c r="AT4" i="5"/>
  <c r="AS4" i="5"/>
  <c r="AR4" i="5"/>
  <c r="AQ4" i="5"/>
  <c r="AP4" i="5"/>
  <c r="AO4" i="5"/>
  <c r="AN4" i="5"/>
  <c r="AJ4" i="5"/>
  <c r="AI4" i="5"/>
  <c r="AH4" i="5"/>
  <c r="AG4" i="5"/>
  <c r="AF4" i="5"/>
  <c r="AE4" i="5"/>
  <c r="AD4" i="5"/>
  <c r="AC4" i="5"/>
  <c r="AB4" i="5"/>
  <c r="AA4" i="5"/>
  <c r="Z4" i="5"/>
  <c r="Y4" i="5"/>
  <c r="X4" i="5"/>
  <c r="W4" i="5"/>
  <c r="V4" i="5"/>
  <c r="U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B4" i="5"/>
  <c r="BC5" i="4"/>
  <c r="BC7" i="4" s="1"/>
  <c r="BB5" i="4"/>
  <c r="BB7" i="4" s="1"/>
  <c r="BA5" i="4"/>
  <c r="BA7" i="4" s="1"/>
  <c r="AZ5" i="4"/>
  <c r="AZ7" i="4" s="1"/>
  <c r="AY5" i="4"/>
  <c r="AY7" i="4" s="1"/>
  <c r="AX5" i="4"/>
  <c r="AX7" i="4" s="1"/>
  <c r="AW5" i="4"/>
  <c r="AW7" i="4" s="1"/>
  <c r="AV5" i="4"/>
  <c r="AV7" i="4" s="1"/>
  <c r="AU5" i="4"/>
  <c r="AU7" i="4" s="1"/>
  <c r="AT5" i="4"/>
  <c r="AT7" i="4" s="1"/>
  <c r="AS5" i="4"/>
  <c r="AS7" i="4" s="1"/>
  <c r="AR5" i="4"/>
  <c r="AR7" i="4" s="1"/>
  <c r="AQ5" i="4"/>
  <c r="AQ7" i="4" s="1"/>
  <c r="AP5" i="4"/>
  <c r="AP7" i="4" s="1"/>
  <c r="AO5" i="4"/>
  <c r="AO7" i="4" s="1"/>
  <c r="AN5" i="4"/>
  <c r="AN7" i="4" s="1"/>
  <c r="AJ5" i="4"/>
  <c r="AJ7" i="4" s="1"/>
  <c r="AI5" i="4"/>
  <c r="AI7" i="4" s="1"/>
  <c r="AH5" i="4"/>
  <c r="AH7" i="4" s="1"/>
  <c r="AG5" i="4"/>
  <c r="AG7" i="4" s="1"/>
  <c r="AF5" i="4"/>
  <c r="AF7" i="4" s="1"/>
  <c r="AE5" i="4"/>
  <c r="AE7" i="4" s="1"/>
  <c r="AD5" i="4"/>
  <c r="AD7" i="4" s="1"/>
  <c r="AC5" i="4"/>
  <c r="AC7" i="4" s="1"/>
  <c r="AB5" i="4"/>
  <c r="AB7" i="4" s="1"/>
  <c r="AA5" i="4"/>
  <c r="AA7" i="4" s="1"/>
  <c r="Z5" i="4"/>
  <c r="Z7" i="4" s="1"/>
  <c r="Y5" i="4"/>
  <c r="Y7" i="4" s="1"/>
  <c r="X5" i="4"/>
  <c r="X7" i="4" s="1"/>
  <c r="W5" i="4"/>
  <c r="W7" i="4" s="1"/>
  <c r="V5" i="4"/>
  <c r="V7" i="4" s="1"/>
  <c r="U5" i="4"/>
  <c r="U7" i="4" s="1"/>
  <c r="Q5" i="4"/>
  <c r="Q7" i="4" s="1"/>
  <c r="P5" i="4"/>
  <c r="P7" i="4" s="1"/>
  <c r="O5" i="4"/>
  <c r="O7" i="4" s="1"/>
  <c r="N5" i="4"/>
  <c r="N7" i="4" s="1"/>
  <c r="M5" i="4"/>
  <c r="M7" i="4" s="1"/>
  <c r="L5" i="4"/>
  <c r="L7" i="4" s="1"/>
  <c r="K5" i="4"/>
  <c r="K7" i="4" s="1"/>
  <c r="J5" i="4"/>
  <c r="J7" i="4" s="1"/>
  <c r="I5" i="4"/>
  <c r="I7" i="4" s="1"/>
  <c r="H5" i="4"/>
  <c r="H7" i="4" s="1"/>
  <c r="G5" i="4"/>
  <c r="G7" i="4" s="1"/>
  <c r="F5" i="4"/>
  <c r="F7" i="4" s="1"/>
  <c r="E5" i="4"/>
  <c r="E7" i="4" s="1"/>
  <c r="D5" i="4"/>
  <c r="D7" i="4" s="1"/>
  <c r="C5" i="4"/>
  <c r="C7" i="4" s="1"/>
  <c r="B5" i="4"/>
  <c r="B7" i="4" s="1"/>
  <c r="BC4" i="4"/>
  <c r="BB4" i="4"/>
  <c r="BA4" i="4"/>
  <c r="AZ4" i="4"/>
  <c r="AY4" i="4"/>
  <c r="AX4" i="4"/>
  <c r="AW4" i="4"/>
  <c r="AV4" i="4"/>
  <c r="AU4" i="4"/>
  <c r="AT4" i="4"/>
  <c r="AS4" i="4"/>
  <c r="AR4" i="4"/>
  <c r="AQ4" i="4"/>
  <c r="AP4" i="4"/>
  <c r="AO4" i="4"/>
  <c r="AN4" i="4"/>
  <c r="AJ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U4" i="4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4" i="4"/>
  <c r="B4" i="4"/>
  <c r="BC5" i="3"/>
  <c r="BC7" i="3" s="1"/>
  <c r="BB5" i="3"/>
  <c r="BB7" i="3" s="1"/>
  <c r="BA5" i="3"/>
  <c r="BA7" i="3" s="1"/>
  <c r="AZ5" i="3"/>
  <c r="AZ7" i="3" s="1"/>
  <c r="AY5" i="3"/>
  <c r="AY7" i="3" s="1"/>
  <c r="AX5" i="3"/>
  <c r="AX7" i="3" s="1"/>
  <c r="AW5" i="3"/>
  <c r="AW7" i="3" s="1"/>
  <c r="AV5" i="3"/>
  <c r="AV7" i="3" s="1"/>
  <c r="AU5" i="3"/>
  <c r="AU7" i="3" s="1"/>
  <c r="AT5" i="3"/>
  <c r="AT7" i="3" s="1"/>
  <c r="AS5" i="3"/>
  <c r="AS7" i="3" s="1"/>
  <c r="AR5" i="3"/>
  <c r="AR7" i="3" s="1"/>
  <c r="AQ5" i="3"/>
  <c r="AQ7" i="3" s="1"/>
  <c r="AP5" i="3"/>
  <c r="AP7" i="3" s="1"/>
  <c r="AO5" i="3"/>
  <c r="AO7" i="3" s="1"/>
  <c r="AN5" i="3"/>
  <c r="AN7" i="3" s="1"/>
  <c r="AJ5" i="3"/>
  <c r="AJ7" i="3" s="1"/>
  <c r="AI5" i="3"/>
  <c r="AI7" i="3" s="1"/>
  <c r="AH5" i="3"/>
  <c r="AH7" i="3" s="1"/>
  <c r="AG5" i="3"/>
  <c r="AG7" i="3" s="1"/>
  <c r="AF5" i="3"/>
  <c r="AF7" i="3" s="1"/>
  <c r="AE5" i="3"/>
  <c r="AE7" i="3" s="1"/>
  <c r="AD5" i="3"/>
  <c r="AD7" i="3" s="1"/>
  <c r="AC5" i="3"/>
  <c r="AC7" i="3" s="1"/>
  <c r="AB5" i="3"/>
  <c r="AB7" i="3" s="1"/>
  <c r="AA5" i="3"/>
  <c r="AA7" i="3" s="1"/>
  <c r="Z5" i="3"/>
  <c r="Z7" i="3" s="1"/>
  <c r="Y5" i="3"/>
  <c r="Y7" i="3" s="1"/>
  <c r="X5" i="3"/>
  <c r="X7" i="3" s="1"/>
  <c r="W5" i="3"/>
  <c r="W7" i="3" s="1"/>
  <c r="V5" i="3"/>
  <c r="V7" i="3" s="1"/>
  <c r="U5" i="3"/>
  <c r="U7" i="3" s="1"/>
  <c r="Q5" i="3"/>
  <c r="Q7" i="3" s="1"/>
  <c r="P5" i="3"/>
  <c r="P7" i="3" s="1"/>
  <c r="O5" i="3"/>
  <c r="O7" i="3" s="1"/>
  <c r="N5" i="3"/>
  <c r="N7" i="3" s="1"/>
  <c r="M5" i="3"/>
  <c r="M7" i="3" s="1"/>
  <c r="L5" i="3"/>
  <c r="L7" i="3" s="1"/>
  <c r="K5" i="3"/>
  <c r="K7" i="3" s="1"/>
  <c r="J5" i="3"/>
  <c r="J7" i="3" s="1"/>
  <c r="I5" i="3"/>
  <c r="I7" i="3" s="1"/>
  <c r="H5" i="3"/>
  <c r="H7" i="3" s="1"/>
  <c r="G5" i="3"/>
  <c r="G7" i="3" s="1"/>
  <c r="F5" i="3"/>
  <c r="F7" i="3" s="1"/>
  <c r="E5" i="3"/>
  <c r="E7" i="3" s="1"/>
  <c r="D5" i="3"/>
  <c r="D7" i="3" s="1"/>
  <c r="C5" i="3"/>
  <c r="C7" i="3" s="1"/>
  <c r="B5" i="3"/>
  <c r="B7" i="3" s="1"/>
  <c r="BC4" i="3"/>
  <c r="BB4" i="3"/>
  <c r="BA4" i="3"/>
  <c r="AZ4" i="3"/>
  <c r="AY4" i="3"/>
  <c r="AX4" i="3"/>
  <c r="AW4" i="3"/>
  <c r="AV4" i="3"/>
  <c r="AU4" i="3"/>
  <c r="AT4" i="3"/>
  <c r="AS4" i="3"/>
  <c r="AR4" i="3"/>
  <c r="AQ4" i="3"/>
  <c r="AP4" i="3"/>
  <c r="AO4" i="3"/>
  <c r="AN4" i="3"/>
  <c r="AJ4" i="3"/>
  <c r="AI4" i="3"/>
  <c r="AH4" i="3"/>
  <c r="AG4" i="3"/>
  <c r="AF4" i="3"/>
  <c r="AE4" i="3"/>
  <c r="AD4" i="3"/>
  <c r="AC4" i="3"/>
  <c r="AB4" i="3"/>
  <c r="AA4" i="3"/>
  <c r="Z4" i="3"/>
  <c r="Y4" i="3"/>
  <c r="X4" i="3"/>
  <c r="W4" i="3"/>
  <c r="V4" i="3"/>
  <c r="U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BC5" i="2"/>
  <c r="BC7" i="2" s="1"/>
  <c r="BB5" i="2"/>
  <c r="BB7" i="2" s="1"/>
  <c r="BA5" i="2"/>
  <c r="BA7" i="2" s="1"/>
  <c r="AZ5" i="2"/>
  <c r="AZ7" i="2" s="1"/>
  <c r="AY5" i="2"/>
  <c r="AY7" i="2" s="1"/>
  <c r="AX5" i="2"/>
  <c r="AX7" i="2" s="1"/>
  <c r="AW5" i="2"/>
  <c r="AW7" i="2" s="1"/>
  <c r="AV5" i="2"/>
  <c r="AV7" i="2" s="1"/>
  <c r="AU5" i="2"/>
  <c r="AU7" i="2" s="1"/>
  <c r="AT5" i="2"/>
  <c r="AT7" i="2" s="1"/>
  <c r="AS5" i="2"/>
  <c r="AS7" i="2" s="1"/>
  <c r="AR5" i="2"/>
  <c r="AR7" i="2" s="1"/>
  <c r="AQ5" i="2"/>
  <c r="AQ7" i="2" s="1"/>
  <c r="AP5" i="2"/>
  <c r="AP7" i="2" s="1"/>
  <c r="AO5" i="2"/>
  <c r="AO7" i="2" s="1"/>
  <c r="AN5" i="2"/>
  <c r="AN7" i="2" s="1"/>
  <c r="AJ5" i="2"/>
  <c r="AJ7" i="2" s="1"/>
  <c r="AI5" i="2"/>
  <c r="AI7" i="2" s="1"/>
  <c r="AH5" i="2"/>
  <c r="AH7" i="2" s="1"/>
  <c r="AG5" i="2"/>
  <c r="AG7" i="2" s="1"/>
  <c r="AF5" i="2"/>
  <c r="AF7" i="2" s="1"/>
  <c r="AE5" i="2"/>
  <c r="AE7" i="2" s="1"/>
  <c r="AD5" i="2"/>
  <c r="AD7" i="2" s="1"/>
  <c r="AC5" i="2"/>
  <c r="AC7" i="2" s="1"/>
  <c r="AB5" i="2"/>
  <c r="AB7" i="2" s="1"/>
  <c r="AA5" i="2"/>
  <c r="AA7" i="2" s="1"/>
  <c r="Z5" i="2"/>
  <c r="Z7" i="2" s="1"/>
  <c r="Y5" i="2"/>
  <c r="Y7" i="2" s="1"/>
  <c r="X5" i="2"/>
  <c r="X7" i="2" s="1"/>
  <c r="W5" i="2"/>
  <c r="W7" i="2" s="1"/>
  <c r="V5" i="2"/>
  <c r="V7" i="2" s="1"/>
  <c r="U5" i="2"/>
  <c r="U7" i="2" s="1"/>
  <c r="Q5" i="2"/>
  <c r="Q7" i="2" s="1"/>
  <c r="P5" i="2"/>
  <c r="P7" i="2" s="1"/>
  <c r="O5" i="2"/>
  <c r="O7" i="2" s="1"/>
  <c r="N5" i="2"/>
  <c r="N7" i="2" s="1"/>
  <c r="M5" i="2"/>
  <c r="M7" i="2" s="1"/>
  <c r="L5" i="2"/>
  <c r="L7" i="2" s="1"/>
  <c r="K5" i="2"/>
  <c r="K7" i="2" s="1"/>
  <c r="J5" i="2"/>
  <c r="J7" i="2" s="1"/>
  <c r="I5" i="2"/>
  <c r="I7" i="2" s="1"/>
  <c r="H5" i="2"/>
  <c r="H7" i="2" s="1"/>
  <c r="G5" i="2"/>
  <c r="G7" i="2" s="1"/>
  <c r="F5" i="2"/>
  <c r="F7" i="2" s="1"/>
  <c r="E5" i="2"/>
  <c r="E7" i="2" s="1"/>
  <c r="D5" i="2"/>
  <c r="D7" i="2" s="1"/>
  <c r="C5" i="2"/>
  <c r="C7" i="2" s="1"/>
  <c r="B5" i="2"/>
  <c r="B7" i="2" s="1"/>
  <c r="BC4" i="2"/>
  <c r="BB4" i="2"/>
  <c r="BA4" i="2"/>
  <c r="AZ4" i="2"/>
  <c r="AY4" i="2"/>
  <c r="AX4" i="2"/>
  <c r="AW4" i="2"/>
  <c r="AV4" i="2"/>
  <c r="AU4" i="2"/>
  <c r="AT4" i="2"/>
  <c r="AS4" i="2"/>
  <c r="AR4" i="2"/>
  <c r="AQ4" i="2"/>
  <c r="AP4" i="2"/>
  <c r="AO4" i="2"/>
  <c r="AN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</calcChain>
</file>

<file path=xl/sharedStrings.xml><?xml version="1.0" encoding="utf-8"?>
<sst xmlns="http://schemas.openxmlformats.org/spreadsheetml/2006/main" count="1664" uniqueCount="192">
  <si>
    <t>Treatment group</t>
  </si>
  <si>
    <t>AMP - CO</t>
  </si>
  <si>
    <t>AMP - TRP</t>
  </si>
  <si>
    <t>AMP - TYR</t>
  </si>
  <si>
    <t>Average</t>
  </si>
  <si>
    <t>Standard deviation</t>
  </si>
  <si>
    <t>n</t>
  </si>
  <si>
    <t>Confidence interval</t>
  </si>
  <si>
    <t>Time point</t>
  </si>
  <si>
    <t>CHLOR - CO</t>
  </si>
  <si>
    <t>CHLOR - TRP</t>
  </si>
  <si>
    <t>CHLOR - TYR</t>
  </si>
  <si>
    <t>KANA - CO</t>
  </si>
  <si>
    <t>KANA - TRP</t>
  </si>
  <si>
    <t>KANA - TYR</t>
  </si>
  <si>
    <t>TETRA - CO</t>
  </si>
  <si>
    <t>TETRA - TRP</t>
  </si>
  <si>
    <t>TETRA - TYR</t>
  </si>
  <si>
    <t>CO (AMP)</t>
  </si>
  <si>
    <t>Transfer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</si>
  <si>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</si>
  <si>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</si>
  <si>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</si>
  <si>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</si>
  <si>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</si>
  <si>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</si>
  <si>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</si>
  <si>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</si>
  <si>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</si>
  <si>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</si>
  <si>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</si>
  <si>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</si>
  <si>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</si>
  <si>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</si>
  <si>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</si>
  <si>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Number of living replicates</t>
  </si>
  <si>
    <t>Dead replicates</t>
  </si>
  <si>
    <t>Living replicates</t>
  </si>
  <si>
    <t>CO (CHLOR)</t>
  </si>
  <si>
    <t>CO (KANA)</t>
  </si>
  <si>
    <t>CO (TETRA)</t>
  </si>
  <si>
    <t>TRP (AMP)</t>
  </si>
  <si>
    <t>TRP (CHLOR)</t>
  </si>
  <si>
    <t>TRP (KANA)</t>
  </si>
  <si>
    <t>TRP (TETRA)</t>
  </si>
  <si>
    <t>TYR (AMP)</t>
  </si>
  <si>
    <t>TYR (CHLOR)</t>
  </si>
  <si>
    <t>TYR (KANA)</t>
  </si>
  <si>
    <t>TYR (TETRA)</t>
  </si>
  <si>
    <t>Percentage of living replicates</t>
  </si>
  <si>
    <t xml:space="preserve">Chlorapmhenicol treatment - OD600nm values </t>
  </si>
  <si>
    <t xml:space="preserve"> </t>
  </si>
  <si>
    <t>Chlorapmhenicol concentration 100% = 25µg/ml</t>
  </si>
  <si>
    <t xml:space="preserve">Ancestral level of chloramphenicol tolerance </t>
  </si>
  <si>
    <t>Normalized resistance level of chloramphenicol treated evolved cultures</t>
  </si>
  <si>
    <t>(all raw data in Supplementary Fig. 3)</t>
  </si>
  <si>
    <t>(Normalization by subtraction)</t>
  </si>
  <si>
    <t>coeolved CO (-AA)</t>
  </si>
  <si>
    <t>CO (-AA)</t>
  </si>
  <si>
    <t>MIC [%]</t>
  </si>
  <si>
    <t>MIC [µg/ml]</t>
  </si>
  <si>
    <t>Normalized MIC [µg/ml]</t>
  </si>
  <si>
    <t>Mean</t>
  </si>
  <si>
    <t>coeolved CO (+AA)</t>
  </si>
  <si>
    <t>CO (+AA)</t>
  </si>
  <si>
    <t>coeolved TRP (+AA)</t>
  </si>
  <si>
    <t>TRP (+AA)</t>
  </si>
  <si>
    <t>coeolved TYR (+AA)</t>
  </si>
  <si>
    <t xml:space="preserve"> TYR (+AA)</t>
  </si>
  <si>
    <t>monoeolved TRP (+AA)</t>
  </si>
  <si>
    <t>monoeolved TYR (+AA)</t>
  </si>
  <si>
    <t>x</t>
  </si>
  <si>
    <t xml:space="preserve">Tetracycline treatment - OD600nm values </t>
  </si>
  <si>
    <t>Tetracycline concentration 100% = 15µg/ml</t>
  </si>
  <si>
    <t xml:space="preserve">Ancestral level of tetracycline tolerance </t>
  </si>
  <si>
    <t>Normalized resistance level of tetracycline treated evolved cultures</t>
  </si>
  <si>
    <t>Chloramphenicol treatment</t>
  </si>
  <si>
    <t>Tetracycline treatment</t>
  </si>
  <si>
    <t>Concentrations [µg/ml]</t>
  </si>
  <si>
    <t>CO-EVO (-AA)</t>
  </si>
  <si>
    <t>CO-AUX (-AA)</t>
  </si>
  <si>
    <t>CO-EVO (+AA)</t>
  </si>
  <si>
    <t>CO-AUX (+AA)</t>
  </si>
  <si>
    <t>Coculture plates</t>
  </si>
  <si>
    <t>Number of tested colonies</t>
  </si>
  <si>
    <t>per strain</t>
  </si>
  <si>
    <t>[%]</t>
  </si>
  <si>
    <t>TRP-CO (non-revertants)</t>
  </si>
  <si>
    <t>TRP-CO (revertants)</t>
  </si>
  <si>
    <t xml:space="preserve">TYR-CO (non-revertants) </t>
  </si>
  <si>
    <t>TYR-CO (revertants)</t>
  </si>
  <si>
    <t>Monoculture plates</t>
  </si>
  <si>
    <t>TRP (non-revertants)</t>
  </si>
  <si>
    <t>TRP (revertants)</t>
  </si>
  <si>
    <t>TYR (non-revertants)</t>
  </si>
  <si>
    <t>TYR (revertants)</t>
  </si>
  <si>
    <t xml:space="preserve">Test group - CO (-AA) </t>
  </si>
  <si>
    <t xml:space="preserve">Test group - CO (+AA) 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</si>
  <si>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</si>
  <si>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</si>
  <si>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</si>
  <si>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</si>
  <si>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</si>
  <si>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</si>
  <si>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</si>
  <si>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</si>
  <si>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</si>
  <si>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</si>
  <si>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</si>
  <si>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</si>
  <si>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Time in hours</t>
  </si>
  <si>
    <t>0h</t>
  </si>
  <si>
    <t>72h</t>
  </si>
  <si>
    <t>144h</t>
  </si>
  <si>
    <t>216h</t>
  </si>
  <si>
    <t>288h</t>
  </si>
  <si>
    <t>360h</t>
  </si>
  <si>
    <t>432h</t>
  </si>
  <si>
    <t>504h</t>
  </si>
  <si>
    <t>576h</t>
  </si>
  <si>
    <t>648h</t>
  </si>
  <si>
    <t>720h</t>
  </si>
  <si>
    <t>792h</t>
  </si>
  <si>
    <t xml:space="preserve">Strain within coculture </t>
  </si>
  <si>
    <t>TRP</t>
  </si>
  <si>
    <t>CFU/ml</t>
  </si>
  <si>
    <t>TYR</t>
  </si>
  <si>
    <t>log (CFU/ml)</t>
  </si>
  <si>
    <t xml:space="preserve">Due to technical issues data from replicate 3 of the strain CO-TYR (-AA) could not be used in Supplemental Fig. 1  (marked red). </t>
  </si>
  <si>
    <t>CFU / ml</t>
  </si>
  <si>
    <t>log (CFU / ml)</t>
  </si>
  <si>
    <t>Growth rate</t>
  </si>
  <si>
    <t>Test group</t>
  </si>
  <si>
    <t>Interval</t>
  </si>
  <si>
    <t>Hours</t>
  </si>
  <si>
    <t>0 to 3</t>
  </si>
  <si>
    <t>3 to 6</t>
  </si>
  <si>
    <t>6 to 9</t>
  </si>
  <si>
    <t>9 to 12</t>
  </si>
  <si>
    <t>12 to 15</t>
  </si>
  <si>
    <t>15 to 18</t>
  </si>
  <si>
    <t>18 to 21</t>
  </si>
  <si>
    <t>21  to 24</t>
  </si>
  <si>
    <t>24  to 30</t>
  </si>
  <si>
    <t>30  to 42</t>
  </si>
  <si>
    <t>42  to 48</t>
  </si>
  <si>
    <t>48  to 54</t>
  </si>
  <si>
    <t>54  to 66</t>
  </si>
  <si>
    <t>66  to 72</t>
  </si>
  <si>
    <t>t0</t>
  </si>
  <si>
    <t>t0 to t1</t>
  </si>
  <si>
    <t>t1 to t2</t>
  </si>
  <si>
    <t>t2 to t3</t>
  </si>
  <si>
    <t>t3 to t4</t>
  </si>
  <si>
    <t>t4 to t5</t>
  </si>
  <si>
    <t>t5 to t6</t>
  </si>
  <si>
    <t>t6 to t7</t>
  </si>
  <si>
    <t>t7 to t8</t>
  </si>
  <si>
    <t>t8 to t9</t>
  </si>
  <si>
    <t>t9 to t10</t>
  </si>
  <si>
    <t>t10 to t11</t>
  </si>
  <si>
    <t>t11 to t12</t>
  </si>
  <si>
    <t>t12 to t13</t>
  </si>
  <si>
    <t>t13 to t14</t>
  </si>
  <si>
    <t>MAX - Growth rate</t>
  </si>
  <si>
    <t>MAX - Average</t>
  </si>
  <si>
    <t>CO-TRP (-AA)</t>
  </si>
  <si>
    <t>CO-TYR (-AA)</t>
  </si>
  <si>
    <t>CO-TRP (+AA)</t>
  </si>
  <si>
    <t>CO-TYR (+AA)</t>
  </si>
  <si>
    <t>TYR (+AA)</t>
  </si>
  <si>
    <t>Ampicillin treatment</t>
  </si>
  <si>
    <t>100 µg/ml = 100%</t>
  </si>
  <si>
    <t>Kanamycin treatment</t>
  </si>
  <si>
    <t>50 µg/ml = 100%</t>
  </si>
  <si>
    <t>Replicate</t>
  </si>
  <si>
    <t>CO (-AA) - 0,00%</t>
  </si>
  <si>
    <t>Concentration [%]</t>
  </si>
  <si>
    <t>Concentration [µg/ml]</t>
  </si>
  <si>
    <t>CO (+AA) - 0,00%</t>
  </si>
  <si>
    <t>TRP (+AA) - 0,00%</t>
  </si>
  <si>
    <t>TYR (+AA) - 0,00%</t>
  </si>
  <si>
    <t>15 µg/ml = 100%</t>
  </si>
  <si>
    <t>25 µg/ml = 100%</t>
  </si>
  <si>
    <t>Transfer number</t>
  </si>
  <si>
    <t>Days</t>
  </si>
  <si>
    <t xml:space="preserve">Corresponding to Sub-MIC </t>
  </si>
  <si>
    <t>[µg/ml]</t>
  </si>
  <si>
    <t xml:space="preserve"> Working concentration [%]</t>
  </si>
  <si>
    <t>6 (Sub-MIC)</t>
  </si>
  <si>
    <t xml:space="preserve">Ampicillin treatment </t>
  </si>
  <si>
    <t>Tetracyclin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</si>
</sst>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1"/>
      <color rgb="FF000000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DA8FF"/>
        <bgColor indexed="64"/>
      </patternFill>
    </fill>
    <fill>
      <patternFill patternType="solid">
        <fgColor rgb="FF3737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818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2740FD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FCCCC"/>
        <bgColor indexed="64"/>
      </patternFill>
    </fill>
  </fills>
  <borders count="70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6">
    <xf numFmtId="0" fontId="0" fillId="0" borderId="0" xfId="0"/>
    <xf numFmtId="0" fontId="4" fillId="0" borderId="0" xfId="1" applyNumberFormat="1" applyFont="1"/>
    <xf numFmtId="0" fontId="4" fillId="2" borderId="0" xfId="1" applyNumberFormat="1" applyFont="1" applyFill="1"/>
    <xf numFmtId="0" fontId="4" fillId="0" borderId="0" xfId="1" applyNumberFormat="1" applyFont="1" applyAlignment="1">
      <alignment horizontal="right"/>
    </xf>
    <xf numFmtId="0" fontId="4" fillId="3" borderId="1" xfId="1" applyNumberFormat="1" applyFont="1" applyFill="1" applyBorder="1" applyAlignment="1">
      <alignment horizontal="right"/>
    </xf>
    <xf numFmtId="0" fontId="4" fillId="2" borderId="0" xfId="1" applyNumberFormat="1" applyFont="1" applyFill="1" applyAlignment="1">
      <alignment horizontal="right"/>
    </xf>
    <xf numFmtId="0" fontId="4" fillId="3" borderId="0" xfId="1" applyNumberFormat="1" applyFont="1" applyFill="1" applyAlignment="1">
      <alignment horizontal="right"/>
    </xf>
    <xf numFmtId="0" fontId="4" fillId="4" borderId="0" xfId="1" applyNumberFormat="1" applyFont="1" applyFill="1"/>
    <xf numFmtId="0" fontId="4" fillId="0" borderId="4" xfId="1" applyNumberFormat="1" applyFont="1" applyBorder="1"/>
    <xf numFmtId="0" fontId="4" fillId="0" borderId="5" xfId="1" applyNumberFormat="1" applyFont="1" applyBorder="1" applyAlignment="1">
      <alignment horizontal="left"/>
    </xf>
    <xf numFmtId="0" fontId="4" fillId="0" borderId="6" xfId="1" applyNumberFormat="1" applyFont="1" applyBorder="1" applyAlignment="1">
      <alignment horizontal="left"/>
    </xf>
    <xf numFmtId="0" fontId="4" fillId="0" borderId="7" xfId="1" applyNumberFormat="1" applyFont="1" applyBorder="1" applyAlignment="1">
      <alignment horizontal="left"/>
    </xf>
    <xf numFmtId="0" fontId="4" fillId="5" borderId="0" xfId="1" applyNumberFormat="1" applyFont="1" applyFill="1"/>
    <xf numFmtId="0" fontId="4" fillId="0" borderId="8" xfId="1" applyNumberFormat="1" applyFont="1" applyFill="1" applyBorder="1" applyAlignment="1"/>
    <xf numFmtId="0" fontId="4" fillId="0" borderId="9" xfId="1" applyNumberFormat="1" applyFont="1" applyFill="1" applyBorder="1" applyAlignment="1">
      <alignment horizontal="left"/>
    </xf>
    <xf numFmtId="0" fontId="4" fillId="0" borderId="10" xfId="1" applyNumberFormat="1" applyFont="1" applyFill="1" applyBorder="1" applyAlignment="1">
      <alignment horizontal="left"/>
    </xf>
    <xf numFmtId="0" fontId="4" fillId="0" borderId="11" xfId="1" applyNumberFormat="1" applyFont="1" applyFill="1" applyBorder="1" applyAlignment="1">
      <alignment horizontal="left"/>
    </xf>
    <xf numFmtId="0" fontId="4" fillId="0" borderId="12" xfId="1" applyNumberFormat="1" applyFont="1" applyFill="1" applyBorder="1" applyAlignment="1"/>
    <xf numFmtId="0" fontId="4" fillId="0" borderId="13" xfId="1" applyNumberFormat="1" applyFont="1" applyFill="1" applyBorder="1" applyAlignment="1">
      <alignment horizontal="left"/>
    </xf>
    <xf numFmtId="0" fontId="4" fillId="0" borderId="14" xfId="1" applyNumberFormat="1" applyFont="1" applyFill="1" applyBorder="1" applyAlignment="1">
      <alignment horizontal="left"/>
    </xf>
    <xf numFmtId="0" fontId="4" fillId="0" borderId="15" xfId="1" applyNumberFormat="1" applyFont="1" applyFill="1" applyBorder="1" applyAlignment="1">
      <alignment horizontal="left"/>
    </xf>
    <xf numFmtId="0" fontId="4" fillId="0" borderId="16" xfId="1" applyNumberFormat="1" applyFont="1" applyFill="1" applyBorder="1" applyAlignment="1"/>
    <xf numFmtId="0" fontId="4" fillId="0" borderId="17" xfId="1" applyNumberFormat="1" applyFont="1" applyFill="1" applyBorder="1" applyAlignment="1">
      <alignment horizontal="left"/>
    </xf>
    <xf numFmtId="0" fontId="4" fillId="0" borderId="18" xfId="1" applyNumberFormat="1" applyFont="1" applyFill="1" applyBorder="1" applyAlignment="1">
      <alignment horizontal="left"/>
    </xf>
    <xf numFmtId="0" fontId="4" fillId="0" borderId="19" xfId="1" applyNumberFormat="1" applyFont="1" applyFill="1" applyBorder="1" applyAlignment="1">
      <alignment horizontal="left"/>
    </xf>
    <xf numFmtId="0" fontId="4" fillId="0" borderId="0" xfId="1" applyNumberFormat="1" applyFont="1" applyFill="1"/>
    <xf numFmtId="0" fontId="1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1" fillId="0" borderId="0" xfId="1" applyNumberFormat="1" applyFont="1" applyAlignment="1">
      <alignment horizontal="center"/>
    </xf>
    <xf numFmtId="0" fontId="1" fillId="0" borderId="23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" fillId="0" borderId="3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6" borderId="4" xfId="1" applyFont="1" applyFill="1" applyBorder="1" applyAlignment="1">
      <alignment horizontal="center"/>
    </xf>
    <xf numFmtId="0" fontId="1" fillId="0" borderId="0" xfId="1" applyFont="1" applyAlignment="1">
      <alignment horizontal="right"/>
    </xf>
    <xf numFmtId="9" fontId="2" fillId="0" borderId="4" xfId="1" applyNumberFormat="1" applyFont="1" applyBorder="1" applyAlignment="1">
      <alignment horizontal="center"/>
    </xf>
    <xf numFmtId="0" fontId="2" fillId="0" borderId="0" xfId="1" applyNumberFormat="1" applyFont="1" applyBorder="1" applyAlignment="1">
      <alignment horizontal="center"/>
    </xf>
    <xf numFmtId="9" fontId="2" fillId="0" borderId="0" xfId="1" applyNumberFormat="1" applyFont="1" applyFill="1" applyBorder="1" applyAlignment="1">
      <alignment horizontal="center"/>
    </xf>
    <xf numFmtId="9" fontId="2" fillId="0" borderId="0" xfId="1" applyNumberFormat="1" applyFont="1" applyFill="1" applyBorder="1" applyAlignment="1">
      <alignment horizontal="left"/>
    </xf>
    <xf numFmtId="164" fontId="1" fillId="0" borderId="0" xfId="1" applyNumberFormat="1" applyFont="1" applyAlignment="1">
      <alignment horizontal="center"/>
    </xf>
    <xf numFmtId="0" fontId="1" fillId="0" borderId="0" xfId="1" quotePrefix="1" applyFont="1" applyAlignment="1">
      <alignment horizontal="center"/>
    </xf>
    <xf numFmtId="0" fontId="1" fillId="0" borderId="0" xfId="1" quotePrefix="1" applyNumberFormat="1" applyFont="1" applyAlignment="1">
      <alignment horizontal="center"/>
    </xf>
    <xf numFmtId="0" fontId="1" fillId="0" borderId="0" xfId="1" applyFont="1" applyFill="1" applyBorder="1" applyAlignment="1">
      <alignment horizontal="center" vertical="center"/>
    </xf>
    <xf numFmtId="0" fontId="3" fillId="0" borderId="0" xfId="1" applyAlignment="1">
      <alignment horizontal="center"/>
    </xf>
    <xf numFmtId="0" fontId="2" fillId="7" borderId="4" xfId="1" applyFont="1" applyFill="1" applyBorder="1" applyAlignment="1">
      <alignment horizontal="center"/>
    </xf>
    <xf numFmtId="0" fontId="2" fillId="9" borderId="4" xfId="1" applyFont="1" applyFill="1" applyBorder="1" applyAlignment="1">
      <alignment horizontal="center"/>
    </xf>
    <xf numFmtId="0" fontId="2" fillId="11" borderId="4" xfId="1" applyFont="1" applyFill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9" fontId="5" fillId="0" borderId="4" xfId="1" applyNumberFormat="1" applyFont="1" applyBorder="1" applyAlignment="1">
      <alignment horizontal="center"/>
    </xf>
    <xf numFmtId="9" fontId="2" fillId="0" borderId="0" xfId="1" applyNumberFormat="1" applyFont="1" applyBorder="1" applyAlignment="1">
      <alignment horizontal="center"/>
    </xf>
    <xf numFmtId="0" fontId="2" fillId="0" borderId="0" xfId="1" applyNumberFormat="1" applyFont="1" applyAlignment="1">
      <alignment horizontal="right"/>
    </xf>
    <xf numFmtId="9" fontId="1" fillId="0" borderId="0" xfId="1" applyNumberFormat="1" applyFont="1" applyAlignment="1">
      <alignment horizontal="center"/>
    </xf>
    <xf numFmtId="0" fontId="4" fillId="0" borderId="0" xfId="1" applyFont="1" applyBorder="1" applyAlignment="1">
      <alignment horizontal="center"/>
    </xf>
    <xf numFmtId="9" fontId="2" fillId="0" borderId="0" xfId="1" applyNumberFormat="1" applyFont="1" applyAlignment="1">
      <alignment horizontal="center"/>
    </xf>
    <xf numFmtId="0" fontId="1" fillId="0" borderId="0" xfId="1" applyFont="1"/>
    <xf numFmtId="0" fontId="1" fillId="0" borderId="0" xfId="1" applyFont="1" applyBorder="1"/>
    <xf numFmtId="0" fontId="1" fillId="0" borderId="23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Alignment="1">
      <alignment horizontal="right" vertical="center"/>
    </xf>
    <xf numFmtId="0" fontId="7" fillId="6" borderId="14" xfId="1" applyFont="1" applyFill="1" applyBorder="1" applyAlignment="1">
      <alignment horizontal="center" vertical="center" readingOrder="1"/>
    </xf>
    <xf numFmtId="0" fontId="1" fillId="0" borderId="23" xfId="1" applyFont="1" applyBorder="1"/>
    <xf numFmtId="0" fontId="1" fillId="3" borderId="1" xfId="1" applyFont="1" applyFill="1" applyBorder="1"/>
    <xf numFmtId="0" fontId="1" fillId="3" borderId="0" xfId="1" applyFont="1" applyFill="1"/>
    <xf numFmtId="0" fontId="1" fillId="3" borderId="0" xfId="1" applyFont="1" applyFill="1" applyBorder="1"/>
    <xf numFmtId="0" fontId="7" fillId="12" borderId="14" xfId="1" applyFont="1" applyFill="1" applyBorder="1" applyAlignment="1">
      <alignment horizontal="center" vertical="center" readingOrder="1"/>
    </xf>
    <xf numFmtId="0" fontId="7" fillId="7" borderId="14" xfId="1" applyFont="1" applyFill="1" applyBorder="1" applyAlignment="1">
      <alignment horizontal="center" vertical="center" readingOrder="1"/>
    </xf>
    <xf numFmtId="0" fontId="7" fillId="5" borderId="14" xfId="1" applyFont="1" applyFill="1" applyBorder="1" applyAlignment="1">
      <alignment horizontal="center" vertical="center" readingOrder="1"/>
    </xf>
    <xf numFmtId="0" fontId="3" fillId="0" borderId="0" xfId="1"/>
    <xf numFmtId="0" fontId="3" fillId="0" borderId="23" xfId="1" applyBorder="1"/>
    <xf numFmtId="0" fontId="1" fillId="0" borderId="14" xfId="1" applyFont="1" applyBorder="1" applyAlignment="1">
      <alignment horizontal="right"/>
    </xf>
    <xf numFmtId="0" fontId="3" fillId="0" borderId="14" xfId="1" applyBorder="1"/>
    <xf numFmtId="0" fontId="1" fillId="0" borderId="0" xfId="1" applyFont="1" applyAlignment="1">
      <alignment horizontal="left"/>
    </xf>
    <xf numFmtId="0" fontId="1" fillId="0" borderId="4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/>
    </xf>
    <xf numFmtId="0" fontId="1" fillId="0" borderId="33" xfId="1" applyFont="1" applyBorder="1" applyAlignment="1">
      <alignment horizontal="center"/>
    </xf>
    <xf numFmtId="0" fontId="1" fillId="0" borderId="34" xfId="1" applyFont="1" applyFill="1" applyBorder="1" applyAlignment="1">
      <alignment vertical="center"/>
    </xf>
    <xf numFmtId="0" fontId="1" fillId="0" borderId="35" xfId="1" applyFont="1" applyBorder="1" applyAlignment="1">
      <alignment horizontal="center"/>
    </xf>
    <xf numFmtId="0" fontId="1" fillId="0" borderId="27" xfId="1" applyFont="1" applyBorder="1" applyAlignment="1">
      <alignment horizontal="center"/>
    </xf>
    <xf numFmtId="0" fontId="1" fillId="9" borderId="36" xfId="1" applyFont="1" applyFill="1" applyBorder="1" applyAlignment="1">
      <alignment horizontal="left"/>
    </xf>
    <xf numFmtId="0" fontId="1" fillId="9" borderId="37" xfId="1" applyFont="1" applyFill="1" applyBorder="1" applyAlignment="1">
      <alignment horizontal="center"/>
    </xf>
    <xf numFmtId="0" fontId="1" fillId="9" borderId="38" xfId="1" applyFont="1" applyFill="1" applyBorder="1" applyAlignment="1">
      <alignment horizontal="center"/>
    </xf>
    <xf numFmtId="0" fontId="1" fillId="0" borderId="40" xfId="1" applyFont="1" applyBorder="1" applyAlignment="1">
      <alignment horizontal="center"/>
    </xf>
    <xf numFmtId="0" fontId="1" fillId="9" borderId="41" xfId="1" applyFont="1" applyFill="1" applyBorder="1" applyAlignment="1">
      <alignment horizontal="left"/>
    </xf>
    <xf numFmtId="0" fontId="1" fillId="13" borderId="42" xfId="1" applyFont="1" applyFill="1" applyBorder="1" applyAlignment="1">
      <alignment horizontal="left"/>
    </xf>
    <xf numFmtId="0" fontId="1" fillId="13" borderId="18" xfId="1" applyFont="1" applyFill="1" applyBorder="1" applyAlignment="1">
      <alignment horizontal="center"/>
    </xf>
    <xf numFmtId="0" fontId="1" fillId="13" borderId="43" xfId="1" applyFont="1" applyFill="1" applyBorder="1" applyAlignment="1">
      <alignment horizontal="center"/>
    </xf>
    <xf numFmtId="0" fontId="1" fillId="0" borderId="44" xfId="1" applyFont="1" applyBorder="1" applyAlignment="1">
      <alignment horizontal="center"/>
    </xf>
    <xf numFmtId="0" fontId="1" fillId="13" borderId="17" xfId="1" applyFont="1" applyFill="1" applyBorder="1" applyAlignment="1">
      <alignment horizontal="left"/>
    </xf>
    <xf numFmtId="0" fontId="1" fillId="14" borderId="45" xfId="1" applyFont="1" applyFill="1" applyBorder="1" applyAlignment="1">
      <alignment horizontal="left"/>
    </xf>
    <xf numFmtId="0" fontId="1" fillId="14" borderId="10" xfId="1" applyFont="1" applyFill="1" applyBorder="1" applyAlignment="1">
      <alignment horizontal="center"/>
    </xf>
    <xf numFmtId="0" fontId="1" fillId="14" borderId="46" xfId="1" applyFont="1" applyFill="1" applyBorder="1" applyAlignment="1">
      <alignment horizontal="center"/>
    </xf>
    <xf numFmtId="0" fontId="1" fillId="0" borderId="47" xfId="1" applyFont="1" applyBorder="1" applyAlignment="1">
      <alignment horizontal="center"/>
    </xf>
    <xf numFmtId="0" fontId="1" fillId="14" borderId="9" xfId="1" applyFont="1" applyFill="1" applyBorder="1" applyAlignment="1">
      <alignment horizontal="left"/>
    </xf>
    <xf numFmtId="0" fontId="1" fillId="15" borderId="42" xfId="1" applyFont="1" applyFill="1" applyBorder="1" applyAlignment="1">
      <alignment horizontal="left"/>
    </xf>
    <xf numFmtId="0" fontId="1" fillId="15" borderId="18" xfId="1" applyFont="1" applyFill="1" applyBorder="1" applyAlignment="1">
      <alignment horizontal="center"/>
    </xf>
    <xf numFmtId="0" fontId="1" fillId="15" borderId="43" xfId="1" applyFont="1" applyFill="1" applyBorder="1" applyAlignment="1">
      <alignment horizontal="center"/>
    </xf>
    <xf numFmtId="0" fontId="1" fillId="15" borderId="17" xfId="1" applyFont="1" applyFill="1" applyBorder="1" applyAlignment="1">
      <alignment horizontal="left"/>
    </xf>
    <xf numFmtId="0" fontId="1" fillId="14" borderId="36" xfId="1" applyFont="1" applyFill="1" applyBorder="1" applyAlignment="1">
      <alignment horizontal="left"/>
    </xf>
    <xf numFmtId="0" fontId="1" fillId="14" borderId="37" xfId="1" applyFont="1" applyFill="1" applyBorder="1" applyAlignment="1">
      <alignment horizontal="center"/>
    </xf>
    <xf numFmtId="0" fontId="1" fillId="14" borderId="38" xfId="1" applyFont="1" applyFill="1" applyBorder="1" applyAlignment="1">
      <alignment horizontal="center"/>
    </xf>
    <xf numFmtId="0" fontId="1" fillId="14" borderId="41" xfId="1" applyFont="1" applyFill="1" applyBorder="1" applyAlignment="1">
      <alignment horizontal="left"/>
    </xf>
    <xf numFmtId="0" fontId="8" fillId="0" borderId="0" xfId="1" applyFont="1" applyAlignment="1"/>
    <xf numFmtId="0" fontId="9" fillId="0" borderId="0" xfId="1" applyFont="1" applyAlignment="1">
      <alignment horizontal="left"/>
    </xf>
    <xf numFmtId="0" fontId="9" fillId="0" borderId="23" xfId="1" applyFont="1" applyBorder="1" applyAlignment="1">
      <alignment horizontal="left"/>
    </xf>
    <xf numFmtId="49" fontId="9" fillId="0" borderId="37" xfId="1" applyNumberFormat="1" applyFont="1" applyFill="1" applyBorder="1" applyAlignment="1">
      <alignment horizontal="left" vertical="center"/>
    </xf>
    <xf numFmtId="49" fontId="9" fillId="0" borderId="48" xfId="1" applyNumberFormat="1" applyFont="1" applyFill="1" applyBorder="1" applyAlignment="1">
      <alignment horizontal="left" vertical="center"/>
    </xf>
    <xf numFmtId="0" fontId="9" fillId="0" borderId="14" xfId="1" applyFont="1" applyBorder="1" applyAlignment="1">
      <alignment horizontal="left"/>
    </xf>
    <xf numFmtId="0" fontId="9" fillId="0" borderId="15" xfId="1" applyFont="1" applyBorder="1" applyAlignment="1">
      <alignment horizontal="left"/>
    </xf>
    <xf numFmtId="0" fontId="9" fillId="0" borderId="14" xfId="1" applyFont="1" applyBorder="1" applyAlignment="1">
      <alignment horizontal="center" vertical="center"/>
    </xf>
    <xf numFmtId="1" fontId="9" fillId="0" borderId="14" xfId="1" applyNumberFormat="1" applyFont="1" applyBorder="1" applyAlignment="1">
      <alignment horizontal="left"/>
    </xf>
    <xf numFmtId="1" fontId="9" fillId="0" borderId="15" xfId="1" applyNumberFormat="1" applyFont="1" applyBorder="1" applyAlignment="1">
      <alignment horizontal="left"/>
    </xf>
    <xf numFmtId="0" fontId="9" fillId="0" borderId="18" xfId="1" applyFont="1" applyBorder="1" applyAlignment="1">
      <alignment horizontal="center" vertical="center"/>
    </xf>
    <xf numFmtId="1" fontId="9" fillId="0" borderId="18" xfId="1" applyNumberFormat="1" applyFont="1" applyBorder="1" applyAlignment="1">
      <alignment horizontal="left"/>
    </xf>
    <xf numFmtId="1" fontId="9" fillId="0" borderId="19" xfId="1" applyNumberFormat="1" applyFont="1" applyBorder="1" applyAlignment="1">
      <alignment horizontal="left"/>
    </xf>
    <xf numFmtId="0" fontId="9" fillId="0" borderId="18" xfId="1" applyFont="1" applyBorder="1" applyAlignment="1">
      <alignment horizontal="left"/>
    </xf>
    <xf numFmtId="0" fontId="9" fillId="0" borderId="19" xfId="1" applyFont="1" applyBorder="1" applyAlignment="1">
      <alignment horizontal="left"/>
    </xf>
    <xf numFmtId="1" fontId="9" fillId="0" borderId="0" xfId="1" applyNumberFormat="1" applyFont="1" applyAlignment="1">
      <alignment horizontal="left"/>
    </xf>
    <xf numFmtId="0" fontId="9" fillId="0" borderId="14" xfId="1" applyFont="1" applyFill="1" applyBorder="1" applyAlignment="1">
      <alignment horizontal="center" vertical="center"/>
    </xf>
    <xf numFmtId="1" fontId="9" fillId="0" borderId="14" xfId="1" applyNumberFormat="1" applyFont="1" applyFill="1" applyBorder="1" applyAlignment="1">
      <alignment horizontal="left"/>
    </xf>
    <xf numFmtId="0" fontId="9" fillId="9" borderId="14" xfId="1" applyFont="1" applyFill="1" applyBorder="1" applyAlignment="1">
      <alignment horizontal="center" vertical="center"/>
    </xf>
    <xf numFmtId="1" fontId="9" fillId="9" borderId="14" xfId="1" applyNumberFormat="1" applyFont="1" applyFill="1" applyBorder="1" applyAlignment="1">
      <alignment horizontal="left"/>
    </xf>
    <xf numFmtId="1" fontId="9" fillId="9" borderId="15" xfId="1" applyNumberFormat="1" applyFont="1" applyFill="1" applyBorder="1" applyAlignment="1">
      <alignment horizontal="left"/>
    </xf>
    <xf numFmtId="0" fontId="9" fillId="2" borderId="0" xfId="1" applyFont="1" applyFill="1" applyAlignment="1">
      <alignment horizontal="left"/>
    </xf>
    <xf numFmtId="0" fontId="9" fillId="2" borderId="23" xfId="1" applyFont="1" applyFill="1" applyBorder="1" applyAlignment="1">
      <alignment horizontal="left"/>
    </xf>
    <xf numFmtId="0" fontId="9" fillId="0" borderId="0" xfId="1" applyFont="1" applyFill="1" applyAlignment="1">
      <alignment horizontal="left"/>
    </xf>
    <xf numFmtId="0" fontId="9" fillId="0" borderId="14" xfId="1" applyFont="1" applyFill="1" applyBorder="1" applyAlignment="1">
      <alignment horizontal="left"/>
    </xf>
    <xf numFmtId="0" fontId="9" fillId="9" borderId="14" xfId="1" applyFont="1" applyFill="1" applyBorder="1" applyAlignment="1">
      <alignment horizontal="left"/>
    </xf>
    <xf numFmtId="0" fontId="9" fillId="9" borderId="15" xfId="1" applyFont="1" applyFill="1" applyBorder="1" applyAlignment="1">
      <alignment horizontal="left"/>
    </xf>
    <xf numFmtId="0" fontId="9" fillId="0" borderId="18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left"/>
    </xf>
    <xf numFmtId="0" fontId="6" fillId="0" borderId="4" xfId="1" applyFont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right" vertical="center"/>
    </xf>
    <xf numFmtId="0" fontId="11" fillId="0" borderId="23" xfId="1" applyFont="1" applyBorder="1" applyAlignment="1">
      <alignment horizontal="right" vertical="center"/>
    </xf>
    <xf numFmtId="165" fontId="11" fillId="0" borderId="0" xfId="1" applyNumberFormat="1" applyFont="1" applyFill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11" fillId="0" borderId="0" xfId="1" applyFont="1"/>
    <xf numFmtId="0" fontId="1" fillId="0" borderId="0" xfId="1" applyFont="1" applyFill="1" applyAlignment="1">
      <alignment horizontal="center" vertical="center"/>
    </xf>
    <xf numFmtId="0" fontId="1" fillId="0" borderId="0" xfId="1" applyFont="1" applyFill="1"/>
    <xf numFmtId="0" fontId="1" fillId="6" borderId="27" xfId="1" applyFont="1" applyFill="1" applyBorder="1" applyAlignment="1">
      <alignment horizontal="center" vertical="center"/>
    </xf>
    <xf numFmtId="0" fontId="1" fillId="0" borderId="4" xfId="1" applyFont="1" applyBorder="1"/>
    <xf numFmtId="0" fontId="1" fillId="6" borderId="35" xfId="1" applyFont="1" applyFill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16" borderId="6" xfId="1" applyFont="1" applyFill="1" applyBorder="1" applyAlignment="1">
      <alignment horizontal="center" vertical="center"/>
    </xf>
    <xf numFmtId="0" fontId="1" fillId="0" borderId="7" xfId="1" applyNumberFormat="1" applyFont="1" applyFill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23" xfId="1" applyFont="1" applyBorder="1" applyAlignment="1">
      <alignment horizontal="right" vertical="center"/>
    </xf>
    <xf numFmtId="0" fontId="1" fillId="16" borderId="7" xfId="1" applyNumberFormat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right" vertical="center"/>
    </xf>
    <xf numFmtId="0" fontId="1" fillId="0" borderId="51" xfId="1" applyFont="1" applyFill="1" applyBorder="1" applyAlignment="1">
      <alignment horizontal="center" vertical="center"/>
    </xf>
    <xf numFmtId="0" fontId="1" fillId="0" borderId="52" xfId="1" applyFont="1" applyFill="1" applyBorder="1" applyAlignment="1">
      <alignment horizontal="center" vertical="center"/>
    </xf>
    <xf numFmtId="0" fontId="1" fillId="0" borderId="53" xfId="1" applyFont="1" applyFill="1" applyBorder="1" applyAlignment="1">
      <alignment horizontal="center" vertical="center"/>
    </xf>
    <xf numFmtId="0" fontId="1" fillId="16" borderId="53" xfId="1" applyFont="1" applyFill="1" applyBorder="1" applyAlignment="1">
      <alignment horizontal="center" vertical="center"/>
    </xf>
    <xf numFmtId="0" fontId="1" fillId="0" borderId="22" xfId="1" applyFont="1" applyBorder="1" applyAlignment="1">
      <alignment horizontal="center"/>
    </xf>
    <xf numFmtId="0" fontId="1" fillId="6" borderId="4" xfId="1" applyFont="1" applyFill="1" applyBorder="1" applyAlignment="1">
      <alignment horizontal="center" vertical="center"/>
    </xf>
    <xf numFmtId="0" fontId="1" fillId="0" borderId="8" xfId="1" applyFont="1" applyBorder="1" applyAlignment="1">
      <alignment horizontal="right" vertical="center"/>
    </xf>
    <xf numFmtId="1" fontId="1" fillId="0" borderId="9" xfId="1" applyNumberFormat="1" applyFont="1" applyFill="1" applyBorder="1" applyAlignment="1">
      <alignment horizontal="center" vertical="center"/>
    </xf>
    <xf numFmtId="1" fontId="1" fillId="0" borderId="10" xfId="1" applyNumberFormat="1" applyFont="1" applyFill="1" applyBorder="1" applyAlignment="1">
      <alignment horizontal="center" vertical="center"/>
    </xf>
    <xf numFmtId="1" fontId="1" fillId="0" borderId="11" xfId="1" applyNumberFormat="1" applyFont="1" applyFill="1" applyBorder="1" applyAlignment="1">
      <alignment horizontal="center" vertical="center"/>
    </xf>
    <xf numFmtId="0" fontId="1" fillId="0" borderId="47" xfId="1" applyFont="1" applyBorder="1" applyAlignment="1">
      <alignment horizontal="right" vertical="center"/>
    </xf>
    <xf numFmtId="2" fontId="1" fillId="0" borderId="14" xfId="1" applyNumberFormat="1" applyFont="1" applyFill="1" applyBorder="1" applyAlignment="1">
      <alignment horizontal="center" vertical="center"/>
    </xf>
    <xf numFmtId="165" fontId="1" fillId="16" borderId="15" xfId="1" applyNumberFormat="1" applyFont="1" applyFill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16" borderId="10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12" xfId="1" applyFont="1" applyBorder="1" applyAlignment="1">
      <alignment horizontal="right" vertical="center"/>
    </xf>
    <xf numFmtId="0" fontId="1" fillId="0" borderId="47" xfId="1" applyFont="1" applyBorder="1" applyAlignment="1">
      <alignment horizontal="center" vertical="center"/>
    </xf>
    <xf numFmtId="1" fontId="1" fillId="0" borderId="13" xfId="1" applyNumberFormat="1" applyFont="1" applyFill="1" applyBorder="1" applyAlignment="1">
      <alignment horizontal="center" vertical="center"/>
    </xf>
    <xf numFmtId="1" fontId="1" fillId="0" borderId="14" xfId="1" applyNumberFormat="1" applyFont="1" applyFill="1" applyBorder="1" applyAlignment="1">
      <alignment horizontal="center" vertical="center"/>
    </xf>
    <xf numFmtId="1" fontId="1" fillId="0" borderId="15" xfId="1" applyNumberFormat="1" applyFont="1" applyFill="1" applyBorder="1" applyAlignment="1">
      <alignment horizontal="center" vertical="center"/>
    </xf>
    <xf numFmtId="0" fontId="1" fillId="0" borderId="54" xfId="1" applyFont="1" applyBorder="1" applyAlignment="1">
      <alignment horizontal="right" vertical="center"/>
    </xf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16" borderId="14" xfId="1" applyFont="1" applyFill="1" applyBorder="1" applyAlignment="1">
      <alignment horizontal="center" vertical="center"/>
    </xf>
    <xf numFmtId="0" fontId="1" fillId="0" borderId="14" xfId="1" applyFont="1" applyFill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54" xfId="1" applyFont="1" applyBorder="1" applyAlignment="1">
      <alignment horizontal="center" vertical="center"/>
    </xf>
    <xf numFmtId="0" fontId="1" fillId="0" borderId="16" xfId="1" applyFont="1" applyBorder="1" applyAlignment="1">
      <alignment horizontal="right" vertical="center"/>
    </xf>
    <xf numFmtId="1" fontId="1" fillId="0" borderId="17" xfId="1" applyNumberFormat="1" applyFont="1" applyFill="1" applyBorder="1" applyAlignment="1">
      <alignment horizontal="center" vertical="center"/>
    </xf>
    <xf numFmtId="1" fontId="1" fillId="0" borderId="18" xfId="1" applyNumberFormat="1" applyFont="1" applyFill="1" applyBorder="1" applyAlignment="1">
      <alignment horizontal="center" vertical="center"/>
    </xf>
    <xf numFmtId="1" fontId="1" fillId="0" borderId="19" xfId="1" applyNumberFormat="1" applyFont="1" applyFill="1" applyBorder="1" applyAlignment="1">
      <alignment horizontal="center" vertical="center"/>
    </xf>
    <xf numFmtId="0" fontId="1" fillId="0" borderId="44" xfId="1" applyFont="1" applyBorder="1" applyAlignment="1">
      <alignment horizontal="right" vertical="center"/>
    </xf>
    <xf numFmtId="2" fontId="1" fillId="0" borderId="18" xfId="1" applyNumberFormat="1" applyFont="1" applyFill="1" applyBorder="1" applyAlignment="1">
      <alignment horizontal="center" vertical="center"/>
    </xf>
    <xf numFmtId="165" fontId="1" fillId="16" borderId="19" xfId="1" applyNumberFormat="1" applyFont="1" applyFill="1" applyBorder="1" applyAlignment="1">
      <alignment horizontal="center" vertical="center"/>
    </xf>
    <xf numFmtId="0" fontId="1" fillId="0" borderId="55" xfId="1" applyFont="1" applyBorder="1" applyAlignment="1">
      <alignment horizontal="right" vertical="center"/>
    </xf>
    <xf numFmtId="0" fontId="1" fillId="0" borderId="56" xfId="1" applyFont="1" applyBorder="1" applyAlignment="1">
      <alignment horizontal="center" vertical="center"/>
    </xf>
    <xf numFmtId="0" fontId="1" fillId="0" borderId="57" xfId="1" applyFont="1" applyBorder="1" applyAlignment="1">
      <alignment horizontal="center" vertical="center"/>
    </xf>
    <xf numFmtId="0" fontId="1" fillId="16" borderId="57" xfId="1" applyFont="1" applyFill="1" applyBorder="1" applyAlignment="1">
      <alignment horizontal="center" vertical="center"/>
    </xf>
    <xf numFmtId="0" fontId="1" fillId="0" borderId="57" xfId="1" applyFont="1" applyFill="1" applyBorder="1" applyAlignment="1">
      <alignment horizontal="center" vertical="center"/>
    </xf>
    <xf numFmtId="0" fontId="1" fillId="0" borderId="58" xfId="1" applyFont="1" applyBorder="1" applyAlignment="1">
      <alignment horizontal="center" vertical="center"/>
    </xf>
    <xf numFmtId="0" fontId="1" fillId="0" borderId="59" xfId="1" applyFont="1" applyBorder="1" applyAlignment="1">
      <alignment horizontal="right" vertical="center"/>
    </xf>
    <xf numFmtId="0" fontId="1" fillId="0" borderId="55" xfId="1" applyFont="1" applyBorder="1" applyAlignment="1">
      <alignment horizontal="center" vertical="center"/>
    </xf>
    <xf numFmtId="165" fontId="1" fillId="0" borderId="0" xfId="1" applyNumberFormat="1" applyFont="1" applyFill="1" applyAlignment="1">
      <alignment horizontal="right" vertical="center"/>
    </xf>
    <xf numFmtId="0" fontId="1" fillId="0" borderId="22" xfId="1" applyFont="1" applyFill="1" applyBorder="1" applyAlignment="1">
      <alignment horizontal="right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16" borderId="4" xfId="1" applyFont="1" applyFill="1" applyBorder="1" applyAlignment="1">
      <alignment horizontal="right" vertical="center"/>
    </xf>
    <xf numFmtId="0" fontId="1" fillId="2" borderId="0" xfId="1" applyFont="1" applyFill="1" applyAlignment="1">
      <alignment horizontal="right" vertical="center"/>
    </xf>
    <xf numFmtId="0" fontId="1" fillId="2" borderId="23" xfId="1" applyFont="1" applyFill="1" applyBorder="1" applyAlignment="1">
      <alignment horizontal="right" vertical="center"/>
    </xf>
    <xf numFmtId="165" fontId="1" fillId="2" borderId="0" xfId="1" applyNumberFormat="1" applyFont="1" applyFill="1" applyAlignment="1">
      <alignment horizontal="right" vertical="center"/>
    </xf>
    <xf numFmtId="0" fontId="1" fillId="2" borderId="0" xfId="1" applyFont="1" applyFill="1" applyAlignment="1">
      <alignment horizontal="center" vertical="center"/>
    </xf>
    <xf numFmtId="0" fontId="1" fillId="2" borderId="0" xfId="1" applyFont="1" applyFill="1"/>
    <xf numFmtId="0" fontId="1" fillId="9" borderId="27" xfId="1" applyFont="1" applyFill="1" applyBorder="1" applyAlignment="1">
      <alignment horizontal="center" vertical="center"/>
    </xf>
    <xf numFmtId="0" fontId="1" fillId="9" borderId="35" xfId="1" applyFont="1" applyFill="1" applyBorder="1" applyAlignment="1">
      <alignment horizontal="center" vertical="center"/>
    </xf>
    <xf numFmtId="0" fontId="1" fillId="9" borderId="4" xfId="1" applyFont="1" applyFill="1" applyBorder="1" applyAlignment="1">
      <alignment horizontal="center" vertical="center"/>
    </xf>
    <xf numFmtId="165" fontId="1" fillId="0" borderId="0" xfId="1" applyNumberFormat="1" applyFont="1" applyFill="1" applyAlignment="1">
      <alignment horizontal="center" vertical="center"/>
    </xf>
    <xf numFmtId="0" fontId="1" fillId="17" borderId="27" xfId="1" applyFont="1" applyFill="1" applyBorder="1" applyAlignment="1">
      <alignment horizontal="center" vertical="center"/>
    </xf>
    <xf numFmtId="0" fontId="1" fillId="17" borderId="35" xfId="1" applyFont="1" applyFill="1" applyBorder="1" applyAlignment="1">
      <alignment horizontal="center" vertical="center"/>
    </xf>
    <xf numFmtId="0" fontId="1" fillId="17" borderId="4" xfId="1" applyFont="1" applyFill="1" applyBorder="1" applyAlignment="1">
      <alignment horizontal="center" vertical="center"/>
    </xf>
    <xf numFmtId="0" fontId="1" fillId="7" borderId="27" xfId="1" applyFont="1" applyFill="1" applyBorder="1" applyAlignment="1">
      <alignment horizontal="center" vertical="center"/>
    </xf>
    <xf numFmtId="0" fontId="1" fillId="7" borderId="3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0" borderId="0" xfId="1" applyFont="1" applyBorder="1" applyAlignment="1">
      <alignment horizontal="right" vertical="center"/>
    </xf>
    <xf numFmtId="165" fontId="1" fillId="0" borderId="0" xfId="1" applyNumberFormat="1" applyFont="1" applyFill="1" applyBorder="1" applyAlignment="1">
      <alignment horizontal="center" vertical="center"/>
    </xf>
    <xf numFmtId="14" fontId="1" fillId="0" borderId="0" xfId="1" applyNumberFormat="1" applyFont="1" applyFill="1" applyBorder="1" applyAlignment="1">
      <alignment horizontal="left" vertical="center"/>
    </xf>
    <xf numFmtId="165" fontId="1" fillId="0" borderId="0" xfId="1" applyNumberFormat="1" applyFont="1" applyFill="1" applyBorder="1" applyAlignment="1">
      <alignment horizontal="left" vertical="center"/>
    </xf>
    <xf numFmtId="0" fontId="1" fillId="0" borderId="0" xfId="1" applyFont="1" applyFill="1" applyAlignment="1">
      <alignment horizontal="center"/>
    </xf>
    <xf numFmtId="0" fontId="1" fillId="9" borderId="27" xfId="1" applyFont="1" applyFill="1" applyBorder="1" applyAlignment="1">
      <alignment horizontal="right" vertical="center"/>
    </xf>
    <xf numFmtId="0" fontId="1" fillId="17" borderId="27" xfId="1" applyFont="1" applyFill="1" applyBorder="1" applyAlignment="1">
      <alignment horizontal="right" vertical="center"/>
    </xf>
    <xf numFmtId="0" fontId="1" fillId="0" borderId="0" xfId="1" applyFont="1" applyFill="1" applyBorder="1" applyAlignment="1">
      <alignment horizontal="right" vertical="center"/>
    </xf>
    <xf numFmtId="0" fontId="1" fillId="0" borderId="39" xfId="1" applyFont="1" applyBorder="1"/>
    <xf numFmtId="0" fontId="7" fillId="6" borderId="21" xfId="1" applyFont="1" applyFill="1" applyBorder="1" applyAlignment="1">
      <alignment horizontal="center" vertical="center" readingOrder="1"/>
    </xf>
    <xf numFmtId="10" fontId="1" fillId="0" borderId="6" xfId="1" applyNumberFormat="1" applyFont="1" applyBorder="1"/>
    <xf numFmtId="10" fontId="1" fillId="0" borderId="7" xfId="1" applyNumberFormat="1" applyFont="1" applyBorder="1"/>
    <xf numFmtId="0" fontId="1" fillId="0" borderId="40" xfId="1" applyFont="1" applyBorder="1"/>
    <xf numFmtId="10" fontId="1" fillId="0" borderId="60" xfId="1" applyNumberFormat="1" applyFont="1" applyBorder="1"/>
    <xf numFmtId="10" fontId="1" fillId="0" borderId="33" xfId="1" applyNumberFormat="1" applyFont="1" applyBorder="1"/>
    <xf numFmtId="1" fontId="1" fillId="0" borderId="12" xfId="1" applyNumberFormat="1" applyFont="1" applyBorder="1"/>
    <xf numFmtId="164" fontId="1" fillId="0" borderId="0" xfId="1" applyNumberFormat="1" applyFont="1" applyBorder="1"/>
    <xf numFmtId="164" fontId="1" fillId="0" borderId="61" xfId="1" applyNumberFormat="1" applyFont="1" applyBorder="1"/>
    <xf numFmtId="164" fontId="1" fillId="0" borderId="62" xfId="1" applyNumberFormat="1" applyFont="1" applyBorder="1"/>
    <xf numFmtId="10" fontId="1" fillId="0" borderId="50" xfId="1" applyNumberFormat="1" applyFont="1" applyBorder="1"/>
    <xf numFmtId="2" fontId="1" fillId="0" borderId="50" xfId="1" applyNumberFormat="1" applyFont="1" applyBorder="1"/>
    <xf numFmtId="1" fontId="1" fillId="0" borderId="54" xfId="1" applyNumberFormat="1" applyFont="1" applyBorder="1"/>
    <xf numFmtId="164" fontId="1" fillId="0" borderId="34" xfId="1" applyNumberFormat="1" applyFont="1" applyBorder="1"/>
    <xf numFmtId="164" fontId="1" fillId="0" borderId="35" xfId="1" applyNumberFormat="1" applyFont="1" applyBorder="1"/>
    <xf numFmtId="10" fontId="1" fillId="0" borderId="4" xfId="1" applyNumberFormat="1" applyFont="1" applyBorder="1"/>
    <xf numFmtId="2" fontId="1" fillId="0" borderId="4" xfId="1" applyNumberFormat="1" applyFont="1" applyBorder="1"/>
    <xf numFmtId="164" fontId="1" fillId="0" borderId="63" xfId="1" applyNumberFormat="1" applyFont="1" applyBorder="1"/>
    <xf numFmtId="164" fontId="1" fillId="0" borderId="50" xfId="1" applyNumberFormat="1" applyFont="1" applyBorder="1"/>
    <xf numFmtId="164" fontId="1" fillId="0" borderId="4" xfId="1" applyNumberFormat="1" applyFont="1" applyBorder="1"/>
    <xf numFmtId="1" fontId="1" fillId="0" borderId="16" xfId="1" applyNumberFormat="1" applyFont="1" applyBorder="1"/>
    <xf numFmtId="164" fontId="1" fillId="0" borderId="29" xfId="1" applyNumberFormat="1" applyFont="1" applyBorder="1"/>
    <xf numFmtId="164" fontId="1" fillId="0" borderId="31" xfId="1" applyNumberFormat="1" applyFont="1" applyBorder="1"/>
    <xf numFmtId="1" fontId="1" fillId="0" borderId="44" xfId="1" applyNumberFormat="1" applyFont="1" applyBorder="1"/>
    <xf numFmtId="164" fontId="1" fillId="0" borderId="64" xfId="1" applyNumberFormat="1" applyFont="1" applyBorder="1"/>
    <xf numFmtId="164" fontId="1" fillId="0" borderId="0" xfId="1" applyNumberFormat="1" applyFont="1"/>
    <xf numFmtId="0" fontId="7" fillId="7" borderId="20" xfId="1" applyFont="1" applyFill="1" applyBorder="1" applyAlignment="1">
      <alignment horizontal="center" vertical="center" readingOrder="1"/>
    </xf>
    <xf numFmtId="9" fontId="1" fillId="0" borderId="7" xfId="1" applyNumberFormat="1" applyFont="1" applyBorder="1"/>
    <xf numFmtId="0" fontId="7" fillId="18" borderId="60" xfId="1" applyFont="1" applyFill="1" applyBorder="1" applyAlignment="1">
      <alignment horizontal="center" vertical="center" readingOrder="1"/>
    </xf>
    <xf numFmtId="10" fontId="1" fillId="0" borderId="4" xfId="1" applyNumberFormat="1" applyFont="1" applyBorder="1" applyAlignment="1">
      <alignment horizontal="right"/>
    </xf>
    <xf numFmtId="2" fontId="1" fillId="0" borderId="4" xfId="1" applyNumberFormat="1" applyFont="1" applyBorder="1" applyAlignment="1">
      <alignment horizontal="right"/>
    </xf>
    <xf numFmtId="11" fontId="1" fillId="0" borderId="0" xfId="1" applyNumberFormat="1" applyFont="1"/>
    <xf numFmtId="0" fontId="7" fillId="19" borderId="20" xfId="1" applyFont="1" applyFill="1" applyBorder="1" applyAlignment="1">
      <alignment horizontal="center" vertical="center" readingOrder="1"/>
    </xf>
    <xf numFmtId="0" fontId="1" fillId="2" borderId="23" xfId="1" applyFont="1" applyFill="1" applyBorder="1"/>
    <xf numFmtId="10" fontId="1" fillId="0" borderId="2" xfId="1" applyNumberFormat="1" applyFont="1" applyBorder="1"/>
    <xf numFmtId="10" fontId="1" fillId="0" borderId="3" xfId="1" applyNumberFormat="1" applyFont="1" applyBorder="1"/>
    <xf numFmtId="164" fontId="1" fillId="0" borderId="25" xfId="1" applyNumberFormat="1" applyFont="1" applyBorder="1"/>
    <xf numFmtId="164" fontId="1" fillId="0" borderId="27" xfId="1" applyNumberFormat="1" applyFont="1" applyBorder="1"/>
    <xf numFmtId="0" fontId="4" fillId="0" borderId="4" xfId="1" applyFont="1" applyFill="1" applyBorder="1" applyAlignment="1">
      <alignment horizontal="center"/>
    </xf>
    <xf numFmtId="0" fontId="4" fillId="0" borderId="60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4" fillId="20" borderId="45" xfId="1" applyFont="1" applyFill="1" applyBorder="1" applyAlignment="1">
      <alignment horizontal="center"/>
    </xf>
    <xf numFmtId="0" fontId="4" fillId="20" borderId="10" xfId="1" applyNumberFormat="1" applyFont="1" applyFill="1" applyBorder="1" applyAlignment="1">
      <alignment horizontal="center"/>
    </xf>
    <xf numFmtId="0" fontId="4" fillId="20" borderId="11" xfId="1" applyNumberFormat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0" borderId="49" xfId="1" applyFont="1" applyFill="1" applyBorder="1" applyAlignment="1">
      <alignment horizontal="center"/>
    </xf>
    <xf numFmtId="0" fontId="4" fillId="20" borderId="14" xfId="1" applyNumberFormat="1" applyFont="1" applyFill="1" applyBorder="1" applyAlignment="1">
      <alignment horizontal="center"/>
    </xf>
    <xf numFmtId="0" fontId="4" fillId="20" borderId="15" xfId="1" applyNumberFormat="1" applyFont="1" applyFill="1" applyBorder="1" applyAlignment="1">
      <alignment horizontal="center"/>
    </xf>
    <xf numFmtId="12" fontId="4" fillId="20" borderId="49" xfId="1" applyNumberFormat="1" applyFont="1" applyFill="1" applyBorder="1" applyAlignment="1">
      <alignment horizontal="center"/>
    </xf>
    <xf numFmtId="0" fontId="4" fillId="21" borderId="49" xfId="1" applyNumberFormat="1" applyFont="1" applyFill="1" applyBorder="1" applyAlignment="1">
      <alignment horizontal="center"/>
    </xf>
    <xf numFmtId="0" fontId="4" fillId="21" borderId="14" xfId="1" applyNumberFormat="1" applyFont="1" applyFill="1" applyBorder="1" applyAlignment="1">
      <alignment horizontal="center"/>
    </xf>
    <xf numFmtId="0" fontId="4" fillId="21" borderId="15" xfId="1" applyNumberFormat="1" applyFont="1" applyFill="1" applyBorder="1" applyAlignment="1">
      <alignment horizontal="center"/>
    </xf>
    <xf numFmtId="0" fontId="4" fillId="22" borderId="49" xfId="1" applyNumberFormat="1" applyFont="1" applyFill="1" applyBorder="1" applyAlignment="1">
      <alignment horizontal="center"/>
    </xf>
    <xf numFmtId="0" fontId="4" fillId="22" borderId="14" xfId="1" applyNumberFormat="1" applyFont="1" applyFill="1" applyBorder="1" applyAlignment="1">
      <alignment horizontal="center"/>
    </xf>
    <xf numFmtId="0" fontId="4" fillId="22" borderId="15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center"/>
    </xf>
    <xf numFmtId="0" fontId="4" fillId="22" borderId="42" xfId="1" applyNumberFormat="1" applyFont="1" applyFill="1" applyBorder="1" applyAlignment="1">
      <alignment horizontal="center"/>
    </xf>
    <xf numFmtId="0" fontId="4" fillId="22" borderId="18" xfId="1" applyNumberFormat="1" applyFont="1" applyFill="1" applyBorder="1" applyAlignment="1">
      <alignment horizontal="center"/>
    </xf>
    <xf numFmtId="0" fontId="4" fillId="22" borderId="19" xfId="1" applyNumberFormat="1" applyFont="1" applyFill="1" applyBorder="1" applyAlignment="1">
      <alignment horizontal="center"/>
    </xf>
    <xf numFmtId="0" fontId="1" fillId="0" borderId="0" xfId="1" applyNumberFormat="1" applyFont="1" applyBorder="1" applyAlignment="1">
      <alignment horizontal="center"/>
    </xf>
    <xf numFmtId="0" fontId="1" fillId="0" borderId="23" xfId="1" applyNumberFormat="1" applyFont="1" applyBorder="1" applyAlignment="1">
      <alignment horizontal="center"/>
    </xf>
    <xf numFmtId="0" fontId="1" fillId="0" borderId="4" xfId="1" applyNumberFormat="1" applyFont="1" applyBorder="1" applyAlignment="1">
      <alignment horizontal="center"/>
    </xf>
    <xf numFmtId="0" fontId="14" fillId="6" borderId="35" xfId="1" applyFont="1" applyFill="1" applyBorder="1" applyAlignment="1">
      <alignment horizontal="center" vertical="center"/>
    </xf>
    <xf numFmtId="0" fontId="14" fillId="6" borderId="27" xfId="1" applyFont="1" applyFill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10" fontId="14" fillId="0" borderId="5" xfId="1" applyNumberFormat="1" applyFont="1" applyFill="1" applyBorder="1" applyAlignment="1">
      <alignment horizontal="center" vertical="center"/>
    </xf>
    <xf numFmtId="10" fontId="1" fillId="0" borderId="6" xfId="1" applyNumberFormat="1" applyFont="1" applyBorder="1" applyAlignment="1">
      <alignment horizontal="center" vertical="center"/>
    </xf>
    <xf numFmtId="10" fontId="1" fillId="0" borderId="7" xfId="1" applyNumberFormat="1" applyFont="1" applyBorder="1" applyAlignment="1">
      <alignment horizontal="center" vertical="center"/>
    </xf>
    <xf numFmtId="0" fontId="1" fillId="0" borderId="22" xfId="1" applyNumberFormat="1" applyFont="1" applyBorder="1" applyAlignment="1">
      <alignment horizontal="center" vertical="center"/>
    </xf>
    <xf numFmtId="10" fontId="14" fillId="0" borderId="65" xfId="1" applyNumberFormat="1" applyFont="1" applyFill="1" applyBorder="1" applyAlignment="1">
      <alignment horizontal="center" vertical="center"/>
    </xf>
    <xf numFmtId="10" fontId="1" fillId="0" borderId="33" xfId="1" applyNumberFormat="1" applyFont="1" applyBorder="1" applyAlignment="1">
      <alignment horizontal="center" vertical="center"/>
    </xf>
    <xf numFmtId="10" fontId="1" fillId="0" borderId="3" xfId="1" applyNumberFormat="1" applyFont="1" applyBorder="1" applyAlignment="1">
      <alignment horizontal="center" vertical="center"/>
    </xf>
    <xf numFmtId="0" fontId="1" fillId="0" borderId="50" xfId="1" applyNumberFormat="1" applyFont="1" applyBorder="1" applyAlignment="1">
      <alignment horizontal="center" vertical="center"/>
    </xf>
    <xf numFmtId="0" fontId="1" fillId="0" borderId="51" xfId="1" applyNumberFormat="1" applyFont="1" applyBorder="1" applyAlignment="1">
      <alignment horizontal="center" vertical="center"/>
    </xf>
    <xf numFmtId="0" fontId="1" fillId="0" borderId="52" xfId="1" applyNumberFormat="1" applyFont="1" applyBorder="1" applyAlignment="1">
      <alignment horizontal="center" vertical="center"/>
    </xf>
    <xf numFmtId="0" fontId="1" fillId="0" borderId="53" xfId="1" applyNumberFormat="1" applyFont="1" applyBorder="1" applyAlignment="1">
      <alignment horizontal="center" vertical="center"/>
    </xf>
    <xf numFmtId="0" fontId="1" fillId="0" borderId="29" xfId="1" applyNumberFormat="1" applyFont="1" applyBorder="1" applyAlignment="1">
      <alignment horizontal="center" vertical="center"/>
    </xf>
    <xf numFmtId="0" fontId="1" fillId="0" borderId="60" xfId="1" applyNumberFormat="1" applyFont="1" applyBorder="1" applyAlignment="1">
      <alignment horizontal="center"/>
    </xf>
    <xf numFmtId="0" fontId="1" fillId="0" borderId="6" xfId="1" applyNumberFormat="1" applyFont="1" applyBorder="1" applyAlignment="1">
      <alignment horizontal="center"/>
    </xf>
    <xf numFmtId="0" fontId="1" fillId="0" borderId="7" xfId="1" applyNumberFormat="1" applyFont="1" applyBorder="1" applyAlignment="1">
      <alignment horizontal="center"/>
    </xf>
    <xf numFmtId="0" fontId="1" fillId="0" borderId="8" xfId="1" applyNumberFormat="1" applyFont="1" applyBorder="1" applyAlignment="1">
      <alignment horizontal="right" vertical="center"/>
    </xf>
    <xf numFmtId="0" fontId="9" fillId="0" borderId="9" xfId="1" applyNumberFormat="1" applyFont="1" applyFill="1" applyBorder="1" applyAlignment="1">
      <alignment horizontal="center" vertical="center"/>
    </xf>
    <xf numFmtId="0" fontId="9" fillId="0" borderId="10" xfId="1" applyNumberFormat="1" applyFont="1" applyFill="1" applyBorder="1" applyAlignment="1">
      <alignment horizontal="center" vertical="center"/>
    </xf>
    <xf numFmtId="0" fontId="9" fillId="0" borderId="11" xfId="1" applyNumberFormat="1" applyFont="1" applyFill="1" applyBorder="1" applyAlignment="1">
      <alignment horizontal="center" vertical="center"/>
    </xf>
    <xf numFmtId="0" fontId="1" fillId="0" borderId="66" xfId="1" applyNumberFormat="1" applyFont="1" applyBorder="1" applyAlignment="1">
      <alignment horizontal="right" vertical="center"/>
    </xf>
    <xf numFmtId="0" fontId="9" fillId="0" borderId="45" xfId="1" applyNumberFormat="1" applyFont="1" applyFill="1" applyBorder="1" applyAlignment="1">
      <alignment horizontal="center"/>
    </xf>
    <xf numFmtId="0" fontId="9" fillId="0" borderId="10" xfId="1" applyNumberFormat="1" applyFont="1" applyFill="1" applyBorder="1" applyAlignment="1">
      <alignment horizontal="center"/>
    </xf>
    <xf numFmtId="0" fontId="9" fillId="0" borderId="11" xfId="1" applyNumberFormat="1" applyFont="1" applyFill="1" applyBorder="1" applyAlignment="1">
      <alignment horizontal="center"/>
    </xf>
    <xf numFmtId="0" fontId="1" fillId="0" borderId="12" xfId="1" applyNumberFormat="1" applyFont="1" applyBorder="1" applyAlignment="1">
      <alignment horizontal="right" vertical="center"/>
    </xf>
    <xf numFmtId="0" fontId="9" fillId="0" borderId="13" xfId="1" applyNumberFormat="1" applyFont="1" applyFill="1" applyBorder="1" applyAlignment="1">
      <alignment horizontal="center" vertical="center"/>
    </xf>
    <xf numFmtId="0" fontId="9" fillId="0" borderId="14" xfId="1" applyNumberFormat="1" applyFont="1" applyFill="1" applyBorder="1" applyAlignment="1">
      <alignment horizontal="center" vertical="center"/>
    </xf>
    <xf numFmtId="0" fontId="9" fillId="0" borderId="15" xfId="1" applyNumberFormat="1" applyFont="1" applyFill="1" applyBorder="1" applyAlignment="1">
      <alignment horizontal="center" vertical="center"/>
    </xf>
    <xf numFmtId="0" fontId="1" fillId="0" borderId="67" xfId="1" applyNumberFormat="1" applyFont="1" applyBorder="1" applyAlignment="1">
      <alignment horizontal="right" vertical="center"/>
    </xf>
    <xf numFmtId="0" fontId="9" fillId="0" borderId="49" xfId="1" applyNumberFormat="1" applyFont="1" applyFill="1" applyBorder="1" applyAlignment="1">
      <alignment horizontal="center"/>
    </xf>
    <xf numFmtId="0" fontId="9" fillId="0" borderId="14" xfId="1" applyNumberFormat="1" applyFont="1" applyFill="1" applyBorder="1" applyAlignment="1">
      <alignment horizontal="center"/>
    </xf>
    <xf numFmtId="0" fontId="9" fillId="0" borderId="15" xfId="1" applyNumberFormat="1" applyFont="1" applyFill="1" applyBorder="1" applyAlignment="1">
      <alignment horizontal="center"/>
    </xf>
    <xf numFmtId="0" fontId="1" fillId="0" borderId="16" xfId="1" applyNumberFormat="1" applyFont="1" applyBorder="1" applyAlignment="1">
      <alignment horizontal="right" vertical="center"/>
    </xf>
    <xf numFmtId="0" fontId="9" fillId="0" borderId="17" xfId="1" applyNumberFormat="1" applyFont="1" applyFill="1" applyBorder="1" applyAlignment="1">
      <alignment horizontal="center" vertical="center"/>
    </xf>
    <xf numFmtId="0" fontId="9" fillId="0" borderId="18" xfId="1" applyNumberFormat="1" applyFont="1" applyFill="1" applyBorder="1" applyAlignment="1">
      <alignment horizontal="center" vertical="center"/>
    </xf>
    <xf numFmtId="0" fontId="9" fillId="0" borderId="19" xfId="1" applyNumberFormat="1" applyFont="1" applyFill="1" applyBorder="1" applyAlignment="1">
      <alignment horizontal="center" vertical="center"/>
    </xf>
    <xf numFmtId="0" fontId="1" fillId="0" borderId="68" xfId="1" applyNumberFormat="1" applyFont="1" applyBorder="1" applyAlignment="1">
      <alignment horizontal="right" vertical="center"/>
    </xf>
    <xf numFmtId="0" fontId="9" fillId="0" borderId="42" xfId="1" applyNumberFormat="1" applyFont="1" applyFill="1" applyBorder="1" applyAlignment="1">
      <alignment horizontal="center"/>
    </xf>
    <xf numFmtId="0" fontId="9" fillId="0" borderId="18" xfId="1" applyNumberFormat="1" applyFont="1" applyFill="1" applyBorder="1" applyAlignment="1">
      <alignment horizontal="center"/>
    </xf>
    <xf numFmtId="0" fontId="9" fillId="0" borderId="19" xfId="1" applyNumberFormat="1" applyFont="1" applyFill="1" applyBorder="1" applyAlignment="1">
      <alignment horizontal="center"/>
    </xf>
    <xf numFmtId="0" fontId="1" fillId="2" borderId="0" xfId="1" applyNumberFormat="1" applyFont="1" applyFill="1" applyBorder="1" applyAlignment="1">
      <alignment horizontal="center"/>
    </xf>
    <xf numFmtId="0" fontId="1" fillId="0" borderId="0" xfId="1" applyNumberFormat="1" applyFont="1" applyFill="1" applyBorder="1" applyAlignment="1">
      <alignment horizontal="center"/>
    </xf>
    <xf numFmtId="0" fontId="1" fillId="0" borderId="64" xfId="1" applyNumberFormat="1" applyFont="1" applyBorder="1" applyAlignment="1">
      <alignment horizontal="center" vertical="center"/>
    </xf>
    <xf numFmtId="0" fontId="1" fillId="0" borderId="60" xfId="1" applyNumberFormat="1" applyFont="1" applyFill="1" applyBorder="1" applyAlignment="1">
      <alignment horizontal="center"/>
    </xf>
    <xf numFmtId="0" fontId="1" fillId="0" borderId="6" xfId="1" applyNumberFormat="1" applyFont="1" applyFill="1" applyBorder="1" applyAlignment="1">
      <alignment horizontal="center"/>
    </xf>
    <xf numFmtId="0" fontId="1" fillId="0" borderId="7" xfId="1" applyNumberFormat="1" applyFont="1" applyFill="1" applyBorder="1" applyAlignment="1">
      <alignment horizontal="center"/>
    </xf>
    <xf numFmtId="0" fontId="1" fillId="0" borderId="46" xfId="1" applyNumberFormat="1" applyFont="1" applyBorder="1" applyAlignment="1">
      <alignment horizontal="right" vertical="center"/>
    </xf>
    <xf numFmtId="0" fontId="1" fillId="0" borderId="69" xfId="1" applyNumberFormat="1" applyFont="1" applyBorder="1" applyAlignment="1">
      <alignment horizontal="right" vertical="center"/>
    </xf>
    <xf numFmtId="0" fontId="1" fillId="0" borderId="43" xfId="1" applyNumberFormat="1" applyFont="1" applyBorder="1" applyAlignment="1">
      <alignment horizontal="right" vertical="center"/>
    </xf>
    <xf numFmtId="0" fontId="9" fillId="0" borderId="0" xfId="1" applyNumberFormat="1" applyFont="1" applyFill="1" applyBorder="1" applyAlignment="1">
      <alignment horizontal="center"/>
    </xf>
    <xf numFmtId="0" fontId="1" fillId="0" borderId="22" xfId="1" applyNumberFormat="1" applyFont="1" applyBorder="1" applyAlignment="1">
      <alignment horizontal="center"/>
    </xf>
    <xf numFmtId="0" fontId="1" fillId="2" borderId="23" xfId="1" applyNumberFormat="1" applyFont="1" applyFill="1" applyBorder="1" applyAlignment="1">
      <alignment horizontal="center"/>
    </xf>
    <xf numFmtId="0" fontId="1" fillId="2" borderId="0" xfId="1" applyFont="1" applyFill="1" applyAlignment="1">
      <alignment horizontal="right"/>
    </xf>
    <xf numFmtId="0" fontId="1" fillId="2" borderId="0" xfId="1" applyFont="1" applyFill="1" applyBorder="1"/>
    <xf numFmtId="0" fontId="1" fillId="0" borderId="0" xfId="1" applyFont="1" applyFill="1" applyAlignment="1">
      <alignment horizontal="right"/>
    </xf>
    <xf numFmtId="0" fontId="1" fillId="0" borderId="0" xfId="1" applyFont="1" applyFill="1" applyBorder="1"/>
    <xf numFmtId="0" fontId="1" fillId="0" borderId="23" xfId="1" applyFont="1" applyFill="1" applyBorder="1"/>
    <xf numFmtId="0" fontId="1" fillId="0" borderId="4" xfId="1" applyFont="1" applyBorder="1" applyAlignment="1">
      <alignment horizontal="right"/>
    </xf>
    <xf numFmtId="0" fontId="1" fillId="0" borderId="4" xfId="1" applyFont="1" applyBorder="1" applyAlignment="1">
      <alignment horizontal="right" vertical="center"/>
    </xf>
    <xf numFmtId="0" fontId="1" fillId="0" borderId="50" xfId="1" applyFont="1" applyBorder="1" applyAlignment="1">
      <alignment horizontal="right"/>
    </xf>
    <xf numFmtId="0" fontId="1" fillId="0" borderId="22" xfId="1" applyFont="1" applyBorder="1" applyAlignment="1">
      <alignment horizontal="right"/>
    </xf>
    <xf numFmtId="0" fontId="1" fillId="0" borderId="22" xfId="1" applyFont="1" applyBorder="1" applyAlignment="1">
      <alignment horizontal="right" vertical="center"/>
    </xf>
    <xf numFmtId="0" fontId="1" fillId="0" borderId="31" xfId="1" applyFont="1" applyBorder="1" applyAlignment="1">
      <alignment horizontal="right"/>
    </xf>
    <xf numFmtId="0" fontId="5" fillId="0" borderId="0" xfId="1" applyNumberFormat="1" applyFont="1" applyAlignment="1">
      <alignment horizontal="center"/>
    </xf>
    <xf numFmtId="0" fontId="4" fillId="5" borderId="0" xfId="1" applyNumberFormat="1" applyFont="1" applyFill="1" applyAlignment="1">
      <alignment horizontal="center"/>
    </xf>
    <xf numFmtId="0" fontId="4" fillId="0" borderId="0" xfId="1" applyNumberFormat="1" applyFont="1" applyAlignment="1">
      <alignment horizontal="center"/>
    </xf>
    <xf numFmtId="0" fontId="4" fillId="0" borderId="2" xfId="1" applyNumberFormat="1" applyFont="1" applyFill="1" applyBorder="1" applyAlignment="1">
      <alignment horizontal="center"/>
    </xf>
    <xf numFmtId="0" fontId="4" fillId="0" borderId="3" xfId="1" applyNumberFormat="1" applyFont="1" applyFill="1" applyBorder="1" applyAlignment="1">
      <alignment horizontal="center"/>
    </xf>
    <xf numFmtId="0" fontId="4" fillId="4" borderId="0" xfId="1" applyNumberFormat="1" applyFont="1" applyFill="1" applyAlignment="1">
      <alignment horizontal="center"/>
    </xf>
    <xf numFmtId="0" fontId="4" fillId="0" borderId="20" xfId="1" applyNumberFormat="1" applyFont="1" applyFill="1" applyBorder="1" applyAlignment="1">
      <alignment horizontal="center"/>
    </xf>
    <xf numFmtId="0" fontId="4" fillId="0" borderId="21" xfId="1" applyNumberFormat="1" applyFont="1" applyFill="1" applyBorder="1" applyAlignment="1">
      <alignment horizontal="center"/>
    </xf>
    <xf numFmtId="0" fontId="4" fillId="0" borderId="22" xfId="1" applyNumberFormat="1" applyFont="1" applyFill="1" applyBorder="1" applyAlignment="1">
      <alignment horizontal="center"/>
    </xf>
    <xf numFmtId="0" fontId="4" fillId="0" borderId="0" xfId="1" applyNumberFormat="1" applyFont="1" applyFill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28" xfId="1" applyFont="1" applyBorder="1" applyAlignment="1">
      <alignment horizontal="center"/>
    </xf>
    <xf numFmtId="0" fontId="2" fillId="0" borderId="29" xfId="1" applyFont="1" applyBorder="1" applyAlignment="1">
      <alignment horizontal="center"/>
    </xf>
    <xf numFmtId="0" fontId="2" fillId="0" borderId="30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" fillId="6" borderId="20" xfId="1" applyFont="1" applyFill="1" applyBorder="1" applyAlignment="1">
      <alignment horizontal="center"/>
    </xf>
    <xf numFmtId="0" fontId="2" fillId="6" borderId="22" xfId="1" applyFont="1" applyFill="1" applyBorder="1" applyAlignment="1">
      <alignment horizontal="center"/>
    </xf>
    <xf numFmtId="0" fontId="2" fillId="7" borderId="20" xfId="1" applyFont="1" applyFill="1" applyBorder="1" applyAlignment="1">
      <alignment horizontal="center"/>
    </xf>
    <xf numFmtId="0" fontId="2" fillId="7" borderId="22" xfId="1" applyFont="1" applyFill="1" applyBorder="1" applyAlignment="1">
      <alignment horizontal="center"/>
    </xf>
    <xf numFmtId="0" fontId="2" fillId="8" borderId="20" xfId="1" applyFont="1" applyFill="1" applyBorder="1" applyAlignment="1">
      <alignment horizontal="center"/>
    </xf>
    <xf numFmtId="0" fontId="2" fillId="8" borderId="21" xfId="1" applyFont="1" applyFill="1" applyBorder="1" applyAlignment="1">
      <alignment horizontal="center"/>
    </xf>
    <xf numFmtId="0" fontId="2" fillId="8" borderId="22" xfId="1" applyFont="1" applyFill="1" applyBorder="1" applyAlignment="1">
      <alignment horizontal="center"/>
    </xf>
    <xf numFmtId="0" fontId="2" fillId="10" borderId="20" xfId="1" applyFont="1" applyFill="1" applyBorder="1" applyAlignment="1">
      <alignment horizontal="center"/>
    </xf>
    <xf numFmtId="0" fontId="2" fillId="10" borderId="21" xfId="1" applyFont="1" applyFill="1" applyBorder="1" applyAlignment="1">
      <alignment horizontal="center"/>
    </xf>
    <xf numFmtId="0" fontId="2" fillId="10" borderId="22" xfId="1" applyFont="1" applyFill="1" applyBorder="1" applyAlignment="1">
      <alignment horizontal="center"/>
    </xf>
    <xf numFmtId="0" fontId="2" fillId="9" borderId="20" xfId="1" applyFont="1" applyFill="1" applyBorder="1" applyAlignment="1">
      <alignment horizontal="center"/>
    </xf>
    <xf numFmtId="0" fontId="2" fillId="9" borderId="21" xfId="1" applyFont="1" applyFill="1" applyBorder="1" applyAlignment="1">
      <alignment horizontal="center"/>
    </xf>
    <xf numFmtId="0" fontId="2" fillId="9" borderId="22" xfId="1" applyFont="1" applyFill="1" applyBorder="1" applyAlignment="1">
      <alignment horizontal="center"/>
    </xf>
    <xf numFmtId="0" fontId="2" fillId="11" borderId="20" xfId="1" applyFont="1" applyFill="1" applyBorder="1" applyAlignment="1">
      <alignment horizontal="center"/>
    </xf>
    <xf numFmtId="0" fontId="2" fillId="11" borderId="21" xfId="1" applyFont="1" applyFill="1" applyBorder="1" applyAlignment="1">
      <alignment horizontal="center"/>
    </xf>
    <xf numFmtId="0" fontId="2" fillId="11" borderId="22" xfId="1" applyFont="1" applyFill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1" fillId="0" borderId="39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9" fillId="0" borderId="36" xfId="1" applyFont="1" applyBorder="1" applyAlignment="1">
      <alignment horizontal="center"/>
    </xf>
    <xf numFmtId="0" fontId="9" fillId="0" borderId="37" xfId="1" applyFont="1" applyBorder="1" applyAlignment="1">
      <alignment horizontal="center"/>
    </xf>
    <xf numFmtId="0" fontId="9" fillId="0" borderId="41" xfId="1" applyFont="1" applyBorder="1" applyAlignment="1">
      <alignment horizontal="center"/>
    </xf>
    <xf numFmtId="0" fontId="9" fillId="0" borderId="49" xfId="1" applyFont="1" applyBorder="1" applyAlignment="1">
      <alignment horizontal="center"/>
    </xf>
    <xf numFmtId="0" fontId="9" fillId="0" borderId="14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9" fillId="0" borderId="49" xfId="1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49" xfId="1" applyFont="1" applyFill="1" applyBorder="1" applyAlignment="1">
      <alignment horizontal="center" vertical="center"/>
    </xf>
    <xf numFmtId="0" fontId="9" fillId="0" borderId="42" xfId="1" applyFont="1" applyFill="1" applyBorder="1" applyAlignment="1">
      <alignment horizontal="center" vertical="center"/>
    </xf>
    <xf numFmtId="0" fontId="10" fillId="9" borderId="20" xfId="1" applyFont="1" applyFill="1" applyBorder="1" applyAlignment="1">
      <alignment horizontal="center" vertical="center"/>
    </xf>
    <xf numFmtId="0" fontId="10" fillId="9" borderId="21" xfId="1" applyFont="1" applyFill="1" applyBorder="1" applyAlignment="1">
      <alignment horizontal="center" vertical="center"/>
    </xf>
    <xf numFmtId="0" fontId="10" fillId="9" borderId="22" xfId="1" applyFont="1" applyFill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0" xfId="1" applyFont="1" applyFill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6" fillId="0" borderId="22" xfId="1" applyFont="1" applyFill="1" applyBorder="1" applyAlignment="1">
      <alignment horizontal="center"/>
    </xf>
    <xf numFmtId="0" fontId="12" fillId="0" borderId="20" xfId="1" applyFont="1" applyBorder="1" applyAlignment="1">
      <alignment horizontal="center"/>
    </xf>
    <xf numFmtId="0" fontId="12" fillId="0" borderId="21" xfId="1" applyFont="1" applyBorder="1" applyAlignment="1">
      <alignment horizontal="center"/>
    </xf>
    <xf numFmtId="0" fontId="12" fillId="0" borderId="22" xfId="1" applyFont="1" applyBorder="1" applyAlignment="1">
      <alignment horizontal="center"/>
    </xf>
    <xf numFmtId="0" fontId="8" fillId="0" borderId="20" xfId="1" applyNumberFormat="1" applyFont="1" applyFill="1" applyBorder="1" applyAlignment="1">
      <alignment horizontal="center"/>
    </xf>
    <xf numFmtId="0" fontId="8" fillId="0" borderId="21" xfId="1" applyNumberFormat="1" applyFont="1" applyFill="1" applyBorder="1" applyAlignment="1">
      <alignment horizontal="center"/>
    </xf>
    <xf numFmtId="0" fontId="8" fillId="0" borderId="22" xfId="1" applyNumberFormat="1" applyFont="1" applyFill="1" applyBorder="1" applyAlignment="1">
      <alignment horizontal="center"/>
    </xf>
    <xf numFmtId="0" fontId="13" fillId="0" borderId="20" xfId="1" applyFont="1" applyBorder="1" applyAlignment="1">
      <alignment horizontal="center"/>
    </xf>
    <xf numFmtId="0" fontId="13" fillId="0" borderId="22" xfId="1" applyFont="1" applyBorder="1" applyAlignment="1">
      <alignment horizontal="center"/>
    </xf>
  </cellXfs>
  <cellStyles count="2">
    <cellStyle name="Standard" xfId="0" builtinId="0"/>
    <cellStyle name="Standard 2" xfId="1"/>
  </cellStyles>
  <dxfs count="30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92"/>
  <sheetViews>
    <sheetView tabSelected="1" zoomScale="70" zoomScaleNormal="70" workbookViewId="0"/>
  </sheetViews>
  <sheetFormatPr baseColWidth="10" defaultColWidth="10.25" defaultRowHeight="15" x14ac:dyDescent="0.2"/>
  <cols>
    <col min="1" max="1" width="19.875" style="3" bestFit="1" customWidth="1"/>
    <col min="2" max="2" width="13.75" style="1" bestFit="1" customWidth="1"/>
    <col min="3" max="8" width="10.375" style="1" bestFit="1" customWidth="1"/>
    <col min="9" max="10" width="12.375" style="1" bestFit="1" customWidth="1"/>
    <col min="11" max="11" width="14" style="1" bestFit="1" customWidth="1"/>
    <col min="12" max="13" width="12.375" style="1" bestFit="1" customWidth="1"/>
    <col min="14" max="15" width="13.75" style="1" bestFit="1" customWidth="1"/>
    <col min="16" max="16" width="12.375" style="1" bestFit="1" customWidth="1"/>
    <col min="17" max="17" width="13.75" style="1" bestFit="1" customWidth="1"/>
    <col min="18" max="18" width="10.25" style="1"/>
    <col min="19" max="19" width="2.375" style="25" customWidth="1"/>
    <col min="20" max="20" width="19.875" style="3" bestFit="1" customWidth="1"/>
    <col min="21" max="21" width="13.75" style="1" bestFit="1" customWidth="1"/>
    <col min="22" max="28" width="10.375" style="1" bestFit="1" customWidth="1"/>
    <col min="29" max="29" width="12.375" style="1" bestFit="1" customWidth="1"/>
    <col min="30" max="31" width="10.375" style="1" bestFit="1" customWidth="1"/>
    <col min="32" max="32" width="10.625" style="1" bestFit="1" customWidth="1"/>
    <col min="33" max="33" width="11.75" style="1" bestFit="1" customWidth="1"/>
    <col min="34" max="36" width="12.375" style="1" bestFit="1" customWidth="1"/>
    <col min="37" max="37" width="10.25" style="1"/>
    <col min="38" max="38" width="2.375" style="25" customWidth="1"/>
    <col min="39" max="39" width="19.875" style="3" bestFit="1" customWidth="1"/>
    <col min="40" max="40" width="13.75" style="1" bestFit="1" customWidth="1"/>
    <col min="41" max="48" width="10.375" style="1" bestFit="1" customWidth="1"/>
    <col min="49" max="49" width="11.25" style="1" bestFit="1" customWidth="1"/>
    <col min="50" max="52" width="12.375" style="1" bestFit="1" customWidth="1"/>
    <col min="53" max="53" width="10.625" style="1" bestFit="1" customWidth="1"/>
    <col min="54" max="55" width="12.375" style="1" bestFit="1" customWidth="1"/>
    <col min="56" max="16384" width="10.25" style="1"/>
  </cols>
  <sheetData>
    <row r="1" spans="1:55" ht="15.75" x14ac:dyDescent="0.25">
      <c r="A1" s="3" t="s">
        <v>0</v>
      </c>
      <c r="B1" s="361" t="s">
        <v>12</v>
      </c>
      <c r="C1" s="361"/>
      <c r="S1" s="2"/>
      <c r="T1" s="3" t="s">
        <v>0</v>
      </c>
      <c r="U1" s="361" t="s">
        <v>13</v>
      </c>
      <c r="V1" s="361"/>
      <c r="AL1" s="2"/>
      <c r="AM1" s="3" t="s">
        <v>0</v>
      </c>
      <c r="AN1" s="361" t="s">
        <v>14</v>
      </c>
      <c r="AO1" s="361"/>
    </row>
    <row r="2" spans="1:55" x14ac:dyDescent="0.2">
      <c r="S2" s="2"/>
      <c r="AL2" s="2"/>
    </row>
    <row r="3" spans="1:55" ht="15.75" thickBot="1" x14ac:dyDescent="0.25">
      <c r="S3" s="2"/>
      <c r="AL3" s="2"/>
    </row>
    <row r="4" spans="1:55" s="3" customFormat="1" ht="15.75" thickTop="1" x14ac:dyDescent="0.2">
      <c r="A4" s="3" t="s">
        <v>4</v>
      </c>
      <c r="B4" s="4">
        <f>AVERAGE(B10:B25)</f>
        <v>4.0000000000000018E-3</v>
      </c>
      <c r="C4" s="4">
        <f t="shared" ref="C4:D4" si="0">AVERAGE(C10:C25)</f>
        <v>9.0918750000000007E-2</v>
      </c>
      <c r="D4" s="4">
        <f t="shared" si="0"/>
        <v>4.9441249999999992E-2</v>
      </c>
      <c r="E4" s="4">
        <f>AVERAGE(E10:E89)</f>
        <v>5.8274000000000006E-2</v>
      </c>
      <c r="F4" s="4">
        <f t="shared" ref="F4:Q4" si="1">AVERAGE(F10:F89)</f>
        <v>8.4542749999999986E-2</v>
      </c>
      <c r="G4" s="4">
        <f t="shared" si="1"/>
        <v>8.3435500000000024E-2</v>
      </c>
      <c r="H4" s="4">
        <f t="shared" si="1"/>
        <v>1.4901999999999995E-2</v>
      </c>
      <c r="I4" s="4">
        <f t="shared" si="1"/>
        <v>7.8993750000000038E-4</v>
      </c>
      <c r="J4" s="4">
        <f t="shared" si="1"/>
        <v>3.4731250000000002E-4</v>
      </c>
      <c r="K4" s="4">
        <f t="shared" si="1"/>
        <v>-1.0499999999999956E-4</v>
      </c>
      <c r="L4" s="4">
        <f t="shared" si="1"/>
        <v>-1.6121875000000007E-4</v>
      </c>
      <c r="M4" s="4">
        <f t="shared" si="1"/>
        <v>-8.8771874999999962E-4</v>
      </c>
      <c r="N4" s="4">
        <f t="shared" si="1"/>
        <v>-5.0253125000000027E-4</v>
      </c>
      <c r="O4" s="4">
        <f t="shared" si="1"/>
        <v>-7.2743749999999989E-4</v>
      </c>
      <c r="P4" s="4">
        <f t="shared" si="1"/>
        <v>-3.2246874999999978E-4</v>
      </c>
      <c r="Q4" s="4">
        <f t="shared" si="1"/>
        <v>4.6249999999999999E-5</v>
      </c>
      <c r="S4" s="5"/>
      <c r="T4" s="3" t="s">
        <v>4</v>
      </c>
      <c r="U4" s="4">
        <f>AVERAGE(U10:U25)</f>
        <v>4.0000000000000018E-3</v>
      </c>
      <c r="V4" s="4">
        <f t="shared" ref="V4:W4" si="2">AVERAGE(V10:V25)</f>
        <v>0.1155875</v>
      </c>
      <c r="W4" s="4">
        <f t="shared" si="2"/>
        <v>0.13310374999999999</v>
      </c>
      <c r="X4" s="4">
        <f>AVERAGE(X10:X89)</f>
        <v>0.12671775000000002</v>
      </c>
      <c r="Y4" s="4">
        <f t="shared" ref="Y4:AJ4" si="3">AVERAGE(Y10:Y89)</f>
        <v>8.8500374999999951E-2</v>
      </c>
      <c r="Z4" s="4">
        <f t="shared" si="3"/>
        <v>0.10392062500000002</v>
      </c>
      <c r="AA4" s="4">
        <f t="shared" si="3"/>
        <v>0.10248699999999999</v>
      </c>
      <c r="AB4" s="4">
        <f t="shared" si="3"/>
        <v>0.10343187500000003</v>
      </c>
      <c r="AC4" s="4">
        <f t="shared" si="3"/>
        <v>9.1704187500000034E-2</v>
      </c>
      <c r="AD4" s="4">
        <f t="shared" si="3"/>
        <v>7.2456625000000024E-2</v>
      </c>
      <c r="AE4" s="4">
        <f t="shared" si="3"/>
        <v>5.878778124999999E-2</v>
      </c>
      <c r="AF4" s="4">
        <f t="shared" si="3"/>
        <v>5.5825687499999978E-2</v>
      </c>
      <c r="AG4" s="4">
        <f t="shared" si="3"/>
        <v>5.291234375E-2</v>
      </c>
      <c r="AH4" s="4">
        <f t="shared" si="3"/>
        <v>5.4059500000000003E-2</v>
      </c>
      <c r="AI4" s="4">
        <f t="shared" si="3"/>
        <v>6.956481249999999E-2</v>
      </c>
      <c r="AJ4" s="4">
        <f t="shared" si="3"/>
        <v>5.9100187500000026E-2</v>
      </c>
      <c r="AL4" s="5"/>
      <c r="AM4" s="3" t="s">
        <v>4</v>
      </c>
      <c r="AN4" s="4">
        <f>AVERAGE(AN10:AN25)</f>
        <v>4.0000000000000018E-3</v>
      </c>
      <c r="AO4" s="4">
        <f t="shared" ref="AO4:AP4" si="4">AVERAGE(AO10:AO25)</f>
        <v>0.11758750000000001</v>
      </c>
      <c r="AP4" s="4">
        <f t="shared" si="4"/>
        <v>0.14910375000000001</v>
      </c>
      <c r="AQ4" s="4">
        <f>AVERAGE(AQ10:AQ89)</f>
        <v>0.13808775000000004</v>
      </c>
      <c r="AR4" s="4">
        <f t="shared" ref="AR4:BC4" si="5">AVERAGE(AR10:AR89)</f>
        <v>9.8643374999999991E-2</v>
      </c>
      <c r="AS4" s="4">
        <f t="shared" si="5"/>
        <v>0.10420175000000002</v>
      </c>
      <c r="AT4" s="4">
        <f t="shared" si="5"/>
        <v>8.8460749999999991E-2</v>
      </c>
      <c r="AU4" s="4">
        <f t="shared" si="5"/>
        <v>9.10855E-2</v>
      </c>
      <c r="AV4" s="4">
        <f t="shared" si="5"/>
        <v>7.8309093750000031E-2</v>
      </c>
      <c r="AW4" s="4">
        <f t="shared" si="5"/>
        <v>6.0570749999999986E-2</v>
      </c>
      <c r="AX4" s="4">
        <f t="shared" si="5"/>
        <v>5.2274656250000016E-2</v>
      </c>
      <c r="AY4" s="4">
        <f t="shared" si="5"/>
        <v>4.5052812499999997E-2</v>
      </c>
      <c r="AZ4" s="4">
        <f t="shared" si="5"/>
        <v>4.5389937500000026E-2</v>
      </c>
      <c r="BA4" s="4">
        <f t="shared" si="5"/>
        <v>4.5046249999999996E-2</v>
      </c>
      <c r="BB4" s="4">
        <f t="shared" si="5"/>
        <v>5.1006437499999981E-2</v>
      </c>
      <c r="BC4" s="4">
        <f t="shared" si="5"/>
        <v>4.7005343750000018E-2</v>
      </c>
    </row>
    <row r="5" spans="1:55" s="3" customFormat="1" x14ac:dyDescent="0.2">
      <c r="A5" s="3" t="s">
        <v>5</v>
      </c>
      <c r="B5" s="3">
        <f>_xlfn.STDEV.P(B10:B25)</f>
        <v>1.7347234759768071E-18</v>
      </c>
      <c r="C5" s="3">
        <f t="shared" ref="C5:D5" si="6">_xlfn.STDEV.P(C10:C25)</f>
        <v>6.4703379693413238E-3</v>
      </c>
      <c r="D5" s="3">
        <f t="shared" si="6"/>
        <v>1.540786629452631E-3</v>
      </c>
      <c r="E5" s="3">
        <f>_xlfn.STDEV.P(E10:E89)</f>
        <v>4.1889030783726668E-3</v>
      </c>
      <c r="F5" s="3">
        <f t="shared" ref="F5:Q5" si="7">_xlfn.STDEV.P(F10:F89)</f>
        <v>7.6005511272209739E-3</v>
      </c>
      <c r="G5" s="3">
        <f t="shared" si="7"/>
        <v>7.14819940614418E-3</v>
      </c>
      <c r="H5" s="3">
        <f t="shared" si="7"/>
        <v>1.367600164521781E-2</v>
      </c>
      <c r="I5" s="3">
        <f t="shared" si="7"/>
        <v>1.1540274568197025E-3</v>
      </c>
      <c r="J5" s="3">
        <f t="shared" si="7"/>
        <v>8.4706826899828434E-4</v>
      </c>
      <c r="K5" s="3">
        <f t="shared" si="7"/>
        <v>3.1300958451779088E-4</v>
      </c>
      <c r="L5" s="3">
        <f t="shared" si="7"/>
        <v>5.748343502900966E-4</v>
      </c>
      <c r="M5" s="3">
        <f t="shared" si="7"/>
        <v>5.381706853066577E-4</v>
      </c>
      <c r="N5" s="3">
        <f t="shared" si="7"/>
        <v>3.9732847984814474E-4</v>
      </c>
      <c r="O5" s="3">
        <f t="shared" si="7"/>
        <v>3.021619947871505E-4</v>
      </c>
      <c r="P5" s="3">
        <f t="shared" si="7"/>
        <v>7.1640426935385955E-4</v>
      </c>
      <c r="Q5" s="3">
        <f t="shared" si="7"/>
        <v>4.5337829127561896E-4</v>
      </c>
      <c r="S5" s="5"/>
      <c r="T5" s="3" t="s">
        <v>5</v>
      </c>
      <c r="U5" s="3">
        <f>_xlfn.STDEV.P(U10:U25)</f>
        <v>1.7347234759768071E-18</v>
      </c>
      <c r="V5" s="3">
        <f t="shared" ref="V5:W5" si="8">_xlfn.STDEV.P(V10:V25)</f>
        <v>3.3372659093934979E-3</v>
      </c>
      <c r="W5" s="3">
        <f t="shared" si="8"/>
        <v>1.1669670558224855E-2</v>
      </c>
      <c r="X5" s="3">
        <f>_xlfn.STDEV.P(X10:X89)</f>
        <v>2.5652488084735452E-2</v>
      </c>
      <c r="Y5" s="3">
        <f t="shared" ref="Y5:AJ5" si="9">_xlfn.STDEV.P(Y10:Y89)</f>
        <v>7.0610709959166252E-3</v>
      </c>
      <c r="Z5" s="3">
        <f t="shared" si="9"/>
        <v>6.4761530524976782E-3</v>
      </c>
      <c r="AA5" s="3">
        <f t="shared" si="9"/>
        <v>8.5095655588284889E-3</v>
      </c>
      <c r="AB5" s="3">
        <f t="shared" si="9"/>
        <v>5.4649904942592219E-2</v>
      </c>
      <c r="AC5" s="3">
        <f t="shared" si="9"/>
        <v>6.6062980598742549E-2</v>
      </c>
      <c r="AD5" s="3">
        <f t="shared" si="9"/>
        <v>5.3427451474961606E-2</v>
      </c>
      <c r="AE5" s="3">
        <f t="shared" si="9"/>
        <v>4.7193106711603268E-2</v>
      </c>
      <c r="AF5" s="3">
        <f t="shared" si="9"/>
        <v>4.5554792676263445E-2</v>
      </c>
      <c r="AG5" s="3">
        <f t="shared" si="9"/>
        <v>4.9191833654936679E-2</v>
      </c>
      <c r="AH5" s="3">
        <f t="shared" si="9"/>
        <v>4.9523389540953255E-2</v>
      </c>
      <c r="AI5" s="3">
        <f t="shared" si="9"/>
        <v>6.7045172582995111E-2</v>
      </c>
      <c r="AJ5" s="3">
        <f t="shared" si="9"/>
        <v>5.2851065024118397E-2</v>
      </c>
      <c r="AL5" s="5"/>
      <c r="AM5" s="3" t="s">
        <v>5</v>
      </c>
      <c r="AN5" s="3">
        <f>_xlfn.STDEV.P(AN10:AN25)</f>
        <v>1.7347234759768071E-18</v>
      </c>
      <c r="AO5" s="3">
        <f t="shared" ref="AO5:AP5" si="10">_xlfn.STDEV.P(AO10:AO25)</f>
        <v>6.7422988475741704E-3</v>
      </c>
      <c r="AP5" s="3">
        <f t="shared" si="10"/>
        <v>6.8164294859919157E-3</v>
      </c>
      <c r="AQ5" s="3">
        <f>_xlfn.STDEV.P(AQ10:AQ89)</f>
        <v>1.4739986768565354E-2</v>
      </c>
      <c r="AR5" s="3">
        <f t="shared" ref="AR5:BC5" si="11">_xlfn.STDEV.P(AR10:AR89)</f>
        <v>4.4601266640505854E-3</v>
      </c>
      <c r="AS5" s="3">
        <f t="shared" si="11"/>
        <v>9.1221358210399374E-3</v>
      </c>
      <c r="AT5" s="3">
        <f t="shared" si="11"/>
        <v>5.0098287832519798E-3</v>
      </c>
      <c r="AU5" s="3">
        <f t="shared" si="11"/>
        <v>6.0952229017895633E-2</v>
      </c>
      <c r="AV5" s="3">
        <f t="shared" si="11"/>
        <v>6.9505408978190894E-2</v>
      </c>
      <c r="AW5" s="3">
        <f t="shared" si="11"/>
        <v>5.204407028002811E-2</v>
      </c>
      <c r="AX5" s="3">
        <f t="shared" si="11"/>
        <v>4.627156683432828E-2</v>
      </c>
      <c r="AY5" s="3">
        <f t="shared" si="11"/>
        <v>4.652565766323024E-2</v>
      </c>
      <c r="AZ5" s="3">
        <f t="shared" si="11"/>
        <v>4.8215903099650036E-2</v>
      </c>
      <c r="BA5" s="3">
        <f t="shared" si="11"/>
        <v>4.8684037665722636E-2</v>
      </c>
      <c r="BB5" s="3">
        <f t="shared" si="11"/>
        <v>5.404576057144627E-2</v>
      </c>
      <c r="BC5" s="3">
        <f t="shared" si="11"/>
        <v>4.7195583459524668E-2</v>
      </c>
    </row>
    <row r="6" spans="1:55" s="3" customFormat="1" x14ac:dyDescent="0.2">
      <c r="A6" s="3" t="s">
        <v>6</v>
      </c>
      <c r="B6" s="3">
        <v>16</v>
      </c>
      <c r="C6" s="3">
        <v>16</v>
      </c>
      <c r="D6" s="3">
        <v>16</v>
      </c>
      <c r="E6" s="3">
        <v>80</v>
      </c>
      <c r="F6" s="3">
        <v>80</v>
      </c>
      <c r="G6" s="3">
        <v>80</v>
      </c>
      <c r="H6" s="3">
        <v>80</v>
      </c>
      <c r="I6" s="3">
        <v>80</v>
      </c>
      <c r="J6" s="3">
        <v>80</v>
      </c>
      <c r="K6" s="3">
        <v>80</v>
      </c>
      <c r="L6" s="3">
        <v>80</v>
      </c>
      <c r="M6" s="3">
        <v>80</v>
      </c>
      <c r="N6" s="3">
        <v>80</v>
      </c>
      <c r="O6" s="3">
        <v>80</v>
      </c>
      <c r="P6" s="3">
        <v>80</v>
      </c>
      <c r="Q6" s="3">
        <v>80</v>
      </c>
      <c r="S6" s="5"/>
      <c r="T6" s="3" t="s">
        <v>6</v>
      </c>
      <c r="U6" s="3">
        <v>16</v>
      </c>
      <c r="V6" s="3">
        <v>16</v>
      </c>
      <c r="W6" s="3">
        <v>16</v>
      </c>
      <c r="X6" s="3">
        <v>80</v>
      </c>
      <c r="Y6" s="3">
        <v>80</v>
      </c>
      <c r="Z6" s="3">
        <v>80</v>
      </c>
      <c r="AA6" s="3">
        <v>80</v>
      </c>
      <c r="AB6" s="3">
        <v>80</v>
      </c>
      <c r="AC6" s="3">
        <v>80</v>
      </c>
      <c r="AD6" s="3">
        <v>80</v>
      </c>
      <c r="AE6" s="3">
        <v>80</v>
      </c>
      <c r="AF6" s="3">
        <v>80</v>
      </c>
      <c r="AG6" s="3">
        <v>80</v>
      </c>
      <c r="AH6" s="3">
        <v>80</v>
      </c>
      <c r="AI6" s="3">
        <v>80</v>
      </c>
      <c r="AJ6" s="3">
        <v>80</v>
      </c>
      <c r="AL6" s="5"/>
      <c r="AM6" s="3" t="s">
        <v>6</v>
      </c>
      <c r="AN6" s="3">
        <v>16</v>
      </c>
      <c r="AO6" s="3">
        <v>16</v>
      </c>
      <c r="AP6" s="3">
        <v>16</v>
      </c>
      <c r="AQ6" s="3">
        <v>80</v>
      </c>
      <c r="AR6" s="3">
        <v>80</v>
      </c>
      <c r="AS6" s="3">
        <v>80</v>
      </c>
      <c r="AT6" s="3">
        <v>80</v>
      </c>
      <c r="AU6" s="3">
        <v>80</v>
      </c>
      <c r="AV6" s="3">
        <v>80</v>
      </c>
      <c r="AW6" s="3">
        <v>80</v>
      </c>
      <c r="AX6" s="3">
        <v>80</v>
      </c>
      <c r="AY6" s="3">
        <v>80</v>
      </c>
      <c r="AZ6" s="3">
        <v>80</v>
      </c>
      <c r="BA6" s="3">
        <v>80</v>
      </c>
      <c r="BB6" s="3">
        <v>80</v>
      </c>
      <c r="BC6" s="3">
        <v>80</v>
      </c>
    </row>
    <row r="7" spans="1:55" s="3" customFormat="1" x14ac:dyDescent="0.2">
      <c r="A7" s="3" t="s">
        <v>7</v>
      </c>
      <c r="B7" s="6">
        <f>_xlfn.CONFIDENCE.NORM(0.05,B5,B6)</f>
        <v>8.499988840126687E-19</v>
      </c>
      <c r="C7" s="6">
        <f t="shared" ref="C7:Q7" si="12">_xlfn.CONFIDENCE.NORM(0.05,C5,C6)</f>
        <v>3.1704073469277553E-3</v>
      </c>
      <c r="D7" s="6">
        <f t="shared" si="12"/>
        <v>7.5497157539700446E-4</v>
      </c>
      <c r="E7" s="6">
        <f t="shared" si="12"/>
        <v>9.1791699212106809E-4</v>
      </c>
      <c r="F7" s="6">
        <f t="shared" si="12"/>
        <v>1.6655135959534816E-3</v>
      </c>
      <c r="G7" s="6">
        <f t="shared" si="12"/>
        <v>1.5663894760053767E-3</v>
      </c>
      <c r="H7" s="6">
        <f t="shared" si="12"/>
        <v>2.9968309267489552E-3</v>
      </c>
      <c r="I7" s="6">
        <f t="shared" si="12"/>
        <v>2.5288276958668416E-4</v>
      </c>
      <c r="J7" s="6">
        <f t="shared" si="12"/>
        <v>1.856186077960458E-4</v>
      </c>
      <c r="K7" s="6">
        <f t="shared" si="12"/>
        <v>6.8589989061588561E-5</v>
      </c>
      <c r="L7" s="6">
        <f t="shared" si="12"/>
        <v>1.25963816281741E-4</v>
      </c>
      <c r="M7" s="6">
        <f t="shared" si="12"/>
        <v>1.1792968408720786E-4</v>
      </c>
      <c r="N7" s="6">
        <f t="shared" si="12"/>
        <v>8.7066842149981704E-5</v>
      </c>
      <c r="O7" s="6">
        <f t="shared" si="12"/>
        <v>6.6212949834130208E-5</v>
      </c>
      <c r="P7" s="6">
        <f t="shared" si="12"/>
        <v>1.5698612256348862E-4</v>
      </c>
      <c r="Q7" s="6">
        <f t="shared" si="12"/>
        <v>9.9349072927793701E-5</v>
      </c>
      <c r="S7" s="5"/>
      <c r="T7" s="3" t="s">
        <v>7</v>
      </c>
      <c r="U7" s="6">
        <f>_xlfn.CONFIDENCE.NORM(0.05,U5,U6)</f>
        <v>8.499988840126687E-19</v>
      </c>
      <c r="V7" s="6">
        <f t="shared" ref="V7:AJ7" si="13">_xlfn.CONFIDENCE.NORM(0.05,V5,V6)</f>
        <v>1.6352302473111413E-3</v>
      </c>
      <c r="W7" s="6">
        <f t="shared" si="13"/>
        <v>5.7180335013920346E-3</v>
      </c>
      <c r="X7" s="6">
        <f t="shared" si="13"/>
        <v>5.6212460070356992E-3</v>
      </c>
      <c r="Y7" s="6">
        <f t="shared" si="13"/>
        <v>1.5472969721331128E-3</v>
      </c>
      <c r="Z7" s="6">
        <f t="shared" si="13"/>
        <v>1.4191235316845117E-3</v>
      </c>
      <c r="AA7" s="6">
        <f t="shared" si="13"/>
        <v>1.8647065057068306E-3</v>
      </c>
      <c r="AB7" s="6">
        <f t="shared" si="13"/>
        <v>1.19754683806374E-2</v>
      </c>
      <c r="AC7" s="6">
        <f t="shared" si="13"/>
        <v>1.4476422898117805E-2</v>
      </c>
      <c r="AD7" s="6">
        <f t="shared" si="13"/>
        <v>1.1707591375841341E-2</v>
      </c>
      <c r="AE7" s="6">
        <f t="shared" si="13"/>
        <v>1.0341455448139051E-2</v>
      </c>
      <c r="AF7" s="6">
        <f t="shared" si="13"/>
        <v>9.982450653009468E-3</v>
      </c>
      <c r="AG7" s="6">
        <f t="shared" si="13"/>
        <v>1.0779437752711419E-2</v>
      </c>
      <c r="AH7" s="6">
        <f t="shared" si="13"/>
        <v>1.0852091804600009E-2</v>
      </c>
      <c r="AI7" s="6">
        <f t="shared" si="13"/>
        <v>1.4691651251460557E-2</v>
      </c>
      <c r="AJ7" s="6">
        <f t="shared" si="13"/>
        <v>1.158128744677959E-2</v>
      </c>
      <c r="AL7" s="5"/>
      <c r="AM7" s="3" t="s">
        <v>7</v>
      </c>
      <c r="AN7" s="6">
        <f>_xlfn.CONFIDENCE.NORM(0.05,AN5,AN6)</f>
        <v>8.499988840126687E-19</v>
      </c>
      <c r="AO7" s="6">
        <f t="shared" ref="AO7:BC7" si="14">_xlfn.CONFIDENCE.NORM(0.05,AO5,AO6)</f>
        <v>3.3036657285628207E-3</v>
      </c>
      <c r="AP7" s="6">
        <f t="shared" si="14"/>
        <v>3.3399890739252563E-3</v>
      </c>
      <c r="AQ7" s="6">
        <f t="shared" si="14"/>
        <v>3.2299826626120244E-3</v>
      </c>
      <c r="AR7" s="6">
        <f t="shared" si="14"/>
        <v>9.773503887167427E-4</v>
      </c>
      <c r="AS7" s="6">
        <f t="shared" si="14"/>
        <v>1.9989394163356412E-3</v>
      </c>
      <c r="AT7" s="6">
        <f t="shared" si="14"/>
        <v>1.0978069632374271E-3</v>
      </c>
      <c r="AU7" s="6">
        <f t="shared" si="14"/>
        <v>1.3356500658142876E-2</v>
      </c>
      <c r="AV7" s="6">
        <f t="shared" si="14"/>
        <v>1.5230764415344551E-2</v>
      </c>
      <c r="AW7" s="6">
        <f t="shared" si="14"/>
        <v>1.1404450175949097E-2</v>
      </c>
      <c r="AX7" s="6">
        <f t="shared" si="14"/>
        <v>1.0139517829521126E-2</v>
      </c>
      <c r="AY7" s="6">
        <f t="shared" si="14"/>
        <v>1.0195196914242715E-2</v>
      </c>
      <c r="AZ7" s="6">
        <f t="shared" si="14"/>
        <v>1.0565581470274877E-2</v>
      </c>
      <c r="BA7" s="6">
        <f t="shared" si="14"/>
        <v>1.0668164095071297E-2</v>
      </c>
      <c r="BB7" s="6">
        <f t="shared" si="14"/>
        <v>1.1843081840869428E-2</v>
      </c>
      <c r="BC7" s="6">
        <f t="shared" si="14"/>
        <v>1.034199817948416E-2</v>
      </c>
    </row>
    <row r="8" spans="1:55" x14ac:dyDescent="0.2">
      <c r="S8" s="2"/>
      <c r="AL8" s="2"/>
    </row>
    <row r="9" spans="1:55" x14ac:dyDescent="0.2">
      <c r="A9" s="3" t="s">
        <v>8</v>
      </c>
      <c r="B9" s="1">
        <v>0</v>
      </c>
      <c r="C9" s="1">
        <v>1</v>
      </c>
      <c r="D9" s="1">
        <v>2</v>
      </c>
      <c r="E9" s="1">
        <v>3</v>
      </c>
      <c r="F9" s="1">
        <v>4</v>
      </c>
      <c r="G9" s="1">
        <v>5</v>
      </c>
      <c r="H9" s="1">
        <v>6</v>
      </c>
      <c r="I9" s="1">
        <v>7</v>
      </c>
      <c r="J9" s="1">
        <v>8</v>
      </c>
      <c r="K9" s="1">
        <v>9</v>
      </c>
      <c r="L9" s="1">
        <v>10</v>
      </c>
      <c r="M9" s="1">
        <v>11</v>
      </c>
      <c r="N9" s="1">
        <v>12</v>
      </c>
      <c r="O9" s="1">
        <v>13</v>
      </c>
      <c r="P9" s="1">
        <v>14</v>
      </c>
      <c r="Q9" s="1">
        <v>15</v>
      </c>
      <c r="S9" s="2"/>
      <c r="T9" s="3" t="s">
        <v>8</v>
      </c>
      <c r="U9" s="1">
        <v>0</v>
      </c>
      <c r="V9" s="1">
        <v>1</v>
      </c>
      <c r="W9" s="1">
        <v>2</v>
      </c>
      <c r="X9" s="1">
        <v>3</v>
      </c>
      <c r="Y9" s="1">
        <v>4</v>
      </c>
      <c r="Z9" s="1">
        <v>5</v>
      </c>
      <c r="AA9" s="1">
        <v>6</v>
      </c>
      <c r="AB9" s="1">
        <v>7</v>
      </c>
      <c r="AC9" s="1">
        <v>8</v>
      </c>
      <c r="AD9" s="1">
        <v>9</v>
      </c>
      <c r="AE9" s="1">
        <v>10</v>
      </c>
      <c r="AF9" s="1">
        <v>11</v>
      </c>
      <c r="AG9" s="1">
        <v>12</v>
      </c>
      <c r="AH9" s="1">
        <v>13</v>
      </c>
      <c r="AI9" s="1">
        <v>14</v>
      </c>
      <c r="AJ9" s="1">
        <v>15</v>
      </c>
      <c r="AL9" s="2"/>
      <c r="AM9" s="3" t="s">
        <v>8</v>
      </c>
      <c r="AN9" s="1">
        <v>0</v>
      </c>
      <c r="AO9" s="1">
        <v>1</v>
      </c>
      <c r="AP9" s="1">
        <v>2</v>
      </c>
      <c r="AQ9" s="1">
        <v>3</v>
      </c>
      <c r="AR9" s="1">
        <v>4</v>
      </c>
      <c r="AS9" s="1">
        <v>5</v>
      </c>
      <c r="AT9" s="1">
        <v>6</v>
      </c>
      <c r="AU9" s="1">
        <v>7</v>
      </c>
      <c r="AV9" s="1">
        <v>8</v>
      </c>
      <c r="AW9" s="1">
        <v>9</v>
      </c>
      <c r="AX9" s="1">
        <v>10</v>
      </c>
      <c r="AY9" s="1">
        <v>11</v>
      </c>
      <c r="AZ9" s="1">
        <v>12</v>
      </c>
      <c r="BA9" s="1">
        <v>13</v>
      </c>
      <c r="BB9" s="1">
        <v>14</v>
      </c>
      <c r="BC9" s="1">
        <v>15</v>
      </c>
    </row>
    <row r="10" spans="1:55" x14ac:dyDescent="0.2">
      <c r="B10" s="1">
        <v>4.0000000000000001E-3</v>
      </c>
      <c r="C10" s="1">
        <v>9.9299999999999999E-2</v>
      </c>
      <c r="D10" s="1">
        <v>4.7359999999999999E-2</v>
      </c>
      <c r="E10" s="1">
        <v>5.79E-2</v>
      </c>
      <c r="F10" s="1">
        <v>8.4180000000000005E-2</v>
      </c>
      <c r="G10" s="1">
        <v>8.2970000000000002E-2</v>
      </c>
      <c r="H10" s="1">
        <v>1.206E-2</v>
      </c>
      <c r="I10" s="1">
        <v>2.2100000000000002E-3</v>
      </c>
      <c r="J10" s="1">
        <v>3.7599999999999999E-3</v>
      </c>
      <c r="K10" s="1">
        <v>-2.0000000000000001E-4</v>
      </c>
      <c r="L10" s="1">
        <v>-6.3750000000000005E-4</v>
      </c>
      <c r="M10" s="1">
        <v>-1.39E-3</v>
      </c>
      <c r="N10" s="1">
        <v>-2.375E-4</v>
      </c>
      <c r="O10" s="1">
        <v>-6.1249999999999998E-4</v>
      </c>
      <c r="P10" s="1">
        <v>-1.15E-3</v>
      </c>
      <c r="Q10" s="1">
        <v>3.8749999999999999E-4</v>
      </c>
      <c r="S10" s="2"/>
      <c r="U10" s="1">
        <v>4.0000000000000001E-3</v>
      </c>
      <c r="V10" s="1">
        <v>0.1138</v>
      </c>
      <c r="W10" s="1">
        <v>0.17466000000000001</v>
      </c>
      <c r="X10" s="1">
        <v>0.1045</v>
      </c>
      <c r="Y10" s="1">
        <v>8.0670000000000006E-2</v>
      </c>
      <c r="Z10" s="1">
        <v>9.9169999999999994E-2</v>
      </c>
      <c r="AA10" s="1">
        <v>9.4960000000000003E-2</v>
      </c>
      <c r="AB10" s="1">
        <v>1.8409999999999999E-2</v>
      </c>
      <c r="AC10" s="1">
        <v>1.4599999999999999E-3</v>
      </c>
      <c r="AD10" s="1">
        <v>2.0000000000000001E-4</v>
      </c>
      <c r="AE10" s="1">
        <v>1.6249999999999999E-4</v>
      </c>
      <c r="AF10" s="1">
        <v>6.1249999999999998E-4</v>
      </c>
      <c r="AG10" s="1">
        <v>1.6249999999999999E-4</v>
      </c>
      <c r="AH10" s="1">
        <v>2.2899999999999999E-3</v>
      </c>
      <c r="AI10" s="1">
        <v>-2.5000000000000001E-4</v>
      </c>
      <c r="AJ10" s="1">
        <v>1.09E-3</v>
      </c>
      <c r="AL10" s="2"/>
      <c r="AN10" s="1">
        <v>4.0000000000000001E-3</v>
      </c>
      <c r="AO10" s="1">
        <v>0.11990000000000001</v>
      </c>
      <c r="AP10" s="1">
        <v>0.14305999999999999</v>
      </c>
      <c r="AQ10" s="1">
        <v>0.1149</v>
      </c>
      <c r="AR10" s="1">
        <v>8.9969999999999994E-2</v>
      </c>
      <c r="AS10" s="1">
        <v>9.0179999999999996E-2</v>
      </c>
      <c r="AT10" s="1">
        <v>8.2860000000000003E-2</v>
      </c>
      <c r="AU10" s="1">
        <v>7.7509999999999996E-2</v>
      </c>
      <c r="AV10" s="1">
        <v>8.4600000000000005E-3</v>
      </c>
      <c r="AW10" s="1">
        <v>-4.0000000000000002E-4</v>
      </c>
      <c r="AX10" s="1">
        <v>8.6249999999999999E-4</v>
      </c>
      <c r="AY10" s="1">
        <v>-1.875E-4</v>
      </c>
      <c r="AZ10" s="1">
        <v>1.6249999999999999E-4</v>
      </c>
      <c r="BA10" s="1">
        <v>-8.1249999999999996E-4</v>
      </c>
      <c r="BB10" s="1">
        <v>5.0000000000000002E-5</v>
      </c>
      <c r="BC10" s="1">
        <v>1.49E-3</v>
      </c>
    </row>
    <row r="11" spans="1:55" x14ac:dyDescent="0.2">
      <c r="B11" s="1">
        <v>4.0000000000000001E-3</v>
      </c>
      <c r="C11" s="1">
        <v>9.4799999999999995E-2</v>
      </c>
      <c r="D11" s="1">
        <v>4.8660000000000002E-2</v>
      </c>
      <c r="E11" s="1">
        <v>5.62E-2</v>
      </c>
      <c r="F11" s="1">
        <v>8.6779999999999996E-2</v>
      </c>
      <c r="G11" s="1">
        <v>8.1879999999999994E-2</v>
      </c>
      <c r="H11" s="1">
        <v>7.9600000000000001E-3</v>
      </c>
      <c r="I11" s="1">
        <v>8.1249999999999996E-4</v>
      </c>
      <c r="J11" s="1">
        <v>2.6249999999999998E-4</v>
      </c>
      <c r="K11" s="1">
        <v>3.4694499999999997E-18</v>
      </c>
      <c r="L11" s="1">
        <v>-2.375E-4</v>
      </c>
      <c r="M11" s="1">
        <v>-2.0899999999999998E-3</v>
      </c>
      <c r="N11" s="1">
        <v>-8.3750000000000003E-4</v>
      </c>
      <c r="O11" s="1">
        <v>-1.5100000000000001E-3</v>
      </c>
      <c r="P11" s="1">
        <v>-1.25E-3</v>
      </c>
      <c r="Q11" s="1">
        <v>-3.1250000000000001E-4</v>
      </c>
      <c r="S11" s="2"/>
      <c r="U11" s="1">
        <v>4.0000000000000001E-3</v>
      </c>
      <c r="V11" s="1">
        <v>0.1124</v>
      </c>
      <c r="W11" s="1">
        <v>0.13855999999999999</v>
      </c>
      <c r="X11" s="1">
        <v>9.4200000000000006E-2</v>
      </c>
      <c r="Y11" s="1">
        <v>8.3879999999999996E-2</v>
      </c>
      <c r="Z11" s="1">
        <v>9.7479999999999997E-2</v>
      </c>
      <c r="AA11" s="1">
        <v>0.10266</v>
      </c>
      <c r="AB11" s="1">
        <v>3.1910000000000001E-2</v>
      </c>
      <c r="AC11" s="1">
        <v>2.66E-3</v>
      </c>
      <c r="AD11" s="1">
        <v>-1.6999999999999999E-3</v>
      </c>
      <c r="AE11" s="1">
        <v>-7.3749999999999998E-4</v>
      </c>
      <c r="AF11" s="1">
        <v>-1.7899999999999999E-3</v>
      </c>
      <c r="AG11" s="1">
        <v>-8.3750000000000003E-4</v>
      </c>
      <c r="AH11" s="1">
        <v>-9.1250000000000001E-4</v>
      </c>
      <c r="AI11" s="1">
        <v>-2.15E-3</v>
      </c>
      <c r="AJ11" s="1">
        <v>-7.1250000000000003E-4</v>
      </c>
      <c r="AL11" s="2"/>
      <c r="AN11" s="1">
        <v>4.0000000000000001E-3</v>
      </c>
      <c r="AO11" s="1">
        <v>0.127</v>
      </c>
      <c r="AP11" s="1">
        <v>0.13336000000000001</v>
      </c>
      <c r="AQ11" s="1">
        <v>0.1081</v>
      </c>
      <c r="AR11" s="1">
        <v>9.2369999999999994E-2</v>
      </c>
      <c r="AS11" s="1">
        <v>9.5979999999999996E-2</v>
      </c>
      <c r="AT11" s="1">
        <v>8.1259999999999999E-2</v>
      </c>
      <c r="AU11" s="1">
        <v>5.781E-2</v>
      </c>
      <c r="AV11" s="1">
        <v>0.20505999999999999</v>
      </c>
      <c r="AW11" s="1">
        <v>7.9000000000000001E-2</v>
      </c>
      <c r="AX11" s="1">
        <v>0.11576</v>
      </c>
      <c r="AY11" s="1">
        <v>6.8510000000000001E-2</v>
      </c>
      <c r="AZ11" s="1">
        <v>0.10106</v>
      </c>
      <c r="BA11" s="1">
        <v>7.7090000000000006E-2</v>
      </c>
      <c r="BB11" s="1">
        <v>9.6250000000000002E-2</v>
      </c>
      <c r="BC11" s="1">
        <v>8.3790000000000003E-2</v>
      </c>
    </row>
    <row r="12" spans="1:55" x14ac:dyDescent="0.2">
      <c r="B12" s="1">
        <v>4.0000000000000001E-3</v>
      </c>
      <c r="C12" s="1">
        <v>8.7400000000000005E-2</v>
      </c>
      <c r="D12" s="1">
        <v>4.9360000000000001E-2</v>
      </c>
      <c r="E12" s="1">
        <v>5.2400000000000002E-2</v>
      </c>
      <c r="F12" s="1">
        <v>8.4070000000000006E-2</v>
      </c>
      <c r="G12" s="1">
        <v>7.9079999999999998E-2</v>
      </c>
      <c r="H12" s="1">
        <v>1.086E-2</v>
      </c>
      <c r="I12" s="1">
        <v>6.1249999999999998E-4</v>
      </c>
      <c r="J12" s="1">
        <v>3.6249999999999998E-4</v>
      </c>
      <c r="K12" s="1">
        <v>5.9999999999999995E-4</v>
      </c>
      <c r="L12" s="1">
        <v>2.6249999999999998E-4</v>
      </c>
      <c r="M12" s="1">
        <v>-1.09E-3</v>
      </c>
      <c r="N12" s="1">
        <v>-2.375E-4</v>
      </c>
      <c r="O12" s="1">
        <v>-8.1249999999999996E-4</v>
      </c>
      <c r="P12" s="1">
        <v>-1.25E-3</v>
      </c>
      <c r="Q12" s="1">
        <v>-1.125E-4</v>
      </c>
      <c r="S12" s="2"/>
      <c r="U12" s="1">
        <v>4.0000000000000001E-3</v>
      </c>
      <c r="V12" s="1">
        <v>0.11169999999999999</v>
      </c>
      <c r="W12" s="1">
        <v>0.13025999999999999</v>
      </c>
      <c r="X12" s="1">
        <v>9.9900000000000003E-2</v>
      </c>
      <c r="Y12" s="1">
        <v>8.1070000000000003E-2</v>
      </c>
      <c r="Z12" s="1">
        <v>9.8280000000000006E-2</v>
      </c>
      <c r="AA12" s="1">
        <v>8.8059999999999999E-2</v>
      </c>
      <c r="AB12" s="1">
        <v>1.391E-2</v>
      </c>
      <c r="AC12" s="1">
        <v>-3.7499999999999997E-5</v>
      </c>
      <c r="AD12" s="1">
        <v>-2.9999999999999997E-4</v>
      </c>
      <c r="AE12" s="1">
        <v>1.3600000000000001E-3</v>
      </c>
      <c r="AF12" s="1">
        <v>9.1250000000000001E-4</v>
      </c>
      <c r="AG12" s="1">
        <v>3.6249999999999998E-4</v>
      </c>
      <c r="AH12" s="1">
        <v>2.875E-4</v>
      </c>
      <c r="AI12" s="1">
        <v>-1.0499999999999999E-3</v>
      </c>
      <c r="AJ12" s="1">
        <v>5.8750000000000002E-4</v>
      </c>
      <c r="AL12" s="2"/>
      <c r="AN12" s="1">
        <v>4.0000000000000001E-3</v>
      </c>
      <c r="AO12" s="1">
        <v>0.1268</v>
      </c>
      <c r="AP12" s="1">
        <v>0.14646000000000001</v>
      </c>
      <c r="AQ12" s="1">
        <v>0.1081</v>
      </c>
      <c r="AR12" s="1">
        <v>9.0480000000000005E-2</v>
      </c>
      <c r="AS12" s="1">
        <v>9.5570000000000002E-2</v>
      </c>
      <c r="AT12" s="1">
        <v>7.9460000000000003E-2</v>
      </c>
      <c r="AU12" s="1">
        <v>6.9100000000000003E-3</v>
      </c>
      <c r="AV12" s="1">
        <v>1.06E-3</v>
      </c>
      <c r="AW12" s="1">
        <v>-1.1000000000000001E-3</v>
      </c>
      <c r="AX12" s="1">
        <v>-4.3750000000000001E-4</v>
      </c>
      <c r="AY12" s="1">
        <v>-9.875000000000001E-4</v>
      </c>
      <c r="AZ12" s="1">
        <v>-4.3750000000000001E-4</v>
      </c>
      <c r="BA12" s="1">
        <v>-9.1250000000000001E-4</v>
      </c>
      <c r="BB12" s="1">
        <v>-1.4499999999999999E-3</v>
      </c>
      <c r="BC12" s="1">
        <v>3.8749999999999999E-4</v>
      </c>
    </row>
    <row r="13" spans="1:55" x14ac:dyDescent="0.2">
      <c r="B13" s="1">
        <v>4.0000000000000001E-3</v>
      </c>
      <c r="C13" s="1">
        <v>8.5300000000000001E-2</v>
      </c>
      <c r="D13" s="1">
        <v>5.0259999999999999E-2</v>
      </c>
      <c r="E13" s="1">
        <v>5.3400000000000003E-2</v>
      </c>
      <c r="F13" s="1">
        <v>8.4779999999999994E-2</v>
      </c>
      <c r="G13" s="1">
        <v>7.3469999999999994E-2</v>
      </c>
      <c r="H13" s="1">
        <v>6.5599999999999999E-3</v>
      </c>
      <c r="I13" s="1">
        <v>1.125E-4</v>
      </c>
      <c r="J13" s="1">
        <v>-1.3750000000000001E-4</v>
      </c>
      <c r="K13" s="1">
        <v>-4.0000000000000002E-4</v>
      </c>
      <c r="L13" s="1">
        <v>-2.375E-4</v>
      </c>
      <c r="M13" s="1">
        <v>-1.5900000000000001E-3</v>
      </c>
      <c r="N13" s="1">
        <v>-1.0399999999999999E-3</v>
      </c>
      <c r="O13" s="1">
        <v>-4.125E-4</v>
      </c>
      <c r="P13" s="1">
        <v>-2.0500000000000002E-3</v>
      </c>
      <c r="Q13" s="1">
        <v>-5.1250000000000004E-4</v>
      </c>
      <c r="S13" s="2"/>
      <c r="U13" s="1">
        <v>4.0000000000000001E-3</v>
      </c>
      <c r="V13" s="1">
        <v>0.1106</v>
      </c>
      <c r="W13" s="1">
        <v>0.13755999999999999</v>
      </c>
      <c r="X13" s="1">
        <v>0.1082</v>
      </c>
      <c r="Y13" s="1">
        <v>8.0070000000000002E-2</v>
      </c>
      <c r="Z13" s="1">
        <v>9.5769999999999994E-2</v>
      </c>
      <c r="AA13" s="1">
        <v>8.8959999999999997E-2</v>
      </c>
      <c r="AB13" s="1">
        <v>4.351E-2</v>
      </c>
      <c r="AC13" s="1">
        <v>5.3600000000000002E-3</v>
      </c>
      <c r="AD13" s="1">
        <v>-1.1000000000000001E-3</v>
      </c>
      <c r="AE13" s="1">
        <v>-2.375E-4</v>
      </c>
      <c r="AF13" s="1">
        <v>-1.1900000000000001E-3</v>
      </c>
      <c r="AG13" s="1">
        <v>-9.3749999999999997E-4</v>
      </c>
      <c r="AH13" s="1">
        <v>-9.1250000000000001E-4</v>
      </c>
      <c r="AI13" s="1">
        <v>-1.65E-3</v>
      </c>
      <c r="AJ13" s="1">
        <v>-2.1249999999999999E-4</v>
      </c>
      <c r="AL13" s="2"/>
      <c r="AN13" s="1">
        <v>4.0000000000000001E-3</v>
      </c>
      <c r="AO13" s="1">
        <v>0.12520000000000001</v>
      </c>
      <c r="AP13" s="1">
        <v>0.15365999999999999</v>
      </c>
      <c r="AQ13" s="1">
        <v>0.1072</v>
      </c>
      <c r="AR13" s="1">
        <v>9.4769999999999993E-2</v>
      </c>
      <c r="AS13" s="1">
        <v>9.7479999999999997E-2</v>
      </c>
      <c r="AT13" s="1">
        <v>8.1460000000000005E-2</v>
      </c>
      <c r="AU13" s="1">
        <v>9.7409999999999997E-2</v>
      </c>
      <c r="AV13" s="1">
        <v>0.15476000000000001</v>
      </c>
      <c r="AW13" s="1">
        <v>7.5499999999999998E-2</v>
      </c>
      <c r="AX13" s="1">
        <v>8.3360000000000004E-2</v>
      </c>
      <c r="AY13" s="1">
        <v>7.0110000000000006E-2</v>
      </c>
      <c r="AZ13" s="1">
        <v>5.7759999999999999E-2</v>
      </c>
      <c r="BA13" s="1">
        <v>7.9089999999999994E-2</v>
      </c>
      <c r="BB13" s="1">
        <v>9.9150000000000002E-2</v>
      </c>
      <c r="BC13" s="1">
        <v>8.4589999999999999E-2</v>
      </c>
    </row>
    <row r="14" spans="1:55" x14ac:dyDescent="0.2">
      <c r="B14" s="1">
        <v>4.0000000000000001E-3</v>
      </c>
      <c r="C14" s="1">
        <v>8.6999999999999994E-2</v>
      </c>
      <c r="D14" s="1">
        <v>4.836E-2</v>
      </c>
      <c r="E14" s="1">
        <v>5.5899999999999998E-2</v>
      </c>
      <c r="F14" s="1">
        <v>7.9579999999999998E-2</v>
      </c>
      <c r="G14" s="1">
        <v>7.7170000000000002E-2</v>
      </c>
      <c r="H14" s="1">
        <v>8.9599999999999992E-3</v>
      </c>
      <c r="I14" s="1">
        <v>3.1250000000000001E-4</v>
      </c>
      <c r="J14" s="1">
        <v>8.6249999999999999E-4</v>
      </c>
      <c r="K14" s="1">
        <v>3.4694499999999997E-18</v>
      </c>
      <c r="L14" s="1">
        <v>1.6249999999999999E-4</v>
      </c>
      <c r="M14" s="1">
        <v>-5.8750000000000002E-4</v>
      </c>
      <c r="N14" s="1">
        <v>-4.3750000000000001E-4</v>
      </c>
      <c r="O14" s="1">
        <v>-8.1249999999999996E-4</v>
      </c>
      <c r="P14" s="1">
        <v>-1.3500000000000001E-3</v>
      </c>
      <c r="Q14" s="1">
        <v>4.8749999999999998E-4</v>
      </c>
      <c r="S14" s="2"/>
      <c r="U14" s="1">
        <v>4.0000000000000001E-3</v>
      </c>
      <c r="V14" s="1">
        <v>0.1114</v>
      </c>
      <c r="W14" s="1">
        <v>0.12426</v>
      </c>
      <c r="X14" s="1">
        <v>0.1019</v>
      </c>
      <c r="Y14" s="1">
        <v>8.0780000000000005E-2</v>
      </c>
      <c r="Z14" s="1">
        <v>9.4579999999999997E-2</v>
      </c>
      <c r="AA14" s="1">
        <v>8.0759999999999998E-2</v>
      </c>
      <c r="AB14" s="1">
        <v>1.3509999999999999E-2</v>
      </c>
      <c r="AC14" s="1">
        <v>1.16E-3</v>
      </c>
      <c r="AD14" s="1">
        <v>-2.0000000000000001E-4</v>
      </c>
      <c r="AE14" s="1">
        <v>1.16E-3</v>
      </c>
      <c r="AF14" s="1">
        <v>-8.8750000000000005E-4</v>
      </c>
      <c r="AG14" s="1">
        <v>6.625E-4</v>
      </c>
      <c r="AH14" s="1">
        <v>1.875E-4</v>
      </c>
      <c r="AI14" s="1">
        <v>-1.4999999999999999E-4</v>
      </c>
      <c r="AJ14" s="1">
        <v>8.8750000000000005E-4</v>
      </c>
      <c r="AL14" s="2"/>
      <c r="AN14" s="1">
        <v>4.0000000000000001E-3</v>
      </c>
      <c r="AO14" s="1">
        <v>0.1278</v>
      </c>
      <c r="AP14" s="1">
        <v>0.14796000000000001</v>
      </c>
      <c r="AQ14" s="1">
        <v>0.1081</v>
      </c>
      <c r="AR14" s="1">
        <v>9.0770000000000003E-2</v>
      </c>
      <c r="AS14" s="1">
        <v>9.8169999999999993E-2</v>
      </c>
      <c r="AT14" s="1">
        <v>8.276E-2</v>
      </c>
      <c r="AU14" s="1">
        <v>1.1010000000000001E-2</v>
      </c>
      <c r="AV14" s="1">
        <v>1.7760000000000001E-2</v>
      </c>
      <c r="AW14" s="1">
        <v>8.1100000000000005E-2</v>
      </c>
      <c r="AX14" s="1">
        <v>6.966E-2</v>
      </c>
      <c r="AY14" s="1">
        <v>7.7099999999999998E-3</v>
      </c>
      <c r="AZ14" s="1">
        <v>2.6360000000000001E-2</v>
      </c>
      <c r="BA14" s="1">
        <v>5.1889999999999999E-2</v>
      </c>
      <c r="BB14" s="1">
        <v>4.4749999999999998E-2</v>
      </c>
      <c r="BC14" s="1">
        <v>7.009E-2</v>
      </c>
    </row>
    <row r="15" spans="1:55" x14ac:dyDescent="0.2">
      <c r="B15" s="1">
        <v>4.0000000000000001E-3</v>
      </c>
      <c r="C15" s="1">
        <v>8.5199999999999998E-2</v>
      </c>
      <c r="D15" s="1">
        <v>5.0160000000000003E-2</v>
      </c>
      <c r="E15" s="1">
        <v>5.5899999999999998E-2</v>
      </c>
      <c r="F15" s="1">
        <v>7.6179999999999998E-2</v>
      </c>
      <c r="G15" s="1">
        <v>7.4079999999999993E-2</v>
      </c>
      <c r="H15" s="1">
        <v>8.3599999999999994E-3</v>
      </c>
      <c r="I15" s="1">
        <v>1.2500000000000001E-5</v>
      </c>
      <c r="J15" s="1">
        <v>-2.375E-4</v>
      </c>
      <c r="K15" s="1">
        <v>-5.0000000000000001E-4</v>
      </c>
      <c r="L15" s="1">
        <v>-4.3750000000000001E-4</v>
      </c>
      <c r="M15" s="1">
        <v>-1.6900000000000001E-3</v>
      </c>
      <c r="N15" s="1">
        <v>-1.0399999999999999E-3</v>
      </c>
      <c r="O15" s="1">
        <v>-1.31E-3</v>
      </c>
      <c r="P15" s="1">
        <v>-1.5499999999999999E-3</v>
      </c>
      <c r="Q15" s="1">
        <v>-5.1250000000000004E-4</v>
      </c>
      <c r="S15" s="2"/>
      <c r="U15" s="1">
        <v>4.0000000000000001E-3</v>
      </c>
      <c r="V15" s="1">
        <v>0.1137</v>
      </c>
      <c r="W15" s="1">
        <v>0.13566</v>
      </c>
      <c r="X15" s="1">
        <v>0.1057</v>
      </c>
      <c r="Y15" s="1">
        <v>8.2170000000000007E-2</v>
      </c>
      <c r="Z15" s="1">
        <v>9.8780000000000007E-2</v>
      </c>
      <c r="AA15" s="1">
        <v>8.2960000000000006E-2</v>
      </c>
      <c r="AB15" s="1">
        <v>1.281E-2</v>
      </c>
      <c r="AC15" s="1">
        <v>3.6249999999999998E-4</v>
      </c>
      <c r="AD15" s="1">
        <v>-8.9999999999999998E-4</v>
      </c>
      <c r="AE15" s="1">
        <v>-2.375E-4</v>
      </c>
      <c r="AF15" s="1">
        <v>-1.2899999999999999E-3</v>
      </c>
      <c r="AG15" s="1">
        <v>-4.3750000000000001E-4</v>
      </c>
      <c r="AH15" s="1">
        <v>-7.1250000000000003E-4</v>
      </c>
      <c r="AI15" s="1">
        <v>-6.4999999999999997E-4</v>
      </c>
      <c r="AJ15" s="1">
        <v>8.7499999999999999E-5</v>
      </c>
      <c r="AL15" s="2"/>
      <c r="AN15" s="1">
        <v>4.0000000000000001E-3</v>
      </c>
      <c r="AO15" s="1">
        <v>0.12180000000000001</v>
      </c>
      <c r="AP15" s="1">
        <v>0.15046000000000001</v>
      </c>
      <c r="AQ15" s="1">
        <v>0.1118</v>
      </c>
      <c r="AR15" s="1">
        <v>9.3270000000000006E-2</v>
      </c>
      <c r="AS15" s="1">
        <v>9.6479999999999996E-2</v>
      </c>
      <c r="AT15" s="1">
        <v>8.5260000000000002E-2</v>
      </c>
      <c r="AU15" s="1">
        <v>0.10360999999999999</v>
      </c>
      <c r="AV15" s="1">
        <v>4.5599999999999998E-3</v>
      </c>
      <c r="AW15" s="1">
        <v>-8.0000000000000004E-4</v>
      </c>
      <c r="AX15" s="1">
        <v>6.2500000000000001E-5</v>
      </c>
      <c r="AY15" s="1">
        <v>-9.875000000000001E-4</v>
      </c>
      <c r="AZ15" s="1">
        <v>-6.3750000000000005E-4</v>
      </c>
      <c r="BA15" s="1">
        <v>-2.1249999999999999E-4</v>
      </c>
      <c r="BB15" s="1">
        <v>-1.0499999999999999E-3</v>
      </c>
      <c r="BC15" s="1">
        <v>5.8750000000000002E-4</v>
      </c>
    </row>
    <row r="16" spans="1:55" x14ac:dyDescent="0.2">
      <c r="B16" s="1">
        <v>4.0000000000000001E-3</v>
      </c>
      <c r="C16" s="1">
        <v>9.1300000000000006E-2</v>
      </c>
      <c r="D16" s="1">
        <v>4.786E-2</v>
      </c>
      <c r="E16" s="1">
        <v>5.2699999999999997E-2</v>
      </c>
      <c r="F16" s="1">
        <v>7.5370000000000006E-2</v>
      </c>
      <c r="G16" s="1">
        <v>7.6869999999999994E-2</v>
      </c>
      <c r="H16" s="1">
        <v>1.566E-2</v>
      </c>
      <c r="I16" s="1">
        <v>5.1250000000000004E-4</v>
      </c>
      <c r="J16" s="1">
        <v>-4.3750000000000001E-4</v>
      </c>
      <c r="K16" s="1">
        <v>5.9999999999999995E-4</v>
      </c>
      <c r="L16" s="1">
        <v>-5.375E-4</v>
      </c>
      <c r="M16" s="1">
        <v>-1.6900000000000001E-3</v>
      </c>
      <c r="N16" s="1">
        <v>-4.3750000000000001E-4</v>
      </c>
      <c r="O16" s="1">
        <v>-6.1249999999999998E-4</v>
      </c>
      <c r="P16" s="1">
        <v>-1.5499999999999999E-3</v>
      </c>
      <c r="Q16" s="1">
        <v>-1.125E-4</v>
      </c>
      <c r="S16" s="2"/>
      <c r="U16" s="1">
        <v>4.0000000000000001E-3</v>
      </c>
      <c r="V16" s="1">
        <v>0.1128</v>
      </c>
      <c r="W16" s="1">
        <v>0.12986</v>
      </c>
      <c r="X16" s="1">
        <v>9.8799999999999999E-2</v>
      </c>
      <c r="Y16" s="1">
        <v>8.1670000000000006E-2</v>
      </c>
      <c r="Z16" s="1">
        <v>9.5479999999999995E-2</v>
      </c>
      <c r="AA16" s="1">
        <v>8.6860000000000007E-2</v>
      </c>
      <c r="AB16" s="1">
        <v>1.091E-2</v>
      </c>
      <c r="AC16" s="1">
        <v>6.625E-4</v>
      </c>
      <c r="AD16" s="1">
        <v>-5.0000000000000001E-4</v>
      </c>
      <c r="AE16" s="1">
        <v>4.6250000000000002E-4</v>
      </c>
      <c r="AF16" s="1">
        <v>5.1250000000000004E-4</v>
      </c>
      <c r="AG16" s="1">
        <v>3.6249999999999998E-4</v>
      </c>
      <c r="AH16" s="1">
        <v>-1.2500000000000001E-5</v>
      </c>
      <c r="AI16" s="1">
        <v>-4.4999999999999999E-4</v>
      </c>
      <c r="AJ16" s="1">
        <v>7.8750000000000001E-4</v>
      </c>
      <c r="AL16" s="2"/>
      <c r="AN16" s="1">
        <v>4.0000000000000001E-3</v>
      </c>
      <c r="AO16" s="1">
        <v>0.11990000000000001</v>
      </c>
      <c r="AP16" s="1">
        <v>0.14735999999999999</v>
      </c>
      <c r="AQ16" s="1">
        <v>0.1226</v>
      </c>
      <c r="AR16" s="1">
        <v>9.5170000000000005E-2</v>
      </c>
      <c r="AS16" s="1">
        <v>9.0980000000000005E-2</v>
      </c>
      <c r="AT16" s="1">
        <v>8.1960000000000005E-2</v>
      </c>
      <c r="AU16" s="1">
        <v>2.2009999999999998E-2</v>
      </c>
      <c r="AV16" s="1">
        <v>9.6250000000000003E-4</v>
      </c>
      <c r="AW16" s="1">
        <v>-4.0000000000000002E-4</v>
      </c>
      <c r="AX16" s="1">
        <v>-3.7499999999999997E-5</v>
      </c>
      <c r="AY16" s="1">
        <v>-3.8749999999999999E-4</v>
      </c>
      <c r="AZ16" s="1">
        <v>6.2500000000000001E-5</v>
      </c>
      <c r="BA16" s="1">
        <v>-7.1250000000000003E-4</v>
      </c>
      <c r="BB16" s="1">
        <v>-7.5000000000000002E-4</v>
      </c>
      <c r="BC16" s="1">
        <v>-2.1249999999999999E-4</v>
      </c>
    </row>
    <row r="17" spans="2:55" x14ac:dyDescent="0.2">
      <c r="B17" s="1">
        <v>4.0000000000000001E-3</v>
      </c>
      <c r="C17" s="1">
        <v>9.4500000000000001E-2</v>
      </c>
      <c r="D17" s="1">
        <v>4.8759999999999998E-2</v>
      </c>
      <c r="E17" s="1">
        <v>5.7200000000000001E-2</v>
      </c>
      <c r="F17" s="1">
        <v>7.6179999999999998E-2</v>
      </c>
      <c r="G17" s="1">
        <v>7.9670000000000005E-2</v>
      </c>
      <c r="H17" s="1">
        <v>1.7260000000000001E-2</v>
      </c>
      <c r="I17" s="1">
        <v>1.2099999999999999E-3</v>
      </c>
      <c r="J17" s="1">
        <v>-3.3750000000000002E-4</v>
      </c>
      <c r="K17" s="1">
        <v>3.4694499999999997E-18</v>
      </c>
      <c r="L17" s="1">
        <v>1.6249999999999999E-4</v>
      </c>
      <c r="M17" s="1">
        <v>-2.0899999999999998E-3</v>
      </c>
      <c r="N17" s="1">
        <v>-8.3750000000000003E-4</v>
      </c>
      <c r="O17" s="1">
        <v>-9.1250000000000001E-4</v>
      </c>
      <c r="P17" s="1">
        <v>-1.8500000000000001E-3</v>
      </c>
      <c r="Q17" s="1">
        <v>-5.1250000000000004E-4</v>
      </c>
      <c r="S17" s="2"/>
      <c r="U17" s="1">
        <v>4.0000000000000001E-3</v>
      </c>
      <c r="V17" s="1">
        <v>0.11700000000000001</v>
      </c>
      <c r="W17" s="1">
        <v>0.13275999999999999</v>
      </c>
      <c r="X17" s="1">
        <v>0.1053</v>
      </c>
      <c r="Y17" s="1">
        <v>7.9880000000000007E-2</v>
      </c>
      <c r="Z17" s="1">
        <v>9.4769999999999993E-2</v>
      </c>
      <c r="AA17" s="1">
        <v>9.0660000000000004E-2</v>
      </c>
      <c r="AB17" s="1">
        <v>0.11181000000000001</v>
      </c>
      <c r="AC17" s="1">
        <v>0.18536</v>
      </c>
      <c r="AD17" s="1">
        <v>7.0099999999999996E-2</v>
      </c>
      <c r="AE17" s="1">
        <v>6.7600000000000004E-3</v>
      </c>
      <c r="AF17" s="1">
        <v>-6.8749999999999996E-4</v>
      </c>
      <c r="AG17" s="1">
        <v>-4.3750000000000001E-4</v>
      </c>
      <c r="AH17" s="1">
        <v>-6.1249999999999998E-4</v>
      </c>
      <c r="AI17" s="1">
        <v>-1.15E-3</v>
      </c>
      <c r="AJ17" s="1">
        <v>-1.2500000000000001E-5</v>
      </c>
      <c r="AL17" s="2"/>
      <c r="AN17" s="1">
        <v>4.0000000000000001E-3</v>
      </c>
      <c r="AO17" s="1">
        <v>0.1152</v>
      </c>
      <c r="AP17" s="1">
        <v>0.14546000000000001</v>
      </c>
      <c r="AQ17" s="1">
        <v>0.1116</v>
      </c>
      <c r="AR17" s="1">
        <v>9.0079999999999993E-2</v>
      </c>
      <c r="AS17" s="1">
        <v>9.2670000000000002E-2</v>
      </c>
      <c r="AT17" s="1">
        <v>8.1960000000000005E-2</v>
      </c>
      <c r="AU17" s="1">
        <v>4.1410000000000002E-2</v>
      </c>
      <c r="AV17" s="1">
        <v>7.4599999999999996E-3</v>
      </c>
      <c r="AW17" s="1">
        <v>-8.9999999999999998E-4</v>
      </c>
      <c r="AX17" s="1">
        <v>1.2600000000000001E-3</v>
      </c>
      <c r="AY17" s="1">
        <v>-5.8750000000000002E-4</v>
      </c>
      <c r="AZ17" s="1">
        <v>-3.3750000000000002E-4</v>
      </c>
      <c r="BA17" s="1">
        <v>-3.1250000000000001E-4</v>
      </c>
      <c r="BB17" s="1">
        <v>-1.5499999999999999E-3</v>
      </c>
      <c r="BC17" s="1">
        <v>-1.125E-4</v>
      </c>
    </row>
    <row r="18" spans="2:55" x14ac:dyDescent="0.2">
      <c r="B18" s="1">
        <v>4.0000000000000001E-3</v>
      </c>
      <c r="C18" s="1">
        <v>0.1028</v>
      </c>
      <c r="D18" s="1">
        <v>5.1159999999999997E-2</v>
      </c>
      <c r="E18" s="1">
        <v>5.6640000000000003E-2</v>
      </c>
      <c r="F18" s="1">
        <v>8.9719999999999994E-2</v>
      </c>
      <c r="G18" s="1">
        <v>9.4140000000000001E-2</v>
      </c>
      <c r="H18" s="1">
        <v>1.461E-2</v>
      </c>
      <c r="I18" s="1">
        <v>2.8999999999999998E-3</v>
      </c>
      <c r="J18" s="1">
        <v>3.1250000000000001E-4</v>
      </c>
      <c r="K18" s="1">
        <v>-2.0000000000000001E-4</v>
      </c>
      <c r="L18" s="1">
        <v>-2.2499999999999999E-4</v>
      </c>
      <c r="M18" s="1">
        <v>-2.375E-4</v>
      </c>
      <c r="N18" s="1">
        <v>-7.4999999999999993E-5</v>
      </c>
      <c r="O18" s="1">
        <v>-1.0300000000000001E-3</v>
      </c>
      <c r="P18" s="1">
        <v>1.875E-4</v>
      </c>
      <c r="Q18" s="1">
        <v>2.6249999999999998E-4</v>
      </c>
      <c r="S18" s="2"/>
      <c r="U18" s="1">
        <v>4.0000000000000001E-3</v>
      </c>
      <c r="V18" s="1">
        <v>0.11990000000000001</v>
      </c>
      <c r="W18" s="1">
        <v>0.13386000000000001</v>
      </c>
      <c r="X18" s="1">
        <v>0.15873999999999999</v>
      </c>
      <c r="Y18" s="1">
        <v>8.6430000000000007E-2</v>
      </c>
      <c r="Z18" s="1">
        <v>0.10924</v>
      </c>
      <c r="AA18" s="1">
        <v>0.11591</v>
      </c>
      <c r="AB18" s="1">
        <v>0.1598</v>
      </c>
      <c r="AC18" s="1">
        <v>0.11910999999999999</v>
      </c>
      <c r="AD18" s="1">
        <v>3.4500000000000003E-2</v>
      </c>
      <c r="AE18" s="1">
        <v>0.12987000000000001</v>
      </c>
      <c r="AF18" s="1">
        <v>5.5960000000000003E-2</v>
      </c>
      <c r="AG18" s="1">
        <v>0.13592000000000001</v>
      </c>
      <c r="AH18" s="1">
        <v>0.15717999999999999</v>
      </c>
      <c r="AI18" s="1">
        <v>0.21038999999999999</v>
      </c>
      <c r="AJ18" s="1">
        <v>0.16616</v>
      </c>
      <c r="AL18" s="2"/>
      <c r="AN18" s="1">
        <v>4.0000000000000001E-3</v>
      </c>
      <c r="AO18" s="1">
        <v>0.1176</v>
      </c>
      <c r="AP18" s="1">
        <v>0.15856000000000001</v>
      </c>
      <c r="AQ18" s="1">
        <v>0.15604000000000001</v>
      </c>
      <c r="AR18" s="1">
        <v>9.6129999999999993E-2</v>
      </c>
      <c r="AS18" s="1">
        <v>0.11524</v>
      </c>
      <c r="AT18" s="1">
        <v>8.9910000000000004E-2</v>
      </c>
      <c r="AU18" s="1">
        <v>6.1999999999999998E-3</v>
      </c>
      <c r="AV18" s="1">
        <v>1.31E-3</v>
      </c>
      <c r="AW18" s="1">
        <v>-1.1000000000000001E-3</v>
      </c>
      <c r="AX18" s="1">
        <v>9.7499999999999996E-4</v>
      </c>
      <c r="AY18" s="1">
        <v>4.6250000000000002E-4</v>
      </c>
      <c r="AZ18" s="1">
        <v>8.25E-4</v>
      </c>
      <c r="BA18" s="1">
        <v>-6.2500000000000001E-4</v>
      </c>
      <c r="BB18" s="1">
        <v>1.5900000000000001E-3</v>
      </c>
      <c r="BC18" s="1">
        <v>1.4599999999999999E-3</v>
      </c>
    </row>
    <row r="19" spans="2:55" x14ac:dyDescent="0.2">
      <c r="B19" s="1">
        <v>4.0000000000000001E-3</v>
      </c>
      <c r="C19" s="1">
        <v>9.9000000000000005E-2</v>
      </c>
      <c r="D19" s="1">
        <v>5.2260000000000001E-2</v>
      </c>
      <c r="E19" s="1">
        <v>5.4140000000000001E-2</v>
      </c>
      <c r="F19" s="1">
        <v>8.8029999999999997E-2</v>
      </c>
      <c r="G19" s="1">
        <v>8.5940000000000003E-2</v>
      </c>
      <c r="H19" s="1">
        <v>9.9100000000000004E-3</v>
      </c>
      <c r="I19" s="1">
        <v>5.9999999999999995E-4</v>
      </c>
      <c r="J19" s="1">
        <v>1.2500000000000001E-5</v>
      </c>
      <c r="K19" s="1">
        <v>-8.0000000000000004E-4</v>
      </c>
      <c r="L19" s="1">
        <v>-3.2499999999999999E-4</v>
      </c>
      <c r="M19" s="1">
        <v>-1.34E-3</v>
      </c>
      <c r="N19" s="1">
        <v>-7.7499999999999997E-4</v>
      </c>
      <c r="O19" s="1">
        <v>-9.2500000000000004E-4</v>
      </c>
      <c r="P19" s="1">
        <v>8.7499999999999999E-5</v>
      </c>
      <c r="Q19" s="1">
        <v>4.6250000000000002E-4</v>
      </c>
      <c r="S19" s="2"/>
      <c r="U19" s="1">
        <v>4.0000000000000001E-3</v>
      </c>
      <c r="V19" s="1">
        <v>0.1153</v>
      </c>
      <c r="W19" s="1">
        <v>0.12686</v>
      </c>
      <c r="X19" s="1">
        <v>0.12573999999999999</v>
      </c>
      <c r="Y19" s="1">
        <v>8.5319999999999993E-2</v>
      </c>
      <c r="Z19" s="1">
        <v>0.10624</v>
      </c>
      <c r="AA19" s="1">
        <v>0.11461</v>
      </c>
      <c r="AB19" s="1">
        <v>0.14460000000000001</v>
      </c>
      <c r="AC19" s="1">
        <v>9.8909999999999998E-2</v>
      </c>
      <c r="AD19" s="1">
        <v>2.5899999999999999E-2</v>
      </c>
      <c r="AE19" s="1">
        <v>8.0979999999999996E-2</v>
      </c>
      <c r="AF19" s="1">
        <v>2.4599999999999999E-3</v>
      </c>
      <c r="AG19" s="1">
        <v>-5.7499999999999999E-4</v>
      </c>
      <c r="AH19" s="1">
        <v>-8.25E-4</v>
      </c>
      <c r="AI19" s="1">
        <v>-4.125E-4</v>
      </c>
      <c r="AJ19" s="1">
        <v>-6.3750000000000005E-4</v>
      </c>
      <c r="AL19" s="2"/>
      <c r="AN19" s="1">
        <v>4.0000000000000001E-3</v>
      </c>
      <c r="AO19" s="1">
        <v>0.1042</v>
      </c>
      <c r="AP19" s="1">
        <v>0.15315999999999999</v>
      </c>
      <c r="AQ19" s="1">
        <v>0.13274</v>
      </c>
      <c r="AR19" s="1">
        <v>9.2420000000000002E-2</v>
      </c>
      <c r="AS19" s="1">
        <v>0.10974</v>
      </c>
      <c r="AT19" s="1">
        <v>8.7609999999999993E-2</v>
      </c>
      <c r="AU19" s="1">
        <v>0.1648</v>
      </c>
      <c r="AV19" s="1">
        <v>0.12881000000000001</v>
      </c>
      <c r="AW19" s="1">
        <v>9.35E-2</v>
      </c>
      <c r="AX19" s="1">
        <v>0.10928</v>
      </c>
      <c r="AY19" s="1">
        <v>8.2659999999999997E-2</v>
      </c>
      <c r="AZ19" s="1">
        <v>9.4020000000000006E-2</v>
      </c>
      <c r="BA19" s="1">
        <v>9.7280000000000005E-2</v>
      </c>
      <c r="BB19" s="1">
        <v>0.11139</v>
      </c>
      <c r="BC19" s="1">
        <v>9.3359999999999999E-2</v>
      </c>
    </row>
    <row r="20" spans="2:55" x14ac:dyDescent="0.2">
      <c r="B20" s="1">
        <v>4.0000000000000001E-3</v>
      </c>
      <c r="C20" s="1">
        <v>8.6400000000000005E-2</v>
      </c>
      <c r="D20" s="1">
        <v>5.246E-2</v>
      </c>
      <c r="E20" s="1">
        <v>5.5440000000000003E-2</v>
      </c>
      <c r="F20" s="1">
        <v>8.4320000000000006E-2</v>
      </c>
      <c r="G20" s="1">
        <v>8.2140000000000005E-2</v>
      </c>
      <c r="H20" s="1">
        <v>8.1099999999999992E-3</v>
      </c>
      <c r="I20" s="1">
        <v>-1E-4</v>
      </c>
      <c r="J20" s="1">
        <v>4.125E-4</v>
      </c>
      <c r="K20" s="1">
        <v>1E-4</v>
      </c>
      <c r="L20" s="1">
        <v>-2.5000000000000001E-5</v>
      </c>
      <c r="M20" s="1">
        <v>-6.3750000000000005E-4</v>
      </c>
      <c r="N20" s="1">
        <v>-7.4999999999999993E-5</v>
      </c>
      <c r="O20" s="1">
        <v>-4.2499999999999998E-4</v>
      </c>
      <c r="P20" s="1">
        <v>-3.1250000000000001E-4</v>
      </c>
      <c r="Q20" s="1">
        <v>1.6249999999999999E-4</v>
      </c>
      <c r="S20" s="2"/>
      <c r="U20" s="1">
        <v>4.0000000000000001E-3</v>
      </c>
      <c r="V20" s="1">
        <v>0.1163</v>
      </c>
      <c r="W20" s="1">
        <v>0.13316</v>
      </c>
      <c r="X20" s="1">
        <v>0.13924</v>
      </c>
      <c r="Y20" s="1">
        <v>8.5430000000000006E-2</v>
      </c>
      <c r="Z20" s="1">
        <v>0.10594000000000001</v>
      </c>
      <c r="AA20" s="1">
        <v>0.10781</v>
      </c>
      <c r="AB20" s="1">
        <v>9.64E-2</v>
      </c>
      <c r="AC20" s="1">
        <v>4.8410000000000002E-2</v>
      </c>
      <c r="AD20" s="1">
        <v>3.5499999999999997E-2</v>
      </c>
      <c r="AE20" s="1">
        <v>4.2880000000000001E-2</v>
      </c>
      <c r="AF20" s="1">
        <v>3.286E-2</v>
      </c>
      <c r="AG20" s="1">
        <v>3.7429999999999998E-2</v>
      </c>
      <c r="AH20" s="1">
        <v>3.848E-2</v>
      </c>
      <c r="AI20" s="1">
        <v>5.6890000000000003E-2</v>
      </c>
      <c r="AJ20" s="1">
        <v>3.456E-2</v>
      </c>
      <c r="AL20" s="2"/>
      <c r="AN20" s="1">
        <v>4.0000000000000001E-3</v>
      </c>
      <c r="AO20" s="1">
        <v>0.11260000000000001</v>
      </c>
      <c r="AP20" s="1">
        <v>0.16156000000000001</v>
      </c>
      <c r="AQ20" s="1">
        <v>0.12454</v>
      </c>
      <c r="AR20" s="1">
        <v>9.4130000000000005E-2</v>
      </c>
      <c r="AS20" s="1">
        <v>0.10134</v>
      </c>
      <c r="AT20" s="1">
        <v>8.5309999999999997E-2</v>
      </c>
      <c r="AU20" s="1">
        <v>0.15959999999999999</v>
      </c>
      <c r="AV20" s="1">
        <v>0.11211</v>
      </c>
      <c r="AW20" s="1">
        <v>0.1037</v>
      </c>
      <c r="AX20" s="1">
        <v>0.10237</v>
      </c>
      <c r="AY20" s="1">
        <v>9.7259999999999999E-2</v>
      </c>
      <c r="AZ20" s="1">
        <v>0.10443</v>
      </c>
      <c r="BA20" s="1">
        <v>0.11917999999999999</v>
      </c>
      <c r="BB20" s="1">
        <v>0.12339</v>
      </c>
      <c r="BC20" s="1">
        <v>0.11305999999999999</v>
      </c>
    </row>
    <row r="21" spans="2:55" x14ac:dyDescent="0.2">
      <c r="B21" s="1">
        <v>4.0000000000000001E-3</v>
      </c>
      <c r="C21" s="1">
        <v>8.4699999999999998E-2</v>
      </c>
      <c r="D21" s="1">
        <v>4.9959999999999997E-2</v>
      </c>
      <c r="E21" s="1">
        <v>5.0439999999999999E-2</v>
      </c>
      <c r="F21" s="1">
        <v>8.1920000000000007E-2</v>
      </c>
      <c r="G21" s="1">
        <v>8.4540000000000004E-2</v>
      </c>
      <c r="H21" s="1">
        <v>1.1509999999999999E-2</v>
      </c>
      <c r="I21" s="1">
        <v>1E-4</v>
      </c>
      <c r="J21" s="1">
        <v>-1.875E-4</v>
      </c>
      <c r="K21" s="1">
        <v>-2.0000000000000001E-4</v>
      </c>
      <c r="L21" s="1">
        <v>-8.25E-4</v>
      </c>
      <c r="M21" s="1">
        <v>-9.3749999999999997E-4</v>
      </c>
      <c r="N21" s="1">
        <v>-5.7499999999999999E-4</v>
      </c>
      <c r="O21" s="1">
        <v>-7.2499999999999995E-4</v>
      </c>
      <c r="P21" s="1">
        <v>-5.1250000000000004E-4</v>
      </c>
      <c r="Q21" s="1">
        <v>-5.375E-4</v>
      </c>
      <c r="S21" s="2"/>
      <c r="U21" s="1">
        <v>4.0000000000000001E-3</v>
      </c>
      <c r="V21" s="1">
        <v>0.1198</v>
      </c>
      <c r="W21" s="1">
        <v>0.12886</v>
      </c>
      <c r="X21" s="1">
        <v>0.16164000000000001</v>
      </c>
      <c r="Y21" s="1">
        <v>8.5029999999999994E-2</v>
      </c>
      <c r="Z21" s="1">
        <v>0.10254000000000001</v>
      </c>
      <c r="AA21" s="1">
        <v>0.10291</v>
      </c>
      <c r="AB21" s="1">
        <v>1.0800000000000001E-2</v>
      </c>
      <c r="AC21" s="1">
        <v>-8.8750000000000005E-4</v>
      </c>
      <c r="AD21" s="1">
        <v>-1.1999999999999999E-3</v>
      </c>
      <c r="AE21" s="1">
        <v>1.98E-3</v>
      </c>
      <c r="AF21" s="1">
        <v>-4.3750000000000001E-4</v>
      </c>
      <c r="AG21" s="1">
        <v>-5.7499999999999999E-4</v>
      </c>
      <c r="AH21" s="1">
        <v>-9.2500000000000004E-4</v>
      </c>
      <c r="AI21" s="1">
        <v>2.875E-4</v>
      </c>
      <c r="AJ21" s="1">
        <v>-3.7499999999999997E-5</v>
      </c>
      <c r="AL21" s="2"/>
      <c r="AN21" s="1">
        <v>4.0000000000000001E-3</v>
      </c>
      <c r="AO21" s="1">
        <v>0.1162</v>
      </c>
      <c r="AP21" s="1">
        <v>0.14646000000000001</v>
      </c>
      <c r="AQ21" s="1">
        <v>0.12953999999999999</v>
      </c>
      <c r="AR21" s="1">
        <v>9.6320000000000003E-2</v>
      </c>
      <c r="AS21" s="1">
        <v>0.10934000000000001</v>
      </c>
      <c r="AT21" s="1">
        <v>8.4610000000000005E-2</v>
      </c>
      <c r="AU21" s="1">
        <v>0.15029999999999999</v>
      </c>
      <c r="AV21" s="1">
        <v>0.12681000000000001</v>
      </c>
      <c r="AW21" s="1">
        <v>9.5299999999999996E-2</v>
      </c>
      <c r="AX21" s="1">
        <v>0.10068000000000001</v>
      </c>
      <c r="AY21" s="1">
        <v>0.11076</v>
      </c>
      <c r="AZ21" s="1">
        <v>0.10183</v>
      </c>
      <c r="BA21" s="1">
        <v>9.4880000000000006E-2</v>
      </c>
      <c r="BB21" s="1">
        <v>0.10729</v>
      </c>
      <c r="BC21" s="1">
        <v>7.4560000000000001E-2</v>
      </c>
    </row>
    <row r="22" spans="2:55" x14ac:dyDescent="0.2">
      <c r="B22" s="1">
        <v>4.0000000000000001E-3</v>
      </c>
      <c r="C22" s="1">
        <v>8.0600000000000005E-2</v>
      </c>
      <c r="D22" s="1">
        <v>4.7260000000000003E-2</v>
      </c>
      <c r="E22" s="1">
        <v>5.5440000000000003E-2</v>
      </c>
      <c r="F22" s="1">
        <v>8.0920000000000006E-2</v>
      </c>
      <c r="G22" s="1">
        <v>8.4940000000000002E-2</v>
      </c>
      <c r="H22" s="1">
        <v>2.401E-2</v>
      </c>
      <c r="I22" s="1">
        <v>1.1000000000000001E-3</v>
      </c>
      <c r="J22" s="1">
        <v>2.1249999999999999E-4</v>
      </c>
      <c r="K22" s="1">
        <v>2.9999999999999997E-4</v>
      </c>
      <c r="L22" s="1">
        <v>-7.2499999999999995E-4</v>
      </c>
      <c r="M22" s="1">
        <v>-1.3750000000000001E-4</v>
      </c>
      <c r="N22" s="1">
        <v>-2.7500000000000002E-4</v>
      </c>
      <c r="O22" s="1">
        <v>-5.2499999999999997E-4</v>
      </c>
      <c r="P22" s="1">
        <v>8.7499999999999999E-5</v>
      </c>
      <c r="Q22" s="1">
        <v>1.6249999999999999E-4</v>
      </c>
      <c r="S22" s="2"/>
      <c r="U22" s="1">
        <v>4.0000000000000001E-3</v>
      </c>
      <c r="V22" s="1">
        <v>0.1201</v>
      </c>
      <c r="W22" s="1">
        <v>0.13045999999999999</v>
      </c>
      <c r="X22" s="1">
        <v>0.12823999999999999</v>
      </c>
      <c r="Y22" s="1">
        <v>8.4129999999999996E-2</v>
      </c>
      <c r="Z22" s="1">
        <v>0.11204</v>
      </c>
      <c r="AA22" s="1">
        <v>9.7110000000000002E-2</v>
      </c>
      <c r="AB22" s="1">
        <v>0.13139999999999999</v>
      </c>
      <c r="AC22" s="1">
        <v>8.7110000000000007E-2</v>
      </c>
      <c r="AD22" s="1">
        <v>6.8900000000000003E-2</v>
      </c>
      <c r="AE22" s="1">
        <v>9.3699999999999999E-3</v>
      </c>
      <c r="AF22" s="1">
        <v>9.2359999999999998E-2</v>
      </c>
      <c r="AG22" s="1">
        <v>0.11173</v>
      </c>
      <c r="AH22" s="1">
        <v>0.11237999999999999</v>
      </c>
      <c r="AI22" s="1">
        <v>0.12479</v>
      </c>
      <c r="AJ22" s="1">
        <v>0.10675999999999999</v>
      </c>
      <c r="AL22" s="2"/>
      <c r="AN22" s="1">
        <v>4.0000000000000001E-3</v>
      </c>
      <c r="AO22" s="1">
        <v>0.1145</v>
      </c>
      <c r="AP22" s="1">
        <v>0.15715999999999999</v>
      </c>
      <c r="AQ22" s="1">
        <v>0.13633999999999999</v>
      </c>
      <c r="AR22" s="1">
        <v>9.5519999999999994E-2</v>
      </c>
      <c r="AS22" s="1">
        <v>0.10804</v>
      </c>
      <c r="AT22" s="1">
        <v>8.4309999999999996E-2</v>
      </c>
      <c r="AU22" s="1">
        <v>0.10630000000000001</v>
      </c>
      <c r="AV22" s="1">
        <v>9.3810000000000004E-2</v>
      </c>
      <c r="AW22" s="1">
        <v>7.4899999999999994E-2</v>
      </c>
      <c r="AX22" s="1">
        <v>9.7570000000000004E-2</v>
      </c>
      <c r="AY22" s="1">
        <v>9.1160000000000005E-2</v>
      </c>
      <c r="AZ22" s="1">
        <v>0.14113000000000001</v>
      </c>
      <c r="BA22" s="1">
        <v>0.10798000000000001</v>
      </c>
      <c r="BB22" s="1">
        <v>9.9489999999999995E-2</v>
      </c>
      <c r="BC22" s="1">
        <v>9.4060000000000005E-2</v>
      </c>
    </row>
    <row r="23" spans="2:55" x14ac:dyDescent="0.2">
      <c r="B23" s="1">
        <v>4.0000000000000001E-3</v>
      </c>
      <c r="C23" s="1">
        <v>8.43E-2</v>
      </c>
      <c r="D23" s="1">
        <v>4.9860000000000002E-2</v>
      </c>
      <c r="E23" s="1">
        <v>5.7140000000000003E-2</v>
      </c>
      <c r="F23" s="1">
        <v>7.9020000000000007E-2</v>
      </c>
      <c r="G23" s="1">
        <v>7.9839999999999994E-2</v>
      </c>
      <c r="H23" s="1">
        <v>1.5610000000000001E-2</v>
      </c>
      <c r="I23" s="1">
        <v>2.0000000000000001E-4</v>
      </c>
      <c r="J23" s="1">
        <v>-3.8749999999999999E-4</v>
      </c>
      <c r="K23" s="1">
        <v>-1E-4</v>
      </c>
      <c r="L23" s="1">
        <v>-9.2500000000000004E-4</v>
      </c>
      <c r="M23" s="1">
        <v>-9.3749999999999997E-4</v>
      </c>
      <c r="N23" s="1">
        <v>-8.7500000000000002E-4</v>
      </c>
      <c r="O23" s="1">
        <v>-5.2499999999999997E-4</v>
      </c>
      <c r="P23" s="1">
        <v>-3.1250000000000001E-4</v>
      </c>
      <c r="Q23" s="1">
        <v>-2.375E-4</v>
      </c>
      <c r="S23" s="2"/>
      <c r="U23" s="1">
        <v>4.0000000000000001E-3</v>
      </c>
      <c r="V23" s="1">
        <v>0.1157</v>
      </c>
      <c r="W23" s="1">
        <v>0.12526000000000001</v>
      </c>
      <c r="X23" s="1">
        <v>0.15804000000000001</v>
      </c>
      <c r="Y23" s="1">
        <v>8.5529999999999995E-2</v>
      </c>
      <c r="Z23" s="1">
        <v>0.10884000000000001</v>
      </c>
      <c r="AA23" s="1">
        <v>0.10281</v>
      </c>
      <c r="AB23" s="1">
        <v>0.1368</v>
      </c>
      <c r="AC23" s="1">
        <v>0.13991000000000001</v>
      </c>
      <c r="AD23" s="1">
        <v>0.13250000000000001</v>
      </c>
      <c r="AE23" s="1">
        <v>0.11638</v>
      </c>
      <c r="AF23" s="1">
        <v>0.15146000000000001</v>
      </c>
      <c r="AG23" s="1">
        <v>0.16062000000000001</v>
      </c>
      <c r="AH23" s="1">
        <v>0.15368000000000001</v>
      </c>
      <c r="AI23" s="1">
        <v>0.20749000000000001</v>
      </c>
      <c r="AJ23" s="1">
        <v>0.13316</v>
      </c>
      <c r="AL23" s="2"/>
      <c r="AN23" s="1">
        <v>4.0000000000000001E-3</v>
      </c>
      <c r="AO23" s="1">
        <v>0.1125</v>
      </c>
      <c r="AP23" s="1">
        <v>0.14305999999999999</v>
      </c>
      <c r="AQ23" s="1">
        <v>0.12984000000000001</v>
      </c>
      <c r="AR23" s="1">
        <v>9.8229999999999998E-2</v>
      </c>
      <c r="AS23" s="1">
        <v>0.10874</v>
      </c>
      <c r="AT23" s="1">
        <v>8.8109999999999994E-2</v>
      </c>
      <c r="AU23" s="1">
        <v>2.0199999999999999E-2</v>
      </c>
      <c r="AV23" s="1">
        <v>2.81E-3</v>
      </c>
      <c r="AW23" s="1">
        <v>-8.9999999999999998E-4</v>
      </c>
      <c r="AX23" s="1">
        <v>-3.2499999999999999E-4</v>
      </c>
      <c r="AY23" s="1">
        <v>-3.7499999999999997E-5</v>
      </c>
      <c r="AZ23" s="1">
        <v>2.2499999999999999E-4</v>
      </c>
      <c r="BA23" s="1">
        <v>-5.2499999999999997E-4</v>
      </c>
      <c r="BB23" s="1">
        <v>3.8749999999999999E-4</v>
      </c>
      <c r="BC23" s="1">
        <v>6.625E-4</v>
      </c>
    </row>
    <row r="24" spans="2:55" x14ac:dyDescent="0.2">
      <c r="B24" s="1">
        <v>4.0000000000000001E-3</v>
      </c>
      <c r="C24" s="1">
        <v>9.3700000000000006E-2</v>
      </c>
      <c r="D24" s="1">
        <v>4.9459999999999997E-2</v>
      </c>
      <c r="E24" s="1">
        <v>5.194E-2</v>
      </c>
      <c r="F24" s="1">
        <v>8.1530000000000005E-2</v>
      </c>
      <c r="G24" s="1">
        <v>7.2940000000000005E-2</v>
      </c>
      <c r="H24" s="1">
        <v>1.4710000000000001E-2</v>
      </c>
      <c r="I24" s="1">
        <v>2.9999999999999997E-4</v>
      </c>
      <c r="J24" s="1">
        <v>-8.7499999999999999E-5</v>
      </c>
      <c r="K24" s="1">
        <v>0</v>
      </c>
      <c r="L24" s="1">
        <v>-3.2499999999999999E-4</v>
      </c>
      <c r="M24" s="1">
        <v>-1.0399999999999999E-3</v>
      </c>
      <c r="N24" s="1">
        <v>-1.75E-4</v>
      </c>
      <c r="O24" s="1">
        <v>-3.2499999999999999E-4</v>
      </c>
      <c r="P24" s="1">
        <v>8.7499999999999999E-5</v>
      </c>
      <c r="Q24" s="1">
        <v>-3.7499999999999997E-5</v>
      </c>
      <c r="S24" s="2"/>
      <c r="U24" s="1">
        <v>4.0000000000000001E-3</v>
      </c>
      <c r="V24" s="1">
        <v>0.12130000000000001</v>
      </c>
      <c r="W24" s="1">
        <v>0.12366000000000001</v>
      </c>
      <c r="X24" s="1">
        <v>0.13994000000000001</v>
      </c>
      <c r="Y24" s="1">
        <v>8.6029999999999995E-2</v>
      </c>
      <c r="Z24" s="1">
        <v>0.10704</v>
      </c>
      <c r="AA24" s="1">
        <v>0.10101</v>
      </c>
      <c r="AB24" s="1">
        <v>0.13020000000000001</v>
      </c>
      <c r="AC24" s="1">
        <v>0.10700999999999999</v>
      </c>
      <c r="AD24" s="1">
        <v>0.1105</v>
      </c>
      <c r="AE24" s="1">
        <v>9.6780000000000005E-2</v>
      </c>
      <c r="AF24" s="1">
        <v>0.10156</v>
      </c>
      <c r="AG24" s="1">
        <v>0.10743</v>
      </c>
      <c r="AH24" s="1">
        <v>0.10618</v>
      </c>
      <c r="AI24" s="1">
        <v>0.11498999999999999</v>
      </c>
      <c r="AJ24" s="1">
        <v>7.8759999999999997E-2</v>
      </c>
      <c r="AL24" s="2"/>
      <c r="AN24" s="1">
        <v>4.0000000000000001E-3</v>
      </c>
      <c r="AO24" s="1">
        <v>0.1087</v>
      </c>
      <c r="AP24" s="1">
        <v>0.15356</v>
      </c>
      <c r="AQ24" s="1">
        <v>0.14063999999999999</v>
      </c>
      <c r="AR24" s="1">
        <v>9.7919999999999993E-2</v>
      </c>
      <c r="AS24" s="1">
        <v>0.11054</v>
      </c>
      <c r="AT24" s="1">
        <v>8.6010000000000003E-2</v>
      </c>
      <c r="AU24" s="1">
        <v>4.3E-3</v>
      </c>
      <c r="AV24" s="1">
        <v>1.125E-4</v>
      </c>
      <c r="AW24" s="1">
        <v>-5.0000000000000001E-4</v>
      </c>
      <c r="AX24" s="1">
        <v>7.4999999999999993E-5</v>
      </c>
      <c r="AY24" s="1">
        <v>4.6250000000000002E-4</v>
      </c>
      <c r="AZ24" s="1">
        <v>-1.75E-4</v>
      </c>
      <c r="BA24" s="1">
        <v>-3.2499999999999999E-4</v>
      </c>
      <c r="BB24" s="1">
        <v>5.8750000000000002E-4</v>
      </c>
      <c r="BC24" s="1">
        <v>2.6249999999999998E-4</v>
      </c>
    </row>
    <row r="25" spans="2:55" x14ac:dyDescent="0.2">
      <c r="B25" s="1">
        <v>4.0000000000000001E-3</v>
      </c>
      <c r="C25" s="1">
        <v>9.8400000000000001E-2</v>
      </c>
      <c r="D25" s="1">
        <v>4.786E-2</v>
      </c>
      <c r="E25" s="1">
        <v>5.6340000000000001E-2</v>
      </c>
      <c r="F25" s="1">
        <v>8.1629999999999994E-2</v>
      </c>
      <c r="G25" s="1">
        <v>8.4239999999999995E-2</v>
      </c>
      <c r="H25" s="1">
        <v>1.291E-2</v>
      </c>
      <c r="I25" s="1">
        <v>1E-4</v>
      </c>
      <c r="J25" s="1">
        <v>-4.8749999999999998E-4</v>
      </c>
      <c r="K25" s="1">
        <v>-5.9999999999999995E-4</v>
      </c>
      <c r="L25" s="1">
        <v>-7.2499999999999995E-4</v>
      </c>
      <c r="M25" s="1">
        <v>-9.3749999999999997E-4</v>
      </c>
      <c r="N25" s="1">
        <v>-9.7499999999999996E-4</v>
      </c>
      <c r="O25" s="1">
        <v>-6.2500000000000001E-4</v>
      </c>
      <c r="P25" s="1">
        <v>-2.1249999999999999E-4</v>
      </c>
      <c r="Q25" s="1">
        <v>-2.375E-4</v>
      </c>
      <c r="S25" s="2"/>
      <c r="U25" s="1">
        <v>4.0000000000000001E-3</v>
      </c>
      <c r="V25" s="1">
        <v>0.1176</v>
      </c>
      <c r="W25" s="1">
        <v>0.12396</v>
      </c>
      <c r="X25" s="1">
        <v>0.16524</v>
      </c>
      <c r="Y25" s="1">
        <v>8.5129999999999997E-2</v>
      </c>
      <c r="Z25" s="1">
        <v>0.10714</v>
      </c>
      <c r="AA25" s="1">
        <v>0.10271</v>
      </c>
      <c r="AB25" s="1">
        <v>3.7999999999999999E-2</v>
      </c>
      <c r="AC25" s="1">
        <v>5.6100000000000004E-3</v>
      </c>
      <c r="AD25" s="1">
        <v>8.7499999999999994E-2</v>
      </c>
      <c r="AE25" s="1">
        <v>6.8279999999999993E-2</v>
      </c>
      <c r="AF25" s="1">
        <v>7.6060000000000003E-2</v>
      </c>
      <c r="AG25" s="1">
        <v>8.7220000000000006E-2</v>
      </c>
      <c r="AH25" s="1">
        <v>0.12257999999999999</v>
      </c>
      <c r="AI25" s="1">
        <v>0.13358999999999999</v>
      </c>
      <c r="AJ25" s="1">
        <v>0.12756000000000001</v>
      </c>
      <c r="AL25" s="2"/>
      <c r="AN25" s="1">
        <v>4.0000000000000001E-3</v>
      </c>
      <c r="AO25" s="1">
        <v>0.1115</v>
      </c>
      <c r="AP25" s="1">
        <v>0.14435999999999999</v>
      </c>
      <c r="AQ25" s="1">
        <v>0.13574</v>
      </c>
      <c r="AR25" s="1">
        <v>9.3920000000000003E-2</v>
      </c>
      <c r="AS25" s="1">
        <v>0.10614</v>
      </c>
      <c r="AT25" s="1">
        <v>8.8109999999999994E-2</v>
      </c>
      <c r="AU25" s="1">
        <v>0.10730000000000001</v>
      </c>
      <c r="AV25" s="1">
        <v>1.9310000000000001E-2</v>
      </c>
      <c r="AW25" s="1">
        <v>0</v>
      </c>
      <c r="AX25" s="1">
        <v>-1.25E-4</v>
      </c>
      <c r="AY25" s="1">
        <v>-5.375E-4</v>
      </c>
      <c r="AZ25" s="1">
        <v>1.25E-4</v>
      </c>
      <c r="BA25" s="1">
        <v>7.4999999999999993E-5</v>
      </c>
      <c r="BB25" s="1">
        <v>8.7499999999999999E-5</v>
      </c>
      <c r="BC25" s="1">
        <v>2.6249999999999998E-4</v>
      </c>
    </row>
    <row r="26" spans="2:55" x14ac:dyDescent="0.2">
      <c r="E26" s="1">
        <v>6.1089999999999998E-2</v>
      </c>
      <c r="F26" s="1">
        <v>0.10474</v>
      </c>
      <c r="G26" s="1">
        <v>9.8860000000000003E-2</v>
      </c>
      <c r="H26" s="1">
        <v>1.499E-2</v>
      </c>
      <c r="I26" s="1">
        <v>1.48E-3</v>
      </c>
      <c r="J26" s="1">
        <v>8.6249999999999999E-4</v>
      </c>
      <c r="K26" s="1">
        <v>3.4694499999999997E-18</v>
      </c>
      <c r="L26" s="1">
        <v>-6.1249999999999998E-4</v>
      </c>
      <c r="M26" s="1">
        <v>-6.7500000000000004E-4</v>
      </c>
      <c r="N26" s="1">
        <v>-1.4999999999999999E-4</v>
      </c>
      <c r="O26" s="1">
        <v>-6.7500000000000004E-4</v>
      </c>
      <c r="P26" s="1">
        <v>2.375E-4</v>
      </c>
      <c r="Q26" s="1">
        <v>3.6249999999999998E-4</v>
      </c>
      <c r="S26" s="2"/>
      <c r="X26" s="1">
        <v>0.12859000000000001</v>
      </c>
      <c r="Y26" s="1">
        <v>0.10534</v>
      </c>
      <c r="Z26" s="1">
        <v>0.11456</v>
      </c>
      <c r="AA26" s="1">
        <v>0.11529</v>
      </c>
      <c r="AB26" s="1">
        <v>0.14446999999999999</v>
      </c>
      <c r="AC26" s="1">
        <v>0.17616000000000001</v>
      </c>
      <c r="AD26" s="1">
        <v>0.1239</v>
      </c>
      <c r="AE26" s="1">
        <v>1.149E-2</v>
      </c>
      <c r="AF26" s="1">
        <v>5.0299999999999997E-3</v>
      </c>
      <c r="AG26" s="1">
        <v>9.6500000000000006E-3</v>
      </c>
      <c r="AH26" s="1">
        <v>4.0930000000000001E-2</v>
      </c>
      <c r="AI26" s="1">
        <v>1.354E-2</v>
      </c>
      <c r="AJ26" s="1">
        <v>0.10786</v>
      </c>
      <c r="AL26" s="2"/>
      <c r="AQ26" s="1">
        <v>0.14649000000000001</v>
      </c>
      <c r="AR26" s="1">
        <v>0.10784000000000001</v>
      </c>
      <c r="AS26" s="1">
        <v>0.12206</v>
      </c>
      <c r="AT26" s="1">
        <v>0.10759000000000001</v>
      </c>
      <c r="AU26" s="1">
        <v>1.478E-2</v>
      </c>
      <c r="AV26" s="1">
        <v>1.2460000000000001E-2</v>
      </c>
      <c r="AW26" s="1">
        <v>2.18E-2</v>
      </c>
      <c r="AX26" s="1">
        <v>4.4900000000000001E-3</v>
      </c>
      <c r="AY26" s="1">
        <v>2.5000000000000001E-5</v>
      </c>
      <c r="AZ26" s="1">
        <v>5.5000000000000003E-4</v>
      </c>
      <c r="BA26" s="1">
        <v>-4.75E-4</v>
      </c>
      <c r="BB26" s="1">
        <v>2.0400000000000001E-3</v>
      </c>
      <c r="BC26" s="1">
        <v>1.7600000000000001E-3</v>
      </c>
    </row>
    <row r="27" spans="2:55" x14ac:dyDescent="0.2">
      <c r="E27" s="1">
        <v>5.7889999999999997E-2</v>
      </c>
      <c r="F27" s="1">
        <v>0.10924</v>
      </c>
      <c r="G27" s="1">
        <v>9.4259999999999997E-2</v>
      </c>
      <c r="H27" s="1">
        <v>9.9900000000000006E-3</v>
      </c>
      <c r="I27" s="1">
        <v>4.75E-4</v>
      </c>
      <c r="J27" s="1">
        <v>3.6249999999999998E-4</v>
      </c>
      <c r="K27" s="1">
        <v>-6.9999999999999999E-4</v>
      </c>
      <c r="L27" s="1">
        <v>-6.1249999999999998E-4</v>
      </c>
      <c r="M27" s="1">
        <v>-1.3699999999999999E-3</v>
      </c>
      <c r="N27" s="1">
        <v>-9.5E-4</v>
      </c>
      <c r="O27" s="1">
        <v>-1.08E-3</v>
      </c>
      <c r="P27" s="1">
        <v>-1.6249999999999999E-4</v>
      </c>
      <c r="Q27" s="1">
        <v>6.2500000000000001E-5</v>
      </c>
      <c r="S27" s="2"/>
      <c r="X27" s="1">
        <v>0.12548999999999999</v>
      </c>
      <c r="Y27" s="1">
        <v>0.10634</v>
      </c>
      <c r="Z27" s="1">
        <v>0.11386</v>
      </c>
      <c r="AA27" s="1">
        <v>0.11069</v>
      </c>
      <c r="AB27" s="1">
        <v>0.14696999999999999</v>
      </c>
      <c r="AC27" s="1">
        <v>0.16816</v>
      </c>
      <c r="AD27" s="1">
        <v>0.1283</v>
      </c>
      <c r="AE27" s="1">
        <v>0.10629</v>
      </c>
      <c r="AF27" s="1">
        <v>9.3729999999999994E-2</v>
      </c>
      <c r="AG27" s="1">
        <v>5.1150000000000001E-2</v>
      </c>
      <c r="AH27" s="1">
        <v>9.0120000000000006E-2</v>
      </c>
      <c r="AI27" s="1">
        <v>0.10834000000000001</v>
      </c>
      <c r="AJ27" s="1">
        <v>9.2660000000000006E-2</v>
      </c>
      <c r="AL27" s="2"/>
      <c r="AQ27" s="1">
        <v>0.15648999999999999</v>
      </c>
      <c r="AR27" s="1">
        <v>0.10234</v>
      </c>
      <c r="AS27" s="1">
        <v>0.11985999999999999</v>
      </c>
      <c r="AT27" s="1">
        <v>9.9390000000000006E-2</v>
      </c>
      <c r="AU27" s="1">
        <v>7.8170000000000003E-2</v>
      </c>
      <c r="AV27" s="1">
        <v>4.9660000000000003E-2</v>
      </c>
      <c r="AW27" s="1">
        <v>7.1800000000000003E-2</v>
      </c>
      <c r="AX27" s="1">
        <v>4.589E-2</v>
      </c>
      <c r="AY27" s="1">
        <v>0.13453000000000001</v>
      </c>
      <c r="AZ27" s="1">
        <v>0.12385</v>
      </c>
      <c r="BA27" s="1">
        <v>0.12273000000000001</v>
      </c>
      <c r="BB27" s="1">
        <v>0.14224000000000001</v>
      </c>
      <c r="BC27" s="1">
        <v>0.12895999999999999</v>
      </c>
    </row>
    <row r="28" spans="2:55" x14ac:dyDescent="0.2">
      <c r="E28" s="1">
        <v>5.8990000000000001E-2</v>
      </c>
      <c r="F28" s="1">
        <v>9.1639999999999999E-2</v>
      </c>
      <c r="G28" s="1">
        <v>8.7660000000000002E-2</v>
      </c>
      <c r="H28" s="1">
        <v>9.7900000000000001E-3</v>
      </c>
      <c r="I28" s="1">
        <v>1.75E-4</v>
      </c>
      <c r="J28" s="1">
        <v>1.6249999999999999E-4</v>
      </c>
      <c r="K28" s="1">
        <v>3.4694499999999997E-18</v>
      </c>
      <c r="L28" s="1">
        <v>-5.1250000000000004E-4</v>
      </c>
      <c r="M28" s="1">
        <v>-6.7500000000000004E-4</v>
      </c>
      <c r="N28" s="1">
        <v>-6.4999999999999997E-4</v>
      </c>
      <c r="O28" s="1">
        <v>-3.7500000000000001E-4</v>
      </c>
      <c r="P28" s="1">
        <v>-3.6249999999999998E-4</v>
      </c>
      <c r="Q28" s="1">
        <v>-2.375E-4</v>
      </c>
      <c r="S28" s="2"/>
      <c r="X28" s="1">
        <v>0.12129</v>
      </c>
      <c r="Y28" s="1">
        <v>9.7839999999999996E-2</v>
      </c>
      <c r="Z28" s="1">
        <v>0.10666</v>
      </c>
      <c r="AA28" s="1">
        <v>0.11569</v>
      </c>
      <c r="AB28" s="1">
        <v>0.11278000000000001</v>
      </c>
      <c r="AC28" s="1">
        <v>6.8760000000000002E-2</v>
      </c>
      <c r="AD28" s="1">
        <v>8.0000000000000002E-3</v>
      </c>
      <c r="AE28" s="1">
        <v>1.09E-3</v>
      </c>
      <c r="AF28" s="1">
        <v>9.2500000000000004E-4</v>
      </c>
      <c r="AG28" s="1">
        <v>-2.5000000000000001E-4</v>
      </c>
      <c r="AH28" s="1">
        <v>5.2499999999999997E-4</v>
      </c>
      <c r="AI28" s="1">
        <v>5.375E-4</v>
      </c>
      <c r="AJ28" s="1">
        <v>-2.375E-4</v>
      </c>
      <c r="AL28" s="2"/>
      <c r="AQ28" s="1">
        <v>0.12939000000000001</v>
      </c>
      <c r="AR28" s="1">
        <v>9.9739999999999995E-2</v>
      </c>
      <c r="AS28" s="1">
        <v>0.11666</v>
      </c>
      <c r="AT28" s="1">
        <v>9.3689999999999996E-2</v>
      </c>
      <c r="AU28" s="1">
        <v>8.3280000000000007E-2</v>
      </c>
      <c r="AV28" s="1">
        <v>0.14116000000000001</v>
      </c>
      <c r="AW28" s="1">
        <v>0.13550000000000001</v>
      </c>
      <c r="AX28" s="1">
        <v>9.4490000000000005E-2</v>
      </c>
      <c r="AY28" s="1">
        <v>0.12812000000000001</v>
      </c>
      <c r="AZ28" s="1">
        <v>0.12475</v>
      </c>
      <c r="BA28" s="1">
        <v>0.13192000000000001</v>
      </c>
      <c r="BB28" s="1">
        <v>0.12444</v>
      </c>
      <c r="BC28" s="1">
        <v>0.12325999999999999</v>
      </c>
    </row>
    <row r="29" spans="2:55" x14ac:dyDescent="0.2">
      <c r="E29" s="1">
        <v>5.2690000000000001E-2</v>
      </c>
      <c r="F29" s="1">
        <v>8.8840000000000002E-2</v>
      </c>
      <c r="G29" s="1">
        <v>8.5459999999999994E-2</v>
      </c>
      <c r="H29" s="1">
        <v>9.0900000000000009E-3</v>
      </c>
      <c r="I29" s="1">
        <v>-1.25E-4</v>
      </c>
      <c r="J29" s="1">
        <v>-4.3750000000000001E-4</v>
      </c>
      <c r="K29" s="1">
        <v>-5.0000000000000001E-4</v>
      </c>
      <c r="L29" s="1">
        <v>-1.01E-3</v>
      </c>
      <c r="M29" s="1">
        <v>-1.2800000000000001E-3</v>
      </c>
      <c r="N29" s="1">
        <v>-9.5E-4</v>
      </c>
      <c r="O29" s="1">
        <v>-7.7499999999999997E-4</v>
      </c>
      <c r="P29" s="1">
        <v>-4.6250000000000002E-4</v>
      </c>
      <c r="Q29" s="1">
        <v>-1.3750000000000001E-4</v>
      </c>
      <c r="S29" s="2"/>
      <c r="X29" s="1">
        <v>0.11509</v>
      </c>
      <c r="Y29" s="1">
        <v>9.5240000000000005E-2</v>
      </c>
      <c r="Z29" s="1">
        <v>0.10435999999999999</v>
      </c>
      <c r="AA29" s="1">
        <v>0.10759000000000001</v>
      </c>
      <c r="AB29" s="1">
        <v>0.14258000000000001</v>
      </c>
      <c r="AC29" s="1">
        <v>8.9959999999999998E-2</v>
      </c>
      <c r="AD29" s="1">
        <v>0.10829999999999999</v>
      </c>
      <c r="AE29" s="1">
        <v>3.4090000000000002E-2</v>
      </c>
      <c r="AF29" s="1">
        <v>6.2019999999999999E-2</v>
      </c>
      <c r="AG29" s="1">
        <v>7.5850000000000001E-2</v>
      </c>
      <c r="AH29" s="1">
        <v>0.12433</v>
      </c>
      <c r="AI29" s="1">
        <v>0.13633999999999999</v>
      </c>
      <c r="AJ29" s="1">
        <v>0.13446</v>
      </c>
      <c r="AL29" s="2"/>
      <c r="AQ29" s="1">
        <v>0.16109000000000001</v>
      </c>
      <c r="AR29" s="1">
        <v>0.10714</v>
      </c>
      <c r="AS29" s="1">
        <v>0.11906</v>
      </c>
      <c r="AT29" s="1">
        <v>9.2189999999999994E-2</v>
      </c>
      <c r="AU29" s="1">
        <v>8.3169999999999994E-2</v>
      </c>
      <c r="AV29" s="1">
        <v>1.7559999999999999E-2</v>
      </c>
      <c r="AW29" s="1">
        <v>5.8999999999999999E-3</v>
      </c>
      <c r="AX29" s="1">
        <v>7.79E-3</v>
      </c>
      <c r="AY29" s="1">
        <v>-6.7500000000000004E-4</v>
      </c>
      <c r="AZ29" s="1">
        <v>1.4999999999999999E-4</v>
      </c>
      <c r="BA29" s="1">
        <v>-6.7500000000000004E-4</v>
      </c>
      <c r="BB29" s="1">
        <v>-6.2500000000000001E-5</v>
      </c>
      <c r="BC29" s="1">
        <v>6.2500000000000001E-5</v>
      </c>
    </row>
    <row r="30" spans="2:55" x14ac:dyDescent="0.2">
      <c r="E30" s="1">
        <v>5.5489999999999998E-2</v>
      </c>
      <c r="F30" s="1">
        <v>9.0639999999999998E-2</v>
      </c>
      <c r="G30" s="1">
        <v>8.4760000000000002E-2</v>
      </c>
      <c r="H30" s="1">
        <v>9.9900000000000006E-3</v>
      </c>
      <c r="I30" s="1">
        <v>4.75E-4</v>
      </c>
      <c r="J30" s="1">
        <v>6.2500000000000001E-5</v>
      </c>
      <c r="K30" s="1">
        <v>3.4694499999999997E-18</v>
      </c>
      <c r="L30" s="1">
        <v>-4.125E-4</v>
      </c>
      <c r="M30" s="1">
        <v>-7.4999999999999993E-5</v>
      </c>
      <c r="N30" s="1">
        <v>-4.4999999999999999E-4</v>
      </c>
      <c r="O30" s="1">
        <v>-4.75E-4</v>
      </c>
      <c r="P30" s="1">
        <v>-2.6249999999999998E-4</v>
      </c>
      <c r="Q30" s="1">
        <v>4.6250000000000002E-4</v>
      </c>
      <c r="S30" s="2"/>
      <c r="X30" s="1">
        <v>0.12329</v>
      </c>
      <c r="Y30" s="1">
        <v>9.5439999999999997E-2</v>
      </c>
      <c r="Z30" s="1">
        <v>9.9760000000000001E-2</v>
      </c>
      <c r="AA30" s="1">
        <v>0.11879000000000001</v>
      </c>
      <c r="AB30" s="1">
        <v>0.10317999999999999</v>
      </c>
      <c r="AC30" s="1">
        <v>0.12076000000000001</v>
      </c>
      <c r="AD30" s="1">
        <v>0.12809999999999999</v>
      </c>
      <c r="AE30" s="1">
        <v>7.5590000000000004E-2</v>
      </c>
      <c r="AF30" s="1">
        <v>0.11792999999999999</v>
      </c>
      <c r="AG30" s="1">
        <v>9.8650000000000002E-2</v>
      </c>
      <c r="AH30" s="1">
        <v>0.11013000000000001</v>
      </c>
      <c r="AI30" s="1">
        <v>8.8139999999999996E-2</v>
      </c>
      <c r="AJ30" s="1">
        <v>8.5059999999999997E-2</v>
      </c>
      <c r="AL30" s="2"/>
      <c r="AQ30" s="1">
        <v>0.12828999999999999</v>
      </c>
      <c r="AR30" s="1">
        <v>0.10574</v>
      </c>
      <c r="AS30" s="1">
        <v>0.12076000000000001</v>
      </c>
      <c r="AT30" s="1">
        <v>9.3689999999999996E-2</v>
      </c>
      <c r="AU30" s="1">
        <v>6.3079999999999997E-2</v>
      </c>
      <c r="AV30" s="1">
        <v>1.966E-2</v>
      </c>
      <c r="AW30" s="1">
        <v>4.9700000000000001E-2</v>
      </c>
      <c r="AX30" s="1">
        <v>6.2890000000000001E-2</v>
      </c>
      <c r="AY30" s="1">
        <v>5.0220000000000001E-2</v>
      </c>
      <c r="AZ30" s="1">
        <v>4.6499999999999996E-3</v>
      </c>
      <c r="BA30" s="1">
        <v>1.0300000000000001E-3</v>
      </c>
      <c r="BB30" s="1">
        <v>1.4400000000000001E-3</v>
      </c>
      <c r="BC30" s="1">
        <v>3.6249999999999998E-4</v>
      </c>
    </row>
    <row r="31" spans="2:55" x14ac:dyDescent="0.2">
      <c r="E31" s="1">
        <v>5.6390000000000003E-2</v>
      </c>
      <c r="F31" s="1">
        <v>8.974E-2</v>
      </c>
      <c r="G31" s="1">
        <v>8.3159999999999998E-2</v>
      </c>
      <c r="H31" s="1">
        <v>1.4789999999999999E-2</v>
      </c>
      <c r="I31" s="1">
        <v>4.75E-4</v>
      </c>
      <c r="J31" s="1">
        <v>-1.3750000000000001E-4</v>
      </c>
      <c r="K31" s="1">
        <v>-2.0000000000000001E-4</v>
      </c>
      <c r="L31" s="1">
        <v>-1.1100000000000001E-3</v>
      </c>
      <c r="M31" s="1">
        <v>-1.08E-3</v>
      </c>
      <c r="N31" s="1">
        <v>-1.15E-3</v>
      </c>
      <c r="O31" s="1">
        <v>-7.7499999999999997E-4</v>
      </c>
      <c r="P31" s="1">
        <v>-3.6249999999999998E-4</v>
      </c>
      <c r="Q31" s="1">
        <v>-6.3750000000000005E-4</v>
      </c>
      <c r="S31" s="2"/>
      <c r="X31" s="1">
        <v>0.12959000000000001</v>
      </c>
      <c r="Y31" s="1">
        <v>0.10044</v>
      </c>
      <c r="Z31" s="1">
        <v>0.10546</v>
      </c>
      <c r="AA31" s="1">
        <v>0.11619</v>
      </c>
      <c r="AB31" s="1">
        <v>0.11887</v>
      </c>
      <c r="AC31" s="1">
        <v>9.2560000000000003E-2</v>
      </c>
      <c r="AD31" s="1">
        <v>7.51E-2</v>
      </c>
      <c r="AE31" s="1">
        <v>4.6899999999999997E-3</v>
      </c>
      <c r="AF31" s="1">
        <v>1.25E-4</v>
      </c>
      <c r="AG31" s="1">
        <v>-6.4999999999999997E-4</v>
      </c>
      <c r="AH31" s="1">
        <v>-4.75E-4</v>
      </c>
      <c r="AI31" s="1">
        <v>3.7499999999999997E-5</v>
      </c>
      <c r="AJ31" s="1">
        <v>2.6249999999999998E-4</v>
      </c>
      <c r="AL31" s="2"/>
      <c r="AQ31" s="1">
        <v>0.16119</v>
      </c>
      <c r="AR31" s="1">
        <v>0.10684</v>
      </c>
      <c r="AS31" s="1">
        <v>0.12175999999999999</v>
      </c>
      <c r="AT31" s="1">
        <v>9.5990000000000006E-2</v>
      </c>
      <c r="AU31" s="1">
        <v>0.13528000000000001</v>
      </c>
      <c r="AV31" s="1">
        <v>0.15265999999999999</v>
      </c>
      <c r="AW31" s="1">
        <v>9.6600000000000005E-2</v>
      </c>
      <c r="AX31" s="1">
        <v>8.659E-2</v>
      </c>
      <c r="AY31" s="1">
        <v>4.4229999999999998E-2</v>
      </c>
      <c r="AZ31" s="1">
        <v>7.5749999999999998E-2</v>
      </c>
      <c r="BA31" s="1">
        <v>5.6930000000000001E-2</v>
      </c>
      <c r="BB31" s="1">
        <v>5.0840000000000003E-2</v>
      </c>
      <c r="BC31" s="1">
        <v>7.2059999999999999E-2</v>
      </c>
    </row>
    <row r="32" spans="2:55" x14ac:dyDescent="0.2">
      <c r="E32" s="1">
        <v>5.8889999999999998E-2</v>
      </c>
      <c r="F32" s="1">
        <v>9.8239999999999994E-2</v>
      </c>
      <c r="G32" s="1">
        <v>8.7459999999999996E-2</v>
      </c>
      <c r="H32" s="1">
        <v>1.259E-2</v>
      </c>
      <c r="I32" s="1">
        <v>8.7500000000000002E-4</v>
      </c>
      <c r="J32" s="1">
        <v>6.2500000000000001E-5</v>
      </c>
      <c r="K32" s="1">
        <v>-2.9999999999999997E-4</v>
      </c>
      <c r="L32" s="1">
        <v>-8.1249999999999996E-4</v>
      </c>
      <c r="M32" s="1">
        <v>-9.7499999999999996E-4</v>
      </c>
      <c r="N32" s="1">
        <v>-4.4999999999999999E-4</v>
      </c>
      <c r="O32" s="1">
        <v>-7.4999999999999993E-5</v>
      </c>
      <c r="P32" s="1">
        <v>-3.6249999999999998E-4</v>
      </c>
      <c r="Q32" s="1">
        <v>-3.3750000000000002E-4</v>
      </c>
      <c r="S32" s="2"/>
      <c r="X32" s="1">
        <v>0.14049</v>
      </c>
      <c r="Y32" s="1">
        <v>9.9440000000000001E-2</v>
      </c>
      <c r="Z32" s="1">
        <v>0.10846</v>
      </c>
      <c r="AA32" s="1">
        <v>0.10289</v>
      </c>
      <c r="AB32" s="1">
        <v>0.12556999999999999</v>
      </c>
      <c r="AC32" s="1">
        <v>0.16095999999999999</v>
      </c>
      <c r="AD32" s="1">
        <v>0.1515</v>
      </c>
      <c r="AE32" s="1">
        <v>0.12268999999999999</v>
      </c>
      <c r="AF32" s="1">
        <v>0.13033</v>
      </c>
      <c r="AG32" s="1">
        <v>0.12855</v>
      </c>
      <c r="AH32" s="1">
        <v>0.14213000000000001</v>
      </c>
      <c r="AI32" s="1">
        <v>0.13783999999999999</v>
      </c>
      <c r="AJ32" s="1">
        <v>0.13236000000000001</v>
      </c>
      <c r="AL32" s="2"/>
      <c r="AQ32" s="1">
        <v>0.15529000000000001</v>
      </c>
      <c r="AR32" s="1">
        <v>0.10113999999999999</v>
      </c>
      <c r="AS32" s="1">
        <v>0.11656</v>
      </c>
      <c r="AT32" s="1">
        <v>9.8390000000000005E-2</v>
      </c>
      <c r="AU32" s="1">
        <v>1.9179999999999999E-2</v>
      </c>
      <c r="AV32" s="1">
        <v>4.4859999999999997E-2</v>
      </c>
      <c r="AW32" s="1">
        <v>3.7699999999999997E-2</v>
      </c>
      <c r="AX32" s="1">
        <v>6.0290000000000003E-2</v>
      </c>
      <c r="AY32" s="1">
        <v>5.5829999999999998E-2</v>
      </c>
      <c r="AZ32" s="1">
        <v>5.185E-2</v>
      </c>
      <c r="BA32" s="1">
        <v>8.4029999999999994E-2</v>
      </c>
      <c r="BB32" s="1">
        <v>6.9540000000000005E-2</v>
      </c>
      <c r="BC32" s="1">
        <v>8.9859999999999995E-2</v>
      </c>
    </row>
    <row r="33" spans="5:55" x14ac:dyDescent="0.2">
      <c r="E33" s="1">
        <v>5.8689999999999999E-2</v>
      </c>
      <c r="F33" s="1">
        <v>0.10374</v>
      </c>
      <c r="G33" s="1">
        <v>0.10026</v>
      </c>
      <c r="H33" s="1">
        <v>1.319E-2</v>
      </c>
      <c r="I33" s="1">
        <v>5.7499999999999999E-4</v>
      </c>
      <c r="J33" s="1">
        <v>-1.3750000000000001E-4</v>
      </c>
      <c r="K33" s="1">
        <v>-5.0000000000000001E-4</v>
      </c>
      <c r="L33" s="1">
        <v>-5.1250000000000004E-4</v>
      </c>
      <c r="M33" s="1">
        <v>-9.7499999999999996E-4</v>
      </c>
      <c r="N33" s="1">
        <v>-1.15E-3</v>
      </c>
      <c r="O33" s="1">
        <v>-7.7499999999999997E-4</v>
      </c>
      <c r="P33" s="1">
        <v>-5.6249999999999996E-4</v>
      </c>
      <c r="Q33" s="1">
        <v>-3.3750000000000002E-4</v>
      </c>
      <c r="S33" s="2"/>
      <c r="X33" s="1">
        <v>0.14729</v>
      </c>
      <c r="Y33" s="1">
        <v>9.894E-2</v>
      </c>
      <c r="Z33" s="1">
        <v>0.11416</v>
      </c>
      <c r="AA33" s="1">
        <v>0.10909000000000001</v>
      </c>
      <c r="AB33" s="1">
        <v>9.3699999999999999E-3</v>
      </c>
      <c r="AC33" s="1">
        <v>4.6250000000000002E-4</v>
      </c>
      <c r="AD33" s="1">
        <v>-1.1000000000000001E-3</v>
      </c>
      <c r="AE33" s="1">
        <v>-7.1250000000000003E-4</v>
      </c>
      <c r="AF33" s="1">
        <v>-4.75E-4</v>
      </c>
      <c r="AG33" s="1">
        <v>-4.4999999999999999E-4</v>
      </c>
      <c r="AH33" s="1">
        <v>-6.7500000000000004E-4</v>
      </c>
      <c r="AI33" s="1">
        <v>7.3749999999999998E-4</v>
      </c>
      <c r="AJ33" s="1">
        <v>4.6250000000000002E-4</v>
      </c>
      <c r="AL33" s="2"/>
      <c r="AQ33" s="1">
        <v>0.17149</v>
      </c>
      <c r="AR33" s="1">
        <v>0.10063999999999999</v>
      </c>
      <c r="AS33" s="1">
        <v>0.11956</v>
      </c>
      <c r="AT33" s="1">
        <v>9.9790000000000004E-2</v>
      </c>
      <c r="AU33" s="1">
        <v>0.13158</v>
      </c>
      <c r="AV33" s="1">
        <v>8.4360000000000004E-2</v>
      </c>
      <c r="AW33" s="1">
        <v>7.1900000000000006E-2</v>
      </c>
      <c r="AX33" s="1">
        <v>3.5889999999999998E-2</v>
      </c>
      <c r="AY33" s="1">
        <v>4.5620000000000001E-2</v>
      </c>
      <c r="AZ33" s="1">
        <v>9.035E-2</v>
      </c>
      <c r="BA33" s="1">
        <v>0.10443</v>
      </c>
      <c r="BB33" s="1">
        <v>8.8639999999999997E-2</v>
      </c>
      <c r="BC33" s="1">
        <v>0.12966</v>
      </c>
    </row>
    <row r="34" spans="5:55" x14ac:dyDescent="0.2">
      <c r="E34" s="1">
        <v>5.9089999999999997E-2</v>
      </c>
      <c r="F34" s="1">
        <v>8.5430000000000006E-2</v>
      </c>
      <c r="G34" s="1">
        <v>7.8789999999999999E-2</v>
      </c>
      <c r="H34" s="1">
        <v>9.6900000000000007E-3</v>
      </c>
      <c r="I34" s="1">
        <v>1.3600000000000001E-3</v>
      </c>
      <c r="J34" s="1">
        <v>4.4999999999999999E-4</v>
      </c>
      <c r="K34" s="1">
        <v>-2.5000000000000001E-5</v>
      </c>
      <c r="L34" s="1">
        <v>1.4499999999999999E-3</v>
      </c>
      <c r="M34" s="1">
        <v>-2.7500000000000002E-4</v>
      </c>
      <c r="N34" s="1">
        <v>-2.1249999999999999E-4</v>
      </c>
      <c r="O34" s="1">
        <v>-4.0000000000000002E-4</v>
      </c>
      <c r="P34" s="1">
        <v>2.7500000000000002E-4</v>
      </c>
      <c r="Q34" s="1">
        <v>7.3749999999999998E-4</v>
      </c>
      <c r="S34" s="2"/>
      <c r="X34" s="1">
        <v>0.11959</v>
      </c>
      <c r="Y34" s="1">
        <v>8.6029999999999995E-2</v>
      </c>
      <c r="Z34" s="1">
        <v>0.10749</v>
      </c>
      <c r="AA34" s="1">
        <v>0.10439</v>
      </c>
      <c r="AB34" s="1">
        <v>8.2559999999999995E-2</v>
      </c>
      <c r="AC34" s="1">
        <v>7.0150000000000004E-2</v>
      </c>
      <c r="AD34" s="1">
        <v>0.10448</v>
      </c>
      <c r="AE34" s="1">
        <v>7.0550000000000002E-2</v>
      </c>
      <c r="AF34" s="1">
        <v>9.2119999999999994E-2</v>
      </c>
      <c r="AG34" s="1">
        <v>7.3389999999999997E-2</v>
      </c>
      <c r="AH34" s="1">
        <v>8.5000000000000006E-2</v>
      </c>
      <c r="AI34" s="1">
        <v>7.5870000000000007E-2</v>
      </c>
      <c r="AJ34" s="1">
        <v>6.794E-2</v>
      </c>
      <c r="AL34" s="2"/>
      <c r="AQ34" s="1">
        <v>0.13749</v>
      </c>
      <c r="AR34" s="1">
        <v>9.3229999999999993E-2</v>
      </c>
      <c r="AS34" s="1">
        <v>9.4890000000000002E-2</v>
      </c>
      <c r="AT34" s="1">
        <v>8.6489999999999997E-2</v>
      </c>
      <c r="AU34" s="1">
        <v>3.2259999999999997E-2</v>
      </c>
      <c r="AV34" s="1">
        <v>2.5500000000000002E-3</v>
      </c>
      <c r="AW34" s="1">
        <v>-3.2499999999999999E-4</v>
      </c>
      <c r="AX34" s="1">
        <v>2.15E-3</v>
      </c>
      <c r="AY34" s="1">
        <v>7.2499999999999995E-4</v>
      </c>
      <c r="AZ34" s="1">
        <v>2.875E-4</v>
      </c>
      <c r="BA34" s="1">
        <v>-2.9999999999999997E-4</v>
      </c>
      <c r="BB34" s="1">
        <v>1.48E-3</v>
      </c>
      <c r="BC34" s="1">
        <v>1.5399999999999999E-3</v>
      </c>
    </row>
    <row r="35" spans="5:55" x14ac:dyDescent="0.2">
      <c r="E35" s="1">
        <v>5.4690000000000003E-2</v>
      </c>
      <c r="F35" s="1">
        <v>9.0929999999999997E-2</v>
      </c>
      <c r="G35" s="1">
        <v>8.0390000000000003E-2</v>
      </c>
      <c r="H35" s="1">
        <v>1.0290000000000001E-2</v>
      </c>
      <c r="I35" s="1">
        <v>6.625E-4</v>
      </c>
      <c r="J35" s="1">
        <v>1.5499999999999999E-3</v>
      </c>
      <c r="K35" s="1">
        <v>-5.2499999999999997E-4</v>
      </c>
      <c r="L35" s="1">
        <v>4.4999999999999999E-4</v>
      </c>
      <c r="M35" s="1">
        <v>-1.58E-3</v>
      </c>
      <c r="N35" s="1">
        <v>-9.1250000000000001E-4</v>
      </c>
      <c r="O35" s="1">
        <v>-1.1999999999999999E-3</v>
      </c>
      <c r="P35" s="1">
        <v>7.4999999999999993E-5</v>
      </c>
      <c r="Q35" s="1">
        <v>2.375E-4</v>
      </c>
      <c r="S35" s="2"/>
      <c r="X35" s="1">
        <v>0.11638999999999999</v>
      </c>
      <c r="Y35" s="1">
        <v>8.9719999999999994E-2</v>
      </c>
      <c r="Z35" s="1">
        <v>0.10478999999999999</v>
      </c>
      <c r="AA35" s="1">
        <v>9.6189999999999998E-2</v>
      </c>
      <c r="AB35" s="1">
        <v>6.9360000000000005E-2</v>
      </c>
      <c r="AC35" s="1">
        <v>7.6749999999999999E-2</v>
      </c>
      <c r="AD35" s="1">
        <v>0.10098</v>
      </c>
      <c r="AE35" s="1">
        <v>7.1550000000000002E-2</v>
      </c>
      <c r="AF35" s="1">
        <v>4.3729999999999998E-2</v>
      </c>
      <c r="AG35" s="1">
        <v>6.9690000000000002E-2</v>
      </c>
      <c r="AH35" s="1">
        <v>5.9400000000000001E-2</v>
      </c>
      <c r="AI35" s="1">
        <v>7.2870000000000004E-2</v>
      </c>
      <c r="AJ35" s="1">
        <v>5.6439999999999997E-2</v>
      </c>
      <c r="AL35" s="2"/>
      <c r="AQ35" s="1">
        <v>0.12449</v>
      </c>
      <c r="AR35" s="1">
        <v>9.3020000000000005E-2</v>
      </c>
      <c r="AS35" s="1">
        <v>9.5990000000000006E-2</v>
      </c>
      <c r="AT35" s="1">
        <v>8.4089999999999998E-2</v>
      </c>
      <c r="AU35" s="1">
        <v>9.4599999999999997E-3</v>
      </c>
      <c r="AV35" s="1">
        <v>2.5000000000000001E-4</v>
      </c>
      <c r="AW35" s="1">
        <v>-8.25E-4</v>
      </c>
      <c r="AX35" s="1">
        <v>2.5000000000000001E-4</v>
      </c>
      <c r="AY35" s="1">
        <v>-5.7499999999999999E-4</v>
      </c>
      <c r="AZ35" s="1">
        <v>-2.1249999999999999E-4</v>
      </c>
      <c r="BA35" s="1">
        <v>-2.0000000000000001E-4</v>
      </c>
      <c r="BB35" s="1">
        <v>2.7500000000000002E-4</v>
      </c>
      <c r="BC35" s="1">
        <v>-6.2500000000000001E-5</v>
      </c>
    </row>
    <row r="36" spans="5:55" x14ac:dyDescent="0.2">
      <c r="E36" s="1">
        <v>5.5489999999999998E-2</v>
      </c>
      <c r="F36" s="1">
        <v>8.8330000000000006E-2</v>
      </c>
      <c r="G36" s="1">
        <v>7.7189999999999995E-2</v>
      </c>
      <c r="H36" s="1">
        <v>7.1900000000000002E-3</v>
      </c>
      <c r="I36" s="1">
        <v>6.2500000000000001E-5</v>
      </c>
      <c r="J36" s="1">
        <v>5.0000000000000002E-5</v>
      </c>
      <c r="K36" s="1">
        <v>-2.2499999999999999E-4</v>
      </c>
      <c r="L36" s="1">
        <v>-2.5000000000000001E-4</v>
      </c>
      <c r="M36" s="1">
        <v>-7.4999999999999993E-5</v>
      </c>
      <c r="N36" s="1">
        <v>-3.1250000000000001E-4</v>
      </c>
      <c r="O36" s="1">
        <v>-5.0000000000000001E-4</v>
      </c>
      <c r="P36" s="1">
        <v>-1.25E-4</v>
      </c>
      <c r="Q36" s="1">
        <v>3.7499999999999997E-5</v>
      </c>
      <c r="S36" s="2"/>
      <c r="X36" s="1">
        <v>0.11419</v>
      </c>
      <c r="Y36" s="1">
        <v>9.1730000000000006E-2</v>
      </c>
      <c r="Z36" s="1">
        <v>0.10489</v>
      </c>
      <c r="AA36" s="1">
        <v>0.10029</v>
      </c>
      <c r="AB36" s="1">
        <v>0.12236</v>
      </c>
      <c r="AC36" s="1">
        <v>5.8450000000000002E-2</v>
      </c>
      <c r="AD36" s="1">
        <v>4.648E-2</v>
      </c>
      <c r="AE36" s="1">
        <v>6.855E-2</v>
      </c>
      <c r="AF36" s="1">
        <v>6.9720000000000004E-2</v>
      </c>
      <c r="AG36" s="1">
        <v>7.109E-2</v>
      </c>
      <c r="AH36" s="1">
        <v>6.6900000000000001E-2</v>
      </c>
      <c r="AI36" s="1">
        <v>4.6679999999999999E-2</v>
      </c>
      <c r="AJ36" s="1">
        <v>6.5540000000000001E-2</v>
      </c>
      <c r="AL36" s="2"/>
      <c r="AQ36" s="1">
        <v>0.12548999999999999</v>
      </c>
      <c r="AR36" s="1">
        <v>9.3920000000000003E-2</v>
      </c>
      <c r="AS36" s="1">
        <v>9.6089999999999995E-2</v>
      </c>
      <c r="AT36" s="1">
        <v>8.4790000000000004E-2</v>
      </c>
      <c r="AU36" s="1">
        <v>7.3600000000000002E-3</v>
      </c>
      <c r="AV36" s="1">
        <v>-3.5E-4</v>
      </c>
      <c r="AW36" s="1">
        <v>-1.1199999999999999E-3</v>
      </c>
      <c r="AX36" s="1">
        <v>-5.0000000000000002E-5</v>
      </c>
      <c r="AY36" s="1">
        <v>-5.7499999999999999E-4</v>
      </c>
      <c r="AZ36" s="1">
        <v>-4.125E-4</v>
      </c>
      <c r="BA36" s="1">
        <v>-5.9999999999999995E-4</v>
      </c>
      <c r="BB36" s="1">
        <v>7.4999999999999993E-5</v>
      </c>
      <c r="BC36" s="1">
        <v>-2.6249999999999998E-4</v>
      </c>
    </row>
    <row r="37" spans="5:55" x14ac:dyDescent="0.2">
      <c r="E37" s="1">
        <v>5.3690000000000002E-2</v>
      </c>
      <c r="F37" s="1">
        <v>8.4720000000000004E-2</v>
      </c>
      <c r="G37" s="1">
        <v>7.2590000000000002E-2</v>
      </c>
      <c r="H37" s="1">
        <v>6.1900000000000002E-3</v>
      </c>
      <c r="I37" s="1">
        <v>6.625E-4</v>
      </c>
      <c r="J37" s="1">
        <v>5.0000000000000002E-5</v>
      </c>
      <c r="K37" s="1">
        <v>-2.5000000000000001E-5</v>
      </c>
      <c r="L37" s="1">
        <v>-4.4999999999999999E-4</v>
      </c>
      <c r="M37" s="1">
        <v>-1.08E-3</v>
      </c>
      <c r="N37" s="1">
        <v>-1.01E-3</v>
      </c>
      <c r="O37" s="1">
        <v>-8.0000000000000004E-4</v>
      </c>
      <c r="P37" s="1">
        <v>-6.2500000000000001E-4</v>
      </c>
      <c r="Q37" s="1">
        <v>-3.6249999999999998E-4</v>
      </c>
      <c r="S37" s="2"/>
      <c r="X37" s="1">
        <v>0.11659</v>
      </c>
      <c r="Y37" s="1">
        <v>8.8220000000000007E-2</v>
      </c>
      <c r="Z37" s="1">
        <v>0.10339</v>
      </c>
      <c r="AA37" s="1">
        <v>0.10219</v>
      </c>
      <c r="AB37" s="1">
        <v>0.10756</v>
      </c>
      <c r="AC37" s="1">
        <v>0.12504999999999999</v>
      </c>
      <c r="AD37" s="1">
        <v>0.10228</v>
      </c>
      <c r="AE37" s="1">
        <v>8.2049999999999998E-2</v>
      </c>
      <c r="AF37" s="1">
        <v>6.2920000000000004E-2</v>
      </c>
      <c r="AG37" s="1">
        <v>1.99E-3</v>
      </c>
      <c r="AH37" s="1">
        <v>-8.0000000000000004E-4</v>
      </c>
      <c r="AI37" s="1">
        <v>-2.5000000000000001E-5</v>
      </c>
      <c r="AJ37" s="1">
        <v>-1.6249999999999999E-4</v>
      </c>
      <c r="AL37" s="2"/>
      <c r="AQ37" s="1">
        <v>0.13069</v>
      </c>
      <c r="AR37" s="1">
        <v>9.6420000000000006E-2</v>
      </c>
      <c r="AS37" s="1">
        <v>9.8989999999999995E-2</v>
      </c>
      <c r="AT37" s="1">
        <v>8.8289999999999993E-2</v>
      </c>
      <c r="AU37" s="1">
        <v>0.13525999999999999</v>
      </c>
      <c r="AV37" s="1">
        <v>0.10775</v>
      </c>
      <c r="AW37" s="1">
        <v>6.9779999999999995E-2</v>
      </c>
      <c r="AX37" s="1">
        <v>9.2549999999999993E-2</v>
      </c>
      <c r="AY37" s="1">
        <v>3.9230000000000001E-2</v>
      </c>
      <c r="AZ37" s="1">
        <v>2.0899999999999998E-3</v>
      </c>
      <c r="BA37" s="1">
        <v>-1E-4</v>
      </c>
      <c r="BB37" s="1">
        <v>9.0799999999999995E-3</v>
      </c>
      <c r="BC37" s="1">
        <v>8.2439999999999999E-2</v>
      </c>
    </row>
    <row r="38" spans="5:55" x14ac:dyDescent="0.2">
      <c r="E38" s="1">
        <v>5.6689999999999997E-2</v>
      </c>
      <c r="F38" s="1">
        <v>8.1729999999999997E-2</v>
      </c>
      <c r="G38" s="1">
        <v>7.7490000000000003E-2</v>
      </c>
      <c r="H38" s="1">
        <v>7.5900000000000004E-3</v>
      </c>
      <c r="I38" s="1">
        <v>1.6249999999999999E-4</v>
      </c>
      <c r="J38" s="1">
        <v>4.4999999999999999E-4</v>
      </c>
      <c r="K38" s="1">
        <v>2.7500000000000002E-4</v>
      </c>
      <c r="L38" s="1">
        <v>-3.5E-4</v>
      </c>
      <c r="M38" s="1">
        <v>1.25E-4</v>
      </c>
      <c r="N38" s="1">
        <v>-4.125E-4</v>
      </c>
      <c r="O38" s="1">
        <v>-4.0000000000000002E-4</v>
      </c>
      <c r="P38" s="1">
        <v>-2.2499999999999999E-4</v>
      </c>
      <c r="Q38" s="1">
        <v>1.3750000000000001E-4</v>
      </c>
      <c r="S38" s="2"/>
      <c r="X38" s="1">
        <v>0.11498999999999999</v>
      </c>
      <c r="Y38" s="1">
        <v>8.9330000000000007E-2</v>
      </c>
      <c r="Z38" s="1">
        <v>9.9390000000000006E-2</v>
      </c>
      <c r="AA38" s="1">
        <v>0.10099</v>
      </c>
      <c r="AB38" s="1">
        <v>0.10996</v>
      </c>
      <c r="AC38" s="1">
        <v>8.4750000000000006E-2</v>
      </c>
      <c r="AD38" s="1">
        <v>8.6470000000000005E-2</v>
      </c>
      <c r="AE38" s="1">
        <v>6.855E-2</v>
      </c>
      <c r="AF38" s="1">
        <v>8.0019999999999994E-2</v>
      </c>
      <c r="AG38" s="1">
        <v>6.719E-2</v>
      </c>
      <c r="AH38" s="1">
        <v>7.2099999999999997E-2</v>
      </c>
      <c r="AI38" s="1">
        <v>8.6569999999999994E-2</v>
      </c>
      <c r="AJ38" s="1">
        <v>8.8039999999999993E-2</v>
      </c>
      <c r="AL38" s="2"/>
      <c r="AQ38" s="1">
        <v>0.13549</v>
      </c>
      <c r="AR38" s="1">
        <v>9.8629999999999995E-2</v>
      </c>
      <c r="AS38" s="1">
        <v>9.8290000000000002E-2</v>
      </c>
      <c r="AT38" s="1">
        <v>8.8889999999999997E-2</v>
      </c>
      <c r="AU38" s="1">
        <v>0.14126</v>
      </c>
      <c r="AV38" s="1">
        <v>0.14094999999999999</v>
      </c>
      <c r="AW38" s="1">
        <v>0.10018000000000001</v>
      </c>
      <c r="AX38" s="1">
        <v>6.4850000000000005E-2</v>
      </c>
      <c r="AY38" s="1">
        <v>8.6319999999999994E-2</v>
      </c>
      <c r="AZ38" s="1">
        <v>7.7090000000000006E-2</v>
      </c>
      <c r="BA38" s="1">
        <v>8.4099999999999994E-2</v>
      </c>
      <c r="BB38" s="1">
        <v>0.10468</v>
      </c>
      <c r="BC38" s="1">
        <v>7.4139999999999998E-2</v>
      </c>
    </row>
    <row r="39" spans="5:55" x14ac:dyDescent="0.2">
      <c r="E39" s="1">
        <v>5.7389999999999997E-2</v>
      </c>
      <c r="F39" s="1">
        <v>8.0820000000000003E-2</v>
      </c>
      <c r="G39" s="1">
        <v>7.2389999999999996E-2</v>
      </c>
      <c r="H39" s="1">
        <v>8.7899999999999992E-3</v>
      </c>
      <c r="I39" s="1">
        <v>2.3600000000000001E-3</v>
      </c>
      <c r="J39" s="1">
        <v>4.4999999999999999E-4</v>
      </c>
      <c r="K39" s="1">
        <v>-2.5000000000000001E-5</v>
      </c>
      <c r="L39" s="1">
        <v>-4.4999999999999999E-4</v>
      </c>
      <c r="M39" s="1">
        <v>-9.7499999999999996E-4</v>
      </c>
      <c r="N39" s="1">
        <v>-1.1100000000000001E-3</v>
      </c>
      <c r="O39" s="1">
        <v>-8.0000000000000004E-4</v>
      </c>
      <c r="P39" s="1">
        <v>-1.25E-4</v>
      </c>
      <c r="Q39" s="1">
        <v>-6.2500000000000001E-5</v>
      </c>
      <c r="S39" s="2"/>
      <c r="X39" s="1">
        <v>0.11279</v>
      </c>
      <c r="Y39" s="1">
        <v>8.9520000000000002E-2</v>
      </c>
      <c r="Z39" s="1">
        <v>0.10019</v>
      </c>
      <c r="AA39" s="1">
        <v>9.919E-2</v>
      </c>
      <c r="AB39" s="1">
        <v>9.2359999999999998E-2</v>
      </c>
      <c r="AC39" s="1">
        <v>9.4049999999999995E-2</v>
      </c>
      <c r="AD39" s="1">
        <v>7.7479999999999993E-2</v>
      </c>
      <c r="AE39" s="1">
        <v>8.0549999999999997E-2</v>
      </c>
      <c r="AF39" s="1">
        <v>9.9930000000000005E-2</v>
      </c>
      <c r="AG39" s="1">
        <v>6.4390000000000003E-2</v>
      </c>
      <c r="AH39" s="1">
        <v>5.5999999999999999E-3</v>
      </c>
      <c r="AI39" s="1">
        <v>1.48E-3</v>
      </c>
      <c r="AJ39" s="1">
        <v>-6.2500000000000001E-5</v>
      </c>
      <c r="AL39" s="2"/>
      <c r="AQ39" s="1">
        <v>0.13899</v>
      </c>
      <c r="AR39" s="1">
        <v>9.7030000000000005E-2</v>
      </c>
      <c r="AS39" s="1">
        <v>0.10059</v>
      </c>
      <c r="AT39" s="1">
        <v>9.0889999999999999E-2</v>
      </c>
      <c r="AU39" s="1">
        <v>9.7960000000000005E-2</v>
      </c>
      <c r="AV39" s="1">
        <v>5.8500000000000002E-3</v>
      </c>
      <c r="AW39" s="1">
        <v>-9.2500000000000004E-4</v>
      </c>
      <c r="AX39" s="1">
        <v>1.4999999999999999E-4</v>
      </c>
      <c r="AY39" s="1">
        <v>-2.7500000000000002E-4</v>
      </c>
      <c r="AZ39" s="1">
        <v>-1.2500000000000001E-5</v>
      </c>
      <c r="BA39" s="1">
        <v>1E-4</v>
      </c>
      <c r="BB39" s="1">
        <v>2.7500000000000002E-4</v>
      </c>
      <c r="BC39" s="1">
        <v>5.375E-4</v>
      </c>
    </row>
    <row r="40" spans="5:55" x14ac:dyDescent="0.2">
      <c r="E40" s="1">
        <v>5.6489999999999999E-2</v>
      </c>
      <c r="F40" s="1">
        <v>8.1420000000000006E-2</v>
      </c>
      <c r="G40" s="1">
        <v>7.8689999999999996E-2</v>
      </c>
      <c r="H40" s="1">
        <v>1.3690000000000001E-2</v>
      </c>
      <c r="I40" s="1">
        <v>2.0600000000000002E-3</v>
      </c>
      <c r="J40" s="1">
        <v>-5.0000000000000002E-5</v>
      </c>
      <c r="K40" s="1">
        <v>-2.5000000000000001E-5</v>
      </c>
      <c r="L40" s="1">
        <v>-1.4999999999999999E-4</v>
      </c>
      <c r="M40" s="1">
        <v>-8.7500000000000002E-4</v>
      </c>
      <c r="N40" s="1">
        <v>-5.1250000000000004E-4</v>
      </c>
      <c r="O40" s="1">
        <v>-4.0000000000000002E-4</v>
      </c>
      <c r="P40" s="1">
        <v>1.75E-4</v>
      </c>
      <c r="Q40" s="1">
        <v>-6.2500000000000001E-5</v>
      </c>
      <c r="S40" s="2"/>
      <c r="X40" s="1">
        <v>0.11169</v>
      </c>
      <c r="Y40" s="1">
        <v>8.8429999999999995E-2</v>
      </c>
      <c r="Z40" s="1">
        <v>0.10199</v>
      </c>
      <c r="AA40" s="1">
        <v>0.10818999999999999</v>
      </c>
      <c r="AB40" s="1">
        <v>0.10316</v>
      </c>
      <c r="AC40" s="1">
        <v>0.10245</v>
      </c>
      <c r="AD40" s="1">
        <v>8.8469999999999993E-2</v>
      </c>
      <c r="AE40" s="1">
        <v>0.11495</v>
      </c>
      <c r="AF40" s="1">
        <v>9.7320000000000004E-2</v>
      </c>
      <c r="AG40" s="1">
        <v>6.6189999999999999E-2</v>
      </c>
      <c r="AH40" s="1">
        <v>9.4399999999999998E-2</v>
      </c>
      <c r="AI40" s="1">
        <v>0.13436999999999999</v>
      </c>
      <c r="AJ40" s="1">
        <v>0.10194</v>
      </c>
      <c r="AL40" s="2"/>
      <c r="AQ40" s="1">
        <v>0.14019000000000001</v>
      </c>
      <c r="AR40" s="1">
        <v>9.8419999999999994E-2</v>
      </c>
      <c r="AS40" s="1">
        <v>0.10169</v>
      </c>
      <c r="AT40" s="1">
        <v>9.0490000000000001E-2</v>
      </c>
      <c r="AU40" s="1">
        <v>0.13546</v>
      </c>
      <c r="AV40" s="1">
        <v>0.15185000000000001</v>
      </c>
      <c r="AW40" s="1">
        <v>9.1980000000000006E-2</v>
      </c>
      <c r="AX40" s="1">
        <v>5.0650000000000001E-2</v>
      </c>
      <c r="AY40" s="1">
        <v>4.9020000000000001E-2</v>
      </c>
      <c r="AZ40" s="1">
        <v>5.5289999999999999E-2</v>
      </c>
      <c r="BA40" s="1">
        <v>4.2799999999999998E-2</v>
      </c>
      <c r="BB40" s="1">
        <v>5.747E-2</v>
      </c>
      <c r="BC40" s="1">
        <v>4.5539999999999997E-2</v>
      </c>
    </row>
    <row r="41" spans="5:55" x14ac:dyDescent="0.2">
      <c r="E41" s="1">
        <v>5.8189999999999999E-2</v>
      </c>
      <c r="F41" s="1">
        <v>8.4529999999999994E-2</v>
      </c>
      <c r="G41" s="1">
        <v>8.7389999999999995E-2</v>
      </c>
      <c r="H41" s="1">
        <v>1.379E-2</v>
      </c>
      <c r="I41" s="1">
        <v>1.06E-3</v>
      </c>
      <c r="J41" s="1">
        <v>5.0000000000000002E-5</v>
      </c>
      <c r="K41" s="1">
        <v>-1.25E-4</v>
      </c>
      <c r="L41" s="1">
        <v>-1.4999999999999999E-4</v>
      </c>
      <c r="M41" s="1">
        <v>-1.1800000000000001E-3</v>
      </c>
      <c r="N41" s="1">
        <v>-1.2099999999999999E-3</v>
      </c>
      <c r="O41" s="1">
        <v>-8.9999999999999998E-4</v>
      </c>
      <c r="P41" s="1">
        <v>-1.25E-4</v>
      </c>
      <c r="Q41" s="1">
        <v>-6.2500000000000001E-5</v>
      </c>
      <c r="S41" s="2"/>
      <c r="X41" s="1">
        <v>0.11519</v>
      </c>
      <c r="Y41" s="1">
        <v>8.6220000000000005E-2</v>
      </c>
      <c r="Z41" s="1">
        <v>0.10639</v>
      </c>
      <c r="AA41" s="1">
        <v>0.10349</v>
      </c>
      <c r="AB41" s="1">
        <v>0.16936000000000001</v>
      </c>
      <c r="AC41" s="1">
        <v>0.21765000000000001</v>
      </c>
      <c r="AD41" s="1">
        <v>0.15987000000000001</v>
      </c>
      <c r="AE41" s="1">
        <v>0.14215</v>
      </c>
      <c r="AF41" s="1">
        <v>0.14832999999999999</v>
      </c>
      <c r="AG41" s="1">
        <v>0.12598999999999999</v>
      </c>
      <c r="AH41" s="1">
        <v>7.0599999999999996E-2</v>
      </c>
      <c r="AI41" s="1">
        <v>0.23547000000000001</v>
      </c>
      <c r="AJ41" s="1">
        <v>0.14224000000000001</v>
      </c>
      <c r="AL41" s="2"/>
      <c r="AQ41" s="1">
        <v>0.13839000000000001</v>
      </c>
      <c r="AR41" s="1">
        <v>9.5920000000000005E-2</v>
      </c>
      <c r="AS41" s="1">
        <v>9.6990000000000007E-2</v>
      </c>
      <c r="AT41" s="1">
        <v>8.8789999999999994E-2</v>
      </c>
      <c r="AU41" s="1">
        <v>6.7600000000000004E-3</v>
      </c>
      <c r="AV41" s="1">
        <v>-5.0000000000000002E-5</v>
      </c>
      <c r="AW41" s="1">
        <v>-9.2500000000000004E-4</v>
      </c>
      <c r="AX41" s="1">
        <v>2.5000000000000001E-4</v>
      </c>
      <c r="AY41" s="1">
        <v>-4.75E-4</v>
      </c>
      <c r="AZ41" s="1">
        <v>-2.1249999999999999E-4</v>
      </c>
      <c r="BA41" s="1">
        <v>5.9999999999999995E-4</v>
      </c>
      <c r="BB41" s="1">
        <v>3.7500000000000001E-4</v>
      </c>
      <c r="BC41" s="1">
        <v>1.3750000000000001E-4</v>
      </c>
    </row>
    <row r="42" spans="5:55" x14ac:dyDescent="0.2">
      <c r="E42" s="1">
        <v>7.51E-2</v>
      </c>
      <c r="F42" s="1">
        <v>9.4539999999999999E-2</v>
      </c>
      <c r="G42" s="1">
        <v>8.9849999999999999E-2</v>
      </c>
      <c r="H42" s="1">
        <v>1.7409999999999998E-2</v>
      </c>
      <c r="I42" s="1">
        <v>6.4999999999999997E-4</v>
      </c>
      <c r="J42" s="1">
        <v>4.3750000000000001E-4</v>
      </c>
      <c r="K42" s="1">
        <v>7.4999999999999993E-5</v>
      </c>
      <c r="L42" s="1">
        <v>1.6249999999999999E-4</v>
      </c>
      <c r="M42" s="1">
        <v>-8.8750000000000005E-4</v>
      </c>
      <c r="N42" s="1">
        <v>-1.3750000000000001E-4</v>
      </c>
      <c r="O42" s="1">
        <v>-6.9999999999999999E-4</v>
      </c>
      <c r="P42" s="1">
        <v>-1.6249999999999999E-4</v>
      </c>
      <c r="Q42" s="1">
        <v>1.3750000000000001E-4</v>
      </c>
      <c r="S42" s="2"/>
      <c r="X42" s="1">
        <v>0.13619999999999999</v>
      </c>
      <c r="Y42" s="1">
        <v>8.924E-2</v>
      </c>
      <c r="Z42" s="1">
        <v>0.11545</v>
      </c>
      <c r="AA42" s="1">
        <v>0.10981</v>
      </c>
      <c r="AB42" s="1">
        <v>0.16345000000000001</v>
      </c>
      <c r="AC42" s="1">
        <v>0.11594</v>
      </c>
      <c r="AD42" s="1">
        <v>8.6370000000000002E-2</v>
      </c>
      <c r="AE42" s="1">
        <v>1.5559999999999999E-2</v>
      </c>
      <c r="AF42" s="1">
        <v>5.7099999999999998E-3</v>
      </c>
      <c r="AG42" s="1">
        <v>6.2500000000000001E-5</v>
      </c>
      <c r="AH42" s="1">
        <v>1E-3</v>
      </c>
      <c r="AI42" s="1">
        <v>7.3749999999999998E-4</v>
      </c>
      <c r="AJ42" s="1">
        <v>7.3749999999999998E-4</v>
      </c>
      <c r="AL42" s="2"/>
      <c r="AQ42" s="1">
        <v>0.1525</v>
      </c>
      <c r="AR42" s="1">
        <v>9.5640000000000003E-2</v>
      </c>
      <c r="AS42" s="1">
        <v>9.5649999999999999E-2</v>
      </c>
      <c r="AT42" s="1">
        <v>8.931E-2</v>
      </c>
      <c r="AU42" s="1">
        <v>8.7500000000000008E-3</v>
      </c>
      <c r="AV42" s="1">
        <v>1.24E-3</v>
      </c>
      <c r="AW42" s="1">
        <v>-7.2499999999999995E-4</v>
      </c>
      <c r="AX42" s="1">
        <v>1.3600000000000001E-3</v>
      </c>
      <c r="AY42" s="1">
        <v>-7.8750000000000001E-4</v>
      </c>
      <c r="AZ42" s="1">
        <v>3.6249999999999998E-4</v>
      </c>
      <c r="BA42" s="1">
        <v>-8.0000000000000004E-4</v>
      </c>
      <c r="BB42" s="1">
        <v>1.9400000000000001E-3</v>
      </c>
      <c r="BC42" s="1">
        <v>2.14E-3</v>
      </c>
    </row>
    <row r="43" spans="5:55" x14ac:dyDescent="0.2">
      <c r="E43" s="1">
        <v>6.1400000000000003E-2</v>
      </c>
      <c r="F43" s="1">
        <v>9.3840000000000007E-2</v>
      </c>
      <c r="G43" s="1">
        <v>8.6449999999999999E-2</v>
      </c>
      <c r="H43" s="1">
        <v>1.0710000000000001E-2</v>
      </c>
      <c r="I43" s="1">
        <v>7.5000000000000002E-4</v>
      </c>
      <c r="J43" s="1">
        <v>2.375E-4</v>
      </c>
      <c r="K43" s="1">
        <v>-6.2500000000000001E-4</v>
      </c>
      <c r="L43" s="1">
        <v>-4.3750000000000001E-4</v>
      </c>
      <c r="M43" s="1">
        <v>-1.5900000000000001E-3</v>
      </c>
      <c r="N43" s="1">
        <v>-8.3750000000000003E-4</v>
      </c>
      <c r="O43" s="1">
        <v>-1.4E-3</v>
      </c>
      <c r="P43" s="1">
        <v>-6.2500000000000001E-5</v>
      </c>
      <c r="Q43" s="1">
        <v>3.7499999999999997E-5</v>
      </c>
      <c r="S43" s="2"/>
      <c r="X43" s="1">
        <v>0.11749999999999999</v>
      </c>
      <c r="Y43" s="1">
        <v>8.9039999999999994E-2</v>
      </c>
      <c r="Z43" s="1">
        <v>0.10815</v>
      </c>
      <c r="AA43" s="1">
        <v>0.10831</v>
      </c>
      <c r="AB43" s="1">
        <v>0.12684999999999999</v>
      </c>
      <c r="AC43" s="1">
        <v>2.5139999999999999E-2</v>
      </c>
      <c r="AD43" s="1">
        <v>-7.2499999999999995E-4</v>
      </c>
      <c r="AE43" s="1">
        <v>-6.3750000000000005E-4</v>
      </c>
      <c r="AF43" s="1">
        <v>-1.49E-3</v>
      </c>
      <c r="AG43" s="1">
        <v>-7.3749999999999998E-4</v>
      </c>
      <c r="AH43" s="1">
        <v>-1.1000000000000001E-3</v>
      </c>
      <c r="AI43" s="1">
        <v>-6.2500000000000001E-5</v>
      </c>
      <c r="AJ43" s="1">
        <v>-6.625E-4</v>
      </c>
      <c r="AL43" s="2"/>
      <c r="AQ43" s="1">
        <v>0.1525</v>
      </c>
      <c r="AR43" s="1">
        <v>9.2439999999999994E-2</v>
      </c>
      <c r="AS43" s="1">
        <v>9.5350000000000004E-2</v>
      </c>
      <c r="AT43" s="1">
        <v>8.4709999999999994E-2</v>
      </c>
      <c r="AU43" s="1">
        <v>0.13915</v>
      </c>
      <c r="AV43" s="1">
        <v>0.15714</v>
      </c>
      <c r="AW43" s="1">
        <v>0.10248</v>
      </c>
      <c r="AX43" s="1">
        <v>8.6260000000000003E-2</v>
      </c>
      <c r="AY43" s="1">
        <v>0.11731</v>
      </c>
      <c r="AZ43" s="1">
        <v>0.10116</v>
      </c>
      <c r="BA43" s="1">
        <v>8.3000000000000004E-2</v>
      </c>
      <c r="BB43" s="1">
        <v>0.13714000000000001</v>
      </c>
      <c r="BC43" s="1">
        <v>9.0539999999999995E-2</v>
      </c>
    </row>
    <row r="44" spans="5:55" x14ac:dyDescent="0.2">
      <c r="E44" s="1">
        <v>5.8599999999999999E-2</v>
      </c>
      <c r="F44" s="1">
        <v>8.7639999999999996E-2</v>
      </c>
      <c r="G44" s="1">
        <v>8.0250000000000002E-2</v>
      </c>
      <c r="H44" s="1">
        <v>9.6100000000000005E-3</v>
      </c>
      <c r="I44" s="1">
        <v>-5.0000000000000002E-5</v>
      </c>
      <c r="J44" s="1">
        <v>3.3750000000000002E-4</v>
      </c>
      <c r="K44" s="1">
        <v>-4.2499999999999998E-4</v>
      </c>
      <c r="L44" s="1">
        <v>-3.7499999999999997E-5</v>
      </c>
      <c r="M44" s="1">
        <v>-5.8750000000000002E-4</v>
      </c>
      <c r="N44" s="1">
        <v>-3.3750000000000002E-4</v>
      </c>
      <c r="O44" s="1">
        <v>-8.0000000000000004E-4</v>
      </c>
      <c r="P44" s="1">
        <v>-2.6249999999999998E-4</v>
      </c>
      <c r="Q44" s="1">
        <v>4.3750000000000001E-4</v>
      </c>
      <c r="S44" s="2"/>
      <c r="X44" s="1">
        <v>0.1178</v>
      </c>
      <c r="Y44" s="1">
        <v>8.7040000000000006E-2</v>
      </c>
      <c r="Z44" s="1">
        <v>9.2549999999999993E-2</v>
      </c>
      <c r="AA44" s="1">
        <v>0.10101</v>
      </c>
      <c r="AB44" s="1">
        <v>0.13865</v>
      </c>
      <c r="AC44" s="1">
        <v>0.15794</v>
      </c>
      <c r="AD44" s="1">
        <v>0.12798000000000001</v>
      </c>
      <c r="AE44" s="1">
        <v>5.6559999999999999E-2</v>
      </c>
      <c r="AF44" s="1">
        <v>9.1209999999999999E-2</v>
      </c>
      <c r="AG44" s="1">
        <v>7.1660000000000001E-2</v>
      </c>
      <c r="AH44" s="1">
        <v>7.8200000000000006E-2</v>
      </c>
      <c r="AI44" s="1">
        <v>0.14774000000000001</v>
      </c>
      <c r="AJ44" s="1">
        <v>0.12003999999999999</v>
      </c>
      <c r="AL44" s="2"/>
      <c r="AQ44" s="1">
        <v>0.14860000000000001</v>
      </c>
      <c r="AR44" s="1">
        <v>9.6439999999999998E-2</v>
      </c>
      <c r="AS44" s="1">
        <v>9.8449999999999996E-2</v>
      </c>
      <c r="AT44" s="1">
        <v>8.4709999999999994E-2</v>
      </c>
      <c r="AU44" s="1">
        <v>0.16045000000000001</v>
      </c>
      <c r="AV44" s="1">
        <v>0.17784</v>
      </c>
      <c r="AW44" s="1">
        <v>0.13597999999999999</v>
      </c>
      <c r="AX44" s="1">
        <v>8.9760000000000006E-2</v>
      </c>
      <c r="AY44" s="1">
        <v>0.10051</v>
      </c>
      <c r="AZ44" s="1">
        <v>7.8759999999999997E-2</v>
      </c>
      <c r="BA44" s="1">
        <v>8.4199999999999997E-2</v>
      </c>
      <c r="BB44" s="1">
        <v>0.13014000000000001</v>
      </c>
      <c r="BC44" s="1">
        <v>9.0539999999999995E-2</v>
      </c>
    </row>
    <row r="45" spans="5:55" x14ac:dyDescent="0.2">
      <c r="E45" s="1">
        <v>5.7799999999999997E-2</v>
      </c>
      <c r="F45" s="1">
        <v>8.4940000000000002E-2</v>
      </c>
      <c r="G45" s="1">
        <v>7.8950000000000006E-2</v>
      </c>
      <c r="H45" s="1">
        <v>8.1099999999999992E-3</v>
      </c>
      <c r="I45" s="1">
        <v>-5.5000000000000003E-4</v>
      </c>
      <c r="J45" s="1">
        <v>3.7499999999999997E-5</v>
      </c>
      <c r="K45" s="1">
        <v>-6.2500000000000001E-4</v>
      </c>
      <c r="L45" s="1">
        <v>-5.375E-4</v>
      </c>
      <c r="M45" s="1">
        <v>-1.1900000000000001E-3</v>
      </c>
      <c r="N45" s="1">
        <v>-1.14E-3</v>
      </c>
      <c r="O45" s="1">
        <v>-1.1999999999999999E-3</v>
      </c>
      <c r="P45" s="1">
        <v>-3.6249999999999998E-4</v>
      </c>
      <c r="Q45" s="1">
        <v>-4.6250000000000002E-4</v>
      </c>
      <c r="S45" s="2"/>
      <c r="X45" s="1">
        <v>0.1115</v>
      </c>
      <c r="Y45" s="1">
        <v>8.2739999999999994E-2</v>
      </c>
      <c r="Z45" s="1">
        <v>9.8150000000000001E-2</v>
      </c>
      <c r="AA45" s="1">
        <v>9.7909999999999997E-2</v>
      </c>
      <c r="AB45" s="1">
        <v>4.1450000000000001E-2</v>
      </c>
      <c r="AC45" s="1">
        <v>3.8400000000000001E-3</v>
      </c>
      <c r="AD45" s="1">
        <v>2.7500000000000002E-4</v>
      </c>
      <c r="AE45" s="1">
        <v>-4.3750000000000001E-4</v>
      </c>
      <c r="AF45" s="1">
        <v>-7.8750000000000001E-4</v>
      </c>
      <c r="AG45" s="1">
        <v>-7.3749999999999998E-4</v>
      </c>
      <c r="AH45" s="1">
        <v>-1E-3</v>
      </c>
      <c r="AI45" s="1">
        <v>-6.2500000000000001E-5</v>
      </c>
      <c r="AJ45" s="1">
        <v>-1.6249999999999999E-4</v>
      </c>
      <c r="AL45" s="2"/>
      <c r="AQ45" s="1">
        <v>0.1525</v>
      </c>
      <c r="AR45" s="1">
        <v>9.7540000000000002E-2</v>
      </c>
      <c r="AS45" s="1">
        <v>9.9150000000000002E-2</v>
      </c>
      <c r="AT45" s="1">
        <v>8.5709999999999995E-2</v>
      </c>
      <c r="AU45" s="1">
        <v>0.15575</v>
      </c>
      <c r="AV45" s="1">
        <v>0.18373999999999999</v>
      </c>
      <c r="AW45" s="1">
        <v>0.11748</v>
      </c>
      <c r="AX45" s="1">
        <v>9.3759999999999996E-2</v>
      </c>
      <c r="AY45" s="1">
        <v>6.7210000000000006E-2</v>
      </c>
      <c r="AZ45" s="1">
        <v>3.7060000000000003E-2</v>
      </c>
      <c r="BA45" s="1">
        <v>1.24E-2</v>
      </c>
      <c r="BB45" s="1">
        <v>5.6140000000000002E-2</v>
      </c>
      <c r="BC45" s="1">
        <v>4.3639999999999998E-2</v>
      </c>
    </row>
    <row r="46" spans="5:55" x14ac:dyDescent="0.2">
      <c r="E46" s="1">
        <v>5.7599999999999998E-2</v>
      </c>
      <c r="F46" s="1">
        <v>7.9939999999999997E-2</v>
      </c>
      <c r="G46" s="1">
        <v>8.0049999999999996E-2</v>
      </c>
      <c r="H46" s="1">
        <v>7.9100000000000004E-3</v>
      </c>
      <c r="I46" s="1">
        <v>5.0000000000000002E-5</v>
      </c>
      <c r="J46" s="1">
        <v>3.3750000000000002E-4</v>
      </c>
      <c r="K46" s="1">
        <v>-2.2499999999999999E-4</v>
      </c>
      <c r="L46" s="1">
        <v>-2.375E-4</v>
      </c>
      <c r="M46" s="1">
        <v>-6.8749999999999996E-4</v>
      </c>
      <c r="N46" s="1">
        <v>-6.3750000000000005E-4</v>
      </c>
      <c r="O46" s="1">
        <v>-5.0000000000000001E-4</v>
      </c>
      <c r="P46" s="1">
        <v>3.7499999999999997E-5</v>
      </c>
      <c r="Q46" s="1">
        <v>-1.6249999999999999E-4</v>
      </c>
      <c r="S46" s="2"/>
      <c r="X46" s="1">
        <v>0.1154</v>
      </c>
      <c r="Y46" s="1">
        <v>8.5139999999999993E-2</v>
      </c>
      <c r="Z46" s="1">
        <v>8.6449999999999999E-2</v>
      </c>
      <c r="AA46" s="1">
        <v>9.8409999999999997E-2</v>
      </c>
      <c r="AB46" s="1">
        <v>0.10295</v>
      </c>
      <c r="AC46" s="1">
        <v>7.6139999999999999E-2</v>
      </c>
      <c r="AD46" s="1">
        <v>2.7470000000000001E-2</v>
      </c>
      <c r="AE46" s="1">
        <v>8.7559999999999999E-2</v>
      </c>
      <c r="AF46" s="1">
        <v>7.1709999999999996E-2</v>
      </c>
      <c r="AG46" s="1">
        <v>8.4059999999999996E-2</v>
      </c>
      <c r="AH46" s="1">
        <v>8.0500000000000002E-2</v>
      </c>
      <c r="AI46" s="1">
        <v>0.10704</v>
      </c>
      <c r="AJ46" s="1">
        <v>8.1640000000000004E-2</v>
      </c>
      <c r="AL46" s="2"/>
      <c r="AQ46" s="1">
        <v>0.157</v>
      </c>
      <c r="AR46" s="1">
        <v>9.7239999999999993E-2</v>
      </c>
      <c r="AS46" s="1">
        <v>9.7549999999999998E-2</v>
      </c>
      <c r="AT46" s="1">
        <v>8.9010000000000006E-2</v>
      </c>
      <c r="AU46" s="1">
        <v>0.11144999999999999</v>
      </c>
      <c r="AV46" s="1">
        <v>0.13234000000000001</v>
      </c>
      <c r="AW46" s="1">
        <v>7.0569999999999994E-2</v>
      </c>
      <c r="AX46" s="1">
        <v>5.3760000000000002E-2</v>
      </c>
      <c r="AY46" s="1">
        <v>7.7810000000000004E-2</v>
      </c>
      <c r="AZ46" s="1">
        <v>2.5260000000000001E-2</v>
      </c>
      <c r="BA46" s="1">
        <v>1.6000000000000001E-3</v>
      </c>
      <c r="BB46" s="1">
        <v>7.7400000000000004E-3</v>
      </c>
      <c r="BC46" s="1">
        <v>8.1339999999999996E-2</v>
      </c>
    </row>
    <row r="47" spans="5:55" x14ac:dyDescent="0.2">
      <c r="E47" s="1">
        <v>6.0400000000000002E-2</v>
      </c>
      <c r="F47" s="1">
        <v>7.7039999999999997E-2</v>
      </c>
      <c r="G47" s="1">
        <v>7.9450000000000007E-2</v>
      </c>
      <c r="H47" s="1">
        <v>8.7100000000000007E-3</v>
      </c>
      <c r="I47" s="1">
        <v>5.0000000000000002E-5</v>
      </c>
      <c r="J47" s="1">
        <v>3.7499999999999997E-5</v>
      </c>
      <c r="K47" s="1">
        <v>-1.25E-4</v>
      </c>
      <c r="L47" s="1">
        <v>-9.3749999999999997E-4</v>
      </c>
      <c r="M47" s="1">
        <v>-1.1900000000000001E-3</v>
      </c>
      <c r="N47" s="1">
        <v>-1.14E-3</v>
      </c>
      <c r="O47" s="1">
        <v>-1.1000000000000001E-3</v>
      </c>
      <c r="P47" s="1">
        <v>-3.6249999999999998E-4</v>
      </c>
      <c r="Q47" s="1">
        <v>-6.625E-4</v>
      </c>
      <c r="S47" s="2"/>
      <c r="X47" s="1">
        <v>0.1123</v>
      </c>
      <c r="Y47" s="1">
        <v>8.7540000000000007E-2</v>
      </c>
      <c r="Z47" s="1">
        <v>0.10005</v>
      </c>
      <c r="AA47" s="1">
        <v>0.10310999999999999</v>
      </c>
      <c r="AB47" s="1">
        <v>0.14624999999999999</v>
      </c>
      <c r="AC47" s="1">
        <v>0.15773999999999999</v>
      </c>
      <c r="AD47" s="1">
        <v>0.11047999999999999</v>
      </c>
      <c r="AE47" s="1">
        <v>0.11286</v>
      </c>
      <c r="AF47" s="1">
        <v>0.10990999999999999</v>
      </c>
      <c r="AG47" s="1">
        <v>0.11176</v>
      </c>
      <c r="AH47" s="1">
        <v>0.11409999999999999</v>
      </c>
      <c r="AI47" s="1">
        <v>0.14964</v>
      </c>
      <c r="AJ47" s="1">
        <v>0.12243999999999999</v>
      </c>
      <c r="AL47" s="2"/>
      <c r="AQ47" s="1">
        <v>0.15859999999999999</v>
      </c>
      <c r="AR47" s="1">
        <v>9.8339999999999997E-2</v>
      </c>
      <c r="AS47" s="1">
        <v>9.9650000000000002E-2</v>
      </c>
      <c r="AT47" s="1">
        <v>8.9209999999999998E-2</v>
      </c>
      <c r="AU47" s="1">
        <v>0.12795000000000001</v>
      </c>
      <c r="AV47" s="1">
        <v>5.7239999999999999E-2</v>
      </c>
      <c r="AW47" s="1">
        <v>3.2799999999999999E-3</v>
      </c>
      <c r="AX47" s="1">
        <v>1.16E-3</v>
      </c>
      <c r="AY47" s="1">
        <v>-3.8749999999999999E-4</v>
      </c>
      <c r="AZ47" s="1">
        <v>6.2500000000000001E-5</v>
      </c>
      <c r="BA47" s="1">
        <v>-1E-4</v>
      </c>
      <c r="BB47" s="1">
        <v>2.375E-4</v>
      </c>
      <c r="BC47" s="1">
        <v>1.3750000000000001E-4</v>
      </c>
    </row>
    <row r="48" spans="5:55" x14ac:dyDescent="0.2">
      <c r="E48" s="1">
        <v>5.91E-2</v>
      </c>
      <c r="F48" s="1">
        <v>8.294E-2</v>
      </c>
      <c r="G48" s="1">
        <v>9.7850000000000006E-2</v>
      </c>
      <c r="H48" s="1">
        <v>1.081E-2</v>
      </c>
      <c r="I48" s="1">
        <v>-5.0000000000000002E-5</v>
      </c>
      <c r="J48" s="1">
        <v>-1.6249999999999999E-4</v>
      </c>
      <c r="K48" s="1">
        <v>-3.2499999999999999E-4</v>
      </c>
      <c r="L48" s="1">
        <v>2.0600000000000002E-3</v>
      </c>
      <c r="M48" s="1">
        <v>-1.2899999999999999E-3</v>
      </c>
      <c r="N48" s="1">
        <v>-3.3750000000000002E-4</v>
      </c>
      <c r="O48" s="1">
        <v>-6.9999999999999999E-4</v>
      </c>
      <c r="P48" s="1">
        <v>-2.6249999999999998E-4</v>
      </c>
      <c r="Q48" s="1">
        <v>-8.6249999999999999E-4</v>
      </c>
      <c r="S48" s="2"/>
      <c r="X48" s="1">
        <v>0.1258</v>
      </c>
      <c r="Y48" s="1">
        <v>8.634E-2</v>
      </c>
      <c r="Z48" s="1">
        <v>0.10145</v>
      </c>
      <c r="AA48" s="1">
        <v>0.10331</v>
      </c>
      <c r="AB48" s="1">
        <v>0.15465000000000001</v>
      </c>
      <c r="AC48" s="1">
        <v>0.19444</v>
      </c>
      <c r="AD48" s="1">
        <v>0.15068000000000001</v>
      </c>
      <c r="AE48" s="1">
        <v>0.11076</v>
      </c>
      <c r="AF48" s="1">
        <v>8.0210000000000004E-2</v>
      </c>
      <c r="AG48" s="1">
        <v>2.3259999999999999E-2</v>
      </c>
      <c r="AH48" s="1">
        <v>8.5300000000000001E-2</v>
      </c>
      <c r="AI48" s="1">
        <v>0.13014000000000001</v>
      </c>
      <c r="AJ48" s="1">
        <v>0.11394</v>
      </c>
      <c r="AL48" s="2"/>
      <c r="AQ48" s="1">
        <v>0.1542</v>
      </c>
      <c r="AR48" s="1">
        <v>0.10054</v>
      </c>
      <c r="AS48" s="1">
        <v>9.6549999999999997E-2</v>
      </c>
      <c r="AT48" s="1">
        <v>9.2710000000000001E-2</v>
      </c>
      <c r="AU48" s="1">
        <v>0.15475</v>
      </c>
      <c r="AV48" s="1">
        <v>0.17454</v>
      </c>
      <c r="AW48" s="1">
        <v>0.13528000000000001</v>
      </c>
      <c r="AX48" s="1">
        <v>0.11756</v>
      </c>
      <c r="AY48" s="1">
        <v>9.6809999999999993E-2</v>
      </c>
      <c r="AZ48" s="1">
        <v>8.5459999999999994E-2</v>
      </c>
      <c r="BA48" s="1">
        <v>9.9699999999999997E-2</v>
      </c>
      <c r="BB48" s="1">
        <v>0.10524</v>
      </c>
      <c r="BC48" s="1">
        <v>8.5139999999999993E-2</v>
      </c>
    </row>
    <row r="49" spans="5:55" x14ac:dyDescent="0.2">
      <c r="E49" s="1">
        <v>6.3899999999999998E-2</v>
      </c>
      <c r="F49" s="1">
        <v>8.7239999999999998E-2</v>
      </c>
      <c r="G49" s="1">
        <v>8.8249999999999995E-2</v>
      </c>
      <c r="H49" s="1">
        <v>1.9810000000000001E-2</v>
      </c>
      <c r="I49" s="1">
        <v>-5.0000000000000002E-5</v>
      </c>
      <c r="J49" s="1">
        <v>-4.6250000000000002E-4</v>
      </c>
      <c r="K49" s="1">
        <v>-5.2499999999999997E-4</v>
      </c>
      <c r="L49" s="1">
        <v>-3.3750000000000002E-4</v>
      </c>
      <c r="M49" s="1">
        <v>-1.39E-3</v>
      </c>
      <c r="N49" s="1">
        <v>-9.3749999999999997E-4</v>
      </c>
      <c r="O49" s="1">
        <v>-8.9999999999999998E-4</v>
      </c>
      <c r="P49" s="1">
        <v>-4.6250000000000002E-4</v>
      </c>
      <c r="Q49" s="1">
        <v>-5.6249999999999996E-4</v>
      </c>
      <c r="S49" s="2"/>
      <c r="X49" s="1">
        <v>0.152</v>
      </c>
      <c r="Y49" s="1">
        <v>8.8739999999999999E-2</v>
      </c>
      <c r="Z49" s="1">
        <v>0.10735</v>
      </c>
      <c r="AA49" s="1">
        <v>0.11201</v>
      </c>
      <c r="AB49" s="1">
        <v>3.9550000000000002E-2</v>
      </c>
      <c r="AC49" s="1">
        <v>0.14834</v>
      </c>
      <c r="AD49" s="1">
        <v>0.15368000000000001</v>
      </c>
      <c r="AE49" s="1">
        <v>0.11036</v>
      </c>
      <c r="AF49" s="1">
        <v>8.0310000000000006E-2</v>
      </c>
      <c r="AG49" s="1">
        <v>8.1159999999999996E-2</v>
      </c>
      <c r="AH49" s="1">
        <v>7.1800000000000003E-2</v>
      </c>
      <c r="AI49" s="1">
        <v>0.10594000000000001</v>
      </c>
      <c r="AJ49" s="1">
        <v>9.1939999999999994E-2</v>
      </c>
      <c r="AL49" s="2"/>
      <c r="AQ49" s="1">
        <v>0.15010000000000001</v>
      </c>
      <c r="AR49" s="1">
        <v>9.6839999999999996E-2</v>
      </c>
      <c r="AS49" s="1">
        <v>9.4450000000000006E-2</v>
      </c>
      <c r="AT49" s="1">
        <v>9.1509999999999994E-2</v>
      </c>
      <c r="AU49" s="1">
        <v>1.5650000000000001E-2</v>
      </c>
      <c r="AV49" s="1">
        <v>5.375E-4</v>
      </c>
      <c r="AW49" s="1">
        <v>-7.2499999999999995E-4</v>
      </c>
      <c r="AX49" s="1">
        <v>-3.7499999999999997E-5</v>
      </c>
      <c r="AY49" s="1">
        <v>-7.8750000000000001E-4</v>
      </c>
      <c r="AZ49" s="1">
        <v>-1.3750000000000001E-4</v>
      </c>
      <c r="BA49" s="1">
        <v>-1E-4</v>
      </c>
      <c r="BB49" s="1">
        <v>3.3750000000000002E-4</v>
      </c>
      <c r="BC49" s="1">
        <v>1.4400000000000001E-3</v>
      </c>
    </row>
    <row r="50" spans="5:55" x14ac:dyDescent="0.2">
      <c r="E50" s="1">
        <v>6.1800000000000001E-2</v>
      </c>
      <c r="F50" s="1">
        <v>7.8270000000000006E-2</v>
      </c>
      <c r="G50" s="1">
        <v>8.1070000000000003E-2</v>
      </c>
      <c r="H50" s="1">
        <v>1.026E-2</v>
      </c>
      <c r="I50" s="1">
        <v>1.2099999999999999E-3</v>
      </c>
      <c r="J50" s="1">
        <v>1.16E-3</v>
      </c>
      <c r="K50" s="1">
        <v>3.4694499999999997E-18</v>
      </c>
      <c r="L50" s="1">
        <v>7.6250000000000005E-4</v>
      </c>
      <c r="M50" s="1">
        <v>-1.1900000000000001E-3</v>
      </c>
      <c r="N50" s="1">
        <v>1.6249999999999999E-4</v>
      </c>
      <c r="O50" s="1">
        <v>-1.1100000000000001E-3</v>
      </c>
      <c r="P50" s="1">
        <v>-1.4999999999999999E-4</v>
      </c>
      <c r="Q50" s="1">
        <v>9.875000000000001E-4</v>
      </c>
      <c r="S50" s="2"/>
      <c r="X50" s="1">
        <v>9.5699999999999993E-2</v>
      </c>
      <c r="Y50" s="1">
        <v>7.9479999999999995E-2</v>
      </c>
      <c r="Z50" s="1">
        <v>0.10358000000000001</v>
      </c>
      <c r="AA50" s="1">
        <v>9.9959999999999993E-2</v>
      </c>
      <c r="AB50" s="1">
        <v>0.13680999999999999</v>
      </c>
      <c r="AC50" s="1">
        <v>0.11786000000000001</v>
      </c>
      <c r="AD50" s="1">
        <v>3.9E-2</v>
      </c>
      <c r="AE50" s="1">
        <v>0.11366</v>
      </c>
      <c r="AF50" s="1">
        <v>0.11651</v>
      </c>
      <c r="AG50" s="1">
        <v>0.12225999999999999</v>
      </c>
      <c r="AH50" s="1">
        <v>0.11978999999999999</v>
      </c>
      <c r="AI50" s="1">
        <v>0.14724999999999999</v>
      </c>
      <c r="AJ50" s="1">
        <v>0.12439</v>
      </c>
      <c r="AL50" s="2"/>
      <c r="AQ50" s="1">
        <v>0.1525</v>
      </c>
      <c r="AR50" s="1">
        <v>9.6670000000000006E-2</v>
      </c>
      <c r="AS50" s="1">
        <v>9.2670000000000002E-2</v>
      </c>
      <c r="AT50" s="1">
        <v>8.3659999999999998E-2</v>
      </c>
      <c r="AU50" s="1">
        <v>0.12411</v>
      </c>
      <c r="AV50" s="1">
        <v>4.546E-2</v>
      </c>
      <c r="AW50" s="1">
        <v>0.1051</v>
      </c>
      <c r="AX50" s="1">
        <v>9.0759999999999993E-2</v>
      </c>
      <c r="AY50" s="1">
        <v>8.8910000000000003E-2</v>
      </c>
      <c r="AZ50" s="1">
        <v>8.8059999999999999E-2</v>
      </c>
      <c r="BA50" s="1">
        <v>9.1490000000000002E-2</v>
      </c>
      <c r="BB50" s="1">
        <v>0.11144999999999999</v>
      </c>
      <c r="BC50" s="1">
        <v>6.6790000000000002E-2</v>
      </c>
    </row>
    <row r="51" spans="5:55" x14ac:dyDescent="0.2">
      <c r="E51" s="1">
        <v>6.4899999999999999E-2</v>
      </c>
      <c r="F51" s="1">
        <v>7.8079999999999997E-2</v>
      </c>
      <c r="G51" s="1">
        <v>8.4070000000000006E-2</v>
      </c>
      <c r="H51" s="1">
        <v>8.6599999999999993E-3</v>
      </c>
      <c r="I51" s="1">
        <v>4.125E-4</v>
      </c>
      <c r="J51" s="1">
        <v>1.2600000000000001E-3</v>
      </c>
      <c r="K51" s="1">
        <v>3.4694499999999997E-18</v>
      </c>
      <c r="L51" s="1">
        <v>7.6250000000000005E-4</v>
      </c>
      <c r="M51" s="1">
        <v>-1.6900000000000001E-3</v>
      </c>
      <c r="N51" s="1">
        <v>-4.3750000000000001E-4</v>
      </c>
      <c r="O51" s="1">
        <v>-1.01E-3</v>
      </c>
      <c r="P51" s="1">
        <v>-1.25E-3</v>
      </c>
      <c r="Q51" s="1">
        <v>4.8749999999999998E-4</v>
      </c>
      <c r="S51" s="2"/>
      <c r="X51" s="1">
        <v>8.6800000000000002E-2</v>
      </c>
      <c r="Y51" s="1">
        <v>8.1670000000000006E-2</v>
      </c>
      <c r="Z51" s="1">
        <v>0.10488</v>
      </c>
      <c r="AA51" s="1">
        <v>9.826E-2</v>
      </c>
      <c r="AB51" s="1">
        <v>0.17251</v>
      </c>
      <c r="AC51" s="1">
        <v>0.14136000000000001</v>
      </c>
      <c r="AD51" s="1">
        <v>0.114</v>
      </c>
      <c r="AE51" s="1">
        <v>8.3860000000000004E-2</v>
      </c>
      <c r="AF51" s="1">
        <v>8.2210000000000005E-2</v>
      </c>
      <c r="AG51" s="1">
        <v>6.966E-2</v>
      </c>
      <c r="AH51" s="1">
        <v>6.4990000000000006E-2</v>
      </c>
      <c r="AI51" s="1">
        <v>9.0249999999999997E-2</v>
      </c>
      <c r="AJ51" s="1">
        <v>5.919E-2</v>
      </c>
      <c r="AL51" s="2"/>
      <c r="AQ51" s="1">
        <v>0.14549999999999999</v>
      </c>
      <c r="AR51" s="1">
        <v>9.4579999999999997E-2</v>
      </c>
      <c r="AS51" s="1">
        <v>9.8879999999999996E-2</v>
      </c>
      <c r="AT51" s="1">
        <v>8.3159999999999998E-2</v>
      </c>
      <c r="AU51" s="1">
        <v>5.9709999999999999E-2</v>
      </c>
      <c r="AV51" s="1">
        <v>5.9760000000000001E-2</v>
      </c>
      <c r="AW51" s="1">
        <v>6.5000000000000002E-2</v>
      </c>
      <c r="AX51" s="1">
        <v>8.2659999999999997E-2</v>
      </c>
      <c r="AY51" s="1">
        <v>7.4209999999999998E-2</v>
      </c>
      <c r="AZ51" s="1">
        <v>5.0959999999999998E-2</v>
      </c>
      <c r="BA51" s="1">
        <v>3.1900000000000001E-3</v>
      </c>
      <c r="BB51" s="1">
        <v>-2.0500000000000002E-3</v>
      </c>
      <c r="BC51" s="1">
        <v>-5.1250000000000004E-4</v>
      </c>
    </row>
    <row r="52" spans="5:55" x14ac:dyDescent="0.2">
      <c r="E52" s="1">
        <v>5.7099999999999998E-2</v>
      </c>
      <c r="F52" s="1">
        <v>7.4480000000000005E-2</v>
      </c>
      <c r="G52" s="1">
        <v>7.7880000000000005E-2</v>
      </c>
      <c r="H52" s="1">
        <v>9.8600000000000007E-3</v>
      </c>
      <c r="I52" s="1">
        <v>5.1250000000000004E-4</v>
      </c>
      <c r="J52" s="1">
        <v>3.6249999999999998E-4</v>
      </c>
      <c r="K52" s="1">
        <v>-4.0000000000000002E-4</v>
      </c>
      <c r="L52" s="1">
        <v>9.6250000000000003E-4</v>
      </c>
      <c r="M52" s="1">
        <v>-1.2899999999999999E-3</v>
      </c>
      <c r="N52" s="1">
        <v>-8.3750000000000003E-4</v>
      </c>
      <c r="O52" s="1">
        <v>-1.1100000000000001E-3</v>
      </c>
      <c r="P52" s="1">
        <v>-1.3500000000000001E-3</v>
      </c>
      <c r="Q52" s="1">
        <v>1.875E-4</v>
      </c>
      <c r="S52" s="2"/>
      <c r="X52" s="1">
        <v>8.6599999999999996E-2</v>
      </c>
      <c r="Y52" s="1">
        <v>8.0170000000000005E-2</v>
      </c>
      <c r="Z52" s="1">
        <v>0.10047</v>
      </c>
      <c r="AA52" s="1">
        <v>9.7659999999999997E-2</v>
      </c>
      <c r="AB52" s="1">
        <v>0.15601000000000001</v>
      </c>
      <c r="AC52" s="1">
        <v>0.19336</v>
      </c>
      <c r="AD52" s="1">
        <v>0.13100000000000001</v>
      </c>
      <c r="AE52" s="1">
        <v>0.12426</v>
      </c>
      <c r="AF52" s="1">
        <v>0.12701000000000001</v>
      </c>
      <c r="AG52" s="1">
        <v>0.12776000000000001</v>
      </c>
      <c r="AH52" s="1">
        <v>0.12828999999999999</v>
      </c>
      <c r="AI52" s="1">
        <v>0.16514999999999999</v>
      </c>
      <c r="AJ52" s="1">
        <v>0.13489000000000001</v>
      </c>
      <c r="AL52" s="2"/>
      <c r="AQ52" s="1">
        <v>0.1295</v>
      </c>
      <c r="AR52" s="1">
        <v>9.6780000000000005E-2</v>
      </c>
      <c r="AS52" s="1">
        <v>9.9879999999999997E-2</v>
      </c>
      <c r="AT52" s="1">
        <v>8.226E-2</v>
      </c>
      <c r="AU52" s="1">
        <v>0.13141</v>
      </c>
      <c r="AV52" s="1">
        <v>5.6959999999999997E-2</v>
      </c>
      <c r="AW52" s="1">
        <v>6.3E-2</v>
      </c>
      <c r="AX52" s="1">
        <v>9.4960000000000003E-2</v>
      </c>
      <c r="AY52" s="1">
        <v>6.8909999999999999E-2</v>
      </c>
      <c r="AZ52" s="1">
        <v>8.8359999999999994E-2</v>
      </c>
      <c r="BA52" s="1">
        <v>9.1189999999999993E-2</v>
      </c>
      <c r="BB52" s="1">
        <v>0.10365000000000001</v>
      </c>
      <c r="BC52" s="1">
        <v>8.029E-2</v>
      </c>
    </row>
    <row r="53" spans="5:55" x14ac:dyDescent="0.2">
      <c r="E53" s="1">
        <v>5.8599999999999999E-2</v>
      </c>
      <c r="F53" s="1">
        <v>7.4579999999999994E-2</v>
      </c>
      <c r="G53" s="1">
        <v>7.6369999999999993E-2</v>
      </c>
      <c r="H53" s="1">
        <v>1.176E-2</v>
      </c>
      <c r="I53" s="1">
        <v>1.2500000000000001E-5</v>
      </c>
      <c r="J53" s="1">
        <v>-3.7499999999999997E-5</v>
      </c>
      <c r="K53" s="1">
        <v>-2.9999999999999997E-4</v>
      </c>
      <c r="L53" s="1">
        <v>-2.375E-4</v>
      </c>
      <c r="M53" s="1">
        <v>-1.49E-3</v>
      </c>
      <c r="N53" s="1">
        <v>-5.375E-4</v>
      </c>
      <c r="O53" s="1">
        <v>-1.01E-3</v>
      </c>
      <c r="P53" s="1">
        <v>-1.8500000000000001E-3</v>
      </c>
      <c r="Q53" s="1">
        <v>-1.2500000000000001E-5</v>
      </c>
      <c r="S53" s="2"/>
      <c r="X53" s="1">
        <v>8.7499999999999994E-2</v>
      </c>
      <c r="Y53" s="1">
        <v>7.8880000000000006E-2</v>
      </c>
      <c r="Z53" s="1">
        <v>0.10047</v>
      </c>
      <c r="AA53" s="1">
        <v>9.0660000000000004E-2</v>
      </c>
      <c r="AB53" s="1">
        <v>9.9010000000000001E-2</v>
      </c>
      <c r="AC53" s="1">
        <v>6.1559999999999997E-2</v>
      </c>
      <c r="AD53" s="1">
        <v>8.8999999999999996E-2</v>
      </c>
      <c r="AE53" s="1">
        <v>8.9599999999999992E-3</v>
      </c>
      <c r="AF53" s="1">
        <v>1.7510000000000001E-2</v>
      </c>
      <c r="AG53" s="1">
        <v>1.7160000000000002E-2</v>
      </c>
      <c r="AH53" s="1">
        <v>1.09E-3</v>
      </c>
      <c r="AI53" s="1">
        <v>1.7049999999999999E-2</v>
      </c>
      <c r="AJ53" s="1">
        <v>2.3890000000000002E-2</v>
      </c>
      <c r="AL53" s="2"/>
      <c r="AQ53" s="1">
        <v>0.12720000000000001</v>
      </c>
      <c r="AR53" s="1">
        <v>9.4769999999999993E-2</v>
      </c>
      <c r="AS53" s="1">
        <v>9.8470000000000002E-2</v>
      </c>
      <c r="AT53" s="1">
        <v>8.3360000000000004E-2</v>
      </c>
      <c r="AU53" s="1">
        <v>0.14180999999999999</v>
      </c>
      <c r="AV53" s="1">
        <v>0.14326</v>
      </c>
      <c r="AW53" s="1">
        <v>0.1215</v>
      </c>
      <c r="AX53" s="1">
        <v>0.10986</v>
      </c>
      <c r="AY53" s="1">
        <v>7.961E-2</v>
      </c>
      <c r="AZ53" s="1">
        <v>7.2160000000000002E-2</v>
      </c>
      <c r="BA53" s="1">
        <v>9.0090000000000003E-2</v>
      </c>
      <c r="BB53" s="1">
        <v>9.5750000000000002E-2</v>
      </c>
      <c r="BC53" s="1">
        <v>7.2090000000000001E-2</v>
      </c>
    </row>
    <row r="54" spans="5:55" x14ac:dyDescent="0.2">
      <c r="E54" s="1">
        <v>6.1600000000000002E-2</v>
      </c>
      <c r="F54" s="1">
        <v>7.1370000000000003E-2</v>
      </c>
      <c r="G54" s="1">
        <v>7.3679999999999995E-2</v>
      </c>
      <c r="H54" s="1">
        <v>5.6600000000000001E-3</v>
      </c>
      <c r="I54" s="1">
        <v>4.125E-4</v>
      </c>
      <c r="J54" s="1">
        <v>-2.375E-4</v>
      </c>
      <c r="K54" s="1">
        <v>3.4694499999999997E-18</v>
      </c>
      <c r="L54" s="1">
        <v>-3.7499999999999997E-5</v>
      </c>
      <c r="M54" s="1">
        <v>-1.2899999999999999E-3</v>
      </c>
      <c r="N54" s="1">
        <v>-4.3750000000000001E-4</v>
      </c>
      <c r="O54" s="1">
        <v>-1.31E-3</v>
      </c>
      <c r="P54" s="1">
        <v>-1.5499999999999999E-3</v>
      </c>
      <c r="Q54" s="1">
        <v>-3.1250000000000001E-4</v>
      </c>
      <c r="S54" s="2"/>
      <c r="X54" s="1">
        <v>8.5599999999999996E-2</v>
      </c>
      <c r="Y54" s="1">
        <v>7.8270000000000006E-2</v>
      </c>
      <c r="Z54" s="1">
        <v>9.6070000000000003E-2</v>
      </c>
      <c r="AA54" s="1">
        <v>8.4760000000000002E-2</v>
      </c>
      <c r="AB54" s="1">
        <v>5.7099999999999998E-3</v>
      </c>
      <c r="AC54" s="1">
        <v>-2.375E-4</v>
      </c>
      <c r="AD54" s="1">
        <v>-1E-3</v>
      </c>
      <c r="AE54" s="1">
        <v>-4.3750000000000001E-4</v>
      </c>
      <c r="AF54" s="1">
        <v>-1.5900000000000001E-3</v>
      </c>
      <c r="AG54" s="1">
        <v>-2.375E-4</v>
      </c>
      <c r="AH54" s="1">
        <v>-1.1100000000000001E-3</v>
      </c>
      <c r="AI54" s="1">
        <v>-1.4499999999999999E-3</v>
      </c>
      <c r="AJ54" s="1">
        <v>-5.1250000000000004E-4</v>
      </c>
      <c r="AL54" s="2"/>
      <c r="AQ54" s="1">
        <v>0.1242</v>
      </c>
      <c r="AR54" s="1">
        <v>9.7170000000000006E-2</v>
      </c>
      <c r="AS54" s="1">
        <v>0.10668</v>
      </c>
      <c r="AT54" s="1">
        <v>8.2360000000000003E-2</v>
      </c>
      <c r="AU54" s="1">
        <v>0.15770999999999999</v>
      </c>
      <c r="AV54" s="1">
        <v>0.16406000000000001</v>
      </c>
      <c r="AW54" s="1">
        <v>9.01E-2</v>
      </c>
      <c r="AX54" s="1">
        <v>5.926E-2</v>
      </c>
      <c r="AY54" s="1">
        <v>1.341E-2</v>
      </c>
      <c r="AZ54" s="1">
        <v>4.5599999999999998E-3</v>
      </c>
      <c r="BA54" s="1">
        <v>-9.1250000000000001E-4</v>
      </c>
      <c r="BB54" s="1">
        <v>-1.25E-3</v>
      </c>
      <c r="BC54" s="1">
        <v>-1.125E-4</v>
      </c>
    </row>
    <row r="55" spans="5:55" x14ac:dyDescent="0.2">
      <c r="E55" s="1">
        <v>6.0299999999999999E-2</v>
      </c>
      <c r="F55" s="1">
        <v>7.0569999999999994E-2</v>
      </c>
      <c r="G55" s="1">
        <v>7.3679999999999995E-2</v>
      </c>
      <c r="H55" s="1">
        <v>6.8599999999999998E-3</v>
      </c>
      <c r="I55" s="1">
        <v>-8.7499999999999999E-5</v>
      </c>
      <c r="J55" s="1">
        <v>-3.3750000000000002E-4</v>
      </c>
      <c r="K55" s="1">
        <v>-2.0000000000000001E-4</v>
      </c>
      <c r="L55" s="1">
        <v>-3.7499999999999997E-5</v>
      </c>
      <c r="M55" s="1">
        <v>-1.5900000000000001E-3</v>
      </c>
      <c r="N55" s="1">
        <v>-4.3750000000000001E-4</v>
      </c>
      <c r="O55" s="1">
        <v>-9.1250000000000001E-4</v>
      </c>
      <c r="P55" s="1">
        <v>-1.65E-3</v>
      </c>
      <c r="Q55" s="1">
        <v>-3.1250000000000001E-4</v>
      </c>
      <c r="S55" s="2"/>
      <c r="X55" s="1">
        <v>8.6699999999999999E-2</v>
      </c>
      <c r="Y55" s="1">
        <v>7.6579999999999995E-2</v>
      </c>
      <c r="Z55" s="1">
        <v>0.10278</v>
      </c>
      <c r="AA55" s="1">
        <v>9.2759999999999995E-2</v>
      </c>
      <c r="AB55" s="1">
        <v>3.3309999999999999E-2</v>
      </c>
      <c r="AC55" s="1">
        <v>3.3600000000000001E-3</v>
      </c>
      <c r="AD55" s="1">
        <v>-1E-3</v>
      </c>
      <c r="AE55" s="1">
        <v>-3.3750000000000002E-4</v>
      </c>
      <c r="AF55" s="1">
        <v>-9.875000000000001E-4</v>
      </c>
      <c r="AG55" s="1">
        <v>-3.3750000000000002E-4</v>
      </c>
      <c r="AH55" s="1">
        <v>-7.1250000000000003E-4</v>
      </c>
      <c r="AI55" s="1">
        <v>-1.8500000000000001E-3</v>
      </c>
      <c r="AJ55" s="1">
        <v>3.8749999999999999E-4</v>
      </c>
      <c r="AL55" s="2"/>
      <c r="AQ55" s="1">
        <v>0.13339999999999999</v>
      </c>
      <c r="AR55" s="1">
        <v>9.6570000000000003E-2</v>
      </c>
      <c r="AS55" s="1">
        <v>9.8070000000000004E-2</v>
      </c>
      <c r="AT55" s="1">
        <v>8.3860000000000004E-2</v>
      </c>
      <c r="AU55" s="1">
        <v>0.15651000000000001</v>
      </c>
      <c r="AV55" s="1">
        <v>0.16656000000000001</v>
      </c>
      <c r="AW55" s="1">
        <v>7.4800000000000005E-2</v>
      </c>
      <c r="AX55" s="1">
        <v>8.1360000000000002E-2</v>
      </c>
      <c r="AY55" s="1">
        <v>5.0209999999999998E-2</v>
      </c>
      <c r="AZ55" s="1">
        <v>6.1559999999999997E-2</v>
      </c>
      <c r="BA55" s="1">
        <v>5.679E-2</v>
      </c>
      <c r="BB55" s="1">
        <v>5.6250000000000001E-2</v>
      </c>
      <c r="BC55" s="1">
        <v>5.509E-2</v>
      </c>
    </row>
    <row r="56" spans="5:55" x14ac:dyDescent="0.2">
      <c r="E56" s="1">
        <v>5.9200000000000003E-2</v>
      </c>
      <c r="F56" s="1">
        <v>7.0569999999999994E-2</v>
      </c>
      <c r="G56" s="1">
        <v>8.1479999999999997E-2</v>
      </c>
      <c r="H56" s="1">
        <v>6.5860000000000002E-2</v>
      </c>
      <c r="I56" s="1">
        <v>4.0099999999999997E-3</v>
      </c>
      <c r="J56" s="1">
        <v>1.16E-3</v>
      </c>
      <c r="K56" s="1">
        <v>-5.0000000000000001E-4</v>
      </c>
      <c r="L56" s="1">
        <v>2.6249999999999998E-4</v>
      </c>
      <c r="M56" s="1">
        <v>-4.8749999999999998E-4</v>
      </c>
      <c r="N56" s="1">
        <v>-4.3750000000000001E-4</v>
      </c>
      <c r="O56" s="1">
        <v>-1.01E-3</v>
      </c>
      <c r="P56" s="1">
        <v>-1.5499999999999999E-3</v>
      </c>
      <c r="Q56" s="1">
        <v>8.7499999999999999E-5</v>
      </c>
      <c r="S56" s="2"/>
      <c r="X56" s="1">
        <v>8.6699999999999999E-2</v>
      </c>
      <c r="Y56" s="1">
        <v>7.9579999999999998E-2</v>
      </c>
      <c r="Z56" s="1">
        <v>0.10237</v>
      </c>
      <c r="AA56" s="1">
        <v>8.8359999999999994E-2</v>
      </c>
      <c r="AB56" s="1">
        <v>3.5810000000000002E-2</v>
      </c>
      <c r="AC56" s="1">
        <v>1.9460000000000002E-2</v>
      </c>
      <c r="AD56" s="1">
        <v>6.13E-2</v>
      </c>
      <c r="AE56" s="1">
        <v>7.0059999999999997E-2</v>
      </c>
      <c r="AF56" s="1">
        <v>6.7210000000000006E-2</v>
      </c>
      <c r="AG56" s="1">
        <v>6.7360000000000003E-2</v>
      </c>
      <c r="AH56" s="1">
        <v>5.4890000000000001E-2</v>
      </c>
      <c r="AI56" s="1">
        <v>9.3450000000000005E-2</v>
      </c>
      <c r="AJ56" s="1">
        <v>7.349E-2</v>
      </c>
      <c r="AL56" s="2"/>
      <c r="AQ56" s="1">
        <v>0.13070000000000001</v>
      </c>
      <c r="AR56" s="1">
        <v>9.5570000000000002E-2</v>
      </c>
      <c r="AS56" s="1">
        <v>9.1869999999999993E-2</v>
      </c>
      <c r="AT56" s="1">
        <v>8.5059999999999997E-2</v>
      </c>
      <c r="AU56" s="1">
        <v>8.9099999999999995E-3</v>
      </c>
      <c r="AV56" s="1">
        <v>2.3600000000000001E-3</v>
      </c>
      <c r="AW56" s="1">
        <v>1.1999999999999999E-3</v>
      </c>
      <c r="AX56" s="1">
        <v>8.6249999999999999E-4</v>
      </c>
      <c r="AY56" s="1">
        <v>1.125E-4</v>
      </c>
      <c r="AZ56" s="1">
        <v>1.3600000000000001E-3</v>
      </c>
      <c r="BA56" s="1">
        <v>7.8750000000000001E-4</v>
      </c>
      <c r="BB56" s="1">
        <v>1.0499999999999999E-3</v>
      </c>
      <c r="BC56" s="1">
        <v>1.39E-3</v>
      </c>
    </row>
    <row r="57" spans="5:55" x14ac:dyDescent="0.2">
      <c r="E57" s="1">
        <v>5.9200000000000003E-2</v>
      </c>
      <c r="F57" s="1">
        <v>7.5179999999999997E-2</v>
      </c>
      <c r="G57" s="1">
        <v>7.7880000000000005E-2</v>
      </c>
      <c r="H57" s="1">
        <v>1.4460000000000001E-2</v>
      </c>
      <c r="I57" s="1">
        <v>1.6100000000000001E-3</v>
      </c>
      <c r="J57" s="1">
        <v>6.625E-4</v>
      </c>
      <c r="K57" s="1">
        <v>1E-3</v>
      </c>
      <c r="L57" s="1">
        <v>3.6249999999999998E-4</v>
      </c>
      <c r="M57" s="1">
        <v>-1.09E-3</v>
      </c>
      <c r="N57" s="1">
        <v>-1.3750000000000001E-4</v>
      </c>
      <c r="O57" s="1">
        <v>-3.1250000000000001E-4</v>
      </c>
      <c r="P57" s="1">
        <v>-1.15E-3</v>
      </c>
      <c r="Q57" s="1">
        <v>4.8749999999999998E-4</v>
      </c>
      <c r="S57" s="2"/>
      <c r="X57" s="1">
        <v>8.7099999999999997E-2</v>
      </c>
      <c r="Y57" s="1">
        <v>7.8170000000000003E-2</v>
      </c>
      <c r="Z57" s="1">
        <v>9.7780000000000006E-2</v>
      </c>
      <c r="AA57" s="1">
        <v>9.2359999999999998E-2</v>
      </c>
      <c r="AB57" s="1">
        <v>0.15861</v>
      </c>
      <c r="AC57" s="1">
        <v>0.11856</v>
      </c>
      <c r="AD57" s="1">
        <v>7.0000000000000007E-2</v>
      </c>
      <c r="AE57" s="1">
        <v>4.1860000000000001E-2</v>
      </c>
      <c r="AF57" s="1">
        <v>6.6710000000000005E-2</v>
      </c>
      <c r="AG57" s="1">
        <v>7.0959999999999995E-2</v>
      </c>
      <c r="AH57" s="1">
        <v>8.7389999999999995E-2</v>
      </c>
      <c r="AI57" s="1">
        <v>9.9849999999999994E-2</v>
      </c>
      <c r="AJ57" s="1">
        <v>7.6189999999999994E-2</v>
      </c>
      <c r="AL57" s="2"/>
      <c r="AQ57" s="1">
        <v>0.121</v>
      </c>
      <c r="AR57" s="1">
        <v>9.3380000000000005E-2</v>
      </c>
      <c r="AS57" s="1">
        <v>9.5570000000000002E-2</v>
      </c>
      <c r="AT57" s="1">
        <v>8.516E-2</v>
      </c>
      <c r="AU57" s="1">
        <v>4.931E-2</v>
      </c>
      <c r="AV57" s="1">
        <v>7.26E-3</v>
      </c>
      <c r="AW57" s="1">
        <v>-5.0000000000000001E-4</v>
      </c>
      <c r="AX57" s="1">
        <v>1.16E-3</v>
      </c>
      <c r="AY57" s="1">
        <v>-6.8749999999999996E-4</v>
      </c>
      <c r="AZ57" s="1">
        <v>1.6249999999999999E-4</v>
      </c>
      <c r="BA57" s="1">
        <v>-4.125E-4</v>
      </c>
      <c r="BB57" s="1">
        <v>-9.5E-4</v>
      </c>
      <c r="BC57" s="1">
        <v>4.8749999999999998E-4</v>
      </c>
    </row>
    <row r="58" spans="5:55" x14ac:dyDescent="0.2">
      <c r="E58" s="1">
        <v>5.7840000000000003E-2</v>
      </c>
      <c r="F58" s="1">
        <v>8.9719999999999994E-2</v>
      </c>
      <c r="G58" s="1">
        <v>9.2340000000000005E-2</v>
      </c>
      <c r="H58" s="1">
        <v>1.6910000000000001E-2</v>
      </c>
      <c r="I58" s="1">
        <v>1.6999999999999999E-3</v>
      </c>
      <c r="J58" s="1">
        <v>1.2099999999999999E-3</v>
      </c>
      <c r="K58" s="1">
        <v>-2.9999999999999997E-4</v>
      </c>
      <c r="L58" s="1">
        <v>-2.5000000000000001E-5</v>
      </c>
      <c r="M58" s="1">
        <v>1.6249999999999999E-4</v>
      </c>
      <c r="N58" s="1">
        <v>1.25E-4</v>
      </c>
      <c r="O58" s="1">
        <v>-7.2499999999999995E-4</v>
      </c>
      <c r="P58" s="1">
        <v>8.8750000000000005E-4</v>
      </c>
      <c r="Q58" s="1">
        <v>1.16E-3</v>
      </c>
      <c r="S58" s="2"/>
      <c r="X58" s="1">
        <v>0.18944</v>
      </c>
      <c r="Y58" s="1">
        <v>8.6720000000000005E-2</v>
      </c>
      <c r="Z58" s="1">
        <v>0.11294</v>
      </c>
      <c r="AA58" s="1">
        <v>0.11771</v>
      </c>
      <c r="AB58" s="1">
        <v>0.19739999999999999</v>
      </c>
      <c r="AC58" s="1">
        <v>0.12561</v>
      </c>
      <c r="AD58" s="1">
        <v>8.3199999999999996E-2</v>
      </c>
      <c r="AE58" s="1">
        <v>6.5879999999999994E-2</v>
      </c>
      <c r="AF58" s="1">
        <v>8.566E-2</v>
      </c>
      <c r="AG58" s="1">
        <v>6.4519999999999994E-2</v>
      </c>
      <c r="AH58" s="1">
        <v>5.0699999999999999E-3</v>
      </c>
      <c r="AI58" s="1">
        <v>1.1900000000000001E-3</v>
      </c>
      <c r="AJ58" s="1">
        <v>8.6249999999999999E-4</v>
      </c>
      <c r="AL58" s="2"/>
      <c r="AQ58" s="1">
        <v>0.14113999999999999</v>
      </c>
      <c r="AR58" s="1">
        <v>9.7229999999999997E-2</v>
      </c>
      <c r="AS58" s="1">
        <v>0.11564000000000001</v>
      </c>
      <c r="AT58" s="1">
        <v>9.4310000000000005E-2</v>
      </c>
      <c r="AU58" s="1">
        <v>0.1726</v>
      </c>
      <c r="AV58" s="1">
        <v>0.14901</v>
      </c>
      <c r="AW58" s="1">
        <v>0.11260000000000001</v>
      </c>
      <c r="AX58" s="1">
        <v>9.2270000000000005E-2</v>
      </c>
      <c r="AY58" s="1">
        <v>8.7959999999999997E-2</v>
      </c>
      <c r="AZ58" s="1">
        <v>8.8220000000000007E-2</v>
      </c>
      <c r="BA58" s="1">
        <v>9.5979999999999996E-2</v>
      </c>
      <c r="BB58" s="1">
        <v>0.11549</v>
      </c>
      <c r="BC58" s="1">
        <v>9.9659999999999999E-2</v>
      </c>
    </row>
    <row r="59" spans="5:55" x14ac:dyDescent="0.2">
      <c r="E59" s="1">
        <v>6.0440000000000001E-2</v>
      </c>
      <c r="F59" s="1">
        <v>8.5720000000000005E-2</v>
      </c>
      <c r="G59" s="1">
        <v>8.8940000000000005E-2</v>
      </c>
      <c r="H59" s="1">
        <v>1.4409999999999999E-2</v>
      </c>
      <c r="I59" s="1">
        <v>2.9999999999999997E-4</v>
      </c>
      <c r="J59" s="1">
        <v>1.2500000000000001E-5</v>
      </c>
      <c r="K59" s="1">
        <v>-5.0000000000000001E-4</v>
      </c>
      <c r="L59" s="1">
        <v>-4.2499999999999998E-4</v>
      </c>
      <c r="M59" s="1">
        <v>-2.375E-4</v>
      </c>
      <c r="N59" s="1">
        <v>-2.7500000000000002E-4</v>
      </c>
      <c r="O59" s="1">
        <v>-8.25E-4</v>
      </c>
      <c r="P59" s="1">
        <v>-1.125E-4</v>
      </c>
      <c r="Q59" s="1">
        <v>-3.3750000000000002E-4</v>
      </c>
      <c r="S59" s="2"/>
      <c r="X59" s="1">
        <v>0.11744</v>
      </c>
      <c r="Y59" s="1">
        <v>8.6120000000000002E-2</v>
      </c>
      <c r="Z59" s="1">
        <v>0.10804</v>
      </c>
      <c r="AA59" s="1">
        <v>0.10741000000000001</v>
      </c>
      <c r="AB59" s="1">
        <v>3.4700000000000002E-2</v>
      </c>
      <c r="AC59" s="1">
        <v>1.81E-3</v>
      </c>
      <c r="AD59" s="1">
        <v>8.9999999999999998E-4</v>
      </c>
      <c r="AE59" s="1">
        <v>6.7500000000000004E-4</v>
      </c>
      <c r="AF59" s="1">
        <v>-1.3750000000000001E-4</v>
      </c>
      <c r="AG59" s="1">
        <v>-2.7500000000000002E-4</v>
      </c>
      <c r="AH59" s="1">
        <v>-1.25E-4</v>
      </c>
      <c r="AI59" s="1">
        <v>-3.1250000000000001E-4</v>
      </c>
      <c r="AJ59" s="1">
        <v>-2.375E-4</v>
      </c>
      <c r="AL59" s="2"/>
      <c r="AQ59" s="1">
        <v>0.12894</v>
      </c>
      <c r="AR59" s="1">
        <v>9.7729999999999997E-2</v>
      </c>
      <c r="AS59" s="1">
        <v>0.10553999999999999</v>
      </c>
      <c r="AT59" s="1">
        <v>8.6910000000000001E-2</v>
      </c>
      <c r="AU59" s="1">
        <v>0.19750000000000001</v>
      </c>
      <c r="AV59" s="1">
        <v>0.11641</v>
      </c>
      <c r="AW59" s="1">
        <v>0.1125</v>
      </c>
      <c r="AX59" s="1">
        <v>9.7780000000000006E-2</v>
      </c>
      <c r="AY59" s="1">
        <v>0.12645999999999999</v>
      </c>
      <c r="AZ59" s="1">
        <v>0.10813</v>
      </c>
      <c r="BA59" s="1">
        <v>0.13117999999999999</v>
      </c>
      <c r="BB59" s="1">
        <v>0.14618999999999999</v>
      </c>
      <c r="BC59" s="1">
        <v>0.12656000000000001</v>
      </c>
    </row>
    <row r="60" spans="5:55" x14ac:dyDescent="0.2">
      <c r="E60" s="1">
        <v>5.3539999999999997E-2</v>
      </c>
      <c r="F60" s="1">
        <v>7.8829999999999997E-2</v>
      </c>
      <c r="G60" s="1">
        <v>8.1640000000000004E-2</v>
      </c>
      <c r="H60" s="1">
        <v>1.321E-2</v>
      </c>
      <c r="I60" s="1">
        <v>5.9999999999999995E-4</v>
      </c>
      <c r="J60" s="1">
        <v>5.1250000000000004E-4</v>
      </c>
      <c r="K60" s="1">
        <v>-4.0000000000000002E-4</v>
      </c>
      <c r="L60" s="1">
        <v>-3.2499999999999999E-4</v>
      </c>
      <c r="M60" s="1">
        <v>-8.3750000000000003E-4</v>
      </c>
      <c r="N60" s="1">
        <v>-4.75E-4</v>
      </c>
      <c r="O60" s="1">
        <v>-8.25E-4</v>
      </c>
      <c r="P60" s="1">
        <v>-4.125E-4</v>
      </c>
      <c r="Q60" s="1">
        <v>-3.7499999999999997E-5</v>
      </c>
      <c r="S60" s="2"/>
      <c r="X60" s="1">
        <v>0.11464000000000001</v>
      </c>
      <c r="Y60" s="1">
        <v>8.6720000000000005E-2</v>
      </c>
      <c r="Z60" s="1">
        <v>0.10464</v>
      </c>
      <c r="AA60" s="1">
        <v>0.10851</v>
      </c>
      <c r="AB60" s="1">
        <v>0.1857</v>
      </c>
      <c r="AC60" s="1">
        <v>0.10151</v>
      </c>
      <c r="AD60" s="1">
        <v>9.8400000000000001E-2</v>
      </c>
      <c r="AE60" s="1">
        <v>0.10077999999999999</v>
      </c>
      <c r="AF60" s="1">
        <v>0.13236000000000001</v>
      </c>
      <c r="AG60" s="1">
        <v>0.15981999999999999</v>
      </c>
      <c r="AH60" s="1">
        <v>0.14408000000000001</v>
      </c>
      <c r="AI60" s="1">
        <v>0.24589</v>
      </c>
      <c r="AJ60" s="1">
        <v>0.17255999999999999</v>
      </c>
      <c r="AL60" s="2"/>
      <c r="AQ60" s="1">
        <v>0.15584000000000001</v>
      </c>
      <c r="AR60" s="1">
        <v>0.10143000000000001</v>
      </c>
      <c r="AS60" s="1">
        <v>9.9640000000000006E-2</v>
      </c>
      <c r="AT60" s="1">
        <v>8.6110000000000006E-2</v>
      </c>
      <c r="AU60" s="1">
        <v>0.15010000000000001</v>
      </c>
      <c r="AV60" s="1">
        <v>0.11971</v>
      </c>
      <c r="AW60" s="1">
        <v>8.8800000000000004E-2</v>
      </c>
      <c r="AX60" s="1">
        <v>8.1670000000000006E-2</v>
      </c>
      <c r="AY60" s="1">
        <v>8.5559999999999997E-2</v>
      </c>
      <c r="AZ60" s="1">
        <v>6.8430000000000005E-2</v>
      </c>
      <c r="BA60" s="1">
        <v>7.1179999999999993E-2</v>
      </c>
      <c r="BB60" s="1">
        <v>8.6389999999999995E-2</v>
      </c>
      <c r="BC60" s="1">
        <v>7.3959999999999998E-2</v>
      </c>
    </row>
    <row r="61" spans="5:55" x14ac:dyDescent="0.2">
      <c r="E61" s="1">
        <v>5.4039999999999998E-2</v>
      </c>
      <c r="F61" s="1">
        <v>7.8020000000000006E-2</v>
      </c>
      <c r="G61" s="1">
        <v>8.3540000000000003E-2</v>
      </c>
      <c r="H61" s="1">
        <v>1.8010000000000002E-2</v>
      </c>
      <c r="I61" s="1">
        <v>1E-4</v>
      </c>
      <c r="J61" s="1">
        <v>-8.7499999999999999E-5</v>
      </c>
      <c r="K61" s="1">
        <v>2.0000000000000001E-4</v>
      </c>
      <c r="L61" s="1">
        <v>-8.25E-4</v>
      </c>
      <c r="M61" s="1">
        <v>-4.3750000000000001E-4</v>
      </c>
      <c r="N61" s="1">
        <v>6.2500000000000001E-4</v>
      </c>
      <c r="O61" s="1">
        <v>-9.2500000000000004E-4</v>
      </c>
      <c r="P61" s="1">
        <v>-4.125E-4</v>
      </c>
      <c r="Q61" s="1">
        <v>-3.7499999999999997E-5</v>
      </c>
      <c r="S61" s="2"/>
      <c r="X61" s="1">
        <v>0.10453999999999999</v>
      </c>
      <c r="Y61" s="1">
        <v>8.7330000000000005E-2</v>
      </c>
      <c r="Z61" s="1">
        <v>0.10574</v>
      </c>
      <c r="AA61" s="1">
        <v>0.10181</v>
      </c>
      <c r="AB61" s="1">
        <v>6.5299999999999997E-2</v>
      </c>
      <c r="AC61" s="1">
        <v>0.10721</v>
      </c>
      <c r="AD61" s="1">
        <v>8.8599999999999998E-2</v>
      </c>
      <c r="AE61" s="1">
        <v>9.7479999999999997E-2</v>
      </c>
      <c r="AF61" s="1">
        <v>8.9359999999999995E-2</v>
      </c>
      <c r="AG61" s="1">
        <v>8.9929999999999996E-2</v>
      </c>
      <c r="AH61" s="1">
        <v>0.11248</v>
      </c>
      <c r="AI61" s="1">
        <v>0.14679</v>
      </c>
      <c r="AJ61" s="1">
        <v>0.11745999999999999</v>
      </c>
      <c r="AL61" s="2"/>
      <c r="AQ61" s="1">
        <v>0.15534000000000001</v>
      </c>
      <c r="AR61" s="1">
        <v>9.9820000000000006E-2</v>
      </c>
      <c r="AS61" s="1">
        <v>0.10503999999999999</v>
      </c>
      <c r="AT61" s="1">
        <v>8.7209999999999996E-2</v>
      </c>
      <c r="AU61" s="1">
        <v>0.16009999999999999</v>
      </c>
      <c r="AV61" s="1">
        <v>0.11121</v>
      </c>
      <c r="AW61" s="1">
        <v>0.1118</v>
      </c>
      <c r="AX61" s="1">
        <v>8.8679999999999995E-2</v>
      </c>
      <c r="AY61" s="1">
        <v>7.6600000000000001E-3</v>
      </c>
      <c r="AZ61" s="1">
        <v>2.1129999999999999E-2</v>
      </c>
      <c r="BA61" s="1">
        <v>6.5479999999999997E-2</v>
      </c>
      <c r="BB61" s="1">
        <v>0.10169</v>
      </c>
      <c r="BC61" s="1">
        <v>7.8960000000000002E-2</v>
      </c>
    </row>
    <row r="62" spans="5:55" x14ac:dyDescent="0.2">
      <c r="E62" s="1">
        <v>5.6439999999999997E-2</v>
      </c>
      <c r="F62" s="1">
        <v>7.6429999999999998E-2</v>
      </c>
      <c r="G62" s="1">
        <v>7.9939999999999997E-2</v>
      </c>
      <c r="H62" s="1">
        <v>9.0100000000000006E-3</v>
      </c>
      <c r="I62" s="1">
        <v>1E-4</v>
      </c>
      <c r="J62" s="1">
        <v>1.7099999999999999E-3</v>
      </c>
      <c r="K62" s="1">
        <v>-2.9999999999999997E-4</v>
      </c>
      <c r="L62" s="1">
        <v>-3.2499999999999999E-4</v>
      </c>
      <c r="M62" s="1">
        <v>-6.3750000000000005E-4</v>
      </c>
      <c r="N62" s="1">
        <v>-4.75E-4</v>
      </c>
      <c r="O62" s="1">
        <v>-7.2499999999999995E-4</v>
      </c>
      <c r="P62" s="1">
        <v>-3.1250000000000001E-4</v>
      </c>
      <c r="Q62" s="1">
        <v>3.6249999999999998E-4</v>
      </c>
      <c r="S62" s="2"/>
      <c r="X62" s="1">
        <v>0.10724</v>
      </c>
      <c r="Y62" s="1">
        <v>8.2729999999999998E-2</v>
      </c>
      <c r="Z62" s="1">
        <v>0.10604</v>
      </c>
      <c r="AA62" s="1">
        <v>9.2009999999999995E-2</v>
      </c>
      <c r="AB62" s="1">
        <v>0.1656</v>
      </c>
      <c r="AC62" s="1">
        <v>0.14890999999999999</v>
      </c>
      <c r="AD62" s="1">
        <v>9.1499999999999998E-2</v>
      </c>
      <c r="AE62" s="1">
        <v>8.6569999999999994E-2</v>
      </c>
      <c r="AF62" s="1">
        <v>8.7559999999999999E-2</v>
      </c>
      <c r="AG62" s="1">
        <v>0.10193000000000001</v>
      </c>
      <c r="AH62" s="1">
        <v>9.1480000000000006E-2</v>
      </c>
      <c r="AI62" s="1">
        <v>0.11509</v>
      </c>
      <c r="AJ62" s="1">
        <v>9.486E-2</v>
      </c>
      <c r="AL62" s="2"/>
      <c r="AQ62" s="1">
        <v>0.15434</v>
      </c>
      <c r="AR62" s="1">
        <v>0.10223</v>
      </c>
      <c r="AS62" s="1">
        <v>0.10364</v>
      </c>
      <c r="AT62" s="1">
        <v>8.4409999999999999E-2</v>
      </c>
      <c r="AU62" s="1">
        <v>0.17510000000000001</v>
      </c>
      <c r="AV62" s="1">
        <v>0.11581</v>
      </c>
      <c r="AW62" s="1">
        <v>7.5300000000000006E-2</v>
      </c>
      <c r="AX62" s="1">
        <v>4.4569999999999999E-2</v>
      </c>
      <c r="AY62" s="1">
        <v>1.0359999999999999E-2</v>
      </c>
      <c r="AZ62" s="1">
        <v>9.2500000000000004E-4</v>
      </c>
      <c r="BA62" s="1">
        <v>-1.25E-4</v>
      </c>
      <c r="BB62" s="1">
        <v>8.8750000000000005E-4</v>
      </c>
      <c r="BC62" s="1">
        <v>1.6249999999999999E-4</v>
      </c>
    </row>
    <row r="63" spans="5:55" x14ac:dyDescent="0.2">
      <c r="E63" s="1">
        <v>5.2839999999999998E-2</v>
      </c>
      <c r="F63" s="1">
        <v>7.4929999999999997E-2</v>
      </c>
      <c r="G63" s="1">
        <v>7.7439999999999995E-2</v>
      </c>
      <c r="H63" s="1">
        <v>9.6100000000000005E-3</v>
      </c>
      <c r="I63" s="1">
        <v>0</v>
      </c>
      <c r="J63" s="1">
        <v>1.125E-4</v>
      </c>
      <c r="K63" s="1">
        <v>-2.9999999999999997E-4</v>
      </c>
      <c r="L63" s="1">
        <v>-5.2499999999999997E-4</v>
      </c>
      <c r="M63" s="1">
        <v>-1.0399999999999999E-3</v>
      </c>
      <c r="N63" s="1">
        <v>-2.7500000000000002E-4</v>
      </c>
      <c r="O63" s="1">
        <v>-6.2500000000000001E-4</v>
      </c>
      <c r="P63" s="1">
        <v>-3.1250000000000001E-4</v>
      </c>
      <c r="Q63" s="1">
        <v>-1.3750000000000001E-4</v>
      </c>
      <c r="S63" s="2"/>
      <c r="X63" s="1">
        <v>0.14804</v>
      </c>
      <c r="Y63" s="1">
        <v>8.5430000000000006E-2</v>
      </c>
      <c r="Z63" s="1">
        <v>0.10314</v>
      </c>
      <c r="AA63" s="1">
        <v>9.8110000000000003E-2</v>
      </c>
      <c r="AB63" s="1">
        <v>3.04E-2</v>
      </c>
      <c r="AC63" s="1">
        <v>0.12490999999999999</v>
      </c>
      <c r="AD63" s="1">
        <v>0.1103</v>
      </c>
      <c r="AE63" s="1">
        <v>8.0479999999999996E-2</v>
      </c>
      <c r="AF63" s="1">
        <v>7.4060000000000001E-2</v>
      </c>
      <c r="AG63" s="1">
        <v>0.11633</v>
      </c>
      <c r="AH63" s="1">
        <v>9.4579999999999997E-2</v>
      </c>
      <c r="AI63" s="1">
        <v>8.1390000000000004E-2</v>
      </c>
      <c r="AJ63" s="1">
        <v>7.3660000000000003E-2</v>
      </c>
      <c r="AL63" s="2"/>
      <c r="AQ63" s="1">
        <v>0.15614</v>
      </c>
      <c r="AR63" s="1">
        <v>0.10212</v>
      </c>
      <c r="AS63" s="1">
        <v>0.10484</v>
      </c>
      <c r="AT63" s="1">
        <v>8.4610000000000005E-2</v>
      </c>
      <c r="AU63" s="1">
        <v>4.8399999999999999E-2</v>
      </c>
      <c r="AV63" s="1">
        <v>9.1250000000000001E-4</v>
      </c>
      <c r="AW63" s="1">
        <v>-6.9999999999999999E-4</v>
      </c>
      <c r="AX63" s="1">
        <v>7.4999999999999993E-5</v>
      </c>
      <c r="AY63" s="1">
        <v>-7.3749999999999998E-4</v>
      </c>
      <c r="AZ63" s="1">
        <v>-4.75E-4</v>
      </c>
      <c r="BA63" s="1">
        <v>-2.2499999999999999E-4</v>
      </c>
      <c r="BB63" s="1">
        <v>8.7499999999999999E-5</v>
      </c>
      <c r="BC63" s="1">
        <v>-4.3750000000000001E-4</v>
      </c>
    </row>
    <row r="64" spans="5:55" x14ac:dyDescent="0.2">
      <c r="E64" s="1">
        <v>5.194E-2</v>
      </c>
      <c r="F64" s="1">
        <v>7.7829999999999996E-2</v>
      </c>
      <c r="G64" s="1">
        <v>9.0240000000000001E-2</v>
      </c>
      <c r="H64" s="1">
        <v>3.4709999999999998E-2</v>
      </c>
      <c r="I64" s="1">
        <v>1.4E-3</v>
      </c>
      <c r="J64" s="1">
        <v>-8.7499999999999999E-5</v>
      </c>
      <c r="K64" s="1">
        <v>-1E-4</v>
      </c>
      <c r="L64" s="1">
        <v>-3.2499999999999999E-4</v>
      </c>
      <c r="M64" s="1">
        <v>1.06E-3</v>
      </c>
      <c r="N64" s="1">
        <v>-4.75E-4</v>
      </c>
      <c r="O64" s="1">
        <v>-9.2500000000000004E-4</v>
      </c>
      <c r="P64" s="1">
        <v>-1.2500000000000001E-5</v>
      </c>
      <c r="Q64" s="1">
        <v>-2.375E-4</v>
      </c>
      <c r="S64" s="2"/>
      <c r="X64" s="1">
        <v>0.14113999999999999</v>
      </c>
      <c r="Y64" s="1">
        <v>8.7220000000000006E-2</v>
      </c>
      <c r="Z64" s="1">
        <v>0.10074</v>
      </c>
      <c r="AA64" s="1">
        <v>9.851E-2</v>
      </c>
      <c r="AB64" s="1">
        <v>0.1067</v>
      </c>
      <c r="AC64" s="1">
        <v>0.12071</v>
      </c>
      <c r="AD64" s="1">
        <v>5.9299999999999999E-2</v>
      </c>
      <c r="AE64" s="1">
        <v>8.9080000000000006E-2</v>
      </c>
      <c r="AF64" s="1">
        <v>5.9159999999999997E-2</v>
      </c>
      <c r="AG64" s="1">
        <v>7.5199999999999998E-3</v>
      </c>
      <c r="AH64" s="1">
        <v>4.607E-2</v>
      </c>
      <c r="AI64" s="1">
        <v>8.1890000000000004E-2</v>
      </c>
      <c r="AJ64" s="1">
        <v>8.4360000000000004E-2</v>
      </c>
      <c r="AL64" s="2"/>
      <c r="AQ64" s="1">
        <v>0.14693999999999999</v>
      </c>
      <c r="AR64" s="1">
        <v>9.9629999999999996E-2</v>
      </c>
      <c r="AS64" s="1">
        <v>0.11144</v>
      </c>
      <c r="AT64" s="1">
        <v>8.6110000000000006E-2</v>
      </c>
      <c r="AU64" s="1">
        <v>0.15679999999999999</v>
      </c>
      <c r="AV64" s="1">
        <v>0.12590999999999999</v>
      </c>
      <c r="AW64" s="1">
        <v>9.4700000000000006E-2</v>
      </c>
      <c r="AX64" s="1">
        <v>0.11668000000000001</v>
      </c>
      <c r="AY64" s="1">
        <v>8.4159999999999999E-2</v>
      </c>
      <c r="AZ64" s="1">
        <v>8.1629999999999994E-2</v>
      </c>
      <c r="BA64" s="1">
        <v>8.5779999999999995E-2</v>
      </c>
      <c r="BB64" s="1">
        <v>9.529E-2</v>
      </c>
      <c r="BC64" s="1">
        <v>8.0860000000000001E-2</v>
      </c>
    </row>
    <row r="65" spans="5:55" x14ac:dyDescent="0.2">
      <c r="E65" s="1">
        <v>5.7239999999999999E-2</v>
      </c>
      <c r="F65" s="1">
        <v>8.2129999999999995E-2</v>
      </c>
      <c r="G65" s="1">
        <v>8.6440000000000003E-2</v>
      </c>
      <c r="H65" s="1">
        <v>1.711E-2</v>
      </c>
      <c r="I65" s="1">
        <v>1E-3</v>
      </c>
      <c r="J65" s="1">
        <v>7.1250000000000003E-4</v>
      </c>
      <c r="K65" s="1">
        <v>1E-4</v>
      </c>
      <c r="L65" s="1">
        <v>5.7499999999999999E-4</v>
      </c>
      <c r="M65" s="1">
        <v>-3.7499999999999997E-5</v>
      </c>
      <c r="N65" s="1">
        <v>2.2499999999999999E-4</v>
      </c>
      <c r="O65" s="1">
        <v>-6.2500000000000001E-4</v>
      </c>
      <c r="P65" s="1">
        <v>8.7499999999999999E-5</v>
      </c>
      <c r="Q65" s="1">
        <v>6.625E-4</v>
      </c>
      <c r="S65" s="2"/>
      <c r="X65" s="1">
        <v>0.14663999999999999</v>
      </c>
      <c r="Y65" s="1">
        <v>8.3930000000000005E-2</v>
      </c>
      <c r="Z65" s="1">
        <v>0.10414</v>
      </c>
      <c r="AA65" s="1">
        <v>9.6409999999999996E-2</v>
      </c>
      <c r="AB65" s="1">
        <v>9.5999999999999992E-3</v>
      </c>
      <c r="AC65" s="1">
        <v>-2.875E-4</v>
      </c>
      <c r="AD65" s="1">
        <v>-2.9999999999999997E-4</v>
      </c>
      <c r="AE65" s="1">
        <v>1.75E-4</v>
      </c>
      <c r="AF65" s="1">
        <v>6.625E-4</v>
      </c>
      <c r="AG65" s="1">
        <v>5.2499999999999997E-4</v>
      </c>
      <c r="AH65" s="1">
        <v>-4.2499999999999998E-4</v>
      </c>
      <c r="AI65" s="1">
        <v>-5.1250000000000004E-4</v>
      </c>
      <c r="AJ65" s="1">
        <v>-3.7499999999999997E-5</v>
      </c>
      <c r="AL65" s="2"/>
      <c r="AQ65" s="1">
        <v>0.13344</v>
      </c>
      <c r="AR65" s="1">
        <v>9.5630000000000007E-2</v>
      </c>
      <c r="AS65" s="1">
        <v>0.10374</v>
      </c>
      <c r="AT65" s="1">
        <v>8.7209999999999996E-2</v>
      </c>
      <c r="AU65" s="1">
        <v>1.5900000000000001E-2</v>
      </c>
      <c r="AV65" s="1">
        <v>9.1250000000000001E-4</v>
      </c>
      <c r="AW65" s="1">
        <v>-2.0000000000000001E-4</v>
      </c>
      <c r="AX65" s="1">
        <v>1.75E-4</v>
      </c>
      <c r="AY65" s="1">
        <v>3.6249999999999998E-4</v>
      </c>
      <c r="AZ65" s="1">
        <v>1.25E-4</v>
      </c>
      <c r="BA65" s="1">
        <v>-5.2499999999999997E-4</v>
      </c>
      <c r="BB65" s="1">
        <v>7.8750000000000001E-4</v>
      </c>
      <c r="BC65" s="1">
        <v>7.6250000000000005E-4</v>
      </c>
    </row>
    <row r="66" spans="5:55" x14ac:dyDescent="0.2">
      <c r="E66" s="1">
        <v>6.4490000000000006E-2</v>
      </c>
      <c r="F66" s="1">
        <v>9.9640000000000006E-2</v>
      </c>
      <c r="G66" s="1">
        <v>9.7059999999999994E-2</v>
      </c>
      <c r="H66" s="1">
        <v>1.2290000000000001E-2</v>
      </c>
      <c r="I66" s="1">
        <v>1.6800000000000001E-3</v>
      </c>
      <c r="J66" s="1">
        <v>1.3600000000000001E-3</v>
      </c>
      <c r="K66" s="1">
        <v>2.9999999999999997E-4</v>
      </c>
      <c r="L66" s="1">
        <v>3.8749999999999999E-4</v>
      </c>
      <c r="M66" s="1">
        <v>-4.75E-4</v>
      </c>
      <c r="N66" s="1">
        <v>2.5000000000000001E-4</v>
      </c>
      <c r="O66" s="1">
        <v>-6.7500000000000004E-4</v>
      </c>
      <c r="P66" s="1">
        <v>9.3749999999999997E-4</v>
      </c>
      <c r="Q66" s="1">
        <v>1.3600000000000001E-3</v>
      </c>
      <c r="S66" s="2"/>
      <c r="X66" s="1">
        <v>0.17329</v>
      </c>
      <c r="Y66" s="1">
        <v>0.10664</v>
      </c>
      <c r="Z66" s="1">
        <v>0.12975999999999999</v>
      </c>
      <c r="AA66" s="1">
        <v>0.11599</v>
      </c>
      <c r="AB66" s="1">
        <v>0.15398000000000001</v>
      </c>
      <c r="AC66" s="1">
        <v>0.18966</v>
      </c>
      <c r="AD66" s="1">
        <v>0.11559999999999999</v>
      </c>
      <c r="AE66" s="1">
        <v>0.10789</v>
      </c>
      <c r="AF66" s="1">
        <v>6.173E-2</v>
      </c>
      <c r="AG66" s="1">
        <v>1.3950000000000001E-2</v>
      </c>
      <c r="AH66" s="1">
        <v>8.5720000000000005E-2</v>
      </c>
      <c r="AI66" s="1">
        <v>0.15193999999999999</v>
      </c>
      <c r="AJ66" s="1">
        <v>0.12035999999999999</v>
      </c>
      <c r="AL66" s="2"/>
      <c r="AQ66" s="1">
        <v>0.13988999999999999</v>
      </c>
      <c r="AR66" s="1">
        <v>0.10503999999999999</v>
      </c>
      <c r="AS66" s="1">
        <v>0.12656000000000001</v>
      </c>
      <c r="AT66" s="1">
        <v>0.10339</v>
      </c>
      <c r="AU66" s="1">
        <v>0.15887000000000001</v>
      </c>
      <c r="AV66" s="1">
        <v>1.436E-2</v>
      </c>
      <c r="AW66" s="1">
        <v>2.7000000000000001E-3</v>
      </c>
      <c r="AX66" s="1">
        <v>-1.125E-4</v>
      </c>
      <c r="AY66" s="1">
        <v>-7.4999999999999993E-5</v>
      </c>
      <c r="AZ66" s="1">
        <v>-4.4999999999999999E-4</v>
      </c>
      <c r="BA66" s="1">
        <v>-1.75E-4</v>
      </c>
      <c r="BB66" s="1">
        <v>-6.2500000000000001E-5</v>
      </c>
      <c r="BC66" s="1">
        <v>-1.3750000000000001E-4</v>
      </c>
    </row>
    <row r="67" spans="5:55" x14ac:dyDescent="0.2">
      <c r="E67" s="1">
        <v>6.6589999999999996E-2</v>
      </c>
      <c r="F67" s="1">
        <v>9.7239999999999993E-2</v>
      </c>
      <c r="G67" s="1">
        <v>9.4759999999999997E-2</v>
      </c>
      <c r="H67" s="1">
        <v>1.5990000000000001E-2</v>
      </c>
      <c r="I67" s="1">
        <v>1.2800000000000001E-3</v>
      </c>
      <c r="J67" s="1">
        <v>3.6249999999999998E-4</v>
      </c>
      <c r="K67" s="1">
        <v>-2.0000000000000001E-4</v>
      </c>
      <c r="L67" s="1">
        <v>-2.1249999999999999E-4</v>
      </c>
      <c r="M67" s="1">
        <v>-1.08E-3</v>
      </c>
      <c r="N67" s="1">
        <v>-5.5000000000000003E-4</v>
      </c>
      <c r="O67" s="1">
        <v>-8.7500000000000002E-4</v>
      </c>
      <c r="P67" s="1">
        <v>-6.2500000000000001E-5</v>
      </c>
      <c r="Q67" s="1">
        <v>4.6250000000000002E-4</v>
      </c>
      <c r="S67" s="2"/>
      <c r="X67" s="1">
        <v>0.17499000000000001</v>
      </c>
      <c r="Y67" s="1">
        <v>0.10324</v>
      </c>
      <c r="Z67" s="1">
        <v>0.11786000000000001</v>
      </c>
      <c r="AA67" s="1">
        <v>0.11289</v>
      </c>
      <c r="AB67" s="1">
        <v>0.13538</v>
      </c>
      <c r="AC67" s="1">
        <v>1.8259999999999998E-2</v>
      </c>
      <c r="AD67" s="1">
        <v>4.0000000000000002E-4</v>
      </c>
      <c r="AE67" s="1">
        <v>-7.1250000000000003E-4</v>
      </c>
      <c r="AF67" s="1">
        <v>-4.75E-4</v>
      </c>
      <c r="AG67" s="1">
        <v>-8.4999999999999995E-4</v>
      </c>
      <c r="AH67" s="1">
        <v>-5.7499999999999999E-4</v>
      </c>
      <c r="AI67" s="1">
        <v>-4.6250000000000002E-4</v>
      </c>
      <c r="AJ67" s="1">
        <v>-4.3750000000000001E-4</v>
      </c>
      <c r="AL67" s="2"/>
      <c r="AQ67" s="1">
        <v>0.13508999999999999</v>
      </c>
      <c r="AR67" s="1">
        <v>0.10234</v>
      </c>
      <c r="AS67" s="1">
        <v>0.11926</v>
      </c>
      <c r="AT67" s="1">
        <v>9.4390000000000002E-2</v>
      </c>
      <c r="AU67" s="1">
        <v>0.12678</v>
      </c>
      <c r="AV67" s="1">
        <v>0.14835999999999999</v>
      </c>
      <c r="AW67" s="1">
        <v>8.2000000000000003E-2</v>
      </c>
      <c r="AX67" s="1">
        <v>1.5689999999999999E-2</v>
      </c>
      <c r="AY67" s="1">
        <v>1.25E-4</v>
      </c>
      <c r="AZ67" s="1">
        <v>-5.5000000000000003E-4</v>
      </c>
      <c r="BA67" s="1">
        <v>-6.7500000000000004E-4</v>
      </c>
      <c r="BB67" s="1">
        <v>-4.6250000000000002E-4</v>
      </c>
      <c r="BC67" s="1">
        <v>-4.3750000000000001E-4</v>
      </c>
    </row>
    <row r="68" spans="5:55" x14ac:dyDescent="0.2">
      <c r="E68" s="1">
        <v>6.0589999999999998E-2</v>
      </c>
      <c r="F68" s="1">
        <v>8.7340000000000001E-2</v>
      </c>
      <c r="G68" s="1">
        <v>8.4760000000000002E-2</v>
      </c>
      <c r="H68" s="1">
        <v>1.379E-2</v>
      </c>
      <c r="I68" s="1">
        <v>3.7500000000000001E-4</v>
      </c>
      <c r="J68" s="1">
        <v>-2.375E-4</v>
      </c>
      <c r="K68" s="1">
        <v>3.4694499999999997E-18</v>
      </c>
      <c r="L68" s="1">
        <v>-1.2500000000000001E-5</v>
      </c>
      <c r="M68" s="1">
        <v>-1.08E-3</v>
      </c>
      <c r="N68" s="1">
        <v>-6.4999999999999997E-4</v>
      </c>
      <c r="O68" s="1">
        <v>-1.08E-3</v>
      </c>
      <c r="P68" s="1">
        <v>-2.6249999999999998E-4</v>
      </c>
      <c r="Q68" s="1">
        <v>3.6249999999999998E-4</v>
      </c>
      <c r="S68" s="2"/>
      <c r="X68" s="1">
        <v>0.14559</v>
      </c>
      <c r="Y68" s="1">
        <v>0.10024</v>
      </c>
      <c r="Z68" s="1">
        <v>0.10766000000000001</v>
      </c>
      <c r="AA68" s="1">
        <v>0.11419</v>
      </c>
      <c r="AB68" s="1">
        <v>0.12848000000000001</v>
      </c>
      <c r="AC68" s="1">
        <v>0.13045999999999999</v>
      </c>
      <c r="AD68" s="1">
        <v>0.1099</v>
      </c>
      <c r="AE68" s="1">
        <v>9.289E-2</v>
      </c>
      <c r="AF68" s="1">
        <v>8.6529999999999996E-2</v>
      </c>
      <c r="AG68" s="1">
        <v>8.9450000000000002E-2</v>
      </c>
      <c r="AH68" s="1">
        <v>9.3420000000000003E-2</v>
      </c>
      <c r="AI68" s="1">
        <v>9.8339999999999997E-2</v>
      </c>
      <c r="AJ68" s="1">
        <v>9.2259999999999995E-2</v>
      </c>
      <c r="AL68" s="2"/>
      <c r="AQ68" s="1">
        <v>0.14299000000000001</v>
      </c>
      <c r="AR68" s="1">
        <v>0.10234</v>
      </c>
      <c r="AS68" s="1">
        <v>0.11606</v>
      </c>
      <c r="AT68" s="1">
        <v>9.1789999999999997E-2</v>
      </c>
      <c r="AU68" s="1">
        <v>0.11508</v>
      </c>
      <c r="AV68" s="1">
        <v>0.13805999999999999</v>
      </c>
      <c r="AW68" s="1">
        <v>0.10349999999999999</v>
      </c>
      <c r="AX68" s="1">
        <v>0.10009</v>
      </c>
      <c r="AY68" s="1">
        <v>0.11953</v>
      </c>
      <c r="AZ68" s="1">
        <v>0.15354999999999999</v>
      </c>
      <c r="BA68" s="1">
        <v>0.13963</v>
      </c>
      <c r="BB68" s="1">
        <v>0.12424</v>
      </c>
      <c r="BC68" s="1">
        <v>0.10376000000000001</v>
      </c>
    </row>
    <row r="69" spans="5:55" x14ac:dyDescent="0.2">
      <c r="E69" s="1">
        <v>5.7090000000000002E-2</v>
      </c>
      <c r="F69" s="1">
        <v>8.2339999999999997E-2</v>
      </c>
      <c r="G69" s="1">
        <v>8.0860000000000001E-2</v>
      </c>
      <c r="H69" s="1">
        <v>1.6990000000000002E-2</v>
      </c>
      <c r="I69" s="1">
        <v>2.7500000000000002E-4</v>
      </c>
      <c r="J69" s="1">
        <v>-3.7499999999999997E-5</v>
      </c>
      <c r="K69" s="1">
        <v>-2.0000000000000001E-4</v>
      </c>
      <c r="L69" s="1">
        <v>-5.1250000000000004E-4</v>
      </c>
      <c r="M69" s="1">
        <v>-1.08E-3</v>
      </c>
      <c r="N69" s="1">
        <v>-5.5000000000000003E-4</v>
      </c>
      <c r="O69" s="1">
        <v>-6.7500000000000004E-4</v>
      </c>
      <c r="P69" s="1">
        <v>-6.2500000000000001E-5</v>
      </c>
      <c r="Q69" s="1">
        <v>-2.375E-4</v>
      </c>
      <c r="S69" s="2"/>
      <c r="X69" s="1">
        <v>0.16259000000000001</v>
      </c>
      <c r="Y69" s="1">
        <v>9.6939999999999998E-2</v>
      </c>
      <c r="Z69" s="1">
        <v>0.10656</v>
      </c>
      <c r="AA69" s="1">
        <v>0.10929</v>
      </c>
      <c r="AB69" s="1">
        <v>0.13888</v>
      </c>
      <c r="AC69" s="1">
        <v>0.11826</v>
      </c>
      <c r="AD69" s="1">
        <v>0.1026</v>
      </c>
      <c r="AE69" s="1">
        <v>5.1290000000000002E-2</v>
      </c>
      <c r="AF69" s="1">
        <v>5.1330000000000001E-2</v>
      </c>
      <c r="AG69" s="1">
        <v>1.495E-2</v>
      </c>
      <c r="AH69" s="1">
        <v>8.3320000000000005E-2</v>
      </c>
      <c r="AI69" s="1">
        <v>9.2939999999999995E-2</v>
      </c>
      <c r="AJ69" s="1">
        <v>8.7859999999999994E-2</v>
      </c>
      <c r="AL69" s="2"/>
      <c r="AQ69" s="1">
        <v>0.12739</v>
      </c>
      <c r="AR69" s="1">
        <v>0.10514</v>
      </c>
      <c r="AS69" s="1">
        <v>0.11856</v>
      </c>
      <c r="AT69" s="1">
        <v>9.2689999999999995E-2</v>
      </c>
      <c r="AU69" s="1">
        <v>4.2380000000000001E-2</v>
      </c>
      <c r="AV69" s="1">
        <v>4.2599999999999999E-3</v>
      </c>
      <c r="AW69" s="1">
        <v>-1.1999999999999999E-3</v>
      </c>
      <c r="AX69" s="1">
        <v>-9.1250000000000001E-4</v>
      </c>
      <c r="AY69" s="1">
        <v>-1.1800000000000001E-3</v>
      </c>
      <c r="AZ69" s="1">
        <v>-7.5000000000000002E-4</v>
      </c>
      <c r="BA69" s="1">
        <v>-8.7500000000000002E-4</v>
      </c>
      <c r="BB69" s="1">
        <v>-1.6249999999999999E-4</v>
      </c>
      <c r="BC69" s="1">
        <v>-1.3750000000000001E-4</v>
      </c>
    </row>
    <row r="70" spans="5:55" x14ac:dyDescent="0.2">
      <c r="E70" s="1">
        <v>6.2789999999999999E-2</v>
      </c>
      <c r="F70" s="1">
        <v>8.2140000000000005E-2</v>
      </c>
      <c r="G70" s="1">
        <v>8.1659999999999996E-2</v>
      </c>
      <c r="H70" s="1">
        <v>8.4899999999999993E-3</v>
      </c>
      <c r="I70" s="1">
        <v>-3.2499999999999999E-4</v>
      </c>
      <c r="J70" s="1">
        <v>-3.7499999999999997E-5</v>
      </c>
      <c r="K70" s="1">
        <v>-2.9999999999999997E-4</v>
      </c>
      <c r="L70" s="1">
        <v>-9.1250000000000001E-4</v>
      </c>
      <c r="M70" s="1">
        <v>-8.7500000000000002E-4</v>
      </c>
      <c r="N70" s="1">
        <v>-9.5E-4</v>
      </c>
      <c r="O70" s="1">
        <v>-8.7500000000000002E-4</v>
      </c>
      <c r="P70" s="1">
        <v>-4.6250000000000002E-4</v>
      </c>
      <c r="Q70" s="1">
        <v>-2.375E-4</v>
      </c>
      <c r="S70" s="2"/>
      <c r="X70" s="1">
        <v>0.16469</v>
      </c>
      <c r="Y70" s="1">
        <v>9.8540000000000003E-2</v>
      </c>
      <c r="Z70" s="1">
        <v>0.10045999999999999</v>
      </c>
      <c r="AA70" s="1">
        <v>0.10509</v>
      </c>
      <c r="AB70" s="1">
        <v>0.12408</v>
      </c>
      <c r="AC70" s="1">
        <v>0.10485999999999999</v>
      </c>
      <c r="AD70" s="1">
        <v>8.8200000000000001E-2</v>
      </c>
      <c r="AE70" s="1">
        <v>4.2389999999999997E-2</v>
      </c>
      <c r="AF70" s="1">
        <v>7.9420000000000004E-2</v>
      </c>
      <c r="AG70" s="1">
        <v>5.45E-3</v>
      </c>
      <c r="AH70" s="1">
        <v>9.0020000000000003E-2</v>
      </c>
      <c r="AI70" s="1">
        <v>0.10874</v>
      </c>
      <c r="AJ70" s="1">
        <v>8.1559999999999994E-2</v>
      </c>
      <c r="AL70" s="2"/>
      <c r="AQ70" s="1">
        <v>0.14338999999999999</v>
      </c>
      <c r="AR70" s="1">
        <v>0.10724</v>
      </c>
      <c r="AS70" s="1">
        <v>0.12006</v>
      </c>
      <c r="AT70" s="1">
        <v>9.0889999999999999E-2</v>
      </c>
      <c r="AU70" s="1">
        <v>0.14418</v>
      </c>
      <c r="AV70" s="1">
        <v>0.13786000000000001</v>
      </c>
      <c r="AW70" s="1">
        <v>0.1132</v>
      </c>
      <c r="AX70" s="1">
        <v>0.11019</v>
      </c>
      <c r="AY70" s="1">
        <v>4.7230000000000001E-2</v>
      </c>
      <c r="AZ70" s="1">
        <v>3.15E-3</v>
      </c>
      <c r="BA70" s="1">
        <v>2.2499999999999999E-4</v>
      </c>
      <c r="BB70" s="1">
        <v>4.3750000000000001E-4</v>
      </c>
      <c r="BC70" s="1">
        <v>-2.375E-4</v>
      </c>
    </row>
    <row r="71" spans="5:55" x14ac:dyDescent="0.2">
      <c r="E71" s="1">
        <v>5.8090000000000003E-2</v>
      </c>
      <c r="F71" s="1">
        <v>8.1640000000000004E-2</v>
      </c>
      <c r="G71" s="1">
        <v>8.3760000000000001E-2</v>
      </c>
      <c r="H71" s="1">
        <v>1.099E-2</v>
      </c>
      <c r="I71" s="1">
        <v>3.7500000000000001E-4</v>
      </c>
      <c r="J71" s="1">
        <v>2.6249999999999998E-4</v>
      </c>
      <c r="K71" s="1">
        <v>-2.0000000000000001E-4</v>
      </c>
      <c r="L71" s="1">
        <v>-6.1249999999999998E-4</v>
      </c>
      <c r="M71" s="1">
        <v>-7.7499999999999997E-4</v>
      </c>
      <c r="N71" s="1">
        <v>-9.5E-4</v>
      </c>
      <c r="O71" s="1">
        <v>-7.7499999999999997E-4</v>
      </c>
      <c r="P71" s="1">
        <v>-2.6249999999999998E-4</v>
      </c>
      <c r="Q71" s="1">
        <v>-3.3750000000000002E-4</v>
      </c>
      <c r="S71" s="2"/>
      <c r="X71" s="1">
        <v>0.16778999999999999</v>
      </c>
      <c r="Y71" s="1">
        <v>0.10304000000000001</v>
      </c>
      <c r="Z71" s="1">
        <v>0.10446</v>
      </c>
      <c r="AA71" s="1">
        <v>0.10449</v>
      </c>
      <c r="AB71" s="1">
        <v>0.10298</v>
      </c>
      <c r="AC71" s="1">
        <v>0.10446</v>
      </c>
      <c r="AD71" s="1">
        <v>8.9300000000000004E-2</v>
      </c>
      <c r="AE71" s="1">
        <v>9.0990000000000001E-2</v>
      </c>
      <c r="AF71" s="1">
        <v>8.3529999999999993E-2</v>
      </c>
      <c r="AG71" s="1">
        <v>9.7850000000000006E-2</v>
      </c>
      <c r="AH71" s="1">
        <v>0.10133</v>
      </c>
      <c r="AI71" s="1">
        <v>9.8640000000000005E-2</v>
      </c>
      <c r="AJ71" s="1">
        <v>0.10156</v>
      </c>
      <c r="AL71" s="2"/>
      <c r="AQ71" s="1">
        <v>0.12349</v>
      </c>
      <c r="AR71" s="1">
        <v>0.10434</v>
      </c>
      <c r="AS71" s="1">
        <v>0.11595999999999999</v>
      </c>
      <c r="AT71" s="1">
        <v>9.0190000000000006E-2</v>
      </c>
      <c r="AU71" s="1">
        <v>0.12737000000000001</v>
      </c>
      <c r="AV71" s="1">
        <v>0.13625999999999999</v>
      </c>
      <c r="AW71" s="1">
        <v>7.7200000000000005E-2</v>
      </c>
      <c r="AX71" s="1">
        <v>2.6689999999999998E-2</v>
      </c>
      <c r="AY71" s="1">
        <v>5.1229999999999998E-2</v>
      </c>
      <c r="AZ71" s="1">
        <v>8.1750000000000003E-2</v>
      </c>
      <c r="BA71" s="1">
        <v>7.5429999999999997E-2</v>
      </c>
      <c r="BB71" s="1">
        <v>4.224E-2</v>
      </c>
      <c r="BC71" s="1">
        <v>4.9360000000000001E-2</v>
      </c>
    </row>
    <row r="72" spans="5:55" x14ac:dyDescent="0.2">
      <c r="E72" s="1">
        <v>5.799E-2</v>
      </c>
      <c r="F72" s="1">
        <v>8.9039999999999994E-2</v>
      </c>
      <c r="G72" s="1">
        <v>0.10666</v>
      </c>
      <c r="H72" s="1">
        <v>0.10449</v>
      </c>
      <c r="I72" s="1">
        <v>8.1799999999999998E-3</v>
      </c>
      <c r="J72" s="1">
        <v>7.6250000000000005E-4</v>
      </c>
      <c r="K72" s="1">
        <v>4.0000000000000002E-4</v>
      </c>
      <c r="L72" s="1">
        <v>-6.1249999999999998E-4</v>
      </c>
      <c r="M72" s="1">
        <v>-3.7500000000000001E-4</v>
      </c>
      <c r="N72" s="1">
        <v>-8.4999999999999995E-4</v>
      </c>
      <c r="O72" s="1">
        <v>-9.7499999999999996E-4</v>
      </c>
      <c r="P72" s="1">
        <v>-4.6250000000000002E-4</v>
      </c>
      <c r="Q72" s="1">
        <v>3.6249999999999998E-4</v>
      </c>
      <c r="S72" s="2"/>
      <c r="X72" s="1">
        <v>0.17429</v>
      </c>
      <c r="Y72" s="1">
        <v>0.10124</v>
      </c>
      <c r="Z72" s="1">
        <v>0.10576000000000001</v>
      </c>
      <c r="AA72" s="1">
        <v>0.10979</v>
      </c>
      <c r="AB72" s="1">
        <v>0.10118000000000001</v>
      </c>
      <c r="AC72" s="1">
        <v>0.12016</v>
      </c>
      <c r="AD72" s="1">
        <v>0.1051</v>
      </c>
      <c r="AE72" s="1">
        <v>1.9689999999999999E-2</v>
      </c>
      <c r="AF72" s="1">
        <v>6.5129999999999993E-2</v>
      </c>
      <c r="AG72" s="1">
        <v>9.9849999999999994E-2</v>
      </c>
      <c r="AH72" s="1">
        <v>9.4729999999999995E-2</v>
      </c>
      <c r="AI72" s="1">
        <v>0.11094</v>
      </c>
      <c r="AJ72" s="1">
        <v>0.10856</v>
      </c>
      <c r="AL72" s="2"/>
      <c r="AQ72" s="1">
        <v>0.12819</v>
      </c>
      <c r="AR72" s="1">
        <v>0.10384</v>
      </c>
      <c r="AS72" s="1">
        <v>0.11776</v>
      </c>
      <c r="AT72" s="1">
        <v>9.0990000000000001E-2</v>
      </c>
      <c r="AU72" s="1">
        <v>0.15557000000000001</v>
      </c>
      <c r="AV72" s="1">
        <v>0.15945999999999999</v>
      </c>
      <c r="AW72" s="1">
        <v>0.11650000000000001</v>
      </c>
      <c r="AX72" s="1">
        <v>0.10439</v>
      </c>
      <c r="AY72" s="1">
        <v>0.11413</v>
      </c>
      <c r="AZ72" s="1">
        <v>0.13444999999999999</v>
      </c>
      <c r="BA72" s="1">
        <v>0.12472999999999999</v>
      </c>
      <c r="BB72" s="1">
        <v>0.13023999999999999</v>
      </c>
      <c r="BC72" s="1">
        <v>0.13045999999999999</v>
      </c>
    </row>
    <row r="73" spans="5:55" x14ac:dyDescent="0.2">
      <c r="E73" s="1">
        <v>6.019E-2</v>
      </c>
      <c r="F73" s="1">
        <v>9.7439999999999999E-2</v>
      </c>
      <c r="G73" s="1">
        <v>9.6860000000000002E-2</v>
      </c>
      <c r="H73" s="1">
        <v>1.6389999999999998E-2</v>
      </c>
      <c r="I73" s="1">
        <v>1.6800000000000001E-3</v>
      </c>
      <c r="J73" s="1">
        <v>6.625E-4</v>
      </c>
      <c r="K73" s="1">
        <v>2.0000000000000001E-4</v>
      </c>
      <c r="L73" s="1">
        <v>8.7499999999999999E-5</v>
      </c>
      <c r="M73" s="1">
        <v>-1.75E-4</v>
      </c>
      <c r="N73" s="1">
        <v>-5.0000000000000002E-5</v>
      </c>
      <c r="O73" s="1">
        <v>-2.7500000000000002E-4</v>
      </c>
      <c r="P73" s="1">
        <v>3.7499999999999997E-5</v>
      </c>
      <c r="Q73" s="1">
        <v>4.6250000000000002E-4</v>
      </c>
      <c r="S73" s="2"/>
      <c r="X73" s="1">
        <v>0.15379000000000001</v>
      </c>
      <c r="Y73" s="1">
        <v>9.9040000000000003E-2</v>
      </c>
      <c r="Z73" s="1">
        <v>0.11545999999999999</v>
      </c>
      <c r="AA73" s="1">
        <v>0.10609</v>
      </c>
      <c r="AB73" s="1">
        <v>0.13647999999999999</v>
      </c>
      <c r="AC73" s="1">
        <v>9.4460000000000002E-2</v>
      </c>
      <c r="AD73" s="1">
        <v>0.1052</v>
      </c>
      <c r="AE73" s="1">
        <v>7.9089999999999994E-2</v>
      </c>
      <c r="AF73" s="1">
        <v>8.9929999999999996E-2</v>
      </c>
      <c r="AG73" s="1">
        <v>6.3750000000000001E-2</v>
      </c>
      <c r="AH73" s="1">
        <v>7.2199999999999999E-3</v>
      </c>
      <c r="AI73" s="1">
        <v>1.3750000000000001E-4</v>
      </c>
      <c r="AJ73" s="1">
        <v>-1.3750000000000001E-4</v>
      </c>
      <c r="AL73" s="2"/>
      <c r="AQ73" s="1">
        <v>0.13879</v>
      </c>
      <c r="AR73" s="1">
        <v>0.10344</v>
      </c>
      <c r="AS73" s="1">
        <v>0.11906</v>
      </c>
      <c r="AT73" s="1">
        <v>9.4890000000000002E-2</v>
      </c>
      <c r="AU73" s="1">
        <v>7.9699999999999997E-3</v>
      </c>
      <c r="AV73" s="1">
        <v>6.625E-4</v>
      </c>
      <c r="AW73" s="1">
        <v>-4.0000000000000002E-4</v>
      </c>
      <c r="AX73" s="1">
        <v>1.875E-4</v>
      </c>
      <c r="AY73" s="1">
        <v>-7.4999999999999993E-5</v>
      </c>
      <c r="AZ73" s="1">
        <v>-5.0000000000000002E-5</v>
      </c>
      <c r="BA73" s="1">
        <v>-2.7500000000000002E-4</v>
      </c>
      <c r="BB73" s="1">
        <v>8.3750000000000003E-4</v>
      </c>
      <c r="BC73" s="1">
        <v>1.06E-3</v>
      </c>
    </row>
    <row r="74" spans="5:55" x14ac:dyDescent="0.2">
      <c r="E74" s="1">
        <v>5.8290000000000002E-2</v>
      </c>
      <c r="F74" s="1">
        <v>8.7929999999999994E-2</v>
      </c>
      <c r="G74" s="1">
        <v>8.319E-2</v>
      </c>
      <c r="H74" s="1">
        <v>9.8899999999999995E-3</v>
      </c>
      <c r="I74" s="1">
        <v>1.3600000000000001E-3</v>
      </c>
      <c r="J74" s="1">
        <v>5.3499999999999997E-3</v>
      </c>
      <c r="K74" s="1">
        <v>2.7500000000000002E-4</v>
      </c>
      <c r="L74" s="1">
        <v>1.5499999999999999E-3</v>
      </c>
      <c r="M74" s="1">
        <v>-4.75E-4</v>
      </c>
      <c r="N74" s="1">
        <v>-1.125E-4</v>
      </c>
      <c r="O74" s="1">
        <v>-2.9999999999999997E-4</v>
      </c>
      <c r="P74" s="1">
        <v>9.7499999999999996E-4</v>
      </c>
      <c r="Q74" s="1">
        <v>1.34E-3</v>
      </c>
      <c r="S74" s="2"/>
      <c r="X74" s="1">
        <v>0.11899</v>
      </c>
      <c r="Y74" s="1">
        <v>8.4629999999999997E-2</v>
      </c>
      <c r="Z74" s="1">
        <v>0.10668999999999999</v>
      </c>
      <c r="AA74" s="1">
        <v>0.11259</v>
      </c>
      <c r="AB74" s="1">
        <v>0.14466000000000001</v>
      </c>
      <c r="AC74" s="1">
        <v>7.7649999999999997E-2</v>
      </c>
      <c r="AD74" s="1">
        <v>8.9469999999999994E-2</v>
      </c>
      <c r="AE74" s="1">
        <v>6.9750000000000006E-2</v>
      </c>
      <c r="AF74" s="1">
        <v>7.7119999999999994E-2</v>
      </c>
      <c r="AG74" s="1">
        <v>7.2690000000000005E-2</v>
      </c>
      <c r="AH74" s="1">
        <v>8.5000000000000006E-2</v>
      </c>
      <c r="AI74" s="1">
        <v>0.10488</v>
      </c>
      <c r="AJ74" s="1">
        <v>9.1939999999999994E-2</v>
      </c>
      <c r="AL74" s="2"/>
      <c r="AQ74" s="1">
        <v>0.12848999999999999</v>
      </c>
      <c r="AR74" s="1">
        <v>0.10423</v>
      </c>
      <c r="AS74" s="1">
        <v>9.5390000000000003E-2</v>
      </c>
      <c r="AT74" s="1">
        <v>8.9190000000000005E-2</v>
      </c>
      <c r="AU74" s="1">
        <v>9.1560000000000002E-2</v>
      </c>
      <c r="AV74" s="1">
        <v>6.225E-2</v>
      </c>
      <c r="AW74" s="1">
        <v>0.11658</v>
      </c>
      <c r="AX74" s="1">
        <v>7.5450000000000003E-2</v>
      </c>
      <c r="AY74" s="1">
        <v>2.0830000000000001E-2</v>
      </c>
      <c r="AZ74" s="1">
        <v>0.11629</v>
      </c>
      <c r="BA74" s="1">
        <v>9.0200000000000002E-2</v>
      </c>
      <c r="BB74" s="1">
        <v>0.10838</v>
      </c>
      <c r="BC74" s="1">
        <v>9.4839999999999994E-2</v>
      </c>
    </row>
    <row r="75" spans="5:55" x14ac:dyDescent="0.2">
      <c r="E75" s="1">
        <v>6.1789999999999998E-2</v>
      </c>
      <c r="F75" s="1">
        <v>8.6929999999999993E-2</v>
      </c>
      <c r="G75" s="1">
        <v>8.1189999999999998E-2</v>
      </c>
      <c r="H75" s="1">
        <v>1.1990000000000001E-2</v>
      </c>
      <c r="I75" s="1">
        <v>8.6249999999999999E-4</v>
      </c>
      <c r="J75" s="1">
        <v>1.4999999999999999E-4</v>
      </c>
      <c r="K75" s="1">
        <v>7.4999999999999993E-5</v>
      </c>
      <c r="L75" s="1">
        <v>7.5000000000000002E-4</v>
      </c>
      <c r="M75" s="1">
        <v>-1.08E-3</v>
      </c>
      <c r="N75" s="1">
        <v>-6.1249999999999998E-4</v>
      </c>
      <c r="O75" s="1">
        <v>-4.0000000000000002E-4</v>
      </c>
      <c r="P75" s="1">
        <v>1.75E-4</v>
      </c>
      <c r="Q75" s="1">
        <v>2.375E-4</v>
      </c>
      <c r="S75" s="2"/>
      <c r="X75" s="1">
        <v>0.10768999999999999</v>
      </c>
      <c r="Y75" s="1">
        <v>8.9429999999999996E-2</v>
      </c>
      <c r="Z75" s="1">
        <v>0.10478999999999999</v>
      </c>
      <c r="AA75" s="1">
        <v>0.10238999999999999</v>
      </c>
      <c r="AB75" s="1">
        <v>0.12016</v>
      </c>
      <c r="AC75" s="1">
        <v>0.10795</v>
      </c>
      <c r="AD75" s="1">
        <v>4.6379999999999998E-2</v>
      </c>
      <c r="AE75" s="1">
        <v>7.8649999999999998E-2</v>
      </c>
      <c r="AF75" s="1">
        <v>7.1429999999999993E-2</v>
      </c>
      <c r="AG75" s="1">
        <v>8.8489999999999999E-2</v>
      </c>
      <c r="AH75" s="1">
        <v>7.0900000000000005E-2</v>
      </c>
      <c r="AI75" s="1">
        <v>3.2379999999999999E-2</v>
      </c>
      <c r="AJ75" s="1">
        <v>6.1740000000000003E-2</v>
      </c>
      <c r="AL75" s="2"/>
      <c r="AQ75" s="1">
        <v>0.12709000000000001</v>
      </c>
      <c r="AR75" s="1">
        <v>0.10262</v>
      </c>
      <c r="AS75" s="1">
        <v>0.10029</v>
      </c>
      <c r="AT75" s="1">
        <v>8.9090000000000003E-2</v>
      </c>
      <c r="AU75" s="1">
        <v>0.15376000000000001</v>
      </c>
      <c r="AV75" s="1">
        <v>0.15045</v>
      </c>
      <c r="AW75" s="1">
        <v>0.13558000000000001</v>
      </c>
      <c r="AX75" s="1">
        <v>0.12035</v>
      </c>
      <c r="AY75" s="1">
        <v>8.5819999999999994E-2</v>
      </c>
      <c r="AZ75" s="1">
        <v>8.1189999999999998E-2</v>
      </c>
      <c r="BA75" s="1">
        <v>9.9500000000000005E-2</v>
      </c>
      <c r="BB75" s="1">
        <v>0.10168000000000001</v>
      </c>
      <c r="BC75" s="1">
        <v>8.4540000000000004E-2</v>
      </c>
    </row>
    <row r="76" spans="5:55" x14ac:dyDescent="0.2">
      <c r="E76" s="1">
        <v>5.6689999999999997E-2</v>
      </c>
      <c r="F76" s="1">
        <v>8.2919999999999994E-2</v>
      </c>
      <c r="G76" s="1">
        <v>8.2390000000000005E-2</v>
      </c>
      <c r="H76" s="1">
        <v>1.7590000000000001E-2</v>
      </c>
      <c r="I76" s="1">
        <v>5.6249999999999996E-4</v>
      </c>
      <c r="J76" s="1">
        <v>-5.0000000000000002E-5</v>
      </c>
      <c r="K76" s="1">
        <v>2.7500000000000002E-4</v>
      </c>
      <c r="L76" s="1">
        <v>-3.5E-4</v>
      </c>
      <c r="M76" s="1">
        <v>-8.7500000000000002E-4</v>
      </c>
      <c r="N76" s="1">
        <v>-8.1249999999999996E-4</v>
      </c>
      <c r="O76" s="1">
        <v>-2.0000000000000001E-4</v>
      </c>
      <c r="P76" s="1">
        <v>-2.5000000000000001E-5</v>
      </c>
      <c r="Q76" s="1">
        <v>-1.6249999999999999E-4</v>
      </c>
      <c r="S76" s="2"/>
      <c r="X76" s="1">
        <v>0.11239</v>
      </c>
      <c r="Y76" s="1">
        <v>9.0329999999999994E-2</v>
      </c>
      <c r="Z76" s="1">
        <v>0.10428999999999999</v>
      </c>
      <c r="AA76" s="1">
        <v>0.10169</v>
      </c>
      <c r="AB76" s="1">
        <v>0.12275999999999999</v>
      </c>
      <c r="AC76" s="1">
        <v>0.10495</v>
      </c>
      <c r="AD76" s="1">
        <v>0.12606999999999999</v>
      </c>
      <c r="AE76" s="1">
        <v>0.11735</v>
      </c>
      <c r="AF76" s="1">
        <v>0.10342999999999999</v>
      </c>
      <c r="AG76" s="1">
        <v>9.2289999999999997E-2</v>
      </c>
      <c r="AH76" s="1">
        <v>8.9700000000000002E-2</v>
      </c>
      <c r="AI76" s="1">
        <v>0.11858</v>
      </c>
      <c r="AJ76" s="1">
        <v>9.1840000000000005E-2</v>
      </c>
      <c r="AL76" s="2"/>
      <c r="AQ76" s="1">
        <v>0.12279</v>
      </c>
      <c r="AR76" s="1">
        <v>0.10113</v>
      </c>
      <c r="AS76" s="1">
        <v>0.10059</v>
      </c>
      <c r="AT76" s="1">
        <v>8.7790000000000007E-2</v>
      </c>
      <c r="AU76" s="1">
        <v>1.9460000000000002E-2</v>
      </c>
      <c r="AV76" s="1">
        <v>0.12855</v>
      </c>
      <c r="AW76" s="1">
        <v>5.9369999999999999E-2</v>
      </c>
      <c r="AX76" s="1">
        <v>3.5150000000000001E-2</v>
      </c>
      <c r="AY76" s="1">
        <v>3.0200000000000001E-3</v>
      </c>
      <c r="AZ76" s="1">
        <v>-1.2099999999999999E-3</v>
      </c>
      <c r="BA76" s="1">
        <v>-8.9999999999999998E-4</v>
      </c>
      <c r="BB76" s="1">
        <v>-1.25E-4</v>
      </c>
      <c r="BC76" s="1">
        <v>-6.625E-4</v>
      </c>
    </row>
    <row r="77" spans="5:55" x14ac:dyDescent="0.2">
      <c r="E77" s="1">
        <v>5.4989999999999997E-2</v>
      </c>
      <c r="F77" s="1">
        <v>8.5029999999999994E-2</v>
      </c>
      <c r="G77" s="1">
        <v>7.5889999999999999E-2</v>
      </c>
      <c r="H77" s="1">
        <v>1.8790000000000001E-2</v>
      </c>
      <c r="I77" s="1">
        <v>6.625E-4</v>
      </c>
      <c r="J77" s="1">
        <v>-3.5E-4</v>
      </c>
      <c r="K77" s="1">
        <v>7.4999999999999993E-5</v>
      </c>
      <c r="L77" s="1">
        <v>-5.5000000000000003E-4</v>
      </c>
      <c r="M77" s="1">
        <v>-5.7499999999999999E-4</v>
      </c>
      <c r="N77" s="1">
        <v>-6.1249999999999998E-4</v>
      </c>
      <c r="O77" s="1">
        <v>-5.9999999999999995E-4</v>
      </c>
      <c r="P77" s="1">
        <v>3.7500000000000001E-4</v>
      </c>
      <c r="Q77" s="1">
        <v>-1.6249999999999999E-4</v>
      </c>
      <c r="S77" s="2"/>
      <c r="X77" s="1">
        <v>0.10219</v>
      </c>
      <c r="Y77" s="1">
        <v>8.7029999999999996E-2</v>
      </c>
      <c r="Z77" s="1">
        <v>9.9589999999999998E-2</v>
      </c>
      <c r="AA77" s="1">
        <v>0.10329000000000001</v>
      </c>
      <c r="AB77" s="1">
        <v>0.12695999999999999</v>
      </c>
      <c r="AC77" s="1">
        <v>7.0449999999999999E-2</v>
      </c>
      <c r="AD77" s="1">
        <v>5.8279999999999998E-2</v>
      </c>
      <c r="AE77" s="1">
        <v>2.9749999999999999E-2</v>
      </c>
      <c r="AF77" s="1">
        <v>2.7299999999999998E-3</v>
      </c>
      <c r="AG77" s="1">
        <v>8.7499999999999999E-5</v>
      </c>
      <c r="AH77" s="1">
        <v>-6.9999999999999999E-4</v>
      </c>
      <c r="AI77" s="1">
        <v>7.4999999999999993E-5</v>
      </c>
      <c r="AJ77" s="1">
        <v>3.7499999999999997E-5</v>
      </c>
      <c r="AL77" s="2"/>
      <c r="AQ77" s="1">
        <v>0.13299</v>
      </c>
      <c r="AR77" s="1">
        <v>0.10283</v>
      </c>
      <c r="AS77" s="1">
        <v>9.6390000000000003E-2</v>
      </c>
      <c r="AT77" s="1">
        <v>8.9090000000000003E-2</v>
      </c>
      <c r="AU77" s="1">
        <v>1.4160000000000001E-2</v>
      </c>
      <c r="AV77" s="1">
        <v>2.4499999999999999E-3</v>
      </c>
      <c r="AW77" s="1">
        <v>-2.5000000000000001E-5</v>
      </c>
      <c r="AX77" s="1">
        <v>-5.5000000000000003E-4</v>
      </c>
      <c r="AY77" s="1">
        <v>-1.08E-3</v>
      </c>
      <c r="AZ77" s="1">
        <v>-1.01E-3</v>
      </c>
      <c r="BA77" s="1">
        <v>-5.9999999999999995E-4</v>
      </c>
      <c r="BB77" s="1">
        <v>1.75E-4</v>
      </c>
      <c r="BC77" s="1">
        <v>-4.6250000000000002E-4</v>
      </c>
    </row>
    <row r="78" spans="5:55" x14ac:dyDescent="0.2">
      <c r="E78" s="1">
        <v>5.6989999999999999E-2</v>
      </c>
      <c r="F78" s="1">
        <v>7.9820000000000002E-2</v>
      </c>
      <c r="G78" s="1">
        <v>7.1489999999999998E-2</v>
      </c>
      <c r="H78" s="1">
        <v>8.3899999999999999E-3</v>
      </c>
      <c r="I78" s="1">
        <v>-1.3750000000000001E-4</v>
      </c>
      <c r="J78" s="1">
        <v>-3.5E-4</v>
      </c>
      <c r="K78" s="1">
        <v>-2.2499999999999999E-4</v>
      </c>
      <c r="L78" s="1">
        <v>-1.4999999999999999E-4</v>
      </c>
      <c r="M78" s="1">
        <v>-1.08E-3</v>
      </c>
      <c r="N78" s="1">
        <v>-6.1249999999999998E-4</v>
      </c>
      <c r="O78" s="1">
        <v>-8.0000000000000004E-4</v>
      </c>
      <c r="P78" s="1">
        <v>-3.2499999999999999E-4</v>
      </c>
      <c r="Q78" s="1">
        <v>-3.6249999999999998E-4</v>
      </c>
      <c r="S78" s="2"/>
      <c r="X78" s="1">
        <v>0.11389000000000001</v>
      </c>
      <c r="Y78" s="1">
        <v>8.3529999999999993E-2</v>
      </c>
      <c r="Z78" s="1">
        <v>0.10038999999999999</v>
      </c>
      <c r="AA78" s="1">
        <v>9.7589999999999996E-2</v>
      </c>
      <c r="AB78" s="1">
        <v>3.1359999999999999E-2</v>
      </c>
      <c r="AC78" s="1">
        <v>3.65E-3</v>
      </c>
      <c r="AD78" s="1">
        <v>-6.2500000000000001E-4</v>
      </c>
      <c r="AE78" s="1">
        <v>-5.0000000000000002E-5</v>
      </c>
      <c r="AF78" s="1">
        <v>-1.08E-3</v>
      </c>
      <c r="AG78" s="1">
        <v>-4.125E-4</v>
      </c>
      <c r="AH78" s="1">
        <v>-1E-3</v>
      </c>
      <c r="AI78" s="1">
        <v>5.7499999999999999E-4</v>
      </c>
      <c r="AJ78" s="1">
        <v>1.3750000000000001E-4</v>
      </c>
      <c r="AL78" s="2"/>
      <c r="AQ78" s="1">
        <v>0.13069</v>
      </c>
      <c r="AR78" s="1">
        <v>0.10473</v>
      </c>
      <c r="AS78" s="1">
        <v>0.10449</v>
      </c>
      <c r="AT78" s="1">
        <v>8.6790000000000006E-2</v>
      </c>
      <c r="AU78" s="1">
        <v>7.0600000000000003E-3</v>
      </c>
      <c r="AV78" s="1">
        <v>-5.5000000000000003E-4</v>
      </c>
      <c r="AW78" s="1">
        <v>-3.2499999999999999E-4</v>
      </c>
      <c r="AX78" s="1">
        <v>3.5E-4</v>
      </c>
      <c r="AY78" s="1">
        <v>-7.7499999999999997E-4</v>
      </c>
      <c r="AZ78" s="1">
        <v>-1.2500000000000001E-5</v>
      </c>
      <c r="BA78" s="1">
        <v>2.0000000000000001E-4</v>
      </c>
      <c r="BB78" s="1">
        <v>4.75E-4</v>
      </c>
      <c r="BC78" s="1">
        <v>5.375E-4</v>
      </c>
    </row>
    <row r="79" spans="5:55" x14ac:dyDescent="0.2">
      <c r="E79" s="1">
        <v>5.5289999999999999E-2</v>
      </c>
      <c r="F79" s="1">
        <v>7.9020000000000007E-2</v>
      </c>
      <c r="G79" s="1">
        <v>7.639E-2</v>
      </c>
      <c r="H79" s="1">
        <v>7.8899999999999994E-3</v>
      </c>
      <c r="I79" s="1">
        <v>3.6249999999999998E-4</v>
      </c>
      <c r="J79" s="1">
        <v>-3.5E-4</v>
      </c>
      <c r="K79" s="1">
        <v>-1.25E-4</v>
      </c>
      <c r="L79" s="1">
        <v>-3.5E-4</v>
      </c>
      <c r="M79" s="1">
        <v>-1.08E-3</v>
      </c>
      <c r="N79" s="1">
        <v>-4.125E-4</v>
      </c>
      <c r="O79" s="1">
        <v>-5.0000000000000001E-4</v>
      </c>
      <c r="P79" s="1">
        <v>-1.25E-4</v>
      </c>
      <c r="Q79" s="1">
        <v>3.7499999999999997E-5</v>
      </c>
      <c r="S79" s="2"/>
      <c r="X79" s="1">
        <v>0.11398999999999999</v>
      </c>
      <c r="Y79" s="1">
        <v>8.8029999999999997E-2</v>
      </c>
      <c r="Z79" s="1">
        <v>0.10029</v>
      </c>
      <c r="AA79" s="1">
        <v>0.10249</v>
      </c>
      <c r="AB79" s="1">
        <v>0.11806</v>
      </c>
      <c r="AC79" s="1">
        <v>0.12225</v>
      </c>
      <c r="AD79" s="1">
        <v>8.1379999999999994E-2</v>
      </c>
      <c r="AE79" s="1">
        <v>6.5449999999999994E-2</v>
      </c>
      <c r="AF79" s="1">
        <v>7.3429999999999995E-2</v>
      </c>
      <c r="AG79" s="1">
        <v>0.11179</v>
      </c>
      <c r="AH79" s="1">
        <v>7.8899999999999998E-2</v>
      </c>
      <c r="AI79" s="1">
        <v>8.7970000000000007E-2</v>
      </c>
      <c r="AJ79" s="1">
        <v>8.1739999999999993E-2</v>
      </c>
      <c r="AL79" s="2"/>
      <c r="AQ79" s="1">
        <v>0.13849</v>
      </c>
      <c r="AR79" s="1">
        <v>0.10362</v>
      </c>
      <c r="AS79" s="1">
        <v>0.10419</v>
      </c>
      <c r="AT79" s="1">
        <v>8.7889999999999996E-2</v>
      </c>
      <c r="AU79" s="1">
        <v>0.16156000000000001</v>
      </c>
      <c r="AV79" s="1">
        <v>0.15054999999999999</v>
      </c>
      <c r="AW79" s="1">
        <v>0.13128000000000001</v>
      </c>
      <c r="AX79" s="1">
        <v>0.11785</v>
      </c>
      <c r="AY79" s="1">
        <v>9.8320000000000005E-2</v>
      </c>
      <c r="AZ79" s="1">
        <v>7.6289999999999997E-2</v>
      </c>
      <c r="BA79" s="1">
        <v>9.3799999999999994E-2</v>
      </c>
      <c r="BB79" s="1">
        <v>9.9379999999999996E-2</v>
      </c>
      <c r="BC79" s="1">
        <v>8.5940000000000003E-2</v>
      </c>
    </row>
    <row r="80" spans="5:55" x14ac:dyDescent="0.2">
      <c r="E80" s="1">
        <v>5.5890000000000002E-2</v>
      </c>
      <c r="F80" s="1">
        <v>8.1229999999999997E-2</v>
      </c>
      <c r="G80" s="1">
        <v>8.4589999999999999E-2</v>
      </c>
      <c r="H80" s="1">
        <v>2.9690000000000001E-2</v>
      </c>
      <c r="I80" s="1">
        <v>1.4599999999999999E-3</v>
      </c>
      <c r="J80" s="1">
        <v>2.5000000000000001E-4</v>
      </c>
      <c r="K80" s="1">
        <v>3.7500000000000001E-4</v>
      </c>
      <c r="L80" s="1">
        <v>-2.5000000000000001E-4</v>
      </c>
      <c r="M80" s="1">
        <v>-2.7500000000000002E-4</v>
      </c>
      <c r="N80" s="1">
        <v>-4.125E-4</v>
      </c>
      <c r="O80" s="1">
        <v>-5.9999999999999995E-4</v>
      </c>
      <c r="P80" s="1">
        <v>-2.2499999999999999E-4</v>
      </c>
      <c r="Q80" s="1">
        <v>3.7499999999999997E-5</v>
      </c>
      <c r="S80" s="2"/>
      <c r="X80" s="1">
        <v>0.11389000000000001</v>
      </c>
      <c r="Y80" s="1">
        <v>8.9029999999999998E-2</v>
      </c>
      <c r="Z80" s="1">
        <v>9.5390000000000003E-2</v>
      </c>
      <c r="AA80" s="1">
        <v>9.8890000000000006E-2</v>
      </c>
      <c r="AB80" s="1">
        <v>9.0859999999999996E-2</v>
      </c>
      <c r="AC80" s="1">
        <v>5.9049999999999998E-2</v>
      </c>
      <c r="AD80" s="1">
        <v>6.77E-3</v>
      </c>
      <c r="AE80" s="1">
        <v>-4.4999999999999999E-4</v>
      </c>
      <c r="AF80" s="1">
        <v>2.5000000000000001E-5</v>
      </c>
      <c r="AG80" s="1">
        <v>-8.1249999999999996E-4</v>
      </c>
      <c r="AH80" s="1">
        <v>-8.0000000000000004E-4</v>
      </c>
      <c r="AI80" s="1">
        <v>7.4999999999999993E-5</v>
      </c>
      <c r="AJ80" s="1">
        <v>-4.6250000000000002E-4</v>
      </c>
      <c r="AL80" s="2"/>
      <c r="AQ80" s="1">
        <v>0.13189000000000001</v>
      </c>
      <c r="AR80" s="1">
        <v>0.10443</v>
      </c>
      <c r="AS80" s="1">
        <v>0.10539</v>
      </c>
      <c r="AT80" s="1">
        <v>9.0289999999999995E-2</v>
      </c>
      <c r="AU80" s="1">
        <v>0.10166</v>
      </c>
      <c r="AV80" s="1">
        <v>6.6750000000000004E-2</v>
      </c>
      <c r="AW80" s="1">
        <v>0.10317999999999999</v>
      </c>
      <c r="AX80" s="1">
        <v>6.7650000000000002E-2</v>
      </c>
      <c r="AY80" s="1">
        <v>0.12282999999999999</v>
      </c>
      <c r="AZ80" s="1">
        <v>0.11989</v>
      </c>
      <c r="BA80" s="1">
        <v>9.3700000000000006E-2</v>
      </c>
      <c r="BB80" s="1">
        <v>0.10498</v>
      </c>
      <c r="BC80" s="1">
        <v>9.1740000000000002E-2</v>
      </c>
    </row>
    <row r="81" spans="5:55" x14ac:dyDescent="0.2">
      <c r="E81" s="1">
        <v>6.139E-2</v>
      </c>
      <c r="F81" s="1">
        <v>8.4129999999999996E-2</v>
      </c>
      <c r="G81" s="1">
        <v>8.3790000000000003E-2</v>
      </c>
      <c r="H81" s="1">
        <v>1.409E-2</v>
      </c>
      <c r="I81" s="1">
        <v>1.16E-3</v>
      </c>
      <c r="J81" s="1">
        <v>4.4999999999999999E-4</v>
      </c>
      <c r="K81" s="1">
        <v>7.4999999999999993E-5</v>
      </c>
      <c r="L81" s="1">
        <v>3.5E-4</v>
      </c>
      <c r="M81" s="1">
        <v>-5.7499999999999999E-4</v>
      </c>
      <c r="N81" s="1">
        <v>-1.2500000000000001E-5</v>
      </c>
      <c r="O81" s="1">
        <v>-2.9999999999999997E-4</v>
      </c>
      <c r="P81" s="1">
        <v>2.7500000000000002E-4</v>
      </c>
      <c r="Q81" s="1">
        <v>4.3750000000000001E-4</v>
      </c>
      <c r="S81" s="2"/>
      <c r="X81" s="1">
        <v>0.11498999999999999</v>
      </c>
      <c r="Y81" s="1">
        <v>8.3419999999999994E-2</v>
      </c>
      <c r="Z81" s="1">
        <v>0.10668999999999999</v>
      </c>
      <c r="AA81" s="1">
        <v>9.5390000000000003E-2</v>
      </c>
      <c r="AB81" s="1">
        <v>0.12175999999999999</v>
      </c>
      <c r="AC81" s="1">
        <v>8.9450000000000002E-2</v>
      </c>
      <c r="AD81" s="1">
        <v>7.2580000000000006E-2</v>
      </c>
      <c r="AE81" s="1">
        <v>7.8350000000000003E-2</v>
      </c>
      <c r="AF81" s="1">
        <v>6.2129999999999998E-2</v>
      </c>
      <c r="AG81" s="1">
        <v>6.0789999999999997E-2</v>
      </c>
      <c r="AH81" s="1">
        <v>6.1100000000000002E-2</v>
      </c>
      <c r="AI81" s="1">
        <v>7.7079999999999996E-2</v>
      </c>
      <c r="AJ81" s="1">
        <v>6.7140000000000005E-2</v>
      </c>
      <c r="AL81" s="2"/>
      <c r="AQ81" s="1">
        <v>0.14399000000000001</v>
      </c>
      <c r="AR81" s="1">
        <v>0.10113</v>
      </c>
      <c r="AS81" s="1">
        <v>9.9390000000000006E-2</v>
      </c>
      <c r="AT81" s="1">
        <v>9.1090000000000004E-2</v>
      </c>
      <c r="AU81" s="1">
        <v>6.1599999999999997E-3</v>
      </c>
      <c r="AV81" s="1">
        <v>3.5E-4</v>
      </c>
      <c r="AW81" s="1">
        <v>-1.25E-4</v>
      </c>
      <c r="AX81" s="1">
        <v>4.4999999999999999E-4</v>
      </c>
      <c r="AY81" s="1">
        <v>6.2500000000000001E-4</v>
      </c>
      <c r="AZ81" s="1">
        <v>1.875E-4</v>
      </c>
      <c r="BA81" s="1">
        <v>-4.0000000000000002E-4</v>
      </c>
      <c r="BB81" s="1">
        <v>1.08E-3</v>
      </c>
      <c r="BC81" s="1">
        <v>1.0399999999999999E-3</v>
      </c>
    </row>
    <row r="82" spans="5:55" x14ac:dyDescent="0.2">
      <c r="E82" s="1">
        <v>7.1300000000000002E-2</v>
      </c>
      <c r="F82" s="1">
        <v>9.3140000000000001E-2</v>
      </c>
      <c r="G82" s="1">
        <v>9.0550000000000005E-2</v>
      </c>
      <c r="H82" s="1">
        <v>9.41E-3</v>
      </c>
      <c r="I82" s="1">
        <v>1.4499999999999999E-3</v>
      </c>
      <c r="J82" s="1">
        <v>1.5399999999999999E-3</v>
      </c>
      <c r="K82" s="1">
        <v>1.75E-4</v>
      </c>
      <c r="L82" s="1">
        <v>6.625E-4</v>
      </c>
      <c r="M82" s="1">
        <v>-8.8750000000000005E-4</v>
      </c>
      <c r="N82" s="1">
        <v>6.2500000000000001E-5</v>
      </c>
      <c r="O82" s="1">
        <v>-4.0000000000000002E-4</v>
      </c>
      <c r="P82" s="1">
        <v>8.3750000000000003E-4</v>
      </c>
      <c r="Q82" s="1">
        <v>1.24E-3</v>
      </c>
      <c r="S82" s="2"/>
      <c r="X82" s="1">
        <v>0.17910000000000001</v>
      </c>
      <c r="Y82" s="1">
        <v>9.1639999999999999E-2</v>
      </c>
      <c r="Z82" s="1">
        <v>0.10245</v>
      </c>
      <c r="AA82" s="1">
        <v>0.11090999999999999</v>
      </c>
      <c r="AB82" s="1">
        <v>0.20294999999999999</v>
      </c>
      <c r="AC82" s="1">
        <v>0.17083999999999999</v>
      </c>
      <c r="AD82" s="1">
        <v>0.19228000000000001</v>
      </c>
      <c r="AE82" s="1">
        <v>0.14516000000000001</v>
      </c>
      <c r="AF82" s="1">
        <v>0.10321</v>
      </c>
      <c r="AG82" s="1">
        <v>8.8959999999999997E-2</v>
      </c>
      <c r="AH82" s="1">
        <v>8.6699999999999999E-2</v>
      </c>
      <c r="AI82" s="1">
        <v>0.13653999999999999</v>
      </c>
      <c r="AJ82" s="1">
        <v>0.10184</v>
      </c>
      <c r="AL82" s="2"/>
      <c r="AQ82" s="1">
        <v>0.1532</v>
      </c>
      <c r="AR82" s="1">
        <v>9.3039999999999998E-2</v>
      </c>
      <c r="AS82" s="1">
        <v>9.8549999999999999E-2</v>
      </c>
      <c r="AT82" s="1">
        <v>8.9209999999999998E-2</v>
      </c>
      <c r="AU82" s="1">
        <v>8.0499999999999999E-3</v>
      </c>
      <c r="AV82" s="1">
        <v>-1.06E-3</v>
      </c>
      <c r="AW82" s="1">
        <v>-4.2499999999999998E-4</v>
      </c>
      <c r="AX82" s="1">
        <v>-2.375E-4</v>
      </c>
      <c r="AY82" s="1">
        <v>-7.8750000000000001E-4</v>
      </c>
      <c r="AZ82" s="1">
        <v>-2.375E-4</v>
      </c>
      <c r="BA82" s="1">
        <v>-2.9999999999999997E-4</v>
      </c>
      <c r="BB82" s="1">
        <v>3.7499999999999997E-5</v>
      </c>
      <c r="BC82" s="1">
        <v>-4.6250000000000002E-4</v>
      </c>
    </row>
    <row r="83" spans="5:55" x14ac:dyDescent="0.2">
      <c r="E83" s="1">
        <v>6.8400000000000002E-2</v>
      </c>
      <c r="F83" s="1">
        <v>9.1539999999999996E-2</v>
      </c>
      <c r="G83" s="1">
        <v>8.8050000000000003E-2</v>
      </c>
      <c r="H83" s="1">
        <v>1.431E-2</v>
      </c>
      <c r="I83" s="1">
        <v>1.0499999999999999E-3</v>
      </c>
      <c r="J83" s="1">
        <v>5.375E-4</v>
      </c>
      <c r="K83" s="1">
        <v>7.4999999999999993E-5</v>
      </c>
      <c r="L83" s="1">
        <v>-3.7499999999999997E-5</v>
      </c>
      <c r="M83" s="1">
        <v>-1.09E-3</v>
      </c>
      <c r="N83" s="1">
        <v>-3.7499999999999997E-5</v>
      </c>
      <c r="O83" s="1">
        <v>-6.9999999999999999E-4</v>
      </c>
      <c r="P83" s="1">
        <v>-6.2500000000000001E-5</v>
      </c>
      <c r="Q83" s="1">
        <v>1.3750000000000001E-4</v>
      </c>
      <c r="S83" s="2"/>
      <c r="X83" s="1">
        <v>0.15390000000000001</v>
      </c>
      <c r="Y83" s="1">
        <v>9.0639999999999998E-2</v>
      </c>
      <c r="Z83" s="1">
        <v>0.11025</v>
      </c>
      <c r="AA83" s="1">
        <v>0.10891000000000001</v>
      </c>
      <c r="AB83" s="1">
        <v>3.3349999999999998E-2</v>
      </c>
      <c r="AC83" s="1">
        <v>1.9400000000000001E-3</v>
      </c>
      <c r="AD83" s="1">
        <v>-1.1199999999999999E-3</v>
      </c>
      <c r="AE83" s="1">
        <v>-4.3750000000000001E-4</v>
      </c>
      <c r="AF83" s="1">
        <v>-9.875000000000001E-4</v>
      </c>
      <c r="AG83" s="1">
        <v>1.2600000000000001E-3</v>
      </c>
      <c r="AH83" s="1">
        <v>-5.0000000000000001E-4</v>
      </c>
      <c r="AI83" s="1">
        <v>3.7499999999999997E-5</v>
      </c>
      <c r="AJ83" s="1">
        <v>-5.6249999999999996E-4</v>
      </c>
      <c r="AL83" s="2"/>
      <c r="AQ83" s="1">
        <v>0.1623</v>
      </c>
      <c r="AR83" s="1">
        <v>9.7640000000000005E-2</v>
      </c>
      <c r="AS83" s="1">
        <v>9.9150000000000002E-2</v>
      </c>
      <c r="AT83" s="1">
        <v>8.7709999999999996E-2</v>
      </c>
      <c r="AU83" s="1">
        <v>0.16025</v>
      </c>
      <c r="AV83" s="1">
        <v>0.21254000000000001</v>
      </c>
      <c r="AW83" s="1">
        <v>0.14318</v>
      </c>
      <c r="AX83" s="1">
        <v>0.12416000000000001</v>
      </c>
      <c r="AY83" s="1">
        <v>0.12131</v>
      </c>
      <c r="AZ83" s="1">
        <v>0.11506</v>
      </c>
      <c r="BA83" s="1">
        <v>0.106</v>
      </c>
      <c r="BB83" s="1">
        <v>0.14863999999999999</v>
      </c>
      <c r="BC83" s="1">
        <v>0.11974</v>
      </c>
    </row>
    <row r="84" spans="5:55" x14ac:dyDescent="0.2">
      <c r="E84" s="1">
        <v>5.8599999999999999E-2</v>
      </c>
      <c r="F84" s="1">
        <v>8.6639999999999995E-2</v>
      </c>
      <c r="G84" s="1">
        <v>8.4349999999999994E-2</v>
      </c>
      <c r="H84" s="1">
        <v>1.9810000000000001E-2</v>
      </c>
      <c r="I84" s="1">
        <v>6.4999999999999997E-4</v>
      </c>
      <c r="J84" s="1">
        <v>6.3750000000000005E-4</v>
      </c>
      <c r="K84" s="1">
        <v>-1.25E-4</v>
      </c>
      <c r="L84" s="1">
        <v>1.6249999999999999E-4</v>
      </c>
      <c r="M84" s="1">
        <v>-9.875000000000001E-4</v>
      </c>
      <c r="N84" s="1">
        <v>-7.3749999999999998E-4</v>
      </c>
      <c r="O84" s="1">
        <v>-2.9999999999999997E-4</v>
      </c>
      <c r="P84" s="1">
        <v>5.375E-4</v>
      </c>
      <c r="Q84" s="1">
        <v>3.7499999999999997E-5</v>
      </c>
      <c r="S84" s="2"/>
      <c r="X84" s="1">
        <v>0.14990000000000001</v>
      </c>
      <c r="Y84" s="1">
        <v>9.0539999999999995E-2</v>
      </c>
      <c r="Z84" s="1">
        <v>0.10055</v>
      </c>
      <c r="AA84" s="1">
        <v>0.10391</v>
      </c>
      <c r="AB84" s="1">
        <v>0.16325000000000001</v>
      </c>
      <c r="AC84" s="1">
        <v>0.19514000000000001</v>
      </c>
      <c r="AD84" s="1">
        <v>0.14477000000000001</v>
      </c>
      <c r="AE84" s="1">
        <v>0.12206</v>
      </c>
      <c r="AF84" s="1">
        <v>2.8410000000000001E-2</v>
      </c>
      <c r="AG84" s="1">
        <v>1.9599999999999999E-3</v>
      </c>
      <c r="AH84" s="1">
        <v>-6.9999999999999999E-4</v>
      </c>
      <c r="AI84" s="1">
        <v>1.0399999999999999E-3</v>
      </c>
      <c r="AJ84" s="1">
        <v>1.3750000000000001E-4</v>
      </c>
      <c r="AL84" s="2"/>
      <c r="AQ84" s="1">
        <v>0.1303</v>
      </c>
      <c r="AR84" s="1">
        <v>0.10094</v>
      </c>
      <c r="AS84" s="1">
        <v>0.10445</v>
      </c>
      <c r="AT84" s="1">
        <v>8.7510000000000004E-2</v>
      </c>
      <c r="AU84" s="1">
        <v>0.17144999999999999</v>
      </c>
      <c r="AV84" s="1">
        <v>0.17993999999999999</v>
      </c>
      <c r="AW84" s="1">
        <v>0.13827999999999999</v>
      </c>
      <c r="AX84" s="1">
        <v>0.13316</v>
      </c>
      <c r="AY84" s="1">
        <v>5.4609999999999999E-2</v>
      </c>
      <c r="AZ84" s="1">
        <v>7.1360000000000007E-2</v>
      </c>
      <c r="BA84" s="1">
        <v>6.4699999999999994E-2</v>
      </c>
      <c r="BB84" s="1">
        <v>7.4340000000000003E-2</v>
      </c>
      <c r="BC84" s="1">
        <v>7.7240000000000003E-2</v>
      </c>
    </row>
    <row r="85" spans="5:55" x14ac:dyDescent="0.2">
      <c r="E85" s="1">
        <v>5.5899999999999998E-2</v>
      </c>
      <c r="F85" s="1">
        <v>8.4140000000000006E-2</v>
      </c>
      <c r="G85" s="1">
        <v>7.7950000000000005E-2</v>
      </c>
      <c r="H85" s="1">
        <v>1.2409999999999999E-2</v>
      </c>
      <c r="I85" s="1">
        <v>-5.0000000000000002E-5</v>
      </c>
      <c r="J85" s="1">
        <v>3.7499999999999997E-5</v>
      </c>
      <c r="K85" s="1">
        <v>-2.2499999999999999E-4</v>
      </c>
      <c r="L85" s="1">
        <v>-2.375E-4</v>
      </c>
      <c r="M85" s="1">
        <v>-1.09E-3</v>
      </c>
      <c r="N85" s="1">
        <v>-5.375E-4</v>
      </c>
      <c r="O85" s="1">
        <v>-6.9999999999999999E-4</v>
      </c>
      <c r="P85" s="1">
        <v>-1.6249999999999999E-4</v>
      </c>
      <c r="Q85" s="1">
        <v>-2.6249999999999998E-4</v>
      </c>
      <c r="S85" s="2"/>
      <c r="X85" s="1">
        <v>0.1399</v>
      </c>
      <c r="Y85" s="1">
        <v>9.0039999999999995E-2</v>
      </c>
      <c r="Z85" s="1">
        <v>9.8150000000000001E-2</v>
      </c>
      <c r="AA85" s="1">
        <v>9.5610000000000001E-2</v>
      </c>
      <c r="AB85" s="1">
        <v>7.2500000000000004E-3</v>
      </c>
      <c r="AC85" s="1">
        <v>-8.6249999999999999E-4</v>
      </c>
      <c r="AD85" s="1">
        <v>-7.2499999999999995E-4</v>
      </c>
      <c r="AE85" s="1">
        <v>1.6249999999999999E-4</v>
      </c>
      <c r="AF85" s="1">
        <v>2.1249999999999999E-4</v>
      </c>
      <c r="AG85" s="1">
        <v>6.2500000000000001E-5</v>
      </c>
      <c r="AH85" s="1">
        <v>-8.0000000000000004E-4</v>
      </c>
      <c r="AI85" s="1">
        <v>-1.6249999999999999E-4</v>
      </c>
      <c r="AJ85" s="1">
        <v>-2.6249999999999998E-4</v>
      </c>
      <c r="AL85" s="2"/>
      <c r="AQ85" s="1">
        <v>0.15859999999999999</v>
      </c>
      <c r="AR85" s="1">
        <v>0.10274</v>
      </c>
      <c r="AS85" s="1">
        <v>0.10165</v>
      </c>
      <c r="AT85" s="1">
        <v>8.8209999999999997E-2</v>
      </c>
      <c r="AU85" s="1">
        <v>7.45E-3</v>
      </c>
      <c r="AV85" s="1">
        <v>-3.6249999999999998E-4</v>
      </c>
      <c r="AW85" s="1">
        <v>-1.23E-3</v>
      </c>
      <c r="AX85" s="1">
        <v>-7.3749999999999998E-4</v>
      </c>
      <c r="AY85" s="1">
        <v>-9.875000000000001E-4</v>
      </c>
      <c r="AZ85" s="1">
        <v>-8.3750000000000003E-4</v>
      </c>
      <c r="BA85" s="1">
        <v>-6.9999999999999999E-4</v>
      </c>
      <c r="BB85" s="1">
        <v>3.7499999999999997E-5</v>
      </c>
      <c r="BC85" s="1">
        <v>-6.625E-4</v>
      </c>
    </row>
    <row r="86" spans="5:55" x14ac:dyDescent="0.2">
      <c r="E86" s="1">
        <v>6.5100000000000005E-2</v>
      </c>
      <c r="F86" s="1">
        <v>7.8340000000000007E-2</v>
      </c>
      <c r="G86" s="1">
        <v>7.825E-2</v>
      </c>
      <c r="H86" s="1">
        <v>6.4099999999999999E-3</v>
      </c>
      <c r="I86" s="1">
        <v>-3.5E-4</v>
      </c>
      <c r="J86" s="1">
        <v>-6.2500000000000001E-5</v>
      </c>
      <c r="K86" s="1">
        <v>-2.2499999999999999E-4</v>
      </c>
      <c r="L86" s="1">
        <v>-8.3750000000000003E-4</v>
      </c>
      <c r="M86" s="1">
        <v>-1.1900000000000001E-3</v>
      </c>
      <c r="N86" s="1">
        <v>-1.3750000000000001E-4</v>
      </c>
      <c r="O86" s="1">
        <v>-1.1000000000000001E-3</v>
      </c>
      <c r="P86" s="1">
        <v>-5.6249999999999996E-4</v>
      </c>
      <c r="Q86" s="1">
        <v>-4.6250000000000002E-4</v>
      </c>
      <c r="S86" s="2"/>
      <c r="X86" s="1">
        <v>0.1444</v>
      </c>
      <c r="Y86" s="1">
        <v>8.8639999999999997E-2</v>
      </c>
      <c r="Z86" s="1">
        <v>9.0050000000000005E-2</v>
      </c>
      <c r="AA86" s="1">
        <v>0.11501</v>
      </c>
      <c r="AB86" s="1">
        <v>0.22225</v>
      </c>
      <c r="AC86" s="1">
        <v>0.31344</v>
      </c>
      <c r="AD86" s="1">
        <v>0.17508000000000001</v>
      </c>
      <c r="AE86" s="1">
        <v>0.14616000000000001</v>
      </c>
      <c r="AF86" s="1">
        <v>8.591E-2</v>
      </c>
      <c r="AG86" s="1">
        <v>8.4559999999999996E-2</v>
      </c>
      <c r="AH86" s="1">
        <v>3.44E-2</v>
      </c>
      <c r="AI86" s="1">
        <v>6.6040000000000001E-2</v>
      </c>
      <c r="AJ86" s="1">
        <v>4.3240000000000001E-2</v>
      </c>
      <c r="AL86" s="2"/>
      <c r="AQ86" s="1">
        <v>0.15989999999999999</v>
      </c>
      <c r="AR86" s="1">
        <v>0.10264</v>
      </c>
      <c r="AS86" s="1">
        <v>0.10065</v>
      </c>
      <c r="AT86" s="1">
        <v>8.6010000000000003E-2</v>
      </c>
      <c r="AU86" s="1">
        <v>0.13095000000000001</v>
      </c>
      <c r="AV86" s="1">
        <v>0.16933999999999999</v>
      </c>
      <c r="AW86" s="1">
        <v>0.14677000000000001</v>
      </c>
      <c r="AX86" s="1">
        <v>9.6259999999999998E-2</v>
      </c>
      <c r="AY86" s="1">
        <v>0.13800999999999999</v>
      </c>
      <c r="AZ86" s="1">
        <v>8.9859999999999995E-2</v>
      </c>
      <c r="BA86" s="1">
        <v>0.12790000000000001</v>
      </c>
      <c r="BB86" s="1">
        <v>0.12014</v>
      </c>
      <c r="BC86" s="1">
        <v>9.3539999999999998E-2</v>
      </c>
    </row>
    <row r="87" spans="5:55" x14ac:dyDescent="0.2">
      <c r="E87" s="1">
        <v>6.0400000000000002E-2</v>
      </c>
      <c r="F87" s="1">
        <v>7.714E-2</v>
      </c>
      <c r="G87" s="1">
        <v>7.8850000000000003E-2</v>
      </c>
      <c r="H87" s="1">
        <v>8.8100000000000001E-3</v>
      </c>
      <c r="I87" s="1">
        <v>-1.4999999999999999E-4</v>
      </c>
      <c r="J87" s="1">
        <v>-2.6249999999999998E-4</v>
      </c>
      <c r="K87" s="1">
        <v>-1.25E-4</v>
      </c>
      <c r="L87" s="1">
        <v>-4.3750000000000001E-4</v>
      </c>
      <c r="M87" s="1">
        <v>-1.09E-3</v>
      </c>
      <c r="N87" s="1">
        <v>-5.375E-4</v>
      </c>
      <c r="O87" s="1">
        <v>-8.0000000000000004E-4</v>
      </c>
      <c r="P87" s="1">
        <v>-3.6249999999999998E-4</v>
      </c>
      <c r="Q87" s="1">
        <v>-3.6249999999999998E-4</v>
      </c>
      <c r="S87" s="2"/>
      <c r="X87" s="1">
        <v>0.1242</v>
      </c>
      <c r="Y87" s="1">
        <v>8.7340000000000001E-2</v>
      </c>
      <c r="Z87" s="1">
        <v>0.10305</v>
      </c>
      <c r="AA87" s="1">
        <v>0.10481</v>
      </c>
      <c r="AB87" s="1">
        <v>9.8849999999999993E-2</v>
      </c>
      <c r="AC87" s="1">
        <v>6.1839999999999999E-2</v>
      </c>
      <c r="AD87" s="1">
        <v>7.5270000000000004E-2</v>
      </c>
      <c r="AE87" s="1">
        <v>8.1159999999999996E-2</v>
      </c>
      <c r="AF87" s="1">
        <v>8.0310000000000006E-2</v>
      </c>
      <c r="AG87" s="1">
        <v>6.6659999999999997E-2</v>
      </c>
      <c r="AH87" s="1">
        <v>4.3900000000000002E-2</v>
      </c>
      <c r="AI87" s="1">
        <v>9.6439999999999998E-2</v>
      </c>
      <c r="AJ87" s="1">
        <v>8.0939999999999998E-2</v>
      </c>
      <c r="AL87" s="2"/>
      <c r="AQ87" s="1">
        <v>0.1525</v>
      </c>
      <c r="AR87" s="1">
        <v>0.10264</v>
      </c>
      <c r="AS87" s="1">
        <v>0.10065</v>
      </c>
      <c r="AT87" s="1">
        <v>8.8709999999999997E-2</v>
      </c>
      <c r="AU87" s="1">
        <v>0.10174999999999999</v>
      </c>
      <c r="AV87" s="1">
        <v>0.13053999999999999</v>
      </c>
      <c r="AW87" s="1">
        <v>0.11817999999999999</v>
      </c>
      <c r="AX87" s="1">
        <v>0.10906</v>
      </c>
      <c r="AY87" s="1">
        <v>0.10301</v>
      </c>
      <c r="AZ87" s="1">
        <v>0.12526000000000001</v>
      </c>
      <c r="BA87" s="1">
        <v>0.1032</v>
      </c>
      <c r="BB87" s="1">
        <v>0.10304000000000001</v>
      </c>
      <c r="BC87" s="1">
        <v>9.1740000000000002E-2</v>
      </c>
    </row>
    <row r="88" spans="5:55" x14ac:dyDescent="0.2">
      <c r="E88" s="1">
        <v>6.08E-2</v>
      </c>
      <c r="F88" s="1">
        <v>8.4940000000000002E-2</v>
      </c>
      <c r="G88" s="1">
        <v>9.4750000000000001E-2</v>
      </c>
      <c r="H88" s="1">
        <v>5.951E-2</v>
      </c>
      <c r="I88" s="1">
        <v>2.65E-3</v>
      </c>
      <c r="J88" s="1">
        <v>4.3750000000000001E-4</v>
      </c>
      <c r="K88" s="1">
        <v>2.7500000000000002E-4</v>
      </c>
      <c r="L88" s="1">
        <v>-2.375E-4</v>
      </c>
      <c r="M88" s="1">
        <v>1.125E-4</v>
      </c>
      <c r="N88" s="1">
        <v>-7.3749999999999998E-4</v>
      </c>
      <c r="O88" s="1">
        <v>-4.0000000000000002E-4</v>
      </c>
      <c r="P88" s="1">
        <v>-1.6249999999999999E-4</v>
      </c>
      <c r="Q88" s="1">
        <v>1.3750000000000001E-4</v>
      </c>
      <c r="S88" s="2"/>
      <c r="X88" s="1">
        <v>0.15890000000000001</v>
      </c>
      <c r="Y88" s="1">
        <v>9.1340000000000005E-2</v>
      </c>
      <c r="Z88" s="1">
        <v>0.10365000000000001</v>
      </c>
      <c r="AA88" s="1">
        <v>9.6710000000000004E-2</v>
      </c>
      <c r="AB88" s="1">
        <v>0.13155</v>
      </c>
      <c r="AC88" s="1">
        <v>0.13514000000000001</v>
      </c>
      <c r="AD88" s="1">
        <v>0.16597999999999999</v>
      </c>
      <c r="AE88" s="1">
        <v>0.13925999999999999</v>
      </c>
      <c r="AF88" s="1">
        <v>0.13000999999999999</v>
      </c>
      <c r="AG88" s="1">
        <v>0.12726000000000001</v>
      </c>
      <c r="AH88" s="1">
        <v>0.12870000000000001</v>
      </c>
      <c r="AI88" s="1">
        <v>0.17713999999999999</v>
      </c>
      <c r="AJ88" s="1">
        <v>0.13874</v>
      </c>
      <c r="AL88" s="2"/>
      <c r="AQ88" s="1">
        <v>0.13639999999999999</v>
      </c>
      <c r="AR88" s="1">
        <v>9.9140000000000006E-2</v>
      </c>
      <c r="AS88" s="1">
        <v>9.9650000000000002E-2</v>
      </c>
      <c r="AT88" s="1">
        <v>8.8910000000000003E-2</v>
      </c>
      <c r="AU88" s="1">
        <v>0.16664999999999999</v>
      </c>
      <c r="AV88" s="1">
        <v>0.17574000000000001</v>
      </c>
      <c r="AW88" s="1">
        <v>0.14108000000000001</v>
      </c>
      <c r="AX88" s="1">
        <v>0.11255999999999999</v>
      </c>
      <c r="AY88" s="1">
        <v>0.10451000000000001</v>
      </c>
      <c r="AZ88" s="1">
        <v>7.7060000000000003E-2</v>
      </c>
      <c r="BA88" s="1">
        <v>9.4299999999999995E-2</v>
      </c>
      <c r="BB88" s="1">
        <v>0.13954</v>
      </c>
      <c r="BC88" s="1">
        <v>0.12014</v>
      </c>
    </row>
    <row r="89" spans="5:55" x14ac:dyDescent="0.2">
      <c r="E89" s="1">
        <v>6.0400000000000002E-2</v>
      </c>
      <c r="F89" s="1">
        <v>8.9940000000000006E-2</v>
      </c>
      <c r="G89" s="1">
        <v>8.8349999999999998E-2</v>
      </c>
      <c r="H89" s="1">
        <v>1.3610000000000001E-2</v>
      </c>
      <c r="I89" s="1">
        <v>2.5000000000000001E-4</v>
      </c>
      <c r="J89" s="1">
        <v>1.3750000000000001E-4</v>
      </c>
      <c r="K89" s="1">
        <v>7.4999999999999993E-5</v>
      </c>
      <c r="L89" s="1">
        <v>2.6249999999999998E-4</v>
      </c>
      <c r="M89" s="1">
        <v>-4.8749999999999998E-4</v>
      </c>
      <c r="N89" s="1">
        <v>4.6250000000000002E-4</v>
      </c>
      <c r="O89" s="1">
        <v>-1E-4</v>
      </c>
      <c r="P89" s="1">
        <v>2.5400000000000002E-3</v>
      </c>
      <c r="Q89" s="1">
        <v>1.3750000000000001E-4</v>
      </c>
      <c r="S89" s="2"/>
      <c r="X89" s="1">
        <v>0.16389999999999999</v>
      </c>
      <c r="Y89" s="1">
        <v>8.924E-2</v>
      </c>
      <c r="Z89" s="1">
        <v>0.10685</v>
      </c>
      <c r="AA89" s="1">
        <v>9.9909999999999999E-2</v>
      </c>
      <c r="AB89" s="1">
        <v>0.14485000000000001</v>
      </c>
      <c r="AC89" s="1">
        <v>0.16844000000000001</v>
      </c>
      <c r="AD89" s="1">
        <v>0.10967</v>
      </c>
      <c r="AE89" s="1">
        <v>8.226E-2</v>
      </c>
      <c r="AF89" s="1">
        <v>8.0409999999999995E-2</v>
      </c>
      <c r="AG89" s="1">
        <v>0.12706000000000001</v>
      </c>
      <c r="AH89" s="1">
        <v>6.9599999999999995E-2</v>
      </c>
      <c r="AI89" s="1">
        <v>0.10374</v>
      </c>
      <c r="AJ89" s="1">
        <v>8.9340000000000003E-2</v>
      </c>
      <c r="AL89" s="2"/>
      <c r="AQ89" s="1">
        <v>0.13730000000000001</v>
      </c>
      <c r="AR89" s="1">
        <v>9.844E-2</v>
      </c>
      <c r="AS89" s="1">
        <v>9.715E-2</v>
      </c>
      <c r="AT89" s="1">
        <v>9.3109999999999998E-2</v>
      </c>
      <c r="AU89" s="1">
        <v>1.585E-2</v>
      </c>
      <c r="AV89" s="1">
        <v>1.1440000000000001E-2</v>
      </c>
      <c r="AW89" s="1">
        <v>9.6570000000000003E-2</v>
      </c>
      <c r="AX89" s="1">
        <v>5.8360000000000002E-2</v>
      </c>
      <c r="AY89" s="1">
        <v>3.3210000000000003E-2</v>
      </c>
      <c r="AZ89" s="1">
        <v>9.5460000000000003E-2</v>
      </c>
      <c r="BA89" s="1">
        <v>8.4900000000000003E-2</v>
      </c>
      <c r="BB89" s="1">
        <v>9.9339999999999998E-2</v>
      </c>
      <c r="BC89" s="1">
        <v>0.11874</v>
      </c>
    </row>
    <row r="90" spans="5:55" x14ac:dyDescent="0.2">
      <c r="S90" s="2"/>
      <c r="AL90" s="2"/>
    </row>
    <row r="91" spans="5:55" x14ac:dyDescent="0.2">
      <c r="S91" s="2"/>
      <c r="AL91" s="2"/>
    </row>
    <row r="92" spans="5:55" x14ac:dyDescent="0.2">
      <c r="S92" s="2"/>
      <c r="AL92" s="2"/>
    </row>
  </sheetData>
  <mergeCells count="3">
    <mergeCell ref="B1:C1"/>
    <mergeCell ref="U1:V1"/>
    <mergeCell ref="AN1:AO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92"/>
  <sheetViews>
    <sheetView zoomScale="70" zoomScaleNormal="70" workbookViewId="0"/>
  </sheetViews>
  <sheetFormatPr baseColWidth="10" defaultColWidth="10.25" defaultRowHeight="15" x14ac:dyDescent="0.2"/>
  <cols>
    <col min="1" max="1" width="19.875" style="3" bestFit="1" customWidth="1"/>
    <col min="2" max="2" width="13.75" style="1" bestFit="1" customWidth="1"/>
    <col min="3" max="11" width="10.5" style="1" bestFit="1" customWidth="1"/>
    <col min="12" max="12" width="11.875" style="1" bestFit="1" customWidth="1"/>
    <col min="13" max="13" width="10.5" style="1" bestFit="1" customWidth="1"/>
    <col min="14" max="14" width="11.875" style="1" bestFit="1" customWidth="1"/>
    <col min="15" max="17" width="12.5" style="1" bestFit="1" customWidth="1"/>
    <col min="18" max="18" width="10.25" style="1"/>
    <col min="19" max="19" width="2.375" style="25" customWidth="1"/>
    <col min="20" max="20" width="19.875" style="3" customWidth="1"/>
    <col min="21" max="21" width="13.75" style="1" bestFit="1" customWidth="1"/>
    <col min="22" max="36" width="10.375" style="1" bestFit="1" customWidth="1"/>
    <col min="37" max="37" width="10.25" style="1"/>
    <col min="38" max="38" width="2.375" style="25" customWidth="1"/>
    <col min="39" max="39" width="19.875" style="3" bestFit="1" customWidth="1"/>
    <col min="40" max="40" width="13.75" style="1" bestFit="1" customWidth="1"/>
    <col min="41" max="55" width="10.375" style="1" bestFit="1" customWidth="1"/>
    <col min="56" max="16384" width="10.25" style="1"/>
  </cols>
  <sheetData>
    <row r="1" spans="1:55" ht="15.75" x14ac:dyDescent="0.25">
      <c r="A1" s="3" t="s">
        <v>0</v>
      </c>
      <c r="B1" s="361" t="s">
        <v>15</v>
      </c>
      <c r="C1" s="361"/>
      <c r="S1" s="2"/>
      <c r="T1" s="3" t="s">
        <v>0</v>
      </c>
      <c r="U1" s="361" t="s">
        <v>16</v>
      </c>
      <c r="V1" s="361"/>
      <c r="AL1" s="2"/>
      <c r="AM1" s="3" t="s">
        <v>0</v>
      </c>
      <c r="AN1" s="361" t="s">
        <v>17</v>
      </c>
      <c r="AO1" s="361"/>
    </row>
    <row r="2" spans="1:55" x14ac:dyDescent="0.2">
      <c r="S2" s="2"/>
      <c r="AL2" s="2"/>
    </row>
    <row r="3" spans="1:55" ht="15.75" thickBot="1" x14ac:dyDescent="0.25">
      <c r="S3" s="2"/>
      <c r="AL3" s="2"/>
    </row>
    <row r="4" spans="1:55" s="3" customFormat="1" ht="15.75" thickTop="1" x14ac:dyDescent="0.2">
      <c r="A4" s="3" t="s">
        <v>4</v>
      </c>
      <c r="B4" s="4">
        <f>AVERAGE(B10:B25)</f>
        <v>4.0000000000000018E-3</v>
      </c>
      <c r="C4" s="4">
        <f t="shared" ref="C4:D4" si="0">AVERAGE(C10:C25)</f>
        <v>9.0918750000000007E-2</v>
      </c>
      <c r="D4" s="4">
        <f t="shared" si="0"/>
        <v>4.9441249999999992E-2</v>
      </c>
      <c r="E4" s="4">
        <f>AVERAGE(E10:E89)</f>
        <v>4.9336874999999981E-2</v>
      </c>
      <c r="F4" s="4">
        <f t="shared" ref="F4:Q4" si="1">AVERAGE(F10:F89)</f>
        <v>7.6891000000000001E-2</v>
      </c>
      <c r="G4" s="4">
        <f t="shared" si="1"/>
        <v>7.3225249999999978E-2</v>
      </c>
      <c r="H4" s="4">
        <f t="shared" si="1"/>
        <v>6.646924999999998E-2</v>
      </c>
      <c r="I4" s="4">
        <f t="shared" si="1"/>
        <v>3.4821875000000002E-2</v>
      </c>
      <c r="J4" s="4">
        <f t="shared" si="1"/>
        <v>4.2633874999999981E-2</v>
      </c>
      <c r="K4" s="4">
        <f t="shared" si="1"/>
        <v>4.4287749999999994E-2</v>
      </c>
      <c r="L4" s="4">
        <f t="shared" si="1"/>
        <v>3.0055156250000003E-2</v>
      </c>
      <c r="M4" s="4">
        <f t="shared" si="1"/>
        <v>3.000353125E-2</v>
      </c>
      <c r="N4" s="4">
        <f t="shared" si="1"/>
        <v>2.1734843749999996E-2</v>
      </c>
      <c r="O4" s="4">
        <f t="shared" si="1"/>
        <v>2.7266468750000005E-2</v>
      </c>
      <c r="P4" s="4">
        <f t="shared" si="1"/>
        <v>2.8825093749999996E-2</v>
      </c>
      <c r="Q4" s="4">
        <f t="shared" si="1"/>
        <v>2.7598562499999996E-2</v>
      </c>
      <c r="S4" s="5"/>
      <c r="T4" s="3" t="s">
        <v>4</v>
      </c>
      <c r="U4" s="4">
        <f>AVERAGE(U10:U25)</f>
        <v>4.0000000000000018E-3</v>
      </c>
      <c r="V4" s="4">
        <f t="shared" ref="V4:W4" si="2">AVERAGE(V10:V25)</f>
        <v>0.1155875</v>
      </c>
      <c r="W4" s="4">
        <f t="shared" si="2"/>
        <v>0.13310374999999999</v>
      </c>
      <c r="X4" s="4">
        <f>AVERAGE(X10:X89)</f>
        <v>0.14899424999999997</v>
      </c>
      <c r="Y4" s="4">
        <f t="shared" ref="Y4:AJ4" si="3">AVERAGE(Y10:Y89)</f>
        <v>0.12084725000000004</v>
      </c>
      <c r="Z4" s="4">
        <f t="shared" si="3"/>
        <v>0.12832987499999998</v>
      </c>
      <c r="AA4" s="4">
        <f t="shared" si="3"/>
        <v>0.11284675000000004</v>
      </c>
      <c r="AB4" s="4">
        <f t="shared" si="3"/>
        <v>0.14631087499999998</v>
      </c>
      <c r="AC4" s="4">
        <f t="shared" si="3"/>
        <v>0.16376450000000004</v>
      </c>
      <c r="AD4" s="4">
        <f t="shared" si="3"/>
        <v>0.13753737499999999</v>
      </c>
      <c r="AE4" s="4">
        <f t="shared" si="3"/>
        <v>0.11583437499999998</v>
      </c>
      <c r="AF4" s="4">
        <f t="shared" si="3"/>
        <v>0.11443874999999999</v>
      </c>
      <c r="AG4" s="4">
        <f t="shared" si="3"/>
        <v>0.11152587500000002</v>
      </c>
      <c r="AH4" s="4">
        <f t="shared" si="3"/>
        <v>0.12181325000000001</v>
      </c>
      <c r="AI4" s="4">
        <f t="shared" si="3"/>
        <v>0.11418337499999993</v>
      </c>
      <c r="AJ4" s="4">
        <f t="shared" si="3"/>
        <v>0.11079849999999995</v>
      </c>
      <c r="AL4" s="5"/>
      <c r="AM4" s="3" t="s">
        <v>4</v>
      </c>
      <c r="AN4" s="4">
        <f>AVERAGE(AN10:AN25)</f>
        <v>4.0000000000000018E-3</v>
      </c>
      <c r="AO4" s="4">
        <f t="shared" ref="AO4:AP4" si="4">AVERAGE(AO10:AO25)</f>
        <v>0.11758750000000001</v>
      </c>
      <c r="AP4" s="4">
        <f t="shared" si="4"/>
        <v>0.14910375000000001</v>
      </c>
      <c r="AQ4" s="4">
        <f>AVERAGE(AQ10:AQ89)</f>
        <v>0.14518224999999998</v>
      </c>
      <c r="AR4" s="4">
        <f t="shared" ref="AR4:BC4" si="5">AVERAGE(AR10:AR89)</f>
        <v>0.12234224999999999</v>
      </c>
      <c r="AS4" s="4">
        <f t="shared" si="5"/>
        <v>0.14226900000000001</v>
      </c>
      <c r="AT4" s="4">
        <f t="shared" si="5"/>
        <v>0.13909549999999998</v>
      </c>
      <c r="AU4" s="4">
        <f t="shared" si="5"/>
        <v>0.13789975000000004</v>
      </c>
      <c r="AV4" s="4">
        <f t="shared" si="5"/>
        <v>0.14724687499999994</v>
      </c>
      <c r="AW4" s="4">
        <f t="shared" si="5"/>
        <v>0.12104300000000005</v>
      </c>
      <c r="AX4" s="4">
        <f t="shared" si="5"/>
        <v>0.10863412499999998</v>
      </c>
      <c r="AY4" s="4">
        <f t="shared" si="5"/>
        <v>0.10254975</v>
      </c>
      <c r="AZ4" s="4">
        <f t="shared" si="5"/>
        <v>0.10482262499999999</v>
      </c>
      <c r="BA4" s="4">
        <f t="shared" si="5"/>
        <v>0.11956025000000001</v>
      </c>
      <c r="BB4" s="4">
        <f t="shared" si="5"/>
        <v>0.11222537499999993</v>
      </c>
      <c r="BC4" s="4">
        <f t="shared" si="5"/>
        <v>0.11846887499999999</v>
      </c>
    </row>
    <row r="5" spans="1:55" s="3" customFormat="1" x14ac:dyDescent="0.2">
      <c r="A5" s="3" t="s">
        <v>5</v>
      </c>
      <c r="B5" s="3">
        <f>_xlfn.STDEV.P(B10:B25)</f>
        <v>1.7347234759768071E-18</v>
      </c>
      <c r="C5" s="3">
        <f t="shared" ref="C5:D5" si="6">_xlfn.STDEV.P(C10:C25)</f>
        <v>6.4703379693413238E-3</v>
      </c>
      <c r="D5" s="3">
        <f t="shared" si="6"/>
        <v>1.540786629452631E-3</v>
      </c>
      <c r="E5" s="3">
        <f>_xlfn.STDEV.P(E10:E89)</f>
        <v>3.5051656857237154E-3</v>
      </c>
      <c r="F5" s="3">
        <f t="shared" ref="F5:Q5" si="7">_xlfn.STDEV.P(F10:F89)</f>
        <v>1.0533019462623227E-2</v>
      </c>
      <c r="G5" s="3">
        <f t="shared" si="7"/>
        <v>2.3123200739463012E-2</v>
      </c>
      <c r="H5" s="3">
        <f t="shared" si="7"/>
        <v>3.1363508723315746E-2</v>
      </c>
      <c r="I5" s="3">
        <f t="shared" si="7"/>
        <v>3.5417964265812556E-2</v>
      </c>
      <c r="J5" s="3">
        <f t="shared" si="7"/>
        <v>2.6174162426606432E-2</v>
      </c>
      <c r="K5" s="3">
        <f t="shared" si="7"/>
        <v>2.8826303438656518E-2</v>
      </c>
      <c r="L5" s="3">
        <f t="shared" si="7"/>
        <v>3.2948713941005507E-2</v>
      </c>
      <c r="M5" s="3">
        <f t="shared" si="7"/>
        <v>3.6878342538536737E-2</v>
      </c>
      <c r="N5" s="3">
        <f t="shared" si="7"/>
        <v>3.4124261867803984E-2</v>
      </c>
      <c r="O5" s="3">
        <f t="shared" si="7"/>
        <v>4.2165068233917254E-2</v>
      </c>
      <c r="P5" s="3">
        <f t="shared" si="7"/>
        <v>4.3518894281040006E-2</v>
      </c>
      <c r="Q5" s="3">
        <f t="shared" si="7"/>
        <v>4.1096758592860404E-2</v>
      </c>
      <c r="S5" s="5"/>
      <c r="T5" s="3" t="s">
        <v>5</v>
      </c>
      <c r="U5" s="3">
        <f>_xlfn.STDEV.P(U10:U25)</f>
        <v>1.7347234759768071E-18</v>
      </c>
      <c r="V5" s="3">
        <f t="shared" ref="V5:W5" si="8">_xlfn.STDEV.P(V10:V25)</f>
        <v>3.3372659093934979E-3</v>
      </c>
      <c r="W5" s="3">
        <f t="shared" si="8"/>
        <v>1.1669670558224855E-2</v>
      </c>
      <c r="X5" s="3">
        <f>_xlfn.STDEV.P(X10:X89)</f>
        <v>2.504142282174705E-2</v>
      </c>
      <c r="Y5" s="3">
        <f t="shared" ref="Y5:AJ5" si="9">_xlfn.STDEV.P(Y10:Y89)</f>
        <v>8.5505115307506607E-3</v>
      </c>
      <c r="Z5" s="3">
        <f t="shared" si="9"/>
        <v>6.2240893899730429E-3</v>
      </c>
      <c r="AA5" s="3">
        <f t="shared" si="9"/>
        <v>1.1699035833669951E-2</v>
      </c>
      <c r="AB5" s="3">
        <f t="shared" si="9"/>
        <v>1.7588206005286273E-2</v>
      </c>
      <c r="AC5" s="3">
        <f t="shared" si="9"/>
        <v>2.6201698842822849E-2</v>
      </c>
      <c r="AD5" s="3">
        <f t="shared" si="9"/>
        <v>2.8080622399786367E-2</v>
      </c>
      <c r="AE5" s="3">
        <f t="shared" si="9"/>
        <v>1.4010201001747906E-2</v>
      </c>
      <c r="AF5" s="3">
        <f t="shared" si="9"/>
        <v>1.2182272507110452E-2</v>
      </c>
      <c r="AG5" s="3">
        <f t="shared" si="9"/>
        <v>1.1041150720571427E-2</v>
      </c>
      <c r="AH5" s="3">
        <f t="shared" si="9"/>
        <v>1.9619826947185032E-2</v>
      </c>
      <c r="AI5" s="3">
        <f t="shared" si="9"/>
        <v>1.6692728876950939E-2</v>
      </c>
      <c r="AJ5" s="3">
        <f t="shared" si="9"/>
        <v>1.0870785056747278E-2</v>
      </c>
      <c r="AL5" s="5"/>
      <c r="AM5" s="3" t="s">
        <v>5</v>
      </c>
      <c r="AN5" s="3">
        <f>_xlfn.STDEV.P(AN10:AN25)</f>
        <v>1.7347234759768071E-18</v>
      </c>
      <c r="AO5" s="3">
        <f t="shared" ref="AO5:AP5" si="10">_xlfn.STDEV.P(AO10:AO25)</f>
        <v>6.7422988475741704E-3</v>
      </c>
      <c r="AP5" s="3">
        <f t="shared" si="10"/>
        <v>6.8164294859919157E-3</v>
      </c>
      <c r="AQ5" s="3">
        <f>_xlfn.STDEV.P(AQ10:AQ89)</f>
        <v>2.1588625475873126E-2</v>
      </c>
      <c r="AR5" s="3">
        <f t="shared" ref="AR5:BC5" si="11">_xlfn.STDEV.P(AR10:AR89)</f>
        <v>8.820878354081298E-3</v>
      </c>
      <c r="AS5" s="3">
        <f t="shared" si="11"/>
        <v>1.0772667450543529E-2</v>
      </c>
      <c r="AT5" s="3">
        <f t="shared" si="11"/>
        <v>1.0704993215784867E-2</v>
      </c>
      <c r="AU5" s="3">
        <f t="shared" si="11"/>
        <v>1.3786453131153785E-2</v>
      </c>
      <c r="AV5" s="3">
        <f t="shared" si="11"/>
        <v>3.9418170035966767E-2</v>
      </c>
      <c r="AW5" s="3">
        <f t="shared" si="11"/>
        <v>2.0042415859870388E-2</v>
      </c>
      <c r="AX5" s="3">
        <f t="shared" si="11"/>
        <v>1.4786331922906865E-2</v>
      </c>
      <c r="AY5" s="3">
        <f t="shared" si="11"/>
        <v>1.2197554158006566E-2</v>
      </c>
      <c r="AZ5" s="3">
        <f t="shared" si="11"/>
        <v>1.1814045321538702E-2</v>
      </c>
      <c r="BA5" s="3">
        <f t="shared" si="11"/>
        <v>1.5555301104044702E-2</v>
      </c>
      <c r="BB5" s="3">
        <f t="shared" si="11"/>
        <v>1.7241868514154539E-2</v>
      </c>
      <c r="BC5" s="3">
        <f t="shared" si="11"/>
        <v>1.7253656351173111E-2</v>
      </c>
    </row>
    <row r="6" spans="1:55" s="3" customFormat="1" x14ac:dyDescent="0.2">
      <c r="A6" s="3" t="s">
        <v>6</v>
      </c>
      <c r="B6" s="3">
        <v>16</v>
      </c>
      <c r="C6" s="3">
        <v>16</v>
      </c>
      <c r="D6" s="3">
        <v>16</v>
      </c>
      <c r="E6" s="3">
        <v>80</v>
      </c>
      <c r="F6" s="3">
        <v>80</v>
      </c>
      <c r="G6" s="3">
        <v>80</v>
      </c>
      <c r="H6" s="3">
        <v>80</v>
      </c>
      <c r="I6" s="3">
        <v>80</v>
      </c>
      <c r="J6" s="3">
        <v>80</v>
      </c>
      <c r="K6" s="3">
        <v>80</v>
      </c>
      <c r="L6" s="3">
        <v>80</v>
      </c>
      <c r="M6" s="3">
        <v>80</v>
      </c>
      <c r="N6" s="3">
        <v>80</v>
      </c>
      <c r="O6" s="3">
        <v>80</v>
      </c>
      <c r="P6" s="3">
        <v>80</v>
      </c>
      <c r="Q6" s="3">
        <v>80</v>
      </c>
      <c r="S6" s="5"/>
      <c r="T6" s="3" t="s">
        <v>6</v>
      </c>
      <c r="U6" s="3">
        <v>16</v>
      </c>
      <c r="V6" s="3">
        <v>16</v>
      </c>
      <c r="W6" s="3">
        <v>16</v>
      </c>
      <c r="X6" s="3">
        <v>80</v>
      </c>
      <c r="Y6" s="3">
        <v>80</v>
      </c>
      <c r="Z6" s="3">
        <v>80</v>
      </c>
      <c r="AA6" s="3">
        <v>80</v>
      </c>
      <c r="AB6" s="3">
        <v>80</v>
      </c>
      <c r="AC6" s="3">
        <v>80</v>
      </c>
      <c r="AD6" s="3">
        <v>80</v>
      </c>
      <c r="AE6" s="3">
        <v>80</v>
      </c>
      <c r="AF6" s="3">
        <v>80</v>
      </c>
      <c r="AG6" s="3">
        <v>80</v>
      </c>
      <c r="AH6" s="3">
        <v>80</v>
      </c>
      <c r="AI6" s="3">
        <v>80</v>
      </c>
      <c r="AJ6" s="3">
        <v>80</v>
      </c>
      <c r="AL6" s="5"/>
      <c r="AM6" s="3" t="s">
        <v>6</v>
      </c>
      <c r="AN6" s="3">
        <v>16</v>
      </c>
      <c r="AO6" s="3">
        <v>16</v>
      </c>
      <c r="AP6" s="3">
        <v>16</v>
      </c>
      <c r="AQ6" s="3">
        <v>80</v>
      </c>
      <c r="AR6" s="3">
        <v>80</v>
      </c>
      <c r="AS6" s="3">
        <v>80</v>
      </c>
      <c r="AT6" s="3">
        <v>80</v>
      </c>
      <c r="AU6" s="3">
        <v>80</v>
      </c>
      <c r="AV6" s="3">
        <v>80</v>
      </c>
      <c r="AW6" s="3">
        <v>80</v>
      </c>
      <c r="AX6" s="3">
        <v>80</v>
      </c>
      <c r="AY6" s="3">
        <v>80</v>
      </c>
      <c r="AZ6" s="3">
        <v>80</v>
      </c>
      <c r="BA6" s="3">
        <v>80</v>
      </c>
      <c r="BB6" s="3">
        <v>80</v>
      </c>
      <c r="BC6" s="3">
        <v>80</v>
      </c>
    </row>
    <row r="7" spans="1:55" s="3" customFormat="1" x14ac:dyDescent="0.2">
      <c r="A7" s="3" t="s">
        <v>7</v>
      </c>
      <c r="B7" s="6">
        <f>_xlfn.CONFIDENCE.NORM(0.05,B5,B6)</f>
        <v>8.499988840126687E-19</v>
      </c>
      <c r="C7" s="6">
        <f t="shared" ref="C7:Q7" si="12">_xlfn.CONFIDENCE.NORM(0.05,C5,C6)</f>
        <v>3.1704073469277553E-3</v>
      </c>
      <c r="D7" s="6">
        <f t="shared" si="12"/>
        <v>7.5497157539700446E-4</v>
      </c>
      <c r="E7" s="6">
        <f t="shared" si="12"/>
        <v>7.6808918299810138E-4</v>
      </c>
      <c r="F7" s="6">
        <f t="shared" si="12"/>
        <v>2.3081072448302722E-3</v>
      </c>
      <c r="G7" s="6">
        <f t="shared" si="12"/>
        <v>5.0670016646041007E-3</v>
      </c>
      <c r="H7" s="6">
        <f t="shared" si="12"/>
        <v>6.8727055868891222E-3</v>
      </c>
      <c r="I7" s="6">
        <f t="shared" si="12"/>
        <v>7.7611610050801489E-3</v>
      </c>
      <c r="J7" s="6">
        <f t="shared" si="12"/>
        <v>5.7355608369082907E-3</v>
      </c>
      <c r="K7" s="6">
        <f t="shared" si="12"/>
        <v>6.3167261813706632E-3</v>
      </c>
      <c r="L7" s="6">
        <f t="shared" si="12"/>
        <v>7.220072613075292E-3</v>
      </c>
      <c r="M7" s="6">
        <f t="shared" si="12"/>
        <v>8.0811746235329093E-3</v>
      </c>
      <c r="N7" s="6">
        <f t="shared" si="12"/>
        <v>7.4776711769170261E-3</v>
      </c>
      <c r="O7" s="6">
        <f t="shared" si="12"/>
        <v>9.2396581829945132E-3</v>
      </c>
      <c r="P7" s="6">
        <f t="shared" si="12"/>
        <v>9.5363229445752113E-3</v>
      </c>
      <c r="Q7" s="6">
        <f t="shared" si="12"/>
        <v>9.0055588128191109E-3</v>
      </c>
      <c r="S7" s="5"/>
      <c r="T7" s="3" t="s">
        <v>7</v>
      </c>
      <c r="U7" s="6">
        <f>_xlfn.CONFIDENCE.NORM(0.05,U5,U6)</f>
        <v>8.499988840126687E-19</v>
      </c>
      <c r="V7" s="6">
        <f t="shared" ref="V7:AJ7" si="13">_xlfn.CONFIDENCE.NORM(0.05,V5,V6)</f>
        <v>1.6352302473111413E-3</v>
      </c>
      <c r="W7" s="6">
        <f t="shared" si="13"/>
        <v>5.7180335013920346E-3</v>
      </c>
      <c r="X7" s="6">
        <f t="shared" si="13"/>
        <v>5.487342887842527E-3</v>
      </c>
      <c r="Y7" s="6">
        <f t="shared" si="13"/>
        <v>1.8736790225407306E-3</v>
      </c>
      <c r="Z7" s="6">
        <f t="shared" si="13"/>
        <v>1.363888661218729E-3</v>
      </c>
      <c r="AA7" s="6">
        <f t="shared" si="13"/>
        <v>2.5636171528062119E-3</v>
      </c>
      <c r="AB7" s="6">
        <f t="shared" si="13"/>
        <v>3.8541147529844522E-3</v>
      </c>
      <c r="AC7" s="6">
        <f t="shared" si="13"/>
        <v>5.7415949092833882E-3</v>
      </c>
      <c r="AD7" s="6">
        <f t="shared" si="13"/>
        <v>6.1533246217081007E-3</v>
      </c>
      <c r="AE7" s="6">
        <f t="shared" si="13"/>
        <v>3.0700642440101597E-3</v>
      </c>
      <c r="AF7" s="6">
        <f t="shared" si="13"/>
        <v>2.6695091119821731E-3</v>
      </c>
      <c r="AG7" s="6">
        <f t="shared" si="13"/>
        <v>2.4194543701210546E-3</v>
      </c>
      <c r="AH7" s="6">
        <f t="shared" si="13"/>
        <v>4.2993051403548734E-3</v>
      </c>
      <c r="AI7" s="6">
        <f t="shared" si="13"/>
        <v>3.6578882810952749E-3</v>
      </c>
      <c r="AJ7" s="6">
        <f t="shared" si="13"/>
        <v>2.3821220340005146E-3</v>
      </c>
      <c r="AL7" s="5"/>
      <c r="AM7" s="3" t="s">
        <v>7</v>
      </c>
      <c r="AN7" s="6">
        <f>_xlfn.CONFIDENCE.NORM(0.05,AN5,AN6)</f>
        <v>8.499988840126687E-19</v>
      </c>
      <c r="AO7" s="6">
        <f t="shared" ref="AO7:BC7" si="14">_xlfn.CONFIDENCE.NORM(0.05,AO5,AO6)</f>
        <v>3.3036657285628207E-3</v>
      </c>
      <c r="AP7" s="6">
        <f t="shared" si="14"/>
        <v>3.3399890739252563E-3</v>
      </c>
      <c r="AQ7" s="6">
        <f t="shared" si="14"/>
        <v>4.7307292124171545E-3</v>
      </c>
      <c r="AR7" s="6">
        <f t="shared" si="14"/>
        <v>1.932924676259078E-3</v>
      </c>
      <c r="AS7" s="6">
        <f t="shared" si="14"/>
        <v>2.3606214606342645E-3</v>
      </c>
      <c r="AT7" s="6">
        <f t="shared" si="14"/>
        <v>2.3457919625887048E-3</v>
      </c>
      <c r="AU7" s="6">
        <f t="shared" si="14"/>
        <v>3.0210342310147201E-3</v>
      </c>
      <c r="AV7" s="6">
        <f t="shared" si="14"/>
        <v>8.6377286362013146E-3</v>
      </c>
      <c r="AW7" s="6">
        <f t="shared" si="14"/>
        <v>4.39190731719649E-3</v>
      </c>
      <c r="AX7" s="6">
        <f t="shared" si="14"/>
        <v>3.2401383057187329E-3</v>
      </c>
      <c r="AY7" s="6">
        <f t="shared" si="14"/>
        <v>2.6728577898490896E-3</v>
      </c>
      <c r="AZ7" s="6">
        <f t="shared" si="14"/>
        <v>2.5888192549304947E-3</v>
      </c>
      <c r="BA7" s="6">
        <f t="shared" si="14"/>
        <v>3.4086430107877403E-3</v>
      </c>
      <c r="BB7" s="6">
        <f t="shared" si="14"/>
        <v>3.7782215985785253E-3</v>
      </c>
      <c r="BC7" s="6">
        <f t="shared" si="14"/>
        <v>3.7808046747913808E-3</v>
      </c>
    </row>
    <row r="8" spans="1:55" x14ac:dyDescent="0.2">
      <c r="S8" s="2"/>
      <c r="AL8" s="2"/>
    </row>
    <row r="9" spans="1:55" x14ac:dyDescent="0.2">
      <c r="A9" s="3" t="s">
        <v>8</v>
      </c>
      <c r="B9" s="1">
        <v>0</v>
      </c>
      <c r="C9" s="1">
        <v>1</v>
      </c>
      <c r="D9" s="1">
        <v>2</v>
      </c>
      <c r="E9" s="1">
        <v>3</v>
      </c>
      <c r="F9" s="1">
        <v>4</v>
      </c>
      <c r="G9" s="1">
        <v>5</v>
      </c>
      <c r="H9" s="1">
        <v>6</v>
      </c>
      <c r="I9" s="1">
        <v>7</v>
      </c>
      <c r="J9" s="1">
        <v>8</v>
      </c>
      <c r="K9" s="1">
        <v>9</v>
      </c>
      <c r="L9" s="1">
        <v>10</v>
      </c>
      <c r="M9" s="1">
        <v>11</v>
      </c>
      <c r="N9" s="1">
        <v>12</v>
      </c>
      <c r="O9" s="1">
        <v>13</v>
      </c>
      <c r="P9" s="1">
        <v>14</v>
      </c>
      <c r="Q9" s="1">
        <v>15</v>
      </c>
      <c r="S9" s="2"/>
      <c r="T9" s="3" t="s">
        <v>8</v>
      </c>
      <c r="U9" s="1">
        <v>0</v>
      </c>
      <c r="V9" s="1">
        <v>1</v>
      </c>
      <c r="W9" s="1">
        <v>2</v>
      </c>
      <c r="X9" s="1">
        <v>3</v>
      </c>
      <c r="Y9" s="1">
        <v>4</v>
      </c>
      <c r="Z9" s="1">
        <v>5</v>
      </c>
      <c r="AA9" s="1">
        <v>6</v>
      </c>
      <c r="AB9" s="1">
        <v>7</v>
      </c>
      <c r="AC9" s="1">
        <v>8</v>
      </c>
      <c r="AD9" s="1">
        <v>9</v>
      </c>
      <c r="AE9" s="1">
        <v>10</v>
      </c>
      <c r="AF9" s="1">
        <v>11</v>
      </c>
      <c r="AG9" s="1">
        <v>12</v>
      </c>
      <c r="AH9" s="1">
        <v>13</v>
      </c>
      <c r="AI9" s="1">
        <v>14</v>
      </c>
      <c r="AJ9" s="1">
        <v>15</v>
      </c>
      <c r="AL9" s="2"/>
      <c r="AM9" s="3" t="s">
        <v>8</v>
      </c>
      <c r="AN9" s="1">
        <v>0</v>
      </c>
      <c r="AO9" s="1">
        <v>1</v>
      </c>
      <c r="AP9" s="1">
        <v>2</v>
      </c>
      <c r="AQ9" s="1">
        <v>3</v>
      </c>
      <c r="AR9" s="1">
        <v>4</v>
      </c>
      <c r="AS9" s="1">
        <v>5</v>
      </c>
      <c r="AT9" s="1">
        <v>6</v>
      </c>
      <c r="AU9" s="1">
        <v>7</v>
      </c>
      <c r="AV9" s="1">
        <v>8</v>
      </c>
      <c r="AW9" s="1">
        <v>9</v>
      </c>
      <c r="AX9" s="1">
        <v>10</v>
      </c>
      <c r="AY9" s="1">
        <v>11</v>
      </c>
      <c r="AZ9" s="1">
        <v>12</v>
      </c>
      <c r="BA9" s="1">
        <v>13</v>
      </c>
      <c r="BB9" s="1">
        <v>14</v>
      </c>
      <c r="BC9" s="1">
        <v>15</v>
      </c>
    </row>
    <row r="10" spans="1:55" x14ac:dyDescent="0.2">
      <c r="B10" s="1">
        <v>4.0000000000000001E-3</v>
      </c>
      <c r="C10" s="1">
        <v>9.9299999999999999E-2</v>
      </c>
      <c r="D10" s="1">
        <v>4.7359999999999999E-2</v>
      </c>
      <c r="E10" s="1">
        <v>4.6339999999999999E-2</v>
      </c>
      <c r="F10" s="1">
        <v>7.7810000000000004E-2</v>
      </c>
      <c r="G10" s="1">
        <v>6.2939999999999996E-2</v>
      </c>
      <c r="H10" s="1">
        <v>4.9059999999999999E-2</v>
      </c>
      <c r="I10" s="1">
        <v>1.831E-2</v>
      </c>
      <c r="J10" s="1">
        <v>4.258E-2</v>
      </c>
      <c r="K10" s="1">
        <v>3.1820000000000001E-2</v>
      </c>
      <c r="L10" s="1">
        <v>1.529E-2</v>
      </c>
      <c r="M10" s="1">
        <v>1.039E-2</v>
      </c>
      <c r="N10" s="1">
        <v>4.2199999999999998E-3</v>
      </c>
      <c r="O10" s="1">
        <v>6.2500000000000001E-4</v>
      </c>
      <c r="P10" s="1">
        <v>2.2300000000000002E-3</v>
      </c>
      <c r="Q10" s="1">
        <v>3.0699999999999998E-3</v>
      </c>
      <c r="S10" s="2"/>
      <c r="U10" s="1">
        <v>4.0000000000000001E-3</v>
      </c>
      <c r="V10" s="1">
        <v>0.1138</v>
      </c>
      <c r="W10" s="1">
        <v>0.17466000000000001</v>
      </c>
      <c r="X10" s="1">
        <v>0.20283999999999999</v>
      </c>
      <c r="Y10" s="1">
        <v>0.11261</v>
      </c>
      <c r="Z10" s="1">
        <v>0.12264</v>
      </c>
      <c r="AA10" s="1">
        <v>0.10756</v>
      </c>
      <c r="AB10" s="1">
        <v>0.19250999999999999</v>
      </c>
      <c r="AC10" s="1">
        <v>0.15087999999999999</v>
      </c>
      <c r="AD10" s="1">
        <v>0.10863</v>
      </c>
      <c r="AE10" s="1">
        <v>0.10399</v>
      </c>
      <c r="AF10" s="1">
        <v>0.10528999999999999</v>
      </c>
      <c r="AG10" s="1">
        <v>0.10872999999999999</v>
      </c>
      <c r="AH10" s="1">
        <v>0.10613</v>
      </c>
      <c r="AI10" s="1">
        <v>9.9629999999999996E-2</v>
      </c>
      <c r="AJ10" s="1">
        <v>0.10788</v>
      </c>
      <c r="AL10" s="2"/>
      <c r="AN10" s="1">
        <v>4.0000000000000001E-3</v>
      </c>
      <c r="AO10" s="1">
        <v>0.11990000000000001</v>
      </c>
      <c r="AP10" s="1">
        <v>0.14305999999999999</v>
      </c>
      <c r="AQ10" s="1">
        <v>0.17213999999999999</v>
      </c>
      <c r="AR10" s="1">
        <v>0.11031000000000001</v>
      </c>
      <c r="AS10" s="1">
        <v>0.13144</v>
      </c>
      <c r="AT10" s="1">
        <v>0.13275999999999999</v>
      </c>
      <c r="AU10" s="1">
        <v>0.15761</v>
      </c>
      <c r="AV10" s="1">
        <v>0.11298</v>
      </c>
      <c r="AW10" s="1">
        <v>0.10273</v>
      </c>
      <c r="AX10" s="1">
        <v>9.7989999999999994E-2</v>
      </c>
      <c r="AY10" s="1">
        <v>9.819E-2</v>
      </c>
      <c r="AZ10" s="1">
        <v>0.11443</v>
      </c>
      <c r="BA10" s="1">
        <v>0.11992999999999999</v>
      </c>
      <c r="BB10" s="1">
        <v>9.8419999999999994E-2</v>
      </c>
      <c r="BC10" s="1">
        <v>0.12318</v>
      </c>
    </row>
    <row r="11" spans="1:55" x14ac:dyDescent="0.2">
      <c r="B11" s="1">
        <v>4.0000000000000001E-3</v>
      </c>
      <c r="C11" s="1">
        <v>9.4799999999999995E-2</v>
      </c>
      <c r="D11" s="1">
        <v>4.8660000000000002E-2</v>
      </c>
      <c r="E11" s="1">
        <v>4.3439999999999999E-2</v>
      </c>
      <c r="F11" s="1">
        <v>6.8309999999999996E-2</v>
      </c>
      <c r="G11" s="1">
        <v>6.164E-2</v>
      </c>
      <c r="H11" s="1">
        <v>5.1959999999999999E-2</v>
      </c>
      <c r="I11" s="1">
        <v>9.5099999999999994E-3</v>
      </c>
      <c r="J11" s="1">
        <v>2.1170000000000001E-2</v>
      </c>
      <c r="K11" s="1">
        <v>2.0920000000000001E-2</v>
      </c>
      <c r="L11" s="1">
        <v>1.009E-2</v>
      </c>
      <c r="M11" s="1">
        <v>5.0899999999999999E-3</v>
      </c>
      <c r="N11" s="1">
        <v>6.2500000000000001E-4</v>
      </c>
      <c r="O11" s="1">
        <v>3.2499999999999999E-4</v>
      </c>
      <c r="P11" s="1">
        <v>2.2499999999999999E-4</v>
      </c>
      <c r="Q11" s="1">
        <v>2.7500000000000002E-4</v>
      </c>
      <c r="S11" s="2"/>
      <c r="U11" s="1">
        <v>4.0000000000000001E-3</v>
      </c>
      <c r="V11" s="1">
        <v>0.1124</v>
      </c>
      <c r="W11" s="1">
        <v>0.13855999999999999</v>
      </c>
      <c r="X11" s="1">
        <v>0.19474</v>
      </c>
      <c r="Y11" s="1">
        <v>0.11181000000000001</v>
      </c>
      <c r="Z11" s="1">
        <v>0.12284</v>
      </c>
      <c r="AA11" s="1">
        <v>9.9760000000000001E-2</v>
      </c>
      <c r="AB11" s="1">
        <v>0.14341000000000001</v>
      </c>
      <c r="AC11" s="1">
        <v>0.16278000000000001</v>
      </c>
      <c r="AD11" s="1">
        <v>0.12492</v>
      </c>
      <c r="AE11" s="1">
        <v>0.12739</v>
      </c>
      <c r="AF11" s="1">
        <v>0.12119000000000001</v>
      </c>
      <c r="AG11" s="1">
        <v>0.10443</v>
      </c>
      <c r="AH11" s="1">
        <v>0.10763</v>
      </c>
      <c r="AI11" s="1">
        <v>0.10113</v>
      </c>
      <c r="AJ11" s="1">
        <v>0.10527</v>
      </c>
      <c r="AL11" s="2"/>
      <c r="AN11" s="1">
        <v>4.0000000000000001E-3</v>
      </c>
      <c r="AO11" s="1">
        <v>0.127</v>
      </c>
      <c r="AP11" s="1">
        <v>0.13336000000000001</v>
      </c>
      <c r="AQ11" s="1">
        <v>0.18134</v>
      </c>
      <c r="AR11" s="1">
        <v>0.11241</v>
      </c>
      <c r="AS11" s="1">
        <v>0.12544</v>
      </c>
      <c r="AT11" s="1">
        <v>0.12615999999999999</v>
      </c>
      <c r="AU11" s="1">
        <v>0.14641000000000001</v>
      </c>
      <c r="AV11" s="1">
        <v>0.13766999999999999</v>
      </c>
      <c r="AW11" s="1">
        <v>9.7820000000000004E-2</v>
      </c>
      <c r="AX11" s="1">
        <v>9.1090000000000004E-2</v>
      </c>
      <c r="AY11" s="1">
        <v>9.0190000000000006E-2</v>
      </c>
      <c r="AZ11" s="1">
        <v>0.10513</v>
      </c>
      <c r="BA11" s="1">
        <v>0.12143</v>
      </c>
      <c r="BB11" s="1">
        <v>0.11212999999999999</v>
      </c>
      <c r="BC11" s="1">
        <v>0.12928000000000001</v>
      </c>
    </row>
    <row r="12" spans="1:55" x14ac:dyDescent="0.2">
      <c r="B12" s="1">
        <v>4.0000000000000001E-3</v>
      </c>
      <c r="C12" s="1">
        <v>8.7400000000000005E-2</v>
      </c>
      <c r="D12" s="1">
        <v>4.9360000000000001E-2</v>
      </c>
      <c r="E12" s="1">
        <v>4.2040000000000001E-2</v>
      </c>
      <c r="F12" s="1">
        <v>6.6809999999999994E-2</v>
      </c>
      <c r="G12" s="1">
        <v>5.4539999999999998E-2</v>
      </c>
      <c r="H12" s="1">
        <v>4.1160000000000002E-2</v>
      </c>
      <c r="I12" s="1">
        <v>3.2809999999999999E-2</v>
      </c>
      <c r="J12" s="1">
        <v>7.2179999999999994E-2</v>
      </c>
      <c r="K12" s="1">
        <v>3.492E-2</v>
      </c>
      <c r="L12" s="1">
        <v>1.4189999999999999E-2</v>
      </c>
      <c r="M12" s="1">
        <v>2.5989999999999999E-2</v>
      </c>
      <c r="N12" s="1">
        <v>1.303E-2</v>
      </c>
      <c r="O12" s="1">
        <v>1.4319999999999999E-2</v>
      </c>
      <c r="P12" s="1">
        <v>1.213E-2</v>
      </c>
      <c r="Q12" s="1">
        <v>1.238E-2</v>
      </c>
      <c r="S12" s="2"/>
      <c r="U12" s="1">
        <v>4.0000000000000001E-3</v>
      </c>
      <c r="V12" s="1">
        <v>0.11169999999999999</v>
      </c>
      <c r="W12" s="1">
        <v>0.13025999999999999</v>
      </c>
      <c r="X12" s="1">
        <v>0.17613999999999999</v>
      </c>
      <c r="Y12" s="1">
        <v>0.10791000000000001</v>
      </c>
      <c r="Z12" s="1">
        <v>0.12243999999999999</v>
      </c>
      <c r="AA12" s="1">
        <v>9.3259999999999996E-2</v>
      </c>
      <c r="AB12" s="1">
        <v>0.15160999999999999</v>
      </c>
      <c r="AC12" s="1">
        <v>0.16508</v>
      </c>
      <c r="AD12" s="1">
        <v>0.12492</v>
      </c>
      <c r="AE12" s="1">
        <v>0.12368999999999999</v>
      </c>
      <c r="AF12" s="1">
        <v>0.11089</v>
      </c>
      <c r="AG12" s="1">
        <v>0.10433000000000001</v>
      </c>
      <c r="AH12" s="1">
        <v>0.10723000000000001</v>
      </c>
      <c r="AI12" s="1">
        <v>9.8419999999999994E-2</v>
      </c>
      <c r="AJ12" s="1">
        <v>0.10337</v>
      </c>
      <c r="AL12" s="2"/>
      <c r="AN12" s="1">
        <v>4.0000000000000001E-3</v>
      </c>
      <c r="AO12" s="1">
        <v>0.1268</v>
      </c>
      <c r="AP12" s="1">
        <v>0.14646000000000001</v>
      </c>
      <c r="AQ12" s="1">
        <v>0.17174</v>
      </c>
      <c r="AR12" s="1">
        <v>0.11451</v>
      </c>
      <c r="AS12" s="1">
        <v>0.12794</v>
      </c>
      <c r="AT12" s="1">
        <v>0.12526000000000001</v>
      </c>
      <c r="AU12" s="1">
        <v>0.12060999999999999</v>
      </c>
      <c r="AV12" s="1">
        <v>0.10878</v>
      </c>
      <c r="AW12" s="1">
        <v>8.9829999999999993E-2</v>
      </c>
      <c r="AX12" s="1">
        <v>9.8089999999999997E-2</v>
      </c>
      <c r="AY12" s="1">
        <v>0.10679</v>
      </c>
      <c r="AZ12" s="1">
        <v>0.10143000000000001</v>
      </c>
      <c r="BA12" s="1">
        <v>0.12313</v>
      </c>
      <c r="BB12" s="1">
        <v>9.2520000000000005E-2</v>
      </c>
      <c r="BC12" s="1">
        <v>0.10627</v>
      </c>
    </row>
    <row r="13" spans="1:55" x14ac:dyDescent="0.2">
      <c r="B13" s="1">
        <v>4.0000000000000001E-3</v>
      </c>
      <c r="C13" s="1">
        <v>8.5300000000000001E-2</v>
      </c>
      <c r="D13" s="1">
        <v>5.0259999999999999E-2</v>
      </c>
      <c r="E13" s="1">
        <v>4.2340000000000003E-2</v>
      </c>
      <c r="F13" s="1">
        <v>6.2509999999999996E-2</v>
      </c>
      <c r="G13" s="1">
        <v>5.6239999999999998E-2</v>
      </c>
      <c r="H13" s="1">
        <v>4.9959999999999997E-2</v>
      </c>
      <c r="I13" s="1">
        <v>1.541E-2</v>
      </c>
      <c r="J13" s="1">
        <v>2.6079999999999999E-2</v>
      </c>
      <c r="K13" s="1">
        <v>1.6729999999999998E-2</v>
      </c>
      <c r="L13" s="1">
        <v>3.49E-3</v>
      </c>
      <c r="M13" s="1">
        <v>3.1900000000000001E-3</v>
      </c>
      <c r="N13" s="1">
        <v>2.1299999999999999E-3</v>
      </c>
      <c r="O13" s="1">
        <v>2.5200000000000001E-3</v>
      </c>
      <c r="P13" s="1">
        <v>1.5299999999999999E-3</v>
      </c>
      <c r="Q13" s="1">
        <v>1.2800000000000001E-3</v>
      </c>
      <c r="S13" s="2"/>
      <c r="U13" s="1">
        <v>4.0000000000000001E-3</v>
      </c>
      <c r="V13" s="1">
        <v>0.1106</v>
      </c>
      <c r="W13" s="1">
        <v>0.13755999999999999</v>
      </c>
      <c r="X13" s="1">
        <v>0.16524</v>
      </c>
      <c r="Y13" s="1">
        <v>0.10741000000000001</v>
      </c>
      <c r="Z13" s="1">
        <v>0.12224</v>
      </c>
      <c r="AA13" s="1">
        <v>0.10256</v>
      </c>
      <c r="AB13" s="1">
        <v>0.16491</v>
      </c>
      <c r="AC13" s="1">
        <v>0.15637000000000001</v>
      </c>
      <c r="AD13" s="1">
        <v>0.11912</v>
      </c>
      <c r="AE13" s="1">
        <v>0.10119</v>
      </c>
      <c r="AF13" s="1">
        <v>9.2590000000000006E-2</v>
      </c>
      <c r="AG13" s="1">
        <v>8.5629999999999998E-2</v>
      </c>
      <c r="AH13" s="1">
        <v>9.5320000000000002E-2</v>
      </c>
      <c r="AI13" s="1">
        <v>9.1829999999999995E-2</v>
      </c>
      <c r="AJ13" s="1">
        <v>9.9070000000000005E-2</v>
      </c>
      <c r="AL13" s="2"/>
      <c r="AN13" s="1">
        <v>4.0000000000000001E-3</v>
      </c>
      <c r="AO13" s="1">
        <v>0.12520000000000001</v>
      </c>
      <c r="AP13" s="1">
        <v>0.15365999999999999</v>
      </c>
      <c r="AQ13" s="1">
        <v>0.17163999999999999</v>
      </c>
      <c r="AR13" s="1">
        <v>0.11401</v>
      </c>
      <c r="AS13" s="1">
        <v>0.12434000000000001</v>
      </c>
      <c r="AT13" s="1">
        <v>0.12496</v>
      </c>
      <c r="AU13" s="1">
        <v>0.13281000000000001</v>
      </c>
      <c r="AV13" s="1">
        <v>0.12717999999999999</v>
      </c>
      <c r="AW13" s="1">
        <v>0.10233</v>
      </c>
      <c r="AX13" s="1">
        <v>8.4790000000000004E-2</v>
      </c>
      <c r="AY13" s="1">
        <v>8.319E-2</v>
      </c>
      <c r="AZ13" s="1">
        <v>9.5019999999999993E-2</v>
      </c>
      <c r="BA13" s="1">
        <v>0.11613</v>
      </c>
      <c r="BB13" s="1">
        <v>9.9529999999999993E-2</v>
      </c>
      <c r="BC13" s="1">
        <v>0.10788</v>
      </c>
    </row>
    <row r="14" spans="1:55" x14ac:dyDescent="0.2">
      <c r="B14" s="1">
        <v>4.0000000000000001E-3</v>
      </c>
      <c r="C14" s="1">
        <v>8.6999999999999994E-2</v>
      </c>
      <c r="D14" s="1">
        <v>4.836E-2</v>
      </c>
      <c r="E14" s="1">
        <v>4.5240000000000002E-2</v>
      </c>
      <c r="F14" s="1">
        <v>6.3210000000000002E-2</v>
      </c>
      <c r="G14" s="1">
        <v>5.2339999999999998E-2</v>
      </c>
      <c r="H14" s="1">
        <v>9.7659999999999997E-2</v>
      </c>
      <c r="I14" s="1">
        <v>1.4409999999999999E-2</v>
      </c>
      <c r="J14" s="1">
        <v>3.4279999999999998E-2</v>
      </c>
      <c r="K14" s="1">
        <v>2.913E-2</v>
      </c>
      <c r="L14" s="1">
        <v>1.4789999999999999E-2</v>
      </c>
      <c r="M14" s="1">
        <v>7.6899999999999998E-3</v>
      </c>
      <c r="N14" s="1">
        <v>1.25E-4</v>
      </c>
      <c r="O14" s="1">
        <v>2.5000000000000001E-5</v>
      </c>
      <c r="P14" s="1">
        <v>-7.4999999999999993E-5</v>
      </c>
      <c r="Q14" s="1">
        <v>-3.2499999999999999E-4</v>
      </c>
      <c r="S14" s="2"/>
      <c r="U14" s="1">
        <v>4.0000000000000001E-3</v>
      </c>
      <c r="V14" s="1">
        <v>0.1114</v>
      </c>
      <c r="W14" s="1">
        <v>0.12426</v>
      </c>
      <c r="X14" s="1">
        <v>0.18923999999999999</v>
      </c>
      <c r="Y14" s="1">
        <v>0.11101</v>
      </c>
      <c r="Z14" s="1">
        <v>0.12144000000000001</v>
      </c>
      <c r="AA14" s="1">
        <v>9.1660000000000005E-2</v>
      </c>
      <c r="AB14" s="1">
        <v>0.11701</v>
      </c>
      <c r="AC14" s="1">
        <v>0.14948</v>
      </c>
      <c r="AD14" s="1">
        <v>0.12202</v>
      </c>
      <c r="AE14" s="1">
        <v>0.11058999999999999</v>
      </c>
      <c r="AF14" s="1">
        <v>0.10729</v>
      </c>
      <c r="AG14" s="1">
        <v>9.9820000000000006E-2</v>
      </c>
      <c r="AH14" s="1">
        <v>9.4229999999999994E-2</v>
      </c>
      <c r="AI14" s="1">
        <v>8.3820000000000006E-2</v>
      </c>
      <c r="AJ14" s="1">
        <v>8.6470000000000005E-2</v>
      </c>
      <c r="AL14" s="2"/>
      <c r="AN14" s="1">
        <v>4.0000000000000001E-3</v>
      </c>
      <c r="AO14" s="1">
        <v>0.1278</v>
      </c>
      <c r="AP14" s="1">
        <v>0.14796000000000001</v>
      </c>
      <c r="AQ14" s="1">
        <v>0.17014000000000001</v>
      </c>
      <c r="AR14" s="1">
        <v>0.10721</v>
      </c>
      <c r="AS14" s="1">
        <v>0.12514</v>
      </c>
      <c r="AT14" s="1">
        <v>0.12186</v>
      </c>
      <c r="AU14" s="1">
        <v>0.11031000000000001</v>
      </c>
      <c r="AV14" s="1">
        <v>0.13067999999999999</v>
      </c>
      <c r="AW14" s="1">
        <v>0.10013</v>
      </c>
      <c r="AX14" s="1">
        <v>8.6690000000000003E-2</v>
      </c>
      <c r="AY14" s="1">
        <v>8.8590000000000002E-2</v>
      </c>
      <c r="AZ14" s="1">
        <v>9.1429999999999997E-2</v>
      </c>
      <c r="BA14" s="1">
        <v>0.10273</v>
      </c>
      <c r="BB14" s="1">
        <v>8.9520000000000002E-2</v>
      </c>
      <c r="BC14" s="1">
        <v>0.10148</v>
      </c>
    </row>
    <row r="15" spans="1:55" x14ac:dyDescent="0.2">
      <c r="B15" s="1">
        <v>4.0000000000000001E-3</v>
      </c>
      <c r="C15" s="1">
        <v>8.5199999999999998E-2</v>
      </c>
      <c r="D15" s="1">
        <v>5.0160000000000003E-2</v>
      </c>
      <c r="E15" s="1">
        <v>4.274E-2</v>
      </c>
      <c r="F15" s="1">
        <v>6.9610000000000005E-2</v>
      </c>
      <c r="G15" s="1">
        <v>5.4539999999999998E-2</v>
      </c>
      <c r="H15" s="1">
        <v>3.8760000000000003E-2</v>
      </c>
      <c r="I15" s="1">
        <v>7.6099999999999996E-3</v>
      </c>
      <c r="J15" s="1">
        <v>2.2079999999999999E-2</v>
      </c>
      <c r="K15" s="1">
        <v>2.3730000000000001E-2</v>
      </c>
      <c r="L15" s="1">
        <v>9.7900000000000001E-3</v>
      </c>
      <c r="M15" s="1">
        <v>5.79E-3</v>
      </c>
      <c r="N15" s="1">
        <v>1.33E-3</v>
      </c>
      <c r="O15" s="1">
        <v>3.2499999999999999E-4</v>
      </c>
      <c r="P15" s="1">
        <v>-9.7499999999999996E-4</v>
      </c>
      <c r="Q15" s="1">
        <v>-7.2499999999999995E-4</v>
      </c>
      <c r="S15" s="2"/>
      <c r="U15" s="1">
        <v>4.0000000000000001E-3</v>
      </c>
      <c r="V15" s="1">
        <v>0.1137</v>
      </c>
      <c r="W15" s="1">
        <v>0.13566</v>
      </c>
      <c r="X15" s="1">
        <v>0.17144000000000001</v>
      </c>
      <c r="Y15" s="1">
        <v>0.11301</v>
      </c>
      <c r="Z15" s="1">
        <v>0.12144000000000001</v>
      </c>
      <c r="AA15" s="1">
        <v>9.6360000000000001E-2</v>
      </c>
      <c r="AB15" s="1">
        <v>0.13561000000000001</v>
      </c>
      <c r="AC15" s="1">
        <v>0.13916999999999999</v>
      </c>
      <c r="AD15" s="1">
        <v>0.10783</v>
      </c>
      <c r="AE15" s="1">
        <v>0.10849</v>
      </c>
      <c r="AF15" s="1">
        <v>0.11649</v>
      </c>
      <c r="AG15" s="1">
        <v>0.10872999999999999</v>
      </c>
      <c r="AH15" s="1">
        <v>0.11173</v>
      </c>
      <c r="AI15" s="1">
        <v>0.10183</v>
      </c>
      <c r="AJ15" s="1">
        <v>0.10488</v>
      </c>
      <c r="AL15" s="2"/>
      <c r="AN15" s="1">
        <v>4.0000000000000001E-3</v>
      </c>
      <c r="AO15" s="1">
        <v>0.12180000000000001</v>
      </c>
      <c r="AP15" s="1">
        <v>0.15046000000000001</v>
      </c>
      <c r="AQ15" s="1">
        <v>0.16444</v>
      </c>
      <c r="AR15" s="1">
        <v>0.11090999999999999</v>
      </c>
      <c r="AS15" s="1">
        <v>0.11953999999999999</v>
      </c>
      <c r="AT15" s="1">
        <v>0.12225999999999999</v>
      </c>
      <c r="AU15" s="1">
        <v>0.13220999999999999</v>
      </c>
      <c r="AV15" s="1">
        <v>0.13747999999999999</v>
      </c>
      <c r="AW15" s="1">
        <v>0.10523</v>
      </c>
      <c r="AX15" s="1">
        <v>8.3390000000000006E-2</v>
      </c>
      <c r="AY15" s="1">
        <v>7.5090000000000004E-2</v>
      </c>
      <c r="AZ15" s="1">
        <v>8.7720000000000006E-2</v>
      </c>
      <c r="BA15" s="1">
        <v>9.6129999999999993E-2</v>
      </c>
      <c r="BB15" s="1">
        <v>9.2020000000000005E-2</v>
      </c>
      <c r="BC15" s="1">
        <v>0.10698000000000001</v>
      </c>
    </row>
    <row r="16" spans="1:55" x14ac:dyDescent="0.2">
      <c r="B16" s="1">
        <v>4.0000000000000001E-3</v>
      </c>
      <c r="C16" s="1">
        <v>9.1300000000000006E-2</v>
      </c>
      <c r="D16" s="1">
        <v>4.786E-2</v>
      </c>
      <c r="E16" s="1">
        <v>4.2639999999999997E-2</v>
      </c>
      <c r="F16" s="1">
        <v>6.3109999999999999E-2</v>
      </c>
      <c r="G16" s="1">
        <v>5.7140000000000003E-2</v>
      </c>
      <c r="H16" s="1">
        <v>4.6559999999999997E-2</v>
      </c>
      <c r="I16" s="1">
        <v>1.9009999999999999E-2</v>
      </c>
      <c r="J16" s="1">
        <v>4.2970000000000001E-2</v>
      </c>
      <c r="K16" s="1">
        <v>2.8129999999999999E-2</v>
      </c>
      <c r="L16" s="1">
        <v>1.1990000000000001E-2</v>
      </c>
      <c r="M16" s="1">
        <v>7.8899999999999994E-3</v>
      </c>
      <c r="N16" s="1">
        <v>1.6199999999999999E-3</v>
      </c>
      <c r="O16" s="1">
        <v>1.5299999999999999E-3</v>
      </c>
      <c r="P16" s="1">
        <v>1.1199999999999999E-3</v>
      </c>
      <c r="Q16" s="1">
        <v>2.5699999999999998E-3</v>
      </c>
      <c r="S16" s="2"/>
      <c r="U16" s="1">
        <v>4.0000000000000001E-3</v>
      </c>
      <c r="V16" s="1">
        <v>0.1128</v>
      </c>
      <c r="W16" s="1">
        <v>0.12986</v>
      </c>
      <c r="X16" s="1">
        <v>0.17784</v>
      </c>
      <c r="Y16" s="1">
        <v>0.11001</v>
      </c>
      <c r="Z16" s="1">
        <v>0.11974</v>
      </c>
      <c r="AA16" s="1">
        <v>9.4560000000000005E-2</v>
      </c>
      <c r="AB16" s="1">
        <v>0.14401</v>
      </c>
      <c r="AC16" s="1">
        <v>0.15706999999999999</v>
      </c>
      <c r="AD16" s="1">
        <v>0.12023</v>
      </c>
      <c r="AE16" s="1">
        <v>0.10818999999999999</v>
      </c>
      <c r="AF16" s="1">
        <v>9.1490000000000002E-2</v>
      </c>
      <c r="AG16" s="1">
        <v>8.9120000000000005E-2</v>
      </c>
      <c r="AH16" s="1">
        <v>9.5820000000000002E-2</v>
      </c>
      <c r="AI16" s="1">
        <v>9.1120000000000007E-2</v>
      </c>
      <c r="AJ16" s="1">
        <v>9.9279999999999993E-2</v>
      </c>
      <c r="AL16" s="2"/>
      <c r="AN16" s="1">
        <v>4.0000000000000001E-3</v>
      </c>
      <c r="AO16" s="1">
        <v>0.11990000000000001</v>
      </c>
      <c r="AP16" s="1">
        <v>0.14735999999999999</v>
      </c>
      <c r="AQ16" s="1">
        <v>0.15934000000000001</v>
      </c>
      <c r="AR16" s="1">
        <v>0.10871</v>
      </c>
      <c r="AS16" s="1">
        <v>0.12304</v>
      </c>
      <c r="AT16" s="1">
        <v>0.12006</v>
      </c>
      <c r="AU16" s="1">
        <v>0.15231</v>
      </c>
      <c r="AV16" s="1">
        <v>0.10627</v>
      </c>
      <c r="AW16" s="1">
        <v>9.4229999999999994E-2</v>
      </c>
      <c r="AX16" s="1">
        <v>8.9789999999999995E-2</v>
      </c>
      <c r="AY16" s="1">
        <v>8.8090000000000002E-2</v>
      </c>
      <c r="AZ16" s="1">
        <v>8.8029999999999997E-2</v>
      </c>
      <c r="BA16" s="1">
        <v>0.10242999999999999</v>
      </c>
      <c r="BB16" s="1">
        <v>9.0020000000000003E-2</v>
      </c>
      <c r="BC16" s="1">
        <v>0.10027999999999999</v>
      </c>
    </row>
    <row r="17" spans="2:55" x14ac:dyDescent="0.2">
      <c r="B17" s="1">
        <v>4.0000000000000001E-3</v>
      </c>
      <c r="C17" s="1">
        <v>9.4500000000000001E-2</v>
      </c>
      <c r="D17" s="1">
        <v>4.8759999999999998E-2</v>
      </c>
      <c r="E17" s="1">
        <v>4.2439999999999999E-2</v>
      </c>
      <c r="F17" s="1">
        <v>8.2610000000000003E-2</v>
      </c>
      <c r="G17" s="1">
        <v>0.11094</v>
      </c>
      <c r="H17" s="1">
        <v>0.12096</v>
      </c>
      <c r="I17" s="1">
        <v>0.11071</v>
      </c>
      <c r="J17" s="1">
        <v>7.0279999999999995E-2</v>
      </c>
      <c r="K17" s="1">
        <v>7.7020000000000005E-2</v>
      </c>
      <c r="L17" s="1">
        <v>0.10659</v>
      </c>
      <c r="M17" s="1">
        <v>0.10378999999999999</v>
      </c>
      <c r="N17" s="1">
        <v>0.11383</v>
      </c>
      <c r="O17" s="1">
        <v>0.10863</v>
      </c>
      <c r="P17" s="1">
        <v>0.11633</v>
      </c>
      <c r="Q17" s="1">
        <v>0.10018000000000001</v>
      </c>
      <c r="S17" s="2"/>
      <c r="U17" s="1">
        <v>4.0000000000000001E-3</v>
      </c>
      <c r="V17" s="1">
        <v>0.11700000000000001</v>
      </c>
      <c r="W17" s="1">
        <v>0.13275999999999999</v>
      </c>
      <c r="X17" s="1">
        <v>0.20554</v>
      </c>
      <c r="Y17" s="1">
        <v>0.11191</v>
      </c>
      <c r="Z17" s="1">
        <v>0.11534</v>
      </c>
      <c r="AA17" s="1">
        <v>0.10816000000000001</v>
      </c>
      <c r="AB17" s="1">
        <v>0.16400999999999999</v>
      </c>
      <c r="AC17" s="1">
        <v>0.11958000000000001</v>
      </c>
      <c r="AD17" s="1">
        <v>7.2929999999999995E-2</v>
      </c>
      <c r="AE17" s="1">
        <v>8.319E-2</v>
      </c>
      <c r="AF17" s="1">
        <v>0.10229000000000001</v>
      </c>
      <c r="AG17" s="1">
        <v>0.10353</v>
      </c>
      <c r="AH17" s="1">
        <v>9.3229999999999993E-2</v>
      </c>
      <c r="AI17" s="1">
        <v>8.6819999999999994E-2</v>
      </c>
      <c r="AJ17" s="1">
        <v>9.6570000000000003E-2</v>
      </c>
      <c r="AL17" s="2"/>
      <c r="AN17" s="1">
        <v>4.0000000000000001E-3</v>
      </c>
      <c r="AO17" s="1">
        <v>0.1152</v>
      </c>
      <c r="AP17" s="1">
        <v>0.14546000000000001</v>
      </c>
      <c r="AQ17" s="1">
        <v>0.18784000000000001</v>
      </c>
      <c r="AR17" s="1">
        <v>0.10691000000000001</v>
      </c>
      <c r="AS17" s="1">
        <v>0.12034</v>
      </c>
      <c r="AT17" s="1">
        <v>0.12545999999999999</v>
      </c>
      <c r="AU17" s="1">
        <v>0.13491</v>
      </c>
      <c r="AV17" s="1">
        <v>0.11627999999999999</v>
      </c>
      <c r="AW17" s="1">
        <v>9.7629999999999995E-2</v>
      </c>
      <c r="AX17" s="1">
        <v>8.6989999999999998E-2</v>
      </c>
      <c r="AY17" s="1">
        <v>9.2990000000000003E-2</v>
      </c>
      <c r="AZ17" s="1">
        <v>9.1429999999999997E-2</v>
      </c>
      <c r="BA17" s="1">
        <v>0.10183</v>
      </c>
      <c r="BB17" s="1">
        <v>9.3420000000000003E-2</v>
      </c>
      <c r="BC17" s="1">
        <v>9.5380000000000006E-2</v>
      </c>
    </row>
    <row r="18" spans="2:55" x14ac:dyDescent="0.2">
      <c r="B18" s="1">
        <v>4.0000000000000001E-3</v>
      </c>
      <c r="C18" s="1">
        <v>0.1028</v>
      </c>
      <c r="D18" s="1">
        <v>5.1159999999999997E-2</v>
      </c>
      <c r="E18" s="1">
        <v>5.0049999999999997E-2</v>
      </c>
      <c r="F18" s="1">
        <v>9.3890000000000001E-2</v>
      </c>
      <c r="G18" s="1">
        <v>8.0879999999999994E-2</v>
      </c>
      <c r="H18" s="1">
        <v>5.4829999999999997E-2</v>
      </c>
      <c r="I18" s="1">
        <v>2.179E-2</v>
      </c>
      <c r="J18" s="1">
        <v>7.1859999999999993E-2</v>
      </c>
      <c r="K18" s="1">
        <v>6.4149999999999999E-2</v>
      </c>
      <c r="L18" s="1">
        <v>1.6060000000000001E-2</v>
      </c>
      <c r="M18" s="1">
        <v>1.0959999999999999E-2</v>
      </c>
      <c r="N18" s="1">
        <v>5.1500000000000001E-3</v>
      </c>
      <c r="O18" s="1">
        <v>7.8750000000000001E-4</v>
      </c>
      <c r="P18" s="1">
        <v>2.3500000000000001E-3</v>
      </c>
      <c r="Q18" s="1">
        <v>4.8500000000000001E-3</v>
      </c>
      <c r="S18" s="2"/>
      <c r="U18" s="1">
        <v>4.0000000000000001E-3</v>
      </c>
      <c r="V18" s="1">
        <v>0.11990000000000001</v>
      </c>
      <c r="W18" s="1">
        <v>0.13386000000000001</v>
      </c>
      <c r="X18" s="1">
        <v>0.12825</v>
      </c>
      <c r="Y18" s="1">
        <v>0.12728999999999999</v>
      </c>
      <c r="Z18" s="1">
        <v>0.12908</v>
      </c>
      <c r="AA18" s="1">
        <v>0.13993</v>
      </c>
      <c r="AB18" s="1">
        <v>0.13949</v>
      </c>
      <c r="AC18" s="1">
        <v>0.21026</v>
      </c>
      <c r="AD18" s="1">
        <v>0.20424999999999999</v>
      </c>
      <c r="AE18" s="1">
        <v>0.12565999999999999</v>
      </c>
      <c r="AF18" s="1">
        <v>0.11226</v>
      </c>
      <c r="AG18" s="1">
        <v>0.11915000000000001</v>
      </c>
      <c r="AH18" s="1">
        <v>0.12439</v>
      </c>
      <c r="AI18" s="1">
        <v>0.12435</v>
      </c>
      <c r="AJ18" s="1">
        <v>0.12655</v>
      </c>
      <c r="AL18" s="2"/>
      <c r="AN18" s="1">
        <v>4.0000000000000001E-3</v>
      </c>
      <c r="AO18" s="1">
        <v>0.1176</v>
      </c>
      <c r="AP18" s="1">
        <v>0.15856000000000001</v>
      </c>
      <c r="AQ18" s="1">
        <v>0.12945000000000001</v>
      </c>
      <c r="AR18" s="1">
        <v>0.11969</v>
      </c>
      <c r="AS18" s="1">
        <v>0.15038000000000001</v>
      </c>
      <c r="AT18" s="1">
        <v>0.14823</v>
      </c>
      <c r="AU18" s="1">
        <v>0.15459000000000001</v>
      </c>
      <c r="AV18" s="1">
        <v>0.20346</v>
      </c>
      <c r="AW18" s="1">
        <v>0.12914999999999999</v>
      </c>
      <c r="AX18" s="1">
        <v>0.12206</v>
      </c>
      <c r="AY18" s="1">
        <v>0.10556</v>
      </c>
      <c r="AZ18" s="1">
        <v>0.10265000000000001</v>
      </c>
      <c r="BA18" s="1">
        <v>0.10729</v>
      </c>
      <c r="BB18" s="1">
        <v>0.13084999999999999</v>
      </c>
      <c r="BC18" s="1">
        <v>0.13155</v>
      </c>
    </row>
    <row r="19" spans="2:55" x14ac:dyDescent="0.2">
      <c r="B19" s="1">
        <v>4.0000000000000001E-3</v>
      </c>
      <c r="C19" s="1">
        <v>9.9000000000000005E-2</v>
      </c>
      <c r="D19" s="1">
        <v>5.2260000000000001E-2</v>
      </c>
      <c r="E19" s="1">
        <v>5.0650000000000001E-2</v>
      </c>
      <c r="F19" s="1">
        <v>7.3690000000000005E-2</v>
      </c>
      <c r="G19" s="1">
        <v>6.3579999999999998E-2</v>
      </c>
      <c r="H19" s="1">
        <v>6.0630000000000003E-2</v>
      </c>
      <c r="I19" s="1">
        <v>1.949E-2</v>
      </c>
      <c r="J19" s="1">
        <v>2.4559999999999998E-2</v>
      </c>
      <c r="K19" s="1">
        <v>2.1149999999999999E-2</v>
      </c>
      <c r="L19" s="1">
        <v>7.1599999999999997E-3</v>
      </c>
      <c r="M19" s="1">
        <v>5.8599999999999998E-3</v>
      </c>
      <c r="N19" s="1">
        <v>1.5499999999999999E-3</v>
      </c>
      <c r="O19" s="1">
        <v>9.875000000000001E-4</v>
      </c>
      <c r="P19" s="1">
        <v>8.4999999999999995E-4</v>
      </c>
      <c r="Q19" s="1">
        <v>1.4999999999999999E-4</v>
      </c>
      <c r="S19" s="2"/>
      <c r="U19" s="1">
        <v>4.0000000000000001E-3</v>
      </c>
      <c r="V19" s="1">
        <v>0.1153</v>
      </c>
      <c r="W19" s="1">
        <v>0.12686</v>
      </c>
      <c r="X19" s="1">
        <v>0.12125</v>
      </c>
      <c r="Y19" s="1">
        <v>0.11869</v>
      </c>
      <c r="Z19" s="1">
        <v>0.12606999999999999</v>
      </c>
      <c r="AA19" s="1">
        <v>0.11633</v>
      </c>
      <c r="AB19" s="1">
        <v>0.14469000000000001</v>
      </c>
      <c r="AC19" s="1">
        <v>0.16216</v>
      </c>
      <c r="AD19" s="1">
        <v>0.13114999999999999</v>
      </c>
      <c r="AE19" s="1">
        <v>0.11545999999999999</v>
      </c>
      <c r="AF19" s="1">
        <v>0.11216</v>
      </c>
      <c r="AG19" s="1">
        <v>0.12545000000000001</v>
      </c>
      <c r="AH19" s="1">
        <v>0.11489000000000001</v>
      </c>
      <c r="AI19" s="1">
        <v>0.11235000000000001</v>
      </c>
      <c r="AJ19" s="1">
        <v>0.10564999999999999</v>
      </c>
      <c r="AL19" s="2"/>
      <c r="AN19" s="1">
        <v>4.0000000000000001E-3</v>
      </c>
      <c r="AO19" s="1">
        <v>0.1042</v>
      </c>
      <c r="AP19" s="1">
        <v>0.15315999999999999</v>
      </c>
      <c r="AQ19" s="1">
        <v>0.13285</v>
      </c>
      <c r="AR19" s="1">
        <v>0.11969</v>
      </c>
      <c r="AS19" s="1">
        <v>0.14088000000000001</v>
      </c>
      <c r="AT19" s="1">
        <v>0.13793</v>
      </c>
      <c r="AU19" s="1">
        <v>0.13048999999999999</v>
      </c>
      <c r="AV19" s="1">
        <v>0.13306000000000001</v>
      </c>
      <c r="AW19" s="1">
        <v>0.12834999999999999</v>
      </c>
      <c r="AX19" s="1">
        <v>9.4159999999999994E-2</v>
      </c>
      <c r="AY19" s="1">
        <v>0.10396</v>
      </c>
      <c r="AZ19" s="1">
        <v>0.11605</v>
      </c>
      <c r="BA19" s="1">
        <v>0.10809000000000001</v>
      </c>
      <c r="BB19" s="1">
        <v>0.10935</v>
      </c>
      <c r="BC19" s="1">
        <v>9.8150000000000001E-2</v>
      </c>
    </row>
    <row r="20" spans="2:55" x14ac:dyDescent="0.2">
      <c r="B20" s="1">
        <v>4.0000000000000001E-3</v>
      </c>
      <c r="C20" s="1">
        <v>8.6400000000000005E-2</v>
      </c>
      <c r="D20" s="1">
        <v>5.246E-2</v>
      </c>
      <c r="E20" s="1">
        <v>4.9549999999999997E-2</v>
      </c>
      <c r="F20" s="1">
        <v>6.1990000000000003E-2</v>
      </c>
      <c r="G20" s="1">
        <v>5.4480000000000001E-2</v>
      </c>
      <c r="H20" s="1">
        <v>5.7930000000000002E-2</v>
      </c>
      <c r="I20" s="1">
        <v>1.259E-2</v>
      </c>
      <c r="J20" s="1">
        <v>2.026E-2</v>
      </c>
      <c r="K20" s="1">
        <v>1.985E-2</v>
      </c>
      <c r="L20" s="1">
        <v>5.1599999999999997E-3</v>
      </c>
      <c r="M20" s="1">
        <v>1.3600000000000001E-3</v>
      </c>
      <c r="N20" s="1">
        <v>-2.5000000000000001E-4</v>
      </c>
      <c r="O20" s="1">
        <v>-4.125E-4</v>
      </c>
      <c r="P20" s="1">
        <v>-3.5E-4</v>
      </c>
      <c r="Q20" s="1">
        <v>5.0000000000000002E-5</v>
      </c>
      <c r="S20" s="2"/>
      <c r="U20" s="1">
        <v>4.0000000000000001E-3</v>
      </c>
      <c r="V20" s="1">
        <v>0.1163</v>
      </c>
      <c r="W20" s="1">
        <v>0.13316</v>
      </c>
      <c r="X20" s="1">
        <v>0.12655</v>
      </c>
      <c r="Y20" s="1">
        <v>0.11669</v>
      </c>
      <c r="Z20" s="1">
        <v>0.12068</v>
      </c>
      <c r="AA20" s="1">
        <v>9.9030000000000007E-2</v>
      </c>
      <c r="AB20" s="1">
        <v>0.14138999999999999</v>
      </c>
      <c r="AC20" s="1">
        <v>0.17426</v>
      </c>
      <c r="AD20" s="1">
        <v>0.14405000000000001</v>
      </c>
      <c r="AE20" s="1">
        <v>0.12506</v>
      </c>
      <c r="AF20" s="1">
        <v>0.11405999999999999</v>
      </c>
      <c r="AG20" s="1">
        <v>0.10895000000000001</v>
      </c>
      <c r="AH20" s="1">
        <v>0.10829</v>
      </c>
      <c r="AI20" s="1">
        <v>0.10965</v>
      </c>
      <c r="AJ20" s="1">
        <v>0.10555</v>
      </c>
      <c r="AL20" s="2"/>
      <c r="AN20" s="1">
        <v>4.0000000000000001E-3</v>
      </c>
      <c r="AO20" s="1">
        <v>0.11260000000000001</v>
      </c>
      <c r="AP20" s="1">
        <v>0.16156000000000001</v>
      </c>
      <c r="AQ20" s="1">
        <v>0.12975</v>
      </c>
      <c r="AR20" s="1">
        <v>0.12149</v>
      </c>
      <c r="AS20" s="1">
        <v>0.13286999999999999</v>
      </c>
      <c r="AT20" s="1">
        <v>0.12953000000000001</v>
      </c>
      <c r="AU20" s="1">
        <v>0.11459</v>
      </c>
      <c r="AV20" s="1">
        <v>0.12645999999999999</v>
      </c>
      <c r="AW20" s="1">
        <v>9.5949999999999994E-2</v>
      </c>
      <c r="AX20" s="1">
        <v>9.4259999999999997E-2</v>
      </c>
      <c r="AY20" s="1">
        <v>0.10656</v>
      </c>
      <c r="AZ20" s="1">
        <v>0.11285000000000001</v>
      </c>
      <c r="BA20" s="1">
        <v>9.7089999999999996E-2</v>
      </c>
      <c r="BB20" s="1">
        <v>0.10145</v>
      </c>
      <c r="BC20" s="1">
        <v>0.10545</v>
      </c>
    </row>
    <row r="21" spans="2:55" x14ac:dyDescent="0.2">
      <c r="B21" s="1">
        <v>4.0000000000000001E-3</v>
      </c>
      <c r="C21" s="1">
        <v>8.4699999999999998E-2</v>
      </c>
      <c r="D21" s="1">
        <v>4.9959999999999997E-2</v>
      </c>
      <c r="E21" s="1">
        <v>4.8149999999999998E-2</v>
      </c>
      <c r="F21" s="1">
        <v>6.6890000000000005E-2</v>
      </c>
      <c r="G21" s="1">
        <v>5.008E-2</v>
      </c>
      <c r="H21" s="1">
        <v>4.7030000000000002E-2</v>
      </c>
      <c r="I21" s="1">
        <v>2.5090000000000001E-2</v>
      </c>
      <c r="J21" s="1">
        <v>3.2960000000000003E-2</v>
      </c>
      <c r="K21" s="1">
        <v>1.9550000000000001E-2</v>
      </c>
      <c r="L21" s="1">
        <v>5.3600000000000002E-3</v>
      </c>
      <c r="M21" s="1">
        <v>1.056E-2</v>
      </c>
      <c r="N21" s="1">
        <v>1.0449999999999999E-2</v>
      </c>
      <c r="O21" s="1">
        <v>9.8899999999999995E-3</v>
      </c>
      <c r="P21" s="1">
        <v>1.6049999999999998E-2</v>
      </c>
      <c r="Q21" s="1">
        <v>1.9550000000000001E-2</v>
      </c>
      <c r="S21" s="2"/>
      <c r="U21" s="1">
        <v>4.0000000000000001E-3</v>
      </c>
      <c r="V21" s="1">
        <v>0.1198</v>
      </c>
      <c r="W21" s="1">
        <v>0.12886</v>
      </c>
      <c r="X21" s="1">
        <v>0.12175</v>
      </c>
      <c r="Y21" s="1">
        <v>0.11409</v>
      </c>
      <c r="Z21" s="1">
        <v>0.12478</v>
      </c>
      <c r="AA21" s="1">
        <v>0.11063000000000001</v>
      </c>
      <c r="AB21" s="1">
        <v>0.13489000000000001</v>
      </c>
      <c r="AC21" s="1">
        <v>0.17526</v>
      </c>
      <c r="AD21" s="1">
        <v>0.15054999999999999</v>
      </c>
      <c r="AE21" s="1">
        <v>0.12736</v>
      </c>
      <c r="AF21" s="1">
        <v>0.11166</v>
      </c>
      <c r="AG21" s="1">
        <v>0.11275</v>
      </c>
      <c r="AH21" s="1">
        <v>0.11229</v>
      </c>
      <c r="AI21" s="1">
        <v>0.11495</v>
      </c>
      <c r="AJ21" s="1">
        <v>0.11265</v>
      </c>
      <c r="AL21" s="2"/>
      <c r="AN21" s="1">
        <v>4.0000000000000001E-3</v>
      </c>
      <c r="AO21" s="1">
        <v>0.1162</v>
      </c>
      <c r="AP21" s="1">
        <v>0.14646000000000001</v>
      </c>
      <c r="AQ21" s="1">
        <v>0.13285</v>
      </c>
      <c r="AR21" s="1">
        <v>0.12229</v>
      </c>
      <c r="AS21" s="1">
        <v>0.13247999999999999</v>
      </c>
      <c r="AT21" s="1">
        <v>0.12953000000000001</v>
      </c>
      <c r="AU21" s="1">
        <v>0.11629</v>
      </c>
      <c r="AV21" s="1">
        <v>0.16496</v>
      </c>
      <c r="AW21" s="1">
        <v>0.12354999999999999</v>
      </c>
      <c r="AX21" s="1">
        <v>0.11206000000000001</v>
      </c>
      <c r="AY21" s="1">
        <v>8.7660000000000002E-2</v>
      </c>
      <c r="AZ21" s="1">
        <v>0.10105</v>
      </c>
      <c r="BA21" s="1">
        <v>0.10029</v>
      </c>
      <c r="BB21" s="1">
        <v>0.11455</v>
      </c>
      <c r="BC21" s="1">
        <v>0.11835</v>
      </c>
    </row>
    <row r="22" spans="2:55" x14ac:dyDescent="0.2">
      <c r="B22" s="1">
        <v>4.0000000000000001E-3</v>
      </c>
      <c r="C22" s="1">
        <v>8.0600000000000005E-2</v>
      </c>
      <c r="D22" s="1">
        <v>4.7260000000000003E-2</v>
      </c>
      <c r="E22" s="1">
        <v>4.7849999999999997E-2</v>
      </c>
      <c r="F22" s="1">
        <v>5.8590000000000003E-2</v>
      </c>
      <c r="G22" s="1">
        <v>5.1279999999999999E-2</v>
      </c>
      <c r="H22" s="1">
        <v>3.7330000000000002E-2</v>
      </c>
      <c r="I22" s="1">
        <v>9.8899999999999995E-3</v>
      </c>
      <c r="J22" s="1">
        <v>1.8360000000000001E-2</v>
      </c>
      <c r="K22" s="1">
        <v>1.8749999999999999E-2</v>
      </c>
      <c r="L22" s="1">
        <v>1.8859999999999998E-2</v>
      </c>
      <c r="M22" s="1">
        <v>2.7459999999999998E-2</v>
      </c>
      <c r="N22" s="1">
        <v>3.2250000000000001E-2</v>
      </c>
      <c r="O22" s="1">
        <v>5.9389999999999998E-2</v>
      </c>
      <c r="P22" s="1">
        <v>9.9650000000000002E-2</v>
      </c>
      <c r="Q22" s="1">
        <v>0.10265000000000001</v>
      </c>
      <c r="S22" s="2"/>
      <c r="U22" s="1">
        <v>4.0000000000000001E-3</v>
      </c>
      <c r="V22" s="1">
        <v>0.1201</v>
      </c>
      <c r="W22" s="1">
        <v>0.13045999999999999</v>
      </c>
      <c r="X22" s="1">
        <v>0.12075</v>
      </c>
      <c r="Y22" s="1">
        <v>0.11439000000000001</v>
      </c>
      <c r="Z22" s="1">
        <v>0.11858</v>
      </c>
      <c r="AA22" s="1">
        <v>0.10463</v>
      </c>
      <c r="AB22" s="1">
        <v>0.15159</v>
      </c>
      <c r="AC22" s="1">
        <v>0.18165999999999999</v>
      </c>
      <c r="AD22" s="1">
        <v>0.13844999999999999</v>
      </c>
      <c r="AE22" s="1">
        <v>0.12325999999999999</v>
      </c>
      <c r="AF22" s="1">
        <v>0.11806</v>
      </c>
      <c r="AG22" s="1">
        <v>0.10525</v>
      </c>
      <c r="AH22" s="1">
        <v>0.10399</v>
      </c>
      <c r="AI22" s="1">
        <v>0.10575</v>
      </c>
      <c r="AJ22" s="1">
        <v>0.10135</v>
      </c>
      <c r="AL22" s="2"/>
      <c r="AN22" s="1">
        <v>4.0000000000000001E-3</v>
      </c>
      <c r="AO22" s="1">
        <v>0.1145</v>
      </c>
      <c r="AP22" s="1">
        <v>0.15715999999999999</v>
      </c>
      <c r="AQ22" s="1">
        <v>0.13925000000000001</v>
      </c>
      <c r="AR22" s="1">
        <v>0.11999</v>
      </c>
      <c r="AS22" s="1">
        <v>0.13436999999999999</v>
      </c>
      <c r="AT22" s="1">
        <v>0.12903000000000001</v>
      </c>
      <c r="AU22" s="1">
        <v>0.11659</v>
      </c>
      <c r="AV22" s="1">
        <v>0.13256000000000001</v>
      </c>
      <c r="AW22" s="1">
        <v>0.10155</v>
      </c>
      <c r="AX22" s="1">
        <v>8.8459999999999997E-2</v>
      </c>
      <c r="AY22" s="1">
        <v>9.6659999999999996E-2</v>
      </c>
      <c r="AZ22" s="1">
        <v>0.10075000000000001</v>
      </c>
      <c r="BA22" s="1">
        <v>9.4990000000000005E-2</v>
      </c>
      <c r="BB22" s="1">
        <v>0.10425</v>
      </c>
      <c r="BC22" s="1">
        <v>0.10685</v>
      </c>
    </row>
    <row r="23" spans="2:55" x14ac:dyDescent="0.2">
      <c r="B23" s="1">
        <v>4.0000000000000001E-3</v>
      </c>
      <c r="C23" s="1">
        <v>8.43E-2</v>
      </c>
      <c r="D23" s="1">
        <v>4.9860000000000002E-2</v>
      </c>
      <c r="E23" s="1">
        <v>5.0950000000000002E-2</v>
      </c>
      <c r="F23" s="1">
        <v>6.9489999999999996E-2</v>
      </c>
      <c r="G23" s="1">
        <v>5.8979999999999998E-2</v>
      </c>
      <c r="H23" s="1">
        <v>5.2929999999999998E-2</v>
      </c>
      <c r="I23" s="1">
        <v>1.159E-2</v>
      </c>
      <c r="J23" s="1">
        <v>2.3259999999999999E-2</v>
      </c>
      <c r="K23" s="1">
        <v>2.155E-2</v>
      </c>
      <c r="L23" s="1">
        <v>4.7600000000000003E-3</v>
      </c>
      <c r="M23" s="1">
        <v>2.6249999999999998E-4</v>
      </c>
      <c r="N23" s="1">
        <v>-2.5000000000000001E-4</v>
      </c>
      <c r="O23" s="1">
        <v>1.875E-4</v>
      </c>
      <c r="P23" s="1">
        <v>-4.4999999999999999E-4</v>
      </c>
      <c r="Q23" s="1">
        <v>5.0000000000000002E-5</v>
      </c>
      <c r="S23" s="2"/>
      <c r="U23" s="1">
        <v>4.0000000000000001E-3</v>
      </c>
      <c r="V23" s="1">
        <v>0.1157</v>
      </c>
      <c r="W23" s="1">
        <v>0.12526000000000001</v>
      </c>
      <c r="X23" s="1">
        <v>0.11715</v>
      </c>
      <c r="Y23" s="1">
        <v>0.11638999999999999</v>
      </c>
      <c r="Z23" s="1">
        <v>0.12358</v>
      </c>
      <c r="AA23" s="1">
        <v>0.10853</v>
      </c>
      <c r="AB23" s="1">
        <v>0.13099</v>
      </c>
      <c r="AC23" s="1">
        <v>0.15426000000000001</v>
      </c>
      <c r="AD23" s="1">
        <v>0.13055</v>
      </c>
      <c r="AE23" s="1">
        <v>0.11906</v>
      </c>
      <c r="AF23" s="1">
        <v>0.12396</v>
      </c>
      <c r="AG23" s="1">
        <v>0.12325</v>
      </c>
      <c r="AH23" s="1">
        <v>0.11779000000000001</v>
      </c>
      <c r="AI23" s="1">
        <v>0.12365</v>
      </c>
      <c r="AJ23" s="1">
        <v>0.11294999999999999</v>
      </c>
      <c r="AL23" s="2"/>
      <c r="AN23" s="1">
        <v>4.0000000000000001E-3</v>
      </c>
      <c r="AO23" s="1">
        <v>0.1125</v>
      </c>
      <c r="AP23" s="1">
        <v>0.14305999999999999</v>
      </c>
      <c r="AQ23" s="1">
        <v>0.12864999999999999</v>
      </c>
      <c r="AR23" s="1">
        <v>0.12109</v>
      </c>
      <c r="AS23" s="1">
        <v>0.13286999999999999</v>
      </c>
      <c r="AT23" s="1">
        <v>0.12903000000000001</v>
      </c>
      <c r="AU23" s="1">
        <v>0.11309</v>
      </c>
      <c r="AV23" s="1">
        <v>0.11586</v>
      </c>
      <c r="AW23" s="1">
        <v>0.10285</v>
      </c>
      <c r="AX23" s="1">
        <v>8.3960000000000007E-2</v>
      </c>
      <c r="AY23" s="1">
        <v>9.9260000000000001E-2</v>
      </c>
      <c r="AZ23" s="1">
        <v>0.10295</v>
      </c>
      <c r="BA23" s="1">
        <v>9.5890000000000003E-2</v>
      </c>
      <c r="BB23" s="1">
        <v>9.0450000000000003E-2</v>
      </c>
      <c r="BC23" s="1">
        <v>9.0749999999999997E-2</v>
      </c>
    </row>
    <row r="24" spans="2:55" x14ac:dyDescent="0.2">
      <c r="B24" s="1">
        <v>4.0000000000000001E-3</v>
      </c>
      <c r="C24" s="1">
        <v>9.3700000000000006E-2</v>
      </c>
      <c r="D24" s="1">
        <v>4.9459999999999997E-2</v>
      </c>
      <c r="E24" s="1">
        <v>4.8849999999999998E-2</v>
      </c>
      <c r="F24" s="1">
        <v>6.5490000000000007E-2</v>
      </c>
      <c r="G24" s="1">
        <v>5.978E-2</v>
      </c>
      <c r="H24" s="1">
        <v>6.2429999999999999E-2</v>
      </c>
      <c r="I24" s="1">
        <v>2.2290000000000001E-2</v>
      </c>
      <c r="J24" s="1">
        <v>4.5060000000000003E-2</v>
      </c>
      <c r="K24" s="1">
        <v>4.0649999999999999E-2</v>
      </c>
      <c r="L24" s="1">
        <v>1.2160000000000001E-2</v>
      </c>
      <c r="M24" s="1">
        <v>6.5599999999999999E-3</v>
      </c>
      <c r="N24" s="1">
        <v>5.7499999999999999E-3</v>
      </c>
      <c r="O24" s="1">
        <v>5.6899999999999997E-3</v>
      </c>
      <c r="P24" s="1">
        <v>1.025E-2</v>
      </c>
      <c r="Q24" s="1">
        <v>1.225E-2</v>
      </c>
      <c r="S24" s="2"/>
      <c r="U24" s="1">
        <v>4.0000000000000001E-3</v>
      </c>
      <c r="V24" s="1">
        <v>0.12130000000000001</v>
      </c>
      <c r="W24" s="1">
        <v>0.12366000000000001</v>
      </c>
      <c r="X24" s="1">
        <v>0.11605</v>
      </c>
      <c r="Y24" s="1">
        <v>0.11519</v>
      </c>
      <c r="Z24" s="1">
        <v>0.12458</v>
      </c>
      <c r="AA24" s="1">
        <v>0.11143</v>
      </c>
      <c r="AB24" s="1">
        <v>0.14288999999999999</v>
      </c>
      <c r="AC24" s="1">
        <v>0.18026</v>
      </c>
      <c r="AD24" s="1">
        <v>0.16425000000000001</v>
      </c>
      <c r="AE24" s="1">
        <v>9.7159999999999996E-2</v>
      </c>
      <c r="AF24" s="1">
        <v>9.196E-2</v>
      </c>
      <c r="AG24" s="1">
        <v>0.10775</v>
      </c>
      <c r="AH24" s="1">
        <v>9.0690000000000007E-2</v>
      </c>
      <c r="AI24" s="1">
        <v>9.4049999999999995E-2</v>
      </c>
      <c r="AJ24" s="1">
        <v>9.8750000000000004E-2</v>
      </c>
      <c r="AL24" s="2"/>
      <c r="AN24" s="1">
        <v>4.0000000000000001E-3</v>
      </c>
      <c r="AO24" s="1">
        <v>0.1087</v>
      </c>
      <c r="AP24" s="1">
        <v>0.15356</v>
      </c>
      <c r="AQ24" s="1">
        <v>0.12035</v>
      </c>
      <c r="AR24" s="1">
        <v>0.11509</v>
      </c>
      <c r="AS24" s="1">
        <v>0.13508000000000001</v>
      </c>
      <c r="AT24" s="1">
        <v>0.13192999999999999</v>
      </c>
      <c r="AU24" s="1">
        <v>0.11569</v>
      </c>
      <c r="AV24" s="1">
        <v>0.15106</v>
      </c>
      <c r="AW24" s="1">
        <v>9.8750000000000004E-2</v>
      </c>
      <c r="AX24" s="1">
        <v>9.536E-2</v>
      </c>
      <c r="AY24" s="1">
        <v>9.4359999999999999E-2</v>
      </c>
      <c r="AZ24" s="1">
        <v>9.3149999999999997E-2</v>
      </c>
      <c r="BA24" s="1">
        <v>9.0789999999999996E-2</v>
      </c>
      <c r="BB24" s="1">
        <v>8.8950000000000001E-2</v>
      </c>
      <c r="BC24" s="1">
        <v>0.10075000000000001</v>
      </c>
    </row>
    <row r="25" spans="2:55" x14ac:dyDescent="0.2">
      <c r="B25" s="1">
        <v>4.0000000000000001E-3</v>
      </c>
      <c r="C25" s="1">
        <v>9.8400000000000001E-2</v>
      </c>
      <c r="D25" s="1">
        <v>4.786E-2</v>
      </c>
      <c r="E25" s="1">
        <v>5.2549999999999999E-2</v>
      </c>
      <c r="F25" s="1">
        <v>9.1689999999999994E-2</v>
      </c>
      <c r="G25" s="1">
        <v>0.12467</v>
      </c>
      <c r="H25" s="1">
        <v>0.13963</v>
      </c>
      <c r="I25" s="1">
        <v>0.11239</v>
      </c>
      <c r="J25" s="1">
        <v>0.11336</v>
      </c>
      <c r="K25" s="1">
        <v>9.6850000000000006E-2</v>
      </c>
      <c r="L25" s="1">
        <v>6.9159999999999999E-2</v>
      </c>
      <c r="M25" s="1">
        <v>8.7760000000000005E-2</v>
      </c>
      <c r="N25" s="1">
        <v>0.11075</v>
      </c>
      <c r="O25" s="1">
        <v>8.0490000000000006E-2</v>
      </c>
      <c r="P25" s="1">
        <v>9.8150000000000001E-2</v>
      </c>
      <c r="Q25" s="1">
        <v>8.0149999999999999E-2</v>
      </c>
      <c r="S25" s="2"/>
      <c r="U25" s="1">
        <v>4.0000000000000001E-3</v>
      </c>
      <c r="V25" s="1">
        <v>0.1176</v>
      </c>
      <c r="W25" s="1">
        <v>0.12396</v>
      </c>
      <c r="X25" s="1">
        <v>0.11815000000000001</v>
      </c>
      <c r="Y25" s="1">
        <v>0.12009</v>
      </c>
      <c r="Z25" s="1">
        <v>0.12388</v>
      </c>
      <c r="AA25" s="1">
        <v>0.13533000000000001</v>
      </c>
      <c r="AB25" s="1">
        <v>0.13528999999999999</v>
      </c>
      <c r="AC25" s="1">
        <v>0.16586000000000001</v>
      </c>
      <c r="AD25" s="1">
        <v>0.11055</v>
      </c>
      <c r="AE25" s="1">
        <v>9.0560000000000002E-2</v>
      </c>
      <c r="AF25" s="1">
        <v>9.6960000000000005E-2</v>
      </c>
      <c r="AG25" s="1">
        <v>0.10845</v>
      </c>
      <c r="AH25" s="1">
        <v>0.11579</v>
      </c>
      <c r="AI25" s="1">
        <v>0.10395</v>
      </c>
      <c r="AJ25" s="1">
        <v>0.11045000000000001</v>
      </c>
      <c r="AL25" s="2"/>
      <c r="AN25" s="1">
        <v>4.0000000000000001E-3</v>
      </c>
      <c r="AO25" s="1">
        <v>0.1115</v>
      </c>
      <c r="AP25" s="1">
        <v>0.14435999999999999</v>
      </c>
      <c r="AQ25" s="1">
        <v>0.11525000000000001</v>
      </c>
      <c r="AR25" s="1">
        <v>0.11549</v>
      </c>
      <c r="AS25" s="1">
        <v>0.14318</v>
      </c>
      <c r="AT25" s="1">
        <v>0.14172999999999999</v>
      </c>
      <c r="AU25" s="1">
        <v>0.13508999999999999</v>
      </c>
      <c r="AV25" s="1">
        <v>0.18096000000000001</v>
      </c>
      <c r="AW25" s="1">
        <v>0.13855000000000001</v>
      </c>
      <c r="AX25" s="1">
        <v>0.10706</v>
      </c>
      <c r="AY25" s="1">
        <v>9.6560000000000007E-2</v>
      </c>
      <c r="AZ25" s="1">
        <v>0.11175</v>
      </c>
      <c r="BA25" s="1">
        <v>0.11108999999999999</v>
      </c>
      <c r="BB25" s="1">
        <v>0.10485</v>
      </c>
      <c r="BC25" s="1">
        <v>0.11185</v>
      </c>
    </row>
    <row r="26" spans="2:55" x14ac:dyDescent="0.2">
      <c r="E26" s="1">
        <v>5.0889999999999998E-2</v>
      </c>
      <c r="F26" s="1">
        <v>0.10415000000000001</v>
      </c>
      <c r="G26" s="1">
        <v>7.8700000000000006E-2</v>
      </c>
      <c r="H26" s="1">
        <v>5.6899999999999999E-2</v>
      </c>
      <c r="I26" s="1">
        <v>1.6240000000000001E-2</v>
      </c>
      <c r="J26" s="1">
        <v>5.4440000000000002E-2</v>
      </c>
      <c r="K26" s="1">
        <v>5.3870000000000001E-2</v>
      </c>
      <c r="L26" s="1">
        <v>2.5090000000000001E-2</v>
      </c>
      <c r="M26" s="1">
        <v>2.792E-2</v>
      </c>
      <c r="N26" s="1">
        <v>1.6420000000000001E-2</v>
      </c>
      <c r="O26" s="1">
        <v>3.9399999999999999E-3</v>
      </c>
      <c r="P26" s="1">
        <v>1.4400000000000001E-3</v>
      </c>
      <c r="Q26" s="1">
        <v>4.45E-3</v>
      </c>
      <c r="S26" s="2"/>
      <c r="X26" s="1">
        <v>0.18789</v>
      </c>
      <c r="Y26" s="1">
        <v>0.14365</v>
      </c>
      <c r="Z26" s="1">
        <v>0.1452</v>
      </c>
      <c r="AA26" s="1">
        <v>0.13900000000000001</v>
      </c>
      <c r="AB26" s="1">
        <v>0.13864000000000001</v>
      </c>
      <c r="AC26" s="1">
        <v>0.25113999999999997</v>
      </c>
      <c r="AD26" s="1">
        <v>0.22786999999999999</v>
      </c>
      <c r="AE26" s="1">
        <v>0.15029000000000001</v>
      </c>
      <c r="AF26" s="1">
        <v>0.14243</v>
      </c>
      <c r="AG26" s="1">
        <v>0.11942999999999999</v>
      </c>
      <c r="AH26" s="1">
        <v>0.14593999999999999</v>
      </c>
      <c r="AI26" s="1">
        <v>0.13003999999999999</v>
      </c>
      <c r="AJ26" s="1">
        <v>0.12495000000000001</v>
      </c>
      <c r="AL26" s="2"/>
      <c r="AQ26" s="1">
        <v>0.15998999999999999</v>
      </c>
      <c r="AR26" s="1">
        <v>0.13815</v>
      </c>
      <c r="AS26" s="1">
        <v>0.16439999999999999</v>
      </c>
      <c r="AT26" s="1">
        <v>0.15890000000000001</v>
      </c>
      <c r="AU26" s="1">
        <v>0.14774000000000001</v>
      </c>
      <c r="AV26" s="1">
        <v>0.12703999999999999</v>
      </c>
      <c r="AW26" s="1">
        <v>0.12587000000000001</v>
      </c>
      <c r="AX26" s="1">
        <v>0.11409</v>
      </c>
      <c r="AY26" s="1">
        <v>0.12173</v>
      </c>
      <c r="AZ26" s="1">
        <v>0.12842999999999999</v>
      </c>
      <c r="BA26" s="1">
        <v>0.15554000000000001</v>
      </c>
      <c r="BB26" s="1">
        <v>0.13453999999999999</v>
      </c>
      <c r="BC26" s="1">
        <v>0.12175</v>
      </c>
    </row>
    <row r="27" spans="2:55" x14ac:dyDescent="0.2">
      <c r="E27" s="1">
        <v>5.0689999999999999E-2</v>
      </c>
      <c r="F27" s="1">
        <v>8.6449999999999999E-2</v>
      </c>
      <c r="G27" s="1">
        <v>7.3999999999999996E-2</v>
      </c>
      <c r="H27" s="1">
        <v>6.2199999999999998E-2</v>
      </c>
      <c r="I27" s="1">
        <v>2.214E-2</v>
      </c>
      <c r="J27" s="1">
        <v>3.764E-2</v>
      </c>
      <c r="K27" s="1">
        <v>4.2970000000000001E-2</v>
      </c>
      <c r="L27" s="1">
        <v>1.6889999999999999E-2</v>
      </c>
      <c r="M27" s="1">
        <v>1.323E-2</v>
      </c>
      <c r="N27" s="1">
        <v>5.2199999999999998E-3</v>
      </c>
      <c r="O27" s="1">
        <v>2.375E-4</v>
      </c>
      <c r="P27" s="1">
        <v>-3.6249999999999998E-4</v>
      </c>
      <c r="Q27" s="1">
        <v>-9.5E-4</v>
      </c>
      <c r="S27" s="2"/>
      <c r="X27" s="1">
        <v>0.17179</v>
      </c>
      <c r="Y27" s="1">
        <v>0.13464999999999999</v>
      </c>
      <c r="Z27" s="1">
        <v>0.1351</v>
      </c>
      <c r="AA27" s="1">
        <v>0.11650000000000001</v>
      </c>
      <c r="AB27" s="1">
        <v>0.13324</v>
      </c>
      <c r="AC27" s="1">
        <v>0.19334000000000001</v>
      </c>
      <c r="AD27" s="1">
        <v>0.17807999999999999</v>
      </c>
      <c r="AE27" s="1">
        <v>0.14459</v>
      </c>
      <c r="AF27" s="1">
        <v>0.13941999999999999</v>
      </c>
      <c r="AG27" s="1">
        <v>0.11853</v>
      </c>
      <c r="AH27" s="1">
        <v>0.13844000000000001</v>
      </c>
      <c r="AI27" s="1">
        <v>0.12584000000000001</v>
      </c>
      <c r="AJ27" s="1">
        <v>0.12095</v>
      </c>
      <c r="AL27" s="2"/>
      <c r="AQ27" s="1">
        <v>0.15359</v>
      </c>
      <c r="AR27" s="1">
        <v>0.13635</v>
      </c>
      <c r="AS27" s="1">
        <v>0.15679999999999999</v>
      </c>
      <c r="AT27" s="1">
        <v>0.153</v>
      </c>
      <c r="AU27" s="1">
        <v>0.14663999999999999</v>
      </c>
      <c r="AV27" s="1">
        <v>0.12544</v>
      </c>
      <c r="AW27" s="1">
        <v>0.14518</v>
      </c>
      <c r="AX27" s="1">
        <v>0.12459000000000001</v>
      </c>
      <c r="AY27" s="1">
        <v>0.10922999999999999</v>
      </c>
      <c r="AZ27" s="1">
        <v>0.10613</v>
      </c>
      <c r="BA27" s="1">
        <v>0.16294</v>
      </c>
      <c r="BB27" s="1">
        <v>0.14793999999999999</v>
      </c>
      <c r="BC27" s="1">
        <v>0.15125</v>
      </c>
    </row>
    <row r="28" spans="2:55" x14ac:dyDescent="0.2">
      <c r="E28" s="1">
        <v>5.0889999999999998E-2</v>
      </c>
      <c r="F28" s="1">
        <v>7.0250000000000007E-2</v>
      </c>
      <c r="G28" s="1">
        <v>5.3999999999999999E-2</v>
      </c>
      <c r="H28" s="1">
        <v>3.6400000000000002E-2</v>
      </c>
      <c r="I28" s="1">
        <v>6.6400000000000001E-3</v>
      </c>
      <c r="J28" s="1">
        <v>1.374E-2</v>
      </c>
      <c r="K28" s="1">
        <v>1.0869999999999999E-2</v>
      </c>
      <c r="L28" s="1">
        <v>7.4900000000000001E-3</v>
      </c>
      <c r="M28" s="1">
        <v>5.7299999999999999E-3</v>
      </c>
      <c r="N28" s="1">
        <v>1.0300000000000001E-3</v>
      </c>
      <c r="O28" s="1">
        <v>3.3750000000000002E-4</v>
      </c>
      <c r="P28" s="1">
        <v>-9.6250000000000003E-4</v>
      </c>
      <c r="Q28" s="1">
        <v>-1.15E-3</v>
      </c>
      <c r="S28" s="2"/>
      <c r="X28" s="1">
        <v>0.17349000000000001</v>
      </c>
      <c r="Y28" s="1">
        <v>0.12914999999999999</v>
      </c>
      <c r="Z28" s="1">
        <v>0.13519999999999999</v>
      </c>
      <c r="AA28" s="1">
        <v>0.1096</v>
      </c>
      <c r="AB28" s="1">
        <v>0.16103999999999999</v>
      </c>
      <c r="AC28" s="1">
        <v>0.17644000000000001</v>
      </c>
      <c r="AD28" s="1">
        <v>0.17408000000000001</v>
      </c>
      <c r="AE28" s="1">
        <v>0.13719000000000001</v>
      </c>
      <c r="AF28" s="1">
        <v>0.13192000000000001</v>
      </c>
      <c r="AG28" s="1">
        <v>0.11022999999999999</v>
      </c>
      <c r="AH28" s="1">
        <v>0.12554000000000001</v>
      </c>
      <c r="AI28" s="1">
        <v>0.11914</v>
      </c>
      <c r="AJ28" s="1">
        <v>0.11345</v>
      </c>
      <c r="AL28" s="2"/>
      <c r="AQ28" s="1">
        <v>0.15039</v>
      </c>
      <c r="AR28" s="1">
        <v>0.13435</v>
      </c>
      <c r="AS28" s="1">
        <v>0.14899999999999999</v>
      </c>
      <c r="AT28" s="1">
        <v>0.1434</v>
      </c>
      <c r="AU28" s="1">
        <v>0.12934000000000001</v>
      </c>
      <c r="AV28" s="1">
        <v>0.10184</v>
      </c>
      <c r="AW28" s="1">
        <v>0.11787</v>
      </c>
      <c r="AX28" s="1">
        <v>0.10459</v>
      </c>
      <c r="AY28" s="1">
        <v>9.9720000000000003E-2</v>
      </c>
      <c r="AZ28" s="1">
        <v>9.8030000000000006E-2</v>
      </c>
      <c r="BA28" s="1">
        <v>0.12274</v>
      </c>
      <c r="BB28" s="1">
        <v>0.12343999999999999</v>
      </c>
      <c r="BC28" s="1">
        <v>0.12914999999999999</v>
      </c>
    </row>
    <row r="29" spans="2:55" x14ac:dyDescent="0.2">
      <c r="E29" s="1">
        <v>5.1090000000000003E-2</v>
      </c>
      <c r="F29" s="1">
        <v>7.1849999999999997E-2</v>
      </c>
      <c r="G29" s="1">
        <v>5.5E-2</v>
      </c>
      <c r="H29" s="1">
        <v>5.0900000000000001E-2</v>
      </c>
      <c r="I29" s="1">
        <v>4.2340000000000003E-2</v>
      </c>
      <c r="J29" s="1">
        <v>3.984E-2</v>
      </c>
      <c r="K29" s="1">
        <v>3.1269999999999999E-2</v>
      </c>
      <c r="L29" s="1">
        <v>3.2190000000000003E-2</v>
      </c>
      <c r="M29" s="1">
        <v>5.0220000000000001E-2</v>
      </c>
      <c r="N29" s="1">
        <v>1.043E-2</v>
      </c>
      <c r="O29" s="1">
        <v>7.7400000000000004E-3</v>
      </c>
      <c r="P29" s="1">
        <v>7.7400000000000004E-3</v>
      </c>
      <c r="Q29" s="1">
        <v>8.3499999999999998E-3</v>
      </c>
      <c r="S29" s="2"/>
      <c r="X29" s="1">
        <v>0.16009000000000001</v>
      </c>
      <c r="Y29" s="1">
        <v>0.12665000000000001</v>
      </c>
      <c r="Z29" s="1">
        <v>0.14050000000000001</v>
      </c>
      <c r="AA29" s="1">
        <v>0.11310000000000001</v>
      </c>
      <c r="AB29" s="1">
        <v>0.14024</v>
      </c>
      <c r="AC29" s="1">
        <v>0.17454</v>
      </c>
      <c r="AD29" s="1">
        <v>0.15618000000000001</v>
      </c>
      <c r="AE29" s="1">
        <v>0.13349</v>
      </c>
      <c r="AF29" s="1">
        <v>0.12612000000000001</v>
      </c>
      <c r="AG29" s="1">
        <v>0.11422</v>
      </c>
      <c r="AH29" s="1">
        <v>0.13474</v>
      </c>
      <c r="AI29" s="1">
        <v>0.12444</v>
      </c>
      <c r="AJ29" s="1">
        <v>0.12125</v>
      </c>
      <c r="AL29" s="2"/>
      <c r="AQ29" s="1">
        <v>0.15209</v>
      </c>
      <c r="AR29" s="1">
        <v>0.13555</v>
      </c>
      <c r="AS29" s="1">
        <v>0.15029999999999999</v>
      </c>
      <c r="AT29" s="1">
        <v>0.1424</v>
      </c>
      <c r="AU29" s="1">
        <v>0.13314000000000001</v>
      </c>
      <c r="AV29" s="1">
        <v>0.13294</v>
      </c>
      <c r="AW29" s="1">
        <v>0.10598</v>
      </c>
      <c r="AX29" s="1">
        <v>0.12589</v>
      </c>
      <c r="AY29" s="1">
        <v>9.4729999999999995E-2</v>
      </c>
      <c r="AZ29" s="1">
        <v>9.7420000000000007E-2</v>
      </c>
      <c r="BA29" s="1">
        <v>0.10854</v>
      </c>
      <c r="BB29" s="1">
        <v>0.10353999999999999</v>
      </c>
      <c r="BC29" s="1">
        <v>0.11735</v>
      </c>
    </row>
    <row r="30" spans="2:55" x14ac:dyDescent="0.2">
      <c r="E30" s="1">
        <v>5.0389999999999997E-2</v>
      </c>
      <c r="F30" s="1">
        <v>7.1150000000000005E-2</v>
      </c>
      <c r="G30" s="1">
        <v>5.3999999999999999E-2</v>
      </c>
      <c r="H30" s="1">
        <v>3.6799999999999999E-2</v>
      </c>
      <c r="I30" s="1">
        <v>1.064E-2</v>
      </c>
      <c r="J30" s="1">
        <v>2.444E-2</v>
      </c>
      <c r="K30" s="1">
        <v>2.2370000000000001E-2</v>
      </c>
      <c r="L30" s="1">
        <v>8.8900000000000003E-3</v>
      </c>
      <c r="M30" s="1">
        <v>2.9299999999999999E-3</v>
      </c>
      <c r="N30" s="1">
        <v>-5.7499999999999999E-4</v>
      </c>
      <c r="O30" s="1">
        <v>3.7499999999999997E-5</v>
      </c>
      <c r="P30" s="1">
        <v>-3.6249999999999998E-4</v>
      </c>
      <c r="Q30" s="1">
        <v>-1.8500000000000001E-3</v>
      </c>
      <c r="S30" s="2"/>
      <c r="X30" s="1">
        <v>0.17008999999999999</v>
      </c>
      <c r="Y30" s="1">
        <v>0.13195000000000001</v>
      </c>
      <c r="Z30" s="1">
        <v>0.1363</v>
      </c>
      <c r="AA30" s="1">
        <v>0.1094</v>
      </c>
      <c r="AB30" s="1">
        <v>0.13564000000000001</v>
      </c>
      <c r="AC30" s="1">
        <v>0.17693999999999999</v>
      </c>
      <c r="AD30" s="1">
        <v>0.13827999999999999</v>
      </c>
      <c r="AE30" s="1">
        <v>0.10459</v>
      </c>
      <c r="AF30" s="1">
        <v>9.9930000000000005E-2</v>
      </c>
      <c r="AG30" s="1">
        <v>0.10842</v>
      </c>
      <c r="AH30" s="1">
        <v>0.12293999999999999</v>
      </c>
      <c r="AI30" s="1">
        <v>0.11713999999999999</v>
      </c>
      <c r="AJ30" s="1">
        <v>0.11525000000000001</v>
      </c>
      <c r="AL30" s="2"/>
      <c r="AQ30" s="1">
        <v>0.15769</v>
      </c>
      <c r="AR30" s="1">
        <v>0.13794999999999999</v>
      </c>
      <c r="AS30" s="1">
        <v>0.1474</v>
      </c>
      <c r="AT30" s="1">
        <v>0.13789999999999999</v>
      </c>
      <c r="AU30" s="1">
        <v>0.12584000000000001</v>
      </c>
      <c r="AV30" s="1">
        <v>0.10104</v>
      </c>
      <c r="AW30" s="1">
        <v>0.10208</v>
      </c>
      <c r="AX30" s="1">
        <v>0.10609</v>
      </c>
      <c r="AY30" s="1">
        <v>0.11533</v>
      </c>
      <c r="AZ30" s="1">
        <v>0.12033000000000001</v>
      </c>
      <c r="BA30" s="1">
        <v>0.14804</v>
      </c>
      <c r="BB30" s="1">
        <v>0.10113999999999999</v>
      </c>
      <c r="BC30" s="1">
        <v>9.8849999999999993E-2</v>
      </c>
    </row>
    <row r="31" spans="2:55" x14ac:dyDescent="0.2">
      <c r="E31" s="1">
        <v>5.1189999999999999E-2</v>
      </c>
      <c r="F31" s="1">
        <v>8.0949999999999994E-2</v>
      </c>
      <c r="G31" s="1">
        <v>6.5799999999999997E-2</v>
      </c>
      <c r="H31" s="1">
        <v>4.5900000000000003E-2</v>
      </c>
      <c r="I31" s="1">
        <v>1.064E-2</v>
      </c>
      <c r="J31" s="1">
        <v>2.734E-2</v>
      </c>
      <c r="K31" s="1">
        <v>3.798E-2</v>
      </c>
      <c r="L31" s="1">
        <v>2.249E-2</v>
      </c>
      <c r="M31" s="1">
        <v>2.3029999999999998E-2</v>
      </c>
      <c r="N31" s="1">
        <v>9.6200000000000001E-3</v>
      </c>
      <c r="O31" s="1">
        <v>5.3740000000000003E-2</v>
      </c>
      <c r="P31" s="1">
        <v>4.734E-2</v>
      </c>
      <c r="Q31" s="1">
        <v>3.2050000000000002E-2</v>
      </c>
      <c r="S31" s="2"/>
      <c r="X31" s="1">
        <v>0.16839000000000001</v>
      </c>
      <c r="Y31" s="1">
        <v>0.14555000000000001</v>
      </c>
      <c r="Z31" s="1">
        <v>0.13420000000000001</v>
      </c>
      <c r="AA31" s="1">
        <v>0.1137</v>
      </c>
      <c r="AB31" s="1">
        <v>0.14404</v>
      </c>
      <c r="AC31" s="1">
        <v>0.16064000000000001</v>
      </c>
      <c r="AD31" s="1">
        <v>0.15276999999999999</v>
      </c>
      <c r="AE31" s="1">
        <v>0.13039000000000001</v>
      </c>
      <c r="AF31" s="1">
        <v>0.12642999999999999</v>
      </c>
      <c r="AG31" s="1">
        <v>0.11652999999999999</v>
      </c>
      <c r="AH31" s="1">
        <v>0.14013999999999999</v>
      </c>
      <c r="AI31" s="1">
        <v>0.12224</v>
      </c>
      <c r="AJ31" s="1">
        <v>0.11525000000000001</v>
      </c>
      <c r="AL31" s="2"/>
      <c r="AQ31" s="1">
        <v>0.15948999999999999</v>
      </c>
      <c r="AR31" s="1">
        <v>0.13625000000000001</v>
      </c>
      <c r="AS31" s="1">
        <v>0.14580000000000001</v>
      </c>
      <c r="AT31" s="1">
        <v>0.1429</v>
      </c>
      <c r="AU31" s="1">
        <v>0.12514</v>
      </c>
      <c r="AV31" s="1">
        <v>0.10834000000000001</v>
      </c>
      <c r="AW31" s="1">
        <v>0.11768000000000001</v>
      </c>
      <c r="AX31" s="1">
        <v>0.10339</v>
      </c>
      <c r="AY31" s="1">
        <v>9.8919999999999994E-2</v>
      </c>
      <c r="AZ31" s="1">
        <v>0.10763</v>
      </c>
      <c r="BA31" s="1">
        <v>0.12864</v>
      </c>
      <c r="BB31" s="1">
        <v>9.6640000000000004E-2</v>
      </c>
      <c r="BC31" s="1">
        <v>0.11305</v>
      </c>
    </row>
    <row r="32" spans="2:55" x14ac:dyDescent="0.2">
      <c r="E32" s="1">
        <v>5.0590000000000003E-2</v>
      </c>
      <c r="F32" s="1">
        <v>8.1850000000000006E-2</v>
      </c>
      <c r="G32" s="1">
        <v>7.8E-2</v>
      </c>
      <c r="H32" s="1">
        <v>6.5299999999999997E-2</v>
      </c>
      <c r="I32" s="1">
        <v>2.8740000000000002E-2</v>
      </c>
      <c r="J32" s="1">
        <v>5.364E-2</v>
      </c>
      <c r="K32" s="1">
        <v>4.598E-2</v>
      </c>
      <c r="L32" s="1">
        <v>1.4489999999999999E-2</v>
      </c>
      <c r="M32" s="1">
        <v>9.2300000000000004E-3</v>
      </c>
      <c r="N32" s="1">
        <v>4.62E-3</v>
      </c>
      <c r="O32" s="1">
        <v>1.2239999999999999E-2</v>
      </c>
      <c r="P32" s="1">
        <v>1.384E-2</v>
      </c>
      <c r="Q32" s="1">
        <v>1.985E-2</v>
      </c>
      <c r="S32" s="2"/>
      <c r="X32" s="1">
        <v>0.18709000000000001</v>
      </c>
      <c r="Y32" s="1">
        <v>0.13175000000000001</v>
      </c>
      <c r="Z32" s="1">
        <v>0.13769999999999999</v>
      </c>
      <c r="AA32" s="1">
        <v>0.1255</v>
      </c>
      <c r="AB32" s="1">
        <v>0.14954000000000001</v>
      </c>
      <c r="AC32" s="1">
        <v>0.18804000000000001</v>
      </c>
      <c r="AD32" s="1">
        <v>0.17627000000000001</v>
      </c>
      <c r="AE32" s="1">
        <v>0.11529</v>
      </c>
      <c r="AF32" s="1">
        <v>0.12043</v>
      </c>
      <c r="AG32" s="1">
        <v>0.11312999999999999</v>
      </c>
      <c r="AH32" s="1">
        <v>0.14424000000000001</v>
      </c>
      <c r="AI32" s="1">
        <v>0.12714</v>
      </c>
      <c r="AJ32" s="1">
        <v>0.11434999999999999</v>
      </c>
      <c r="AL32" s="2"/>
      <c r="AQ32" s="1">
        <v>0.15569</v>
      </c>
      <c r="AR32" s="1">
        <v>0.12834999999999999</v>
      </c>
      <c r="AS32" s="1">
        <v>0.1517</v>
      </c>
      <c r="AT32" s="1">
        <v>0.14810000000000001</v>
      </c>
      <c r="AU32" s="1">
        <v>0.15264</v>
      </c>
      <c r="AV32" s="1">
        <v>0.13284000000000001</v>
      </c>
      <c r="AW32" s="1">
        <v>0.14877000000000001</v>
      </c>
      <c r="AX32" s="1">
        <v>0.11819</v>
      </c>
      <c r="AY32" s="1">
        <v>0.10323</v>
      </c>
      <c r="AZ32" s="1">
        <v>0.10582999999999999</v>
      </c>
      <c r="BA32" s="1">
        <v>0.11964</v>
      </c>
      <c r="BB32" s="1">
        <v>0.11624</v>
      </c>
      <c r="BC32" s="1">
        <v>0.13014999999999999</v>
      </c>
    </row>
    <row r="33" spans="5:55" x14ac:dyDescent="0.2">
      <c r="E33" s="1">
        <v>5.219E-2</v>
      </c>
      <c r="F33" s="1">
        <v>0.10904999999999999</v>
      </c>
      <c r="G33" s="1">
        <v>0.14799999999999999</v>
      </c>
      <c r="H33" s="1">
        <v>0.14419999999999999</v>
      </c>
      <c r="I33" s="1">
        <v>0.12814</v>
      </c>
      <c r="J33" s="1">
        <v>7.8439999999999996E-2</v>
      </c>
      <c r="K33" s="1">
        <v>7.1279999999999996E-2</v>
      </c>
      <c r="L33" s="1">
        <v>9.5089999999999994E-2</v>
      </c>
      <c r="M33" s="1">
        <v>9.8419999999999994E-2</v>
      </c>
      <c r="N33" s="1">
        <v>6.3519999999999993E-2</v>
      </c>
      <c r="O33" s="1">
        <v>9.8040000000000002E-2</v>
      </c>
      <c r="P33" s="1">
        <v>9.4439999999999996E-2</v>
      </c>
      <c r="Q33" s="1">
        <v>9.2050000000000007E-2</v>
      </c>
      <c r="S33" s="2"/>
      <c r="X33" s="1">
        <v>0.17459</v>
      </c>
      <c r="Y33" s="1">
        <v>0.13505</v>
      </c>
      <c r="Z33" s="1">
        <v>0.14130000000000001</v>
      </c>
      <c r="AA33" s="1">
        <v>0.14230000000000001</v>
      </c>
      <c r="AB33" s="1">
        <v>0.19814000000000001</v>
      </c>
      <c r="AC33" s="1">
        <v>0.21004</v>
      </c>
      <c r="AD33" s="1">
        <v>0.17418</v>
      </c>
      <c r="AE33" s="1">
        <v>0.10469000000000001</v>
      </c>
      <c r="AF33" s="1">
        <v>0.11073</v>
      </c>
      <c r="AG33" s="1">
        <v>0.11483</v>
      </c>
      <c r="AH33" s="1">
        <v>0.15514</v>
      </c>
      <c r="AI33" s="1">
        <v>0.12973999999999999</v>
      </c>
      <c r="AJ33" s="1">
        <v>0.12005</v>
      </c>
      <c r="AL33" s="2"/>
      <c r="AQ33" s="1">
        <v>0.18099000000000001</v>
      </c>
      <c r="AR33" s="1">
        <v>0.13925000000000001</v>
      </c>
      <c r="AS33" s="1">
        <v>0.15640000000000001</v>
      </c>
      <c r="AT33" s="1">
        <v>0.156</v>
      </c>
      <c r="AU33" s="1">
        <v>0.14384</v>
      </c>
      <c r="AV33" s="1">
        <v>0.17624000000000001</v>
      </c>
      <c r="AW33" s="1">
        <v>0.14177999999999999</v>
      </c>
      <c r="AX33" s="1">
        <v>0.10499</v>
      </c>
      <c r="AY33" s="1">
        <v>0.11223</v>
      </c>
      <c r="AZ33" s="1">
        <v>0.11923</v>
      </c>
      <c r="BA33" s="1">
        <v>0.10714</v>
      </c>
      <c r="BB33" s="1">
        <v>0.10503999999999999</v>
      </c>
      <c r="BC33" s="1">
        <v>0.11635</v>
      </c>
    </row>
    <row r="34" spans="5:55" x14ac:dyDescent="0.2">
      <c r="E34" s="1">
        <v>5.0220000000000001E-2</v>
      </c>
      <c r="F34" s="1">
        <v>8.659E-2</v>
      </c>
      <c r="G34" s="1">
        <v>7.5789999999999996E-2</v>
      </c>
      <c r="H34" s="1">
        <v>6.2350000000000003E-2</v>
      </c>
      <c r="I34" s="1">
        <v>1.8120000000000001E-2</v>
      </c>
      <c r="J34" s="1">
        <v>4.3889999999999998E-2</v>
      </c>
      <c r="K34" s="1">
        <v>4.7019999999999999E-2</v>
      </c>
      <c r="L34" s="1">
        <v>1.7829999999999999E-2</v>
      </c>
      <c r="M34" s="1">
        <v>8.1099999999999992E-3</v>
      </c>
      <c r="N34" s="1">
        <v>1.7799999999999999E-3</v>
      </c>
      <c r="O34" s="1">
        <v>6.3750000000000005E-4</v>
      </c>
      <c r="P34" s="1">
        <v>2.8500000000000001E-3</v>
      </c>
      <c r="Q34" s="1">
        <v>-1.2500000000000001E-5</v>
      </c>
      <c r="S34" s="2"/>
      <c r="X34" s="1">
        <v>0.14852000000000001</v>
      </c>
      <c r="Y34" s="1">
        <v>0.11859</v>
      </c>
      <c r="Z34" s="1">
        <v>0.12579000000000001</v>
      </c>
      <c r="AA34" s="1">
        <v>0.11385000000000001</v>
      </c>
      <c r="AB34" s="1">
        <v>0.18873000000000001</v>
      </c>
      <c r="AC34" s="1">
        <v>0.20599000000000001</v>
      </c>
      <c r="AD34" s="1">
        <v>0.19073000000000001</v>
      </c>
      <c r="AE34" s="1">
        <v>0.12043</v>
      </c>
      <c r="AF34" s="1">
        <v>0.10731</v>
      </c>
      <c r="AG34" s="1">
        <v>0.10367999999999999</v>
      </c>
      <c r="AH34" s="1">
        <v>0.12424</v>
      </c>
      <c r="AI34" s="1">
        <v>9.0950000000000003E-2</v>
      </c>
      <c r="AJ34" s="1">
        <v>9.2090000000000005E-2</v>
      </c>
      <c r="AL34" s="2"/>
      <c r="AQ34" s="1">
        <v>0.13483000000000001</v>
      </c>
      <c r="AR34" s="1">
        <v>0.11199000000000001</v>
      </c>
      <c r="AS34" s="1">
        <v>0.13999</v>
      </c>
      <c r="AT34" s="1">
        <v>0.14465</v>
      </c>
      <c r="AU34" s="1">
        <v>0.15462999999999999</v>
      </c>
      <c r="AV34" s="1">
        <v>0.18249000000000001</v>
      </c>
      <c r="AW34" s="1">
        <v>0.18603</v>
      </c>
      <c r="AX34" s="1">
        <v>9.2920000000000003E-2</v>
      </c>
      <c r="AY34" s="1">
        <v>9.1109999999999997E-2</v>
      </c>
      <c r="AZ34" s="1">
        <v>0.11008</v>
      </c>
      <c r="BA34" s="1">
        <v>0.14934</v>
      </c>
      <c r="BB34" s="1">
        <v>0.14355000000000001</v>
      </c>
      <c r="BC34" s="1">
        <v>0.14129</v>
      </c>
    </row>
    <row r="35" spans="5:55" x14ac:dyDescent="0.2">
      <c r="E35" s="1">
        <v>4.8829999999999998E-2</v>
      </c>
      <c r="F35" s="1">
        <v>7.7590000000000006E-2</v>
      </c>
      <c r="G35" s="1">
        <v>6.6290000000000002E-2</v>
      </c>
      <c r="H35" s="1">
        <v>5.1749999999999997E-2</v>
      </c>
      <c r="I35" s="1">
        <v>1.333E-2</v>
      </c>
      <c r="J35" s="1">
        <v>2.0990000000000002E-2</v>
      </c>
      <c r="K35" s="1">
        <v>3.143E-2</v>
      </c>
      <c r="L35" s="1">
        <v>1.503E-2</v>
      </c>
      <c r="M35" s="1">
        <v>7.11E-3</v>
      </c>
      <c r="N35" s="1">
        <v>7.7499999999999997E-4</v>
      </c>
      <c r="O35" s="1">
        <v>-7.6250000000000005E-4</v>
      </c>
      <c r="P35" s="1">
        <v>2.5000000000000001E-4</v>
      </c>
      <c r="Q35" s="1">
        <v>1.875E-4</v>
      </c>
      <c r="S35" s="2"/>
      <c r="X35" s="1">
        <v>0.13062000000000001</v>
      </c>
      <c r="Y35" s="1">
        <v>0.11699</v>
      </c>
      <c r="Z35" s="1">
        <v>0.12179</v>
      </c>
      <c r="AA35" s="1">
        <v>0.10645</v>
      </c>
      <c r="AB35" s="1">
        <v>0.16991999999999999</v>
      </c>
      <c r="AC35" s="1">
        <v>0.17688999999999999</v>
      </c>
      <c r="AD35" s="1">
        <v>0.17222000000000001</v>
      </c>
      <c r="AE35" s="1">
        <v>0.12373000000000001</v>
      </c>
      <c r="AF35" s="1">
        <v>0.11960999999999999</v>
      </c>
      <c r="AG35" s="1">
        <v>0.12787000000000001</v>
      </c>
      <c r="AH35" s="1">
        <v>0.13214000000000001</v>
      </c>
      <c r="AI35" s="1">
        <v>0.11125</v>
      </c>
      <c r="AJ35" s="1">
        <v>0.11369</v>
      </c>
      <c r="AL35" s="2"/>
      <c r="AQ35" s="1">
        <v>0.13492000000000001</v>
      </c>
      <c r="AR35" s="1">
        <v>0.11529</v>
      </c>
      <c r="AS35" s="1">
        <v>0.13719000000000001</v>
      </c>
      <c r="AT35" s="1">
        <v>0.13705000000000001</v>
      </c>
      <c r="AU35" s="1">
        <v>0.13222999999999999</v>
      </c>
      <c r="AV35" s="1">
        <v>0.27818999999999999</v>
      </c>
      <c r="AW35" s="1">
        <v>0.14521999999999999</v>
      </c>
      <c r="AX35" s="1">
        <v>0.12681999999999999</v>
      </c>
      <c r="AY35" s="1">
        <v>0.13131000000000001</v>
      </c>
      <c r="AZ35" s="1">
        <v>0.10228</v>
      </c>
      <c r="BA35" s="1">
        <v>0.12614</v>
      </c>
      <c r="BB35" s="1">
        <v>0.14374999999999999</v>
      </c>
      <c r="BC35" s="1">
        <v>0.12848999999999999</v>
      </c>
    </row>
    <row r="36" spans="5:55" x14ac:dyDescent="0.2">
      <c r="E36" s="1">
        <v>4.9419999999999999E-2</v>
      </c>
      <c r="F36" s="1">
        <v>6.719E-2</v>
      </c>
      <c r="G36" s="1">
        <v>5.629E-2</v>
      </c>
      <c r="H36" s="1">
        <v>5.595E-2</v>
      </c>
      <c r="I36" s="1">
        <v>9.4199999999999996E-3</v>
      </c>
      <c r="J36" s="1">
        <v>3.2489999999999998E-2</v>
      </c>
      <c r="K36" s="1">
        <v>4.052E-2</v>
      </c>
      <c r="L36" s="1">
        <v>1.5129999999999999E-2</v>
      </c>
      <c r="M36" s="1">
        <v>7.11E-3</v>
      </c>
      <c r="N36" s="1">
        <v>1.2800000000000001E-3</v>
      </c>
      <c r="O36" s="1">
        <v>4.3750000000000001E-4</v>
      </c>
      <c r="P36" s="1">
        <v>7.5000000000000002E-4</v>
      </c>
      <c r="Q36" s="1">
        <v>2.99E-3</v>
      </c>
      <c r="S36" s="2"/>
      <c r="X36" s="1">
        <v>0.13272999999999999</v>
      </c>
      <c r="Y36" s="1">
        <v>0.11879000000000001</v>
      </c>
      <c r="Z36" s="1">
        <v>0.12028999999999999</v>
      </c>
      <c r="AA36" s="1">
        <v>9.6049999999999996E-2</v>
      </c>
      <c r="AB36" s="1">
        <v>0.15923000000000001</v>
      </c>
      <c r="AC36" s="1">
        <v>0.15969</v>
      </c>
      <c r="AD36" s="1">
        <v>0.15912000000000001</v>
      </c>
      <c r="AE36" s="1">
        <v>0.12123</v>
      </c>
      <c r="AF36" s="1">
        <v>0.11531</v>
      </c>
      <c r="AG36" s="1">
        <v>0.11668000000000001</v>
      </c>
      <c r="AH36" s="1">
        <v>0.14584</v>
      </c>
      <c r="AI36" s="1">
        <v>0.10564999999999999</v>
      </c>
      <c r="AJ36" s="1">
        <v>0.10009</v>
      </c>
      <c r="AL36" s="2"/>
      <c r="AQ36" s="1">
        <v>0.12923000000000001</v>
      </c>
      <c r="AR36" s="1">
        <v>0.11569</v>
      </c>
      <c r="AS36" s="1">
        <v>0.13519</v>
      </c>
      <c r="AT36" s="1">
        <v>0.13494999999999999</v>
      </c>
      <c r="AU36" s="1">
        <v>0.12762000000000001</v>
      </c>
      <c r="AV36" s="1">
        <v>0.19128999999999999</v>
      </c>
      <c r="AW36" s="1">
        <v>0.11393</v>
      </c>
      <c r="AX36" s="1">
        <v>0.11792999999999999</v>
      </c>
      <c r="AY36" s="1">
        <v>0.11891</v>
      </c>
      <c r="AZ36" s="1">
        <v>9.2579999999999996E-2</v>
      </c>
      <c r="BA36" s="1">
        <v>0.12334000000000001</v>
      </c>
      <c r="BB36" s="1">
        <v>0.10755000000000001</v>
      </c>
      <c r="BC36" s="1">
        <v>0.12179</v>
      </c>
    </row>
    <row r="37" spans="5:55" x14ac:dyDescent="0.2">
      <c r="E37" s="1">
        <v>4.7129999999999998E-2</v>
      </c>
      <c r="F37" s="1">
        <v>7.2289999999999993E-2</v>
      </c>
      <c r="G37" s="1">
        <v>5.8389999999999997E-2</v>
      </c>
      <c r="H37" s="1">
        <v>5.6649999999999999E-2</v>
      </c>
      <c r="I37" s="1">
        <v>4.002E-2</v>
      </c>
      <c r="J37" s="1">
        <v>3.2289999999999999E-2</v>
      </c>
      <c r="K37" s="1">
        <v>1.702E-2</v>
      </c>
      <c r="L37" s="1">
        <v>3.5200000000000001E-3</v>
      </c>
      <c r="M37" s="1">
        <v>1.81E-3</v>
      </c>
      <c r="N37" s="1">
        <v>1.57E-3</v>
      </c>
      <c r="O37" s="1">
        <v>4.3750000000000001E-4</v>
      </c>
      <c r="P37" s="1">
        <v>2.9499999999999999E-3</v>
      </c>
      <c r="Q37" s="1">
        <v>1.6900000000000001E-3</v>
      </c>
      <c r="S37" s="2"/>
      <c r="X37" s="1">
        <v>0.13012000000000001</v>
      </c>
      <c r="Y37" s="1">
        <v>0.11769</v>
      </c>
      <c r="Z37" s="1">
        <v>0.12948999999999999</v>
      </c>
      <c r="AA37" s="1">
        <v>0.11065</v>
      </c>
      <c r="AB37" s="1">
        <v>0.16112000000000001</v>
      </c>
      <c r="AC37" s="1">
        <v>0.14768999999999999</v>
      </c>
      <c r="AD37" s="1">
        <v>0.14743000000000001</v>
      </c>
      <c r="AE37" s="1">
        <v>0.12483</v>
      </c>
      <c r="AF37" s="1">
        <v>0.13111</v>
      </c>
      <c r="AG37" s="1">
        <v>0.11608</v>
      </c>
      <c r="AH37" s="1">
        <v>0.13174</v>
      </c>
      <c r="AI37" s="1">
        <v>0.10725</v>
      </c>
      <c r="AJ37" s="1">
        <v>0.11179</v>
      </c>
      <c r="AL37" s="2"/>
      <c r="AQ37" s="1">
        <v>0.13741999999999999</v>
      </c>
      <c r="AR37" s="1">
        <v>0.12429</v>
      </c>
      <c r="AS37" s="1">
        <v>0.13558999999999999</v>
      </c>
      <c r="AT37" s="1">
        <v>0.14025000000000001</v>
      </c>
      <c r="AU37" s="1">
        <v>0.12842999999999999</v>
      </c>
      <c r="AV37" s="1">
        <v>0.12579000000000001</v>
      </c>
      <c r="AW37" s="1">
        <v>0.12442</v>
      </c>
      <c r="AX37" s="1">
        <v>0.12373000000000001</v>
      </c>
      <c r="AY37" s="1">
        <v>9.6610000000000001E-2</v>
      </c>
      <c r="AZ37" s="1">
        <v>9.1079999999999994E-2</v>
      </c>
      <c r="BA37" s="1">
        <v>0.13203999999999999</v>
      </c>
      <c r="BB37" s="1">
        <v>0.12584999999999999</v>
      </c>
      <c r="BC37" s="1">
        <v>0.13028999999999999</v>
      </c>
    </row>
    <row r="38" spans="5:55" x14ac:dyDescent="0.2">
      <c r="E38" s="1">
        <v>4.863E-2</v>
      </c>
      <c r="F38" s="1">
        <v>6.9489999999999996E-2</v>
      </c>
      <c r="G38" s="1">
        <v>5.7889999999999997E-2</v>
      </c>
      <c r="H38" s="1">
        <v>4.7849999999999997E-2</v>
      </c>
      <c r="I38" s="1">
        <v>1.023E-2</v>
      </c>
      <c r="J38" s="1">
        <v>2.2290000000000001E-2</v>
      </c>
      <c r="K38" s="1">
        <v>5.382E-2</v>
      </c>
      <c r="L38" s="1">
        <v>6.1620000000000001E-2</v>
      </c>
      <c r="M38" s="1">
        <v>2.4109999999999999E-2</v>
      </c>
      <c r="N38" s="1">
        <v>7.3699999999999998E-3</v>
      </c>
      <c r="O38" s="1">
        <v>7.7400000000000004E-3</v>
      </c>
      <c r="P38" s="1">
        <v>1.985E-2</v>
      </c>
      <c r="Q38" s="1">
        <v>2.3089999999999999E-2</v>
      </c>
      <c r="S38" s="2"/>
      <c r="X38" s="1">
        <v>0.13503000000000001</v>
      </c>
      <c r="Y38" s="1">
        <v>0.11799</v>
      </c>
      <c r="Z38" s="1">
        <v>0.12629000000000001</v>
      </c>
      <c r="AA38" s="1">
        <v>0.10305</v>
      </c>
      <c r="AB38" s="1">
        <v>0.13012000000000001</v>
      </c>
      <c r="AC38" s="1">
        <v>0.15509000000000001</v>
      </c>
      <c r="AD38" s="1">
        <v>0.14951999999999999</v>
      </c>
      <c r="AE38" s="1">
        <v>0.13161999999999999</v>
      </c>
      <c r="AF38" s="1">
        <v>0.10581</v>
      </c>
      <c r="AG38" s="1">
        <v>0.10278</v>
      </c>
      <c r="AH38" s="1">
        <v>0.13023999999999999</v>
      </c>
      <c r="AI38" s="1">
        <v>0.10595</v>
      </c>
      <c r="AJ38" s="1">
        <v>0.11409</v>
      </c>
      <c r="AL38" s="2"/>
      <c r="AQ38" s="1">
        <v>0.13153000000000001</v>
      </c>
      <c r="AR38" s="1">
        <v>0.12349</v>
      </c>
      <c r="AS38" s="1">
        <v>0.14149</v>
      </c>
      <c r="AT38" s="1">
        <v>0.14085</v>
      </c>
      <c r="AU38" s="1">
        <v>0.13261999999999999</v>
      </c>
      <c r="AV38" s="1">
        <v>0.14199000000000001</v>
      </c>
      <c r="AW38" s="1">
        <v>0.11153</v>
      </c>
      <c r="AX38" s="1">
        <v>0.11373</v>
      </c>
      <c r="AY38" s="1">
        <v>0.10961</v>
      </c>
      <c r="AZ38" s="1">
        <v>8.6470000000000005E-2</v>
      </c>
      <c r="BA38" s="1">
        <v>0.11024</v>
      </c>
      <c r="BB38" s="1">
        <v>0.10865</v>
      </c>
      <c r="BC38" s="1">
        <v>0.10569000000000001</v>
      </c>
    </row>
    <row r="39" spans="5:55" x14ac:dyDescent="0.2">
      <c r="E39" s="1">
        <v>5.083E-2</v>
      </c>
      <c r="F39" s="1">
        <v>7.2989999999999999E-2</v>
      </c>
      <c r="G39" s="1">
        <v>6.2990000000000004E-2</v>
      </c>
      <c r="H39" s="1">
        <v>4.2250000000000003E-2</v>
      </c>
      <c r="I39" s="1">
        <v>8.3300000000000006E-3</v>
      </c>
      <c r="J39" s="1">
        <v>1.7489999999999999E-2</v>
      </c>
      <c r="K39" s="1">
        <v>2.6720000000000001E-2</v>
      </c>
      <c r="L39" s="1">
        <v>9.5300000000000003E-3</v>
      </c>
      <c r="M39" s="1">
        <v>2.4099999999999998E-3</v>
      </c>
      <c r="N39" s="1">
        <v>-3.2499999999999999E-4</v>
      </c>
      <c r="O39" s="1">
        <v>3.7499999999999997E-5</v>
      </c>
      <c r="P39" s="1">
        <v>1.0499999999999999E-3</v>
      </c>
      <c r="Q39" s="1">
        <v>3.8749999999999999E-4</v>
      </c>
      <c r="S39" s="2"/>
      <c r="X39" s="1">
        <v>0.13173000000000001</v>
      </c>
      <c r="Y39" s="1">
        <v>0.11989</v>
      </c>
      <c r="Z39" s="1">
        <v>0.13089000000000001</v>
      </c>
      <c r="AA39" s="1">
        <v>0.11015</v>
      </c>
      <c r="AB39" s="1">
        <v>0.12422999999999999</v>
      </c>
      <c r="AC39" s="1">
        <v>0.13719000000000001</v>
      </c>
      <c r="AD39" s="1">
        <v>0.11792999999999999</v>
      </c>
      <c r="AE39" s="1">
        <v>0.10013</v>
      </c>
      <c r="AF39" s="1">
        <v>0.12010999999999999</v>
      </c>
      <c r="AG39" s="1">
        <v>0.12667999999999999</v>
      </c>
      <c r="AH39" s="1">
        <v>0.13963999999999999</v>
      </c>
      <c r="AI39" s="1">
        <v>9.0550000000000005E-2</v>
      </c>
      <c r="AJ39" s="1">
        <v>8.659E-2</v>
      </c>
      <c r="AL39" s="2"/>
      <c r="AQ39" s="1">
        <v>0.13483000000000001</v>
      </c>
      <c r="AR39" s="1">
        <v>0.11788999999999999</v>
      </c>
      <c r="AS39" s="1">
        <v>0.13999</v>
      </c>
      <c r="AT39" s="1">
        <v>0.14335000000000001</v>
      </c>
      <c r="AU39" s="1">
        <v>0.14321999999999999</v>
      </c>
      <c r="AV39" s="1">
        <v>0.29969000000000001</v>
      </c>
      <c r="AW39" s="1">
        <v>0.13472999999999999</v>
      </c>
      <c r="AX39" s="1">
        <v>0.12442</v>
      </c>
      <c r="AY39" s="1">
        <v>0.12941</v>
      </c>
      <c r="AZ39" s="1">
        <v>0.12998000000000001</v>
      </c>
      <c r="BA39" s="1">
        <v>0.14194000000000001</v>
      </c>
      <c r="BB39" s="1">
        <v>0.13705000000000001</v>
      </c>
      <c r="BC39" s="1">
        <v>0.11158999999999999</v>
      </c>
    </row>
    <row r="40" spans="5:55" x14ac:dyDescent="0.2">
      <c r="E40" s="1">
        <v>4.8219999999999999E-2</v>
      </c>
      <c r="F40" s="1">
        <v>7.2789999999999994E-2</v>
      </c>
      <c r="G40" s="1">
        <v>6.5189999999999998E-2</v>
      </c>
      <c r="H40" s="1">
        <v>5.5050000000000002E-2</v>
      </c>
      <c r="I40" s="1">
        <v>1.542E-2</v>
      </c>
      <c r="J40" s="1">
        <v>4.3589999999999997E-2</v>
      </c>
      <c r="K40" s="1">
        <v>4.0129999999999999E-2</v>
      </c>
      <c r="L40" s="1">
        <v>1.5820000000000001E-2</v>
      </c>
      <c r="M40" s="1">
        <v>7.2100000000000003E-3</v>
      </c>
      <c r="N40" s="1">
        <v>2.7699999999999999E-3</v>
      </c>
      <c r="O40" s="1">
        <v>3.14E-3</v>
      </c>
      <c r="P40" s="1">
        <v>8.3499999999999998E-3</v>
      </c>
      <c r="Q40" s="1">
        <v>1.269E-2</v>
      </c>
      <c r="S40" s="2"/>
      <c r="X40" s="1">
        <v>0.14782999999999999</v>
      </c>
      <c r="Y40" s="1">
        <v>0.12249</v>
      </c>
      <c r="Z40" s="1">
        <v>0.13019</v>
      </c>
      <c r="AA40" s="1">
        <v>0.11205</v>
      </c>
      <c r="AB40" s="1">
        <v>0.14222000000000001</v>
      </c>
      <c r="AC40" s="1">
        <v>0.14768999999999999</v>
      </c>
      <c r="AD40" s="1">
        <v>0.13922000000000001</v>
      </c>
      <c r="AE40" s="1">
        <v>0.12152</v>
      </c>
      <c r="AF40" s="1">
        <v>0.12590999999999999</v>
      </c>
      <c r="AG40" s="1">
        <v>0.11358</v>
      </c>
      <c r="AH40" s="1">
        <v>0.13794000000000001</v>
      </c>
      <c r="AI40" s="1">
        <v>0.10854999999999999</v>
      </c>
      <c r="AJ40" s="1">
        <v>0.11839</v>
      </c>
      <c r="AL40" s="2"/>
      <c r="AQ40" s="1">
        <v>0.13533000000000001</v>
      </c>
      <c r="AR40" s="1">
        <v>0.11339</v>
      </c>
      <c r="AS40" s="1">
        <v>0.14299000000000001</v>
      </c>
      <c r="AT40" s="1">
        <v>0.13705000000000001</v>
      </c>
      <c r="AU40" s="1">
        <v>0.14443</v>
      </c>
      <c r="AV40" s="1">
        <v>0.22928999999999999</v>
      </c>
      <c r="AW40" s="1">
        <v>9.4229999999999994E-2</v>
      </c>
      <c r="AX40" s="1">
        <v>0.10673000000000001</v>
      </c>
      <c r="AY40" s="1">
        <v>0.11111</v>
      </c>
      <c r="AZ40" s="1">
        <v>8.6870000000000003E-2</v>
      </c>
      <c r="BA40" s="1">
        <v>0.10634</v>
      </c>
      <c r="BB40" s="1">
        <v>0.12615000000000001</v>
      </c>
      <c r="BC40" s="1">
        <v>0.11419</v>
      </c>
    </row>
    <row r="41" spans="5:55" x14ac:dyDescent="0.2">
      <c r="E41" s="1">
        <v>5.0029999999999998E-2</v>
      </c>
      <c r="F41" s="1">
        <v>8.949E-2</v>
      </c>
      <c r="G41" s="1">
        <v>0.12289</v>
      </c>
      <c r="H41" s="1">
        <v>0.13614999999999999</v>
      </c>
      <c r="I41" s="1">
        <v>0.11373</v>
      </c>
      <c r="J41" s="1">
        <v>8.4989999999999996E-2</v>
      </c>
      <c r="K41" s="1">
        <v>0.10703</v>
      </c>
      <c r="L41" s="1">
        <v>0.12422999999999999</v>
      </c>
      <c r="M41" s="1">
        <v>9.9709999999999993E-2</v>
      </c>
      <c r="N41" s="1">
        <v>0.10488</v>
      </c>
      <c r="O41" s="1">
        <v>0.13174</v>
      </c>
      <c r="P41" s="1">
        <v>9.8849999999999993E-2</v>
      </c>
      <c r="Q41" s="1">
        <v>9.8989999999999995E-2</v>
      </c>
      <c r="S41" s="2"/>
      <c r="X41" s="1">
        <v>0.13592000000000001</v>
      </c>
      <c r="Y41" s="1">
        <v>0.12559000000000001</v>
      </c>
      <c r="Z41" s="1">
        <v>0.12619</v>
      </c>
      <c r="AA41" s="1">
        <v>0.11425</v>
      </c>
      <c r="AB41" s="1">
        <v>0.15162999999999999</v>
      </c>
      <c r="AC41" s="1">
        <v>0.12878999999999999</v>
      </c>
      <c r="AD41" s="1">
        <v>0.13613</v>
      </c>
      <c r="AE41" s="1">
        <v>0.11842999999999999</v>
      </c>
      <c r="AF41" s="1">
        <v>0.12031</v>
      </c>
      <c r="AG41" s="1">
        <v>0.12207999999999999</v>
      </c>
      <c r="AH41" s="1">
        <v>0.13733999999999999</v>
      </c>
      <c r="AI41" s="1">
        <v>0.11065</v>
      </c>
      <c r="AJ41" s="1">
        <v>0.11769</v>
      </c>
      <c r="AL41" s="2"/>
      <c r="AQ41" s="1">
        <v>0.13583000000000001</v>
      </c>
      <c r="AR41" s="1">
        <v>0.11719</v>
      </c>
      <c r="AS41" s="1">
        <v>0.14559</v>
      </c>
      <c r="AT41" s="1">
        <v>0.14765</v>
      </c>
      <c r="AU41" s="1">
        <v>0.13833000000000001</v>
      </c>
      <c r="AV41" s="1">
        <v>0.17519000000000001</v>
      </c>
      <c r="AW41" s="1">
        <v>9.6629999999999994E-2</v>
      </c>
      <c r="AX41" s="1">
        <v>9.2119999999999994E-2</v>
      </c>
      <c r="AY41" s="1">
        <v>0.10221</v>
      </c>
      <c r="AZ41" s="1">
        <v>9.9779999999999994E-2</v>
      </c>
      <c r="BA41" s="1">
        <v>0.12124</v>
      </c>
      <c r="BB41" s="1">
        <v>9.8650000000000002E-2</v>
      </c>
      <c r="BC41" s="1">
        <v>0.12139</v>
      </c>
    </row>
    <row r="42" spans="5:55" x14ac:dyDescent="0.2">
      <c r="E42" s="1">
        <v>5.1060000000000001E-2</v>
      </c>
      <c r="F42" s="1">
        <v>9.0990000000000001E-2</v>
      </c>
      <c r="G42" s="1">
        <v>8.6370000000000002E-2</v>
      </c>
      <c r="H42" s="1">
        <v>6.6299999999999998E-2</v>
      </c>
      <c r="I42" s="1">
        <v>2.1000000000000001E-2</v>
      </c>
      <c r="J42" s="1">
        <v>8.8929999999999995E-2</v>
      </c>
      <c r="K42" s="1">
        <v>0.10303</v>
      </c>
      <c r="L42" s="1">
        <v>5.9619999999999999E-2</v>
      </c>
      <c r="M42" s="1">
        <v>3.6900000000000002E-2</v>
      </c>
      <c r="N42" s="1">
        <v>1.5859999999999999E-2</v>
      </c>
      <c r="O42" s="1">
        <v>1.069E-2</v>
      </c>
      <c r="P42" s="1">
        <v>1.0630000000000001E-2</v>
      </c>
      <c r="Q42" s="1">
        <v>1.374E-2</v>
      </c>
      <c r="S42" s="2"/>
      <c r="X42" s="1">
        <v>0.16066</v>
      </c>
      <c r="Y42" s="1">
        <v>0.12759000000000001</v>
      </c>
      <c r="Z42" s="1">
        <v>0.13877999999999999</v>
      </c>
      <c r="AA42" s="1">
        <v>0.13569999999999999</v>
      </c>
      <c r="AB42" s="1">
        <v>0.1794</v>
      </c>
      <c r="AC42" s="1">
        <v>0.21912000000000001</v>
      </c>
      <c r="AD42" s="1">
        <v>0.14183000000000001</v>
      </c>
      <c r="AE42" s="1">
        <v>0.11733</v>
      </c>
      <c r="AF42" s="1">
        <v>0.114</v>
      </c>
      <c r="AG42" s="1">
        <v>0.12606000000000001</v>
      </c>
      <c r="AH42" s="1">
        <v>0.13289000000000001</v>
      </c>
      <c r="AI42" s="1">
        <v>0.14843000000000001</v>
      </c>
      <c r="AJ42" s="1">
        <v>0.13814000000000001</v>
      </c>
      <c r="AL42" s="2"/>
      <c r="AQ42" s="1">
        <v>0.12216</v>
      </c>
      <c r="AR42" s="1">
        <v>0.11899</v>
      </c>
      <c r="AS42" s="1">
        <v>0.15848000000000001</v>
      </c>
      <c r="AT42" s="1">
        <v>0.15390000000000001</v>
      </c>
      <c r="AU42" s="1">
        <v>0.16039999999999999</v>
      </c>
      <c r="AV42" s="1">
        <v>0.15503</v>
      </c>
      <c r="AW42" s="1">
        <v>0.11903</v>
      </c>
      <c r="AX42" s="1">
        <v>0.13192000000000001</v>
      </c>
      <c r="AY42" s="1">
        <v>0.11700000000000001</v>
      </c>
      <c r="AZ42" s="1">
        <v>0.11626</v>
      </c>
      <c r="BA42" s="1">
        <v>0.14429</v>
      </c>
      <c r="BB42" s="1">
        <v>0.13941999999999999</v>
      </c>
      <c r="BC42" s="1">
        <v>0.14434</v>
      </c>
    </row>
    <row r="43" spans="5:55" x14ac:dyDescent="0.2">
      <c r="E43" s="1">
        <v>5.076E-2</v>
      </c>
      <c r="F43" s="1">
        <v>8.0589999999999995E-2</v>
      </c>
      <c r="G43" s="1">
        <v>8.1170000000000006E-2</v>
      </c>
      <c r="H43" s="1">
        <v>6.25E-2</v>
      </c>
      <c r="I43" s="1">
        <v>3.2800000000000003E-2</v>
      </c>
      <c r="J43" s="1">
        <v>4.6629999999999998E-2</v>
      </c>
      <c r="K43" s="1">
        <v>3.993E-2</v>
      </c>
      <c r="L43" s="1">
        <v>1.372E-2</v>
      </c>
      <c r="M43" s="1">
        <v>8.6E-3</v>
      </c>
      <c r="N43" s="1">
        <v>1.116E-2</v>
      </c>
      <c r="O43" s="1">
        <v>4.3790000000000003E-2</v>
      </c>
      <c r="P43" s="1">
        <v>2.5430000000000001E-2</v>
      </c>
      <c r="Q43" s="1">
        <v>1.444E-2</v>
      </c>
      <c r="S43" s="2"/>
      <c r="X43" s="1">
        <v>0.14726</v>
      </c>
      <c r="Y43" s="1">
        <v>0.12479</v>
      </c>
      <c r="Z43" s="1">
        <v>0.12908</v>
      </c>
      <c r="AA43" s="1">
        <v>0.11559999999999999</v>
      </c>
      <c r="AB43" s="1">
        <v>0.15260000000000001</v>
      </c>
      <c r="AC43" s="1">
        <v>0.19953000000000001</v>
      </c>
      <c r="AD43" s="1">
        <v>0.15903</v>
      </c>
      <c r="AE43" s="1">
        <v>0.13733000000000001</v>
      </c>
      <c r="AF43" s="1">
        <v>0.1376</v>
      </c>
      <c r="AG43" s="1">
        <v>0.11216</v>
      </c>
      <c r="AH43" s="1">
        <v>0.13428999999999999</v>
      </c>
      <c r="AI43" s="1">
        <v>0.14243</v>
      </c>
      <c r="AJ43" s="1">
        <v>0.12393999999999999</v>
      </c>
      <c r="AL43" s="2"/>
      <c r="AQ43" s="1">
        <v>0.12506</v>
      </c>
      <c r="AR43" s="1">
        <v>0.11809</v>
      </c>
      <c r="AS43" s="1">
        <v>0.15248</v>
      </c>
      <c r="AT43" s="1">
        <v>0.14910000000000001</v>
      </c>
      <c r="AU43" s="1">
        <v>0.1421</v>
      </c>
      <c r="AV43" s="1">
        <v>0.13023000000000001</v>
      </c>
      <c r="AW43" s="1">
        <v>0.11362999999999999</v>
      </c>
      <c r="AX43" s="1">
        <v>0.12803</v>
      </c>
      <c r="AY43" s="1">
        <v>0.12089999999999999</v>
      </c>
      <c r="AZ43" s="1">
        <v>0.12536</v>
      </c>
      <c r="BA43" s="1">
        <v>0.12629000000000001</v>
      </c>
      <c r="BB43" s="1">
        <v>0.11433</v>
      </c>
      <c r="BC43" s="1">
        <v>0.12823999999999999</v>
      </c>
    </row>
    <row r="44" spans="5:55" x14ac:dyDescent="0.2">
      <c r="E44" s="1">
        <v>4.9959999999999997E-2</v>
      </c>
      <c r="F44" s="1">
        <v>6.7589999999999997E-2</v>
      </c>
      <c r="G44" s="1">
        <v>5.7669999999999999E-2</v>
      </c>
      <c r="H44" s="1">
        <v>4.2900000000000001E-2</v>
      </c>
      <c r="I44" s="1">
        <v>1.14E-2</v>
      </c>
      <c r="J44" s="1">
        <v>3.083E-2</v>
      </c>
      <c r="K44" s="1">
        <v>3.832E-2</v>
      </c>
      <c r="L44" s="1">
        <v>1.5630000000000002E-2</v>
      </c>
      <c r="M44" s="1">
        <v>7.3000000000000001E-3</v>
      </c>
      <c r="N44" s="1">
        <v>5.6249999999999996E-4</v>
      </c>
      <c r="O44" s="1">
        <v>1.1900000000000001E-3</v>
      </c>
      <c r="P44" s="1">
        <v>2.2499999999999999E-4</v>
      </c>
      <c r="Q44" s="1">
        <v>1.3750000000000001E-4</v>
      </c>
      <c r="S44" s="2"/>
      <c r="X44" s="1">
        <v>0.14835999999999999</v>
      </c>
      <c r="Y44" s="1">
        <v>0.12359000000000001</v>
      </c>
      <c r="Z44" s="1">
        <v>0.12967999999999999</v>
      </c>
      <c r="AA44" s="1">
        <v>0.10539999999999999</v>
      </c>
      <c r="AB44" s="1">
        <v>0.14219999999999999</v>
      </c>
      <c r="AC44" s="1">
        <v>0.17022000000000001</v>
      </c>
      <c r="AD44" s="1">
        <v>0.13972000000000001</v>
      </c>
      <c r="AE44" s="1">
        <v>0.13422999999999999</v>
      </c>
      <c r="AF44" s="1">
        <v>0.13289999999999999</v>
      </c>
      <c r="AG44" s="1">
        <v>0.11146</v>
      </c>
      <c r="AH44" s="1">
        <v>0.13059000000000001</v>
      </c>
      <c r="AI44" s="1">
        <v>0.12422999999999999</v>
      </c>
      <c r="AJ44" s="1">
        <v>0.11133999999999999</v>
      </c>
      <c r="AL44" s="2"/>
      <c r="AQ44" s="1">
        <v>0.12636</v>
      </c>
      <c r="AR44" s="1">
        <v>0.11849</v>
      </c>
      <c r="AS44" s="1">
        <v>0.15348000000000001</v>
      </c>
      <c r="AT44" s="1">
        <v>0.14119999999999999</v>
      </c>
      <c r="AU44" s="1">
        <v>0.1409</v>
      </c>
      <c r="AV44" s="1">
        <v>0.14033000000000001</v>
      </c>
      <c r="AW44" s="1">
        <v>0.12333</v>
      </c>
      <c r="AX44" s="1">
        <v>0.12623000000000001</v>
      </c>
      <c r="AY44" s="1">
        <v>0.1268</v>
      </c>
      <c r="AZ44" s="1">
        <v>0.12316000000000001</v>
      </c>
      <c r="BA44" s="1">
        <v>0.12119000000000001</v>
      </c>
      <c r="BB44" s="1">
        <v>0.13183</v>
      </c>
      <c r="BC44" s="1">
        <v>0.14304</v>
      </c>
    </row>
    <row r="45" spans="5:55" x14ac:dyDescent="0.2">
      <c r="E45" s="1">
        <v>4.9259999999999998E-2</v>
      </c>
      <c r="F45" s="1">
        <v>7.0690000000000003E-2</v>
      </c>
      <c r="G45" s="1">
        <v>5.858E-2</v>
      </c>
      <c r="H45" s="1">
        <v>5.6599999999999998E-2</v>
      </c>
      <c r="I45" s="1">
        <v>5.21E-2</v>
      </c>
      <c r="J45" s="1">
        <v>3.8429999999999999E-2</v>
      </c>
      <c r="K45" s="1">
        <v>2.8629999999999999E-2</v>
      </c>
      <c r="L45" s="1">
        <v>6.0299999999999998E-3</v>
      </c>
      <c r="M45" s="1">
        <v>1.21E-2</v>
      </c>
      <c r="N45" s="1">
        <v>7.0600000000000003E-3</v>
      </c>
      <c r="O45" s="1">
        <v>2.0899999999999998E-3</v>
      </c>
      <c r="P45" s="1">
        <v>1.33E-3</v>
      </c>
      <c r="Q45" s="1">
        <v>4.1399999999999996E-3</v>
      </c>
      <c r="S45" s="2"/>
      <c r="X45" s="1">
        <v>0.14216000000000001</v>
      </c>
      <c r="Y45" s="1">
        <v>0.12349</v>
      </c>
      <c r="Z45" s="1">
        <v>0.13297999999999999</v>
      </c>
      <c r="AA45" s="1">
        <v>0.1167</v>
      </c>
      <c r="AB45" s="1">
        <v>0.13619999999999999</v>
      </c>
      <c r="AC45" s="1">
        <v>0.16742000000000001</v>
      </c>
      <c r="AD45" s="1">
        <v>0.13753000000000001</v>
      </c>
      <c r="AE45" s="1">
        <v>0.12483</v>
      </c>
      <c r="AF45" s="1">
        <v>0.1275</v>
      </c>
      <c r="AG45" s="1">
        <v>0.11966</v>
      </c>
      <c r="AH45" s="1">
        <v>0.12479</v>
      </c>
      <c r="AI45" s="1">
        <v>0.13422999999999999</v>
      </c>
      <c r="AJ45" s="1">
        <v>0.12554000000000001</v>
      </c>
      <c r="AL45" s="2"/>
      <c r="AQ45" s="1">
        <v>0.14666000000000001</v>
      </c>
      <c r="AR45" s="1">
        <v>0.12409000000000001</v>
      </c>
      <c r="AS45" s="1">
        <v>0.15348000000000001</v>
      </c>
      <c r="AT45" s="1">
        <v>0.14399999999999999</v>
      </c>
      <c r="AU45" s="1">
        <v>0.13289999999999999</v>
      </c>
      <c r="AV45" s="1">
        <v>0.10883</v>
      </c>
      <c r="AW45" s="1">
        <v>0.11823</v>
      </c>
      <c r="AX45" s="1">
        <v>0.11053</v>
      </c>
      <c r="AY45" s="1">
        <v>0.12690000000000001</v>
      </c>
      <c r="AZ45" s="1">
        <v>0.10896</v>
      </c>
      <c r="BA45" s="1">
        <v>0.10899</v>
      </c>
      <c r="BB45" s="1">
        <v>0.11063000000000001</v>
      </c>
      <c r="BC45" s="1">
        <v>0.13403999999999999</v>
      </c>
    </row>
    <row r="46" spans="5:55" x14ac:dyDescent="0.2">
      <c r="E46" s="1">
        <v>4.9759999999999999E-2</v>
      </c>
      <c r="F46" s="1">
        <v>6.8589999999999998E-2</v>
      </c>
      <c r="G46" s="1">
        <v>6.028E-2</v>
      </c>
      <c r="H46" s="1">
        <v>3.9E-2</v>
      </c>
      <c r="I46" s="1">
        <v>1.2200000000000001E-2</v>
      </c>
      <c r="J46" s="1">
        <v>2.3130000000000001E-2</v>
      </c>
      <c r="K46" s="1">
        <v>2.332E-2</v>
      </c>
      <c r="L46" s="1">
        <v>1.112E-2</v>
      </c>
      <c r="M46" s="1">
        <v>1.5800000000000002E-2</v>
      </c>
      <c r="N46" s="1">
        <v>7.3600000000000002E-3</v>
      </c>
      <c r="O46" s="1">
        <v>5.6899999999999997E-3</v>
      </c>
      <c r="P46" s="1">
        <v>3.2299999999999998E-3</v>
      </c>
      <c r="Q46" s="1">
        <v>3.4399999999999999E-3</v>
      </c>
      <c r="S46" s="2"/>
      <c r="X46" s="1">
        <v>0.13825999999999999</v>
      </c>
      <c r="Y46" s="1">
        <v>0.12099</v>
      </c>
      <c r="Z46" s="1">
        <v>0.12958</v>
      </c>
      <c r="AA46" s="1">
        <v>0.1115</v>
      </c>
      <c r="AB46" s="1">
        <v>0.14810000000000001</v>
      </c>
      <c r="AC46" s="1">
        <v>0.14352999999999999</v>
      </c>
      <c r="AD46" s="1">
        <v>0.10162</v>
      </c>
      <c r="AE46" s="1">
        <v>9.7530000000000006E-2</v>
      </c>
      <c r="AF46" s="1">
        <v>9.9699999999999997E-2</v>
      </c>
      <c r="AG46" s="1">
        <v>0.10086000000000001</v>
      </c>
      <c r="AH46" s="1">
        <v>0.12159</v>
      </c>
      <c r="AI46" s="1">
        <v>0.13211999999999999</v>
      </c>
      <c r="AJ46" s="1">
        <v>0.11914</v>
      </c>
      <c r="AL46" s="2"/>
      <c r="AQ46" s="1">
        <v>0.12325999999999999</v>
      </c>
      <c r="AR46" s="1">
        <v>0.12789</v>
      </c>
      <c r="AS46" s="1">
        <v>0.15157000000000001</v>
      </c>
      <c r="AT46" s="1">
        <v>0.13869999999999999</v>
      </c>
      <c r="AU46" s="1">
        <v>0.14180000000000001</v>
      </c>
      <c r="AV46" s="1">
        <v>0.11203</v>
      </c>
      <c r="AW46" s="1">
        <v>0.11182</v>
      </c>
      <c r="AX46" s="1">
        <v>0.12992999999999999</v>
      </c>
      <c r="AY46" s="1">
        <v>0.1084</v>
      </c>
      <c r="AZ46" s="1">
        <v>0.10145999999999999</v>
      </c>
      <c r="BA46" s="1">
        <v>0.11099000000000001</v>
      </c>
      <c r="BB46" s="1">
        <v>0.13111999999999999</v>
      </c>
      <c r="BC46" s="1">
        <v>0.10864</v>
      </c>
    </row>
    <row r="47" spans="5:55" x14ac:dyDescent="0.2">
      <c r="E47" s="1">
        <v>5.1159999999999997E-2</v>
      </c>
      <c r="F47" s="1">
        <v>7.3190000000000005E-2</v>
      </c>
      <c r="G47" s="1">
        <v>6.3479999999999995E-2</v>
      </c>
      <c r="H47" s="1">
        <v>4.2099999999999999E-2</v>
      </c>
      <c r="I47" s="1">
        <v>7.4000000000000003E-3</v>
      </c>
      <c r="J47" s="1">
        <v>1.2319999999999999E-2</v>
      </c>
      <c r="K47" s="1">
        <v>1.133E-2</v>
      </c>
      <c r="L47" s="1">
        <v>4.8300000000000001E-3</v>
      </c>
      <c r="M47" s="1">
        <v>6.7000000000000002E-3</v>
      </c>
      <c r="N47" s="1">
        <v>4.2599999999999999E-3</v>
      </c>
      <c r="O47" s="1">
        <v>1.2899999999999999E-3</v>
      </c>
      <c r="P47" s="1">
        <v>3.2499999999999999E-4</v>
      </c>
      <c r="Q47" s="1">
        <v>3.9399999999999999E-3</v>
      </c>
      <c r="S47" s="2"/>
      <c r="X47" s="1">
        <v>0.15545999999999999</v>
      </c>
      <c r="Y47" s="1">
        <v>0.12639</v>
      </c>
      <c r="Z47" s="1">
        <v>0.12497999999999999</v>
      </c>
      <c r="AA47" s="1">
        <v>0.1012</v>
      </c>
      <c r="AB47" s="1">
        <v>0.14910000000000001</v>
      </c>
      <c r="AC47" s="1">
        <v>0.17002999999999999</v>
      </c>
      <c r="AD47" s="1">
        <v>0.12163</v>
      </c>
      <c r="AE47" s="1">
        <v>0.11613</v>
      </c>
      <c r="AF47" s="1">
        <v>0.11020000000000001</v>
      </c>
      <c r="AG47" s="1">
        <v>0.10226</v>
      </c>
      <c r="AH47" s="1">
        <v>0.10138999999999999</v>
      </c>
      <c r="AI47" s="1">
        <v>0.12562000000000001</v>
      </c>
      <c r="AJ47" s="1">
        <v>0.11914</v>
      </c>
      <c r="AL47" s="2"/>
      <c r="AQ47" s="1">
        <v>0.13976</v>
      </c>
      <c r="AR47" s="1">
        <v>0.12469</v>
      </c>
      <c r="AS47" s="1">
        <v>0.15168000000000001</v>
      </c>
      <c r="AT47" s="1">
        <v>0.14349999999999999</v>
      </c>
      <c r="AU47" s="1">
        <v>0.1384</v>
      </c>
      <c r="AV47" s="1">
        <v>0.13683000000000001</v>
      </c>
      <c r="AW47" s="1">
        <v>0.11923</v>
      </c>
      <c r="AX47" s="1">
        <v>0.10223</v>
      </c>
      <c r="AY47" s="1">
        <v>9.5299999999999996E-2</v>
      </c>
      <c r="AZ47" s="1">
        <v>9.0260000000000007E-2</v>
      </c>
      <c r="BA47" s="1">
        <v>0.10929</v>
      </c>
      <c r="BB47" s="1">
        <v>8.4220000000000003E-2</v>
      </c>
      <c r="BC47" s="1">
        <v>9.6640000000000004E-2</v>
      </c>
    </row>
    <row r="48" spans="5:55" x14ac:dyDescent="0.2">
      <c r="E48" s="1">
        <v>5.0360000000000002E-2</v>
      </c>
      <c r="F48" s="1">
        <v>7.6590000000000005E-2</v>
      </c>
      <c r="G48" s="1">
        <v>7.1279999999999996E-2</v>
      </c>
      <c r="H48" s="1">
        <v>5.9900000000000002E-2</v>
      </c>
      <c r="I48" s="1">
        <v>1.8800000000000001E-2</v>
      </c>
      <c r="J48" s="1">
        <v>2.9729999999999999E-2</v>
      </c>
      <c r="K48" s="1">
        <v>3.0429999999999999E-2</v>
      </c>
      <c r="L48" s="1">
        <v>1.353E-2</v>
      </c>
      <c r="M48" s="1">
        <v>7.7999999999999996E-3</v>
      </c>
      <c r="N48" s="1">
        <v>8.1600000000000006E-3</v>
      </c>
      <c r="O48" s="1">
        <v>7.3899999999999999E-3</v>
      </c>
      <c r="P48" s="1">
        <v>8.43E-3</v>
      </c>
      <c r="Q48" s="1">
        <v>8.3400000000000002E-3</v>
      </c>
      <c r="S48" s="2"/>
      <c r="X48" s="1">
        <v>0.14066000000000001</v>
      </c>
      <c r="Y48" s="1">
        <v>0.12078999999999999</v>
      </c>
      <c r="Z48" s="1">
        <v>0.13728000000000001</v>
      </c>
      <c r="AA48" s="1">
        <v>0.11990000000000001</v>
      </c>
      <c r="AB48" s="1">
        <v>0.12570000000000001</v>
      </c>
      <c r="AC48" s="1">
        <v>0.15803</v>
      </c>
      <c r="AD48" s="1">
        <v>0.11022999999999999</v>
      </c>
      <c r="AE48" s="1">
        <v>0.11602999999999999</v>
      </c>
      <c r="AF48" s="1">
        <v>0.13370000000000001</v>
      </c>
      <c r="AG48" s="1">
        <v>0.12606000000000001</v>
      </c>
      <c r="AH48" s="1">
        <v>0.15149000000000001</v>
      </c>
      <c r="AI48" s="1">
        <v>0.15293000000000001</v>
      </c>
      <c r="AJ48" s="1">
        <v>0.11834</v>
      </c>
      <c r="AL48" s="2"/>
      <c r="AQ48" s="1">
        <v>0.11686000000000001</v>
      </c>
      <c r="AR48" s="1">
        <v>0.12359000000000001</v>
      </c>
      <c r="AS48" s="1">
        <v>0.15337999999999999</v>
      </c>
      <c r="AT48" s="1">
        <v>0.14660000000000001</v>
      </c>
      <c r="AU48" s="1">
        <v>0.1404</v>
      </c>
      <c r="AV48" s="1">
        <v>0.14222000000000001</v>
      </c>
      <c r="AW48" s="1">
        <v>0.12093</v>
      </c>
      <c r="AX48" s="1">
        <v>0.14002999999999999</v>
      </c>
      <c r="AY48" s="1">
        <v>0.12</v>
      </c>
      <c r="AZ48" s="1">
        <v>0.10876</v>
      </c>
      <c r="BA48" s="1">
        <v>0.13309000000000001</v>
      </c>
      <c r="BB48" s="1">
        <v>9.6019999999999994E-2</v>
      </c>
      <c r="BC48" s="1">
        <v>0.12703999999999999</v>
      </c>
    </row>
    <row r="49" spans="5:55" x14ac:dyDescent="0.2">
      <c r="E49" s="1">
        <v>5.126E-2</v>
      </c>
      <c r="F49" s="1">
        <v>9.9290000000000003E-2</v>
      </c>
      <c r="G49" s="1">
        <v>0.13267000000000001</v>
      </c>
      <c r="H49" s="1">
        <v>0.13900000000000001</v>
      </c>
      <c r="I49" s="1">
        <v>0.1164</v>
      </c>
      <c r="J49" s="1">
        <v>0.10193000000000001</v>
      </c>
      <c r="K49" s="1">
        <v>0.11013000000000001</v>
      </c>
      <c r="L49" s="1">
        <v>9.9629999999999996E-2</v>
      </c>
      <c r="M49" s="1">
        <v>8.0399999999999999E-2</v>
      </c>
      <c r="N49" s="1">
        <v>8.5860000000000006E-2</v>
      </c>
      <c r="O49" s="1">
        <v>0.10589</v>
      </c>
      <c r="P49" s="1">
        <v>9.3630000000000005E-2</v>
      </c>
      <c r="Q49" s="1">
        <v>9.7439999999999999E-2</v>
      </c>
      <c r="S49" s="2"/>
      <c r="X49" s="1">
        <v>0.14935999999999999</v>
      </c>
      <c r="Y49" s="1">
        <v>0.12848999999999999</v>
      </c>
      <c r="Z49" s="1">
        <v>0.13497999999999999</v>
      </c>
      <c r="AA49" s="1">
        <v>0.1222</v>
      </c>
      <c r="AB49" s="1">
        <v>0.15040000000000001</v>
      </c>
      <c r="AC49" s="1">
        <v>0.19103000000000001</v>
      </c>
      <c r="AD49" s="1">
        <v>0.11483</v>
      </c>
      <c r="AE49" s="1">
        <v>9.6320000000000003E-2</v>
      </c>
      <c r="AF49" s="1">
        <v>0.1036</v>
      </c>
      <c r="AG49" s="1">
        <v>0.10566</v>
      </c>
      <c r="AH49" s="1">
        <v>0.10439</v>
      </c>
      <c r="AI49" s="1">
        <v>0.12392</v>
      </c>
      <c r="AJ49" s="1">
        <v>0.10264</v>
      </c>
      <c r="AL49" s="2"/>
      <c r="AQ49" s="1">
        <v>0.12695999999999999</v>
      </c>
      <c r="AR49" s="1">
        <v>0.12318999999999999</v>
      </c>
      <c r="AS49" s="1">
        <v>0.15628</v>
      </c>
      <c r="AT49" s="1">
        <v>0.15759999999999999</v>
      </c>
      <c r="AU49" s="1">
        <v>0.16300000000000001</v>
      </c>
      <c r="AV49" s="1">
        <v>0.23033000000000001</v>
      </c>
      <c r="AW49" s="1">
        <v>0.12043</v>
      </c>
      <c r="AX49" s="1">
        <v>0.12363</v>
      </c>
      <c r="AY49" s="1">
        <v>0.12790000000000001</v>
      </c>
      <c r="AZ49" s="1">
        <v>0.11355999999999999</v>
      </c>
      <c r="BA49" s="1">
        <v>0.13478999999999999</v>
      </c>
      <c r="BB49" s="1">
        <v>0.12512000000000001</v>
      </c>
      <c r="BC49" s="1">
        <v>0.14344000000000001</v>
      </c>
    </row>
    <row r="50" spans="5:55" x14ac:dyDescent="0.2">
      <c r="E50" s="1">
        <v>4.7640000000000002E-2</v>
      </c>
      <c r="F50" s="1">
        <v>7.5509999999999994E-2</v>
      </c>
      <c r="G50" s="1">
        <v>6.1440000000000002E-2</v>
      </c>
      <c r="H50" s="1">
        <v>4.9860000000000002E-2</v>
      </c>
      <c r="I50" s="1">
        <v>1.031E-2</v>
      </c>
      <c r="J50" s="1">
        <v>1.678E-2</v>
      </c>
      <c r="K50" s="1">
        <v>1.6629999999999999E-2</v>
      </c>
      <c r="L50" s="1">
        <v>9.0900000000000009E-3</v>
      </c>
      <c r="M50" s="1">
        <v>3.8899999999999998E-3</v>
      </c>
      <c r="N50" s="1">
        <v>8.25E-4</v>
      </c>
      <c r="O50" s="1">
        <v>3.2499999999999999E-4</v>
      </c>
      <c r="P50" s="1">
        <v>2.7299999999999998E-3</v>
      </c>
      <c r="Q50" s="1">
        <v>1.98E-3</v>
      </c>
      <c r="S50" s="2"/>
      <c r="X50" s="1">
        <v>0.19894000000000001</v>
      </c>
      <c r="Y50" s="1">
        <v>0.10931</v>
      </c>
      <c r="Z50" s="1">
        <v>0.12404</v>
      </c>
      <c r="AA50" s="1">
        <v>0.11376</v>
      </c>
      <c r="AB50" s="1">
        <v>0.17560999999999999</v>
      </c>
      <c r="AC50" s="1">
        <v>0.14727000000000001</v>
      </c>
      <c r="AD50" s="1">
        <v>0.11282</v>
      </c>
      <c r="AE50" s="1">
        <v>0.10478999999999999</v>
      </c>
      <c r="AF50" s="1">
        <v>8.659E-2</v>
      </c>
      <c r="AG50" s="1">
        <v>8.8220000000000007E-2</v>
      </c>
      <c r="AH50" s="1">
        <v>9.8320000000000005E-2</v>
      </c>
      <c r="AI50" s="1">
        <v>9.4630000000000006E-2</v>
      </c>
      <c r="AJ50" s="1">
        <v>9.9470000000000003E-2</v>
      </c>
      <c r="AL50" s="2"/>
      <c r="AQ50" s="1">
        <v>0.17974000000000001</v>
      </c>
      <c r="AR50" s="1">
        <v>0.10961</v>
      </c>
      <c r="AS50" s="1">
        <v>0.13044</v>
      </c>
      <c r="AT50" s="1">
        <v>0.13056000000000001</v>
      </c>
      <c r="AU50" s="1">
        <v>0.15790999999999999</v>
      </c>
      <c r="AV50" s="1">
        <v>0.11298</v>
      </c>
      <c r="AW50" s="1">
        <v>0.10792</v>
      </c>
      <c r="AX50" s="1">
        <v>9.529E-2</v>
      </c>
      <c r="AY50" s="1">
        <v>9.1490000000000002E-2</v>
      </c>
      <c r="AZ50" s="1">
        <v>8.2530000000000006E-2</v>
      </c>
      <c r="BA50" s="1">
        <v>0.10623</v>
      </c>
      <c r="BB50" s="1">
        <v>0.10212</v>
      </c>
      <c r="BC50" s="1">
        <v>9.6070000000000003E-2</v>
      </c>
    </row>
    <row r="51" spans="5:55" x14ac:dyDescent="0.2">
      <c r="E51" s="1">
        <v>5.1339999999999997E-2</v>
      </c>
      <c r="F51" s="1">
        <v>7.911E-2</v>
      </c>
      <c r="G51" s="1">
        <v>6.1539999999999997E-2</v>
      </c>
      <c r="H51" s="1">
        <v>5.7259999999999998E-2</v>
      </c>
      <c r="I51" s="1">
        <v>2.2009999999999998E-2</v>
      </c>
      <c r="J51" s="1">
        <v>3.458E-2</v>
      </c>
      <c r="K51" s="1">
        <v>2.8029999999999999E-2</v>
      </c>
      <c r="L51" s="1">
        <v>1.179E-2</v>
      </c>
      <c r="M51" s="1">
        <v>9.7900000000000001E-3</v>
      </c>
      <c r="N51" s="1">
        <v>4.5300000000000002E-3</v>
      </c>
      <c r="O51" s="1">
        <v>1.4300000000000001E-3</v>
      </c>
      <c r="P51" s="1">
        <v>6.2500000000000001E-4</v>
      </c>
      <c r="Q51" s="1">
        <v>1.7799999999999999E-3</v>
      </c>
      <c r="S51" s="2"/>
      <c r="X51" s="1">
        <v>0.18794</v>
      </c>
      <c r="Y51" s="1">
        <v>0.10981</v>
      </c>
      <c r="Z51" s="1">
        <v>0.12343999999999999</v>
      </c>
      <c r="AA51" s="1">
        <v>0.10045999999999999</v>
      </c>
      <c r="AB51" s="1">
        <v>0.12211</v>
      </c>
      <c r="AC51" s="1">
        <v>0.14827000000000001</v>
      </c>
      <c r="AD51" s="1">
        <v>0.12123</v>
      </c>
      <c r="AE51" s="1">
        <v>0.12648999999999999</v>
      </c>
      <c r="AF51" s="1">
        <v>0.11279</v>
      </c>
      <c r="AG51" s="1">
        <v>9.3020000000000005E-2</v>
      </c>
      <c r="AH51" s="1">
        <v>9.4020000000000006E-2</v>
      </c>
      <c r="AI51" s="1">
        <v>9.4729999999999995E-2</v>
      </c>
      <c r="AJ51" s="1">
        <v>9.6670000000000006E-2</v>
      </c>
      <c r="AL51" s="2"/>
      <c r="AQ51" s="1">
        <v>0.18744</v>
      </c>
      <c r="AR51" s="1">
        <v>0.11471000000000001</v>
      </c>
      <c r="AS51" s="1">
        <v>0.12903999999999999</v>
      </c>
      <c r="AT51" s="1">
        <v>0.12436</v>
      </c>
      <c r="AU51" s="1">
        <v>0.14410999999999999</v>
      </c>
      <c r="AV51" s="1">
        <v>0.12798000000000001</v>
      </c>
      <c r="AW51" s="1">
        <v>0.11963</v>
      </c>
      <c r="AX51" s="1">
        <v>9.4689999999999996E-2</v>
      </c>
      <c r="AY51" s="1">
        <v>8.5889999999999994E-2</v>
      </c>
      <c r="AZ51" s="1">
        <v>8.5220000000000004E-2</v>
      </c>
      <c r="BA51" s="1">
        <v>0.10673000000000001</v>
      </c>
      <c r="BB51" s="1">
        <v>0.10673000000000001</v>
      </c>
      <c r="BC51" s="1">
        <v>0.10938000000000001</v>
      </c>
    </row>
    <row r="52" spans="5:55" x14ac:dyDescent="0.2">
      <c r="E52" s="1">
        <v>4.3240000000000001E-2</v>
      </c>
      <c r="F52" s="1">
        <v>6.5210000000000004E-2</v>
      </c>
      <c r="G52" s="1">
        <v>6.0040000000000003E-2</v>
      </c>
      <c r="H52" s="1">
        <v>4.3959999999999999E-2</v>
      </c>
      <c r="I52" s="1">
        <v>1.051E-2</v>
      </c>
      <c r="J52" s="1">
        <v>3.0779999999999998E-2</v>
      </c>
      <c r="K52" s="1">
        <v>2.8920000000000001E-2</v>
      </c>
      <c r="L52" s="1">
        <v>1.239E-2</v>
      </c>
      <c r="M52" s="1">
        <v>5.9899999999999997E-3</v>
      </c>
      <c r="N52" s="1">
        <v>6.2500000000000001E-4</v>
      </c>
      <c r="O52" s="1">
        <v>3.2499999999999999E-4</v>
      </c>
      <c r="P52" s="1">
        <v>4.2499999999999998E-4</v>
      </c>
      <c r="Q52" s="1">
        <v>4.75E-4</v>
      </c>
      <c r="S52" s="2"/>
      <c r="X52" s="1">
        <v>0.15323999999999999</v>
      </c>
      <c r="Y52" s="1">
        <v>0.10851</v>
      </c>
      <c r="Z52" s="1">
        <v>0.12634000000000001</v>
      </c>
      <c r="AA52" s="1">
        <v>0.10426000000000001</v>
      </c>
      <c r="AB52" s="1">
        <v>0.12441000000000001</v>
      </c>
      <c r="AC52" s="1">
        <v>0.13528000000000001</v>
      </c>
      <c r="AD52" s="1">
        <v>9.7229999999999997E-2</v>
      </c>
      <c r="AE52" s="1">
        <v>0.10229000000000001</v>
      </c>
      <c r="AF52" s="1">
        <v>0.11229</v>
      </c>
      <c r="AG52" s="1">
        <v>0.10153</v>
      </c>
      <c r="AH52" s="1">
        <v>0.11033</v>
      </c>
      <c r="AI52" s="1">
        <v>0.10723000000000001</v>
      </c>
      <c r="AJ52" s="1">
        <v>0.10657999999999999</v>
      </c>
      <c r="AL52" s="2"/>
      <c r="AQ52" s="1">
        <v>0.19264000000000001</v>
      </c>
      <c r="AR52" s="1">
        <v>0.12371</v>
      </c>
      <c r="AS52" s="1">
        <v>0.12844</v>
      </c>
      <c r="AT52" s="1">
        <v>0.12126000000000001</v>
      </c>
      <c r="AU52" s="1">
        <v>0.13361000000000001</v>
      </c>
      <c r="AV52" s="1">
        <v>0.11798</v>
      </c>
      <c r="AW52" s="1">
        <v>0.11303000000000001</v>
      </c>
      <c r="AX52" s="1">
        <v>8.2189999999999999E-2</v>
      </c>
      <c r="AY52" s="1">
        <v>8.3290000000000003E-2</v>
      </c>
      <c r="AZ52" s="1">
        <v>8.7429999999999994E-2</v>
      </c>
      <c r="BA52" s="1">
        <v>9.9129999999999996E-2</v>
      </c>
      <c r="BB52" s="1">
        <v>8.3720000000000003E-2</v>
      </c>
      <c r="BC52" s="1">
        <v>8.8370000000000004E-2</v>
      </c>
    </row>
    <row r="53" spans="5:55" x14ac:dyDescent="0.2">
      <c r="E53" s="1">
        <v>4.2040000000000001E-2</v>
      </c>
      <c r="F53" s="1">
        <v>6.8510000000000001E-2</v>
      </c>
      <c r="G53" s="1">
        <v>7.7539999999999998E-2</v>
      </c>
      <c r="H53" s="1">
        <v>9.1259999999999994E-2</v>
      </c>
      <c r="I53" s="1">
        <v>7.7509999999999996E-2</v>
      </c>
      <c r="J53" s="1">
        <v>2.1479999999999999E-2</v>
      </c>
      <c r="K53" s="1">
        <v>3.1629999999999998E-2</v>
      </c>
      <c r="L53" s="1">
        <v>2.179E-2</v>
      </c>
      <c r="M53" s="1">
        <v>0.13528999999999999</v>
      </c>
      <c r="N53" s="1">
        <v>0.11413</v>
      </c>
      <c r="O53" s="1">
        <v>0.13433</v>
      </c>
      <c r="P53" s="1">
        <v>0.13003000000000001</v>
      </c>
      <c r="Q53" s="1">
        <v>0.12098</v>
      </c>
      <c r="S53" s="2"/>
      <c r="X53" s="1">
        <v>0.15034</v>
      </c>
      <c r="Y53" s="1">
        <v>0.10791000000000001</v>
      </c>
      <c r="Z53" s="1">
        <v>0.12124</v>
      </c>
      <c r="AA53" s="1">
        <v>0.10186000000000001</v>
      </c>
      <c r="AB53" s="1">
        <v>0.13821</v>
      </c>
      <c r="AC53" s="1">
        <v>0.13547999999999999</v>
      </c>
      <c r="AD53" s="1">
        <v>0.11243</v>
      </c>
      <c r="AE53" s="1">
        <v>0.12519</v>
      </c>
      <c r="AF53" s="1">
        <v>0.10829</v>
      </c>
      <c r="AG53" s="1">
        <v>9.1520000000000004E-2</v>
      </c>
      <c r="AH53" s="1">
        <v>9.2020000000000005E-2</v>
      </c>
      <c r="AI53" s="1">
        <v>9.4920000000000004E-2</v>
      </c>
      <c r="AJ53" s="1">
        <v>9.7879999999999995E-2</v>
      </c>
      <c r="AL53" s="2"/>
      <c r="AQ53" s="1">
        <v>0.19753999999999999</v>
      </c>
      <c r="AR53" s="1">
        <v>0.11611</v>
      </c>
      <c r="AS53" s="1">
        <v>0.12844</v>
      </c>
      <c r="AT53" s="1">
        <v>0.12306</v>
      </c>
      <c r="AU53" s="1">
        <v>0.13111</v>
      </c>
      <c r="AV53" s="1">
        <v>0.14438000000000001</v>
      </c>
      <c r="AW53" s="1">
        <v>0.11303000000000001</v>
      </c>
      <c r="AX53" s="1">
        <v>8.4190000000000001E-2</v>
      </c>
      <c r="AY53" s="1">
        <v>8.0189999999999997E-2</v>
      </c>
      <c r="AZ53" s="1">
        <v>8.0420000000000005E-2</v>
      </c>
      <c r="BA53" s="1">
        <v>0.10573</v>
      </c>
      <c r="BB53" s="1">
        <v>9.4130000000000005E-2</v>
      </c>
      <c r="BC53" s="1">
        <v>9.9779999999999994E-2</v>
      </c>
    </row>
    <row r="54" spans="5:55" x14ac:dyDescent="0.2">
      <c r="E54" s="1">
        <v>4.5539999999999997E-2</v>
      </c>
      <c r="F54" s="1">
        <v>7.4510000000000007E-2</v>
      </c>
      <c r="G54" s="1">
        <v>6.4339999999999994E-2</v>
      </c>
      <c r="H54" s="1">
        <v>4.9360000000000001E-2</v>
      </c>
      <c r="I54" s="1">
        <v>1.881E-2</v>
      </c>
      <c r="J54" s="1">
        <v>3.968E-2</v>
      </c>
      <c r="K54" s="1">
        <v>5.3030000000000001E-2</v>
      </c>
      <c r="L54" s="1">
        <v>7.4490000000000001E-2</v>
      </c>
      <c r="M54" s="1">
        <v>6.3689999999999997E-2</v>
      </c>
      <c r="N54" s="1">
        <v>1.0019999999999999E-2</v>
      </c>
      <c r="O54" s="1">
        <v>8.25E-4</v>
      </c>
      <c r="P54" s="1">
        <v>-4.75E-4</v>
      </c>
      <c r="Q54" s="1">
        <v>-5.2499999999999997E-4</v>
      </c>
      <c r="S54" s="2"/>
      <c r="X54" s="1">
        <v>0.17333999999999999</v>
      </c>
      <c r="Y54" s="1">
        <v>0.11011</v>
      </c>
      <c r="Z54" s="1">
        <v>0.12053999999999999</v>
      </c>
      <c r="AA54" s="1">
        <v>0.10186000000000001</v>
      </c>
      <c r="AB54" s="1">
        <v>0.13341</v>
      </c>
      <c r="AC54" s="1">
        <v>0.14857999999999999</v>
      </c>
      <c r="AD54" s="1">
        <v>9.2420000000000002E-2</v>
      </c>
      <c r="AE54" s="1">
        <v>0.10188999999999999</v>
      </c>
      <c r="AF54" s="1">
        <v>0.11779000000000001</v>
      </c>
      <c r="AG54" s="1">
        <v>0.10002999999999999</v>
      </c>
      <c r="AH54" s="1">
        <v>8.5819999999999994E-2</v>
      </c>
      <c r="AI54" s="1">
        <v>9.5920000000000005E-2</v>
      </c>
      <c r="AJ54" s="1">
        <v>9.6170000000000005E-2</v>
      </c>
      <c r="AL54" s="2"/>
      <c r="AQ54" s="1">
        <v>0.20324</v>
      </c>
      <c r="AR54" s="1">
        <v>0.11501</v>
      </c>
      <c r="AS54" s="1">
        <v>0.12923999999999999</v>
      </c>
      <c r="AT54" s="1">
        <v>0.12066</v>
      </c>
      <c r="AU54" s="1">
        <v>0.12551000000000001</v>
      </c>
      <c r="AV54" s="1">
        <v>0.12706999999999999</v>
      </c>
      <c r="AW54" s="1">
        <v>0.10002999999999999</v>
      </c>
      <c r="AX54" s="1">
        <v>8.2089999999999996E-2</v>
      </c>
      <c r="AY54" s="1">
        <v>8.6290000000000006E-2</v>
      </c>
      <c r="AZ54" s="1">
        <v>9.0329999999999994E-2</v>
      </c>
      <c r="BA54" s="1">
        <v>0.10613</v>
      </c>
      <c r="BB54" s="1">
        <v>8.7330000000000005E-2</v>
      </c>
      <c r="BC54" s="1">
        <v>9.1770000000000004E-2</v>
      </c>
    </row>
    <row r="55" spans="5:55" x14ac:dyDescent="0.2">
      <c r="E55" s="1">
        <v>4.0340000000000001E-2</v>
      </c>
      <c r="F55" s="1">
        <v>6.8809999999999996E-2</v>
      </c>
      <c r="G55" s="1">
        <v>4.6739999999999997E-2</v>
      </c>
      <c r="H55" s="1">
        <v>3.3759999999999998E-2</v>
      </c>
      <c r="I55" s="1">
        <v>6.8100000000000001E-3</v>
      </c>
      <c r="J55" s="1">
        <v>2.3279999999999999E-2</v>
      </c>
      <c r="K55" s="1">
        <v>2.0230000000000001E-2</v>
      </c>
      <c r="L55" s="1">
        <v>5.0899999999999999E-3</v>
      </c>
      <c r="M55" s="1">
        <v>4.8749999999999998E-4</v>
      </c>
      <c r="N55" s="1">
        <v>-5.7499999999999999E-4</v>
      </c>
      <c r="O55" s="1">
        <v>-1.75E-4</v>
      </c>
      <c r="P55" s="1">
        <v>-5.7499999999999999E-4</v>
      </c>
      <c r="Q55" s="1">
        <v>-5.2499999999999997E-4</v>
      </c>
      <c r="S55" s="2"/>
      <c r="X55" s="1">
        <v>0.17704</v>
      </c>
      <c r="Y55" s="1">
        <v>0.10871</v>
      </c>
      <c r="Z55" s="1">
        <v>0.12024</v>
      </c>
      <c r="AA55" s="1">
        <v>0.10266</v>
      </c>
      <c r="AB55" s="1">
        <v>0.12881000000000001</v>
      </c>
      <c r="AC55" s="1">
        <v>0.14627000000000001</v>
      </c>
      <c r="AD55" s="1">
        <v>0.11063000000000001</v>
      </c>
      <c r="AE55" s="1">
        <v>0.10649</v>
      </c>
      <c r="AF55" s="1">
        <v>0.11539000000000001</v>
      </c>
      <c r="AG55" s="1">
        <v>0.11033</v>
      </c>
      <c r="AH55" s="1">
        <v>9.4920000000000004E-2</v>
      </c>
      <c r="AI55" s="1">
        <v>9.7420000000000007E-2</v>
      </c>
      <c r="AJ55" s="1">
        <v>9.7379999999999994E-2</v>
      </c>
      <c r="AL55" s="2"/>
      <c r="AQ55" s="1">
        <v>0.17404</v>
      </c>
      <c r="AR55" s="1">
        <v>0.11221</v>
      </c>
      <c r="AS55" s="1">
        <v>0.12744</v>
      </c>
      <c r="AT55" s="1">
        <v>0.11966</v>
      </c>
      <c r="AU55" s="1">
        <v>0.12321</v>
      </c>
      <c r="AV55" s="1">
        <v>0.11638</v>
      </c>
      <c r="AW55" s="1">
        <v>9.4729999999999995E-2</v>
      </c>
      <c r="AX55" s="1">
        <v>0.10238999999999999</v>
      </c>
      <c r="AY55" s="1">
        <v>0.11359</v>
      </c>
      <c r="AZ55" s="1">
        <v>0.10853</v>
      </c>
      <c r="BA55" s="1">
        <v>0.12781999999999999</v>
      </c>
      <c r="BB55" s="1">
        <v>0.10312</v>
      </c>
      <c r="BC55" s="1">
        <v>0.10598</v>
      </c>
    </row>
    <row r="56" spans="5:55" x14ac:dyDescent="0.2">
      <c r="E56" s="1">
        <v>4.2139999999999997E-2</v>
      </c>
      <c r="F56" s="1">
        <v>8.5209999999999994E-2</v>
      </c>
      <c r="G56" s="1">
        <v>0.10954</v>
      </c>
      <c r="H56" s="1">
        <v>0.12266000000000001</v>
      </c>
      <c r="I56" s="1">
        <v>9.2509999999999995E-2</v>
      </c>
      <c r="J56" s="1">
        <v>0.10568</v>
      </c>
      <c r="K56" s="1">
        <v>0.11422</v>
      </c>
      <c r="L56" s="1">
        <v>0.12109</v>
      </c>
      <c r="M56" s="1">
        <v>0.11509</v>
      </c>
      <c r="N56" s="1">
        <v>6.8720000000000003E-2</v>
      </c>
      <c r="O56" s="1">
        <v>9.9220000000000003E-2</v>
      </c>
      <c r="P56" s="1">
        <v>0.10063</v>
      </c>
      <c r="Q56" s="1">
        <v>9.6879999999999994E-2</v>
      </c>
      <c r="S56" s="2"/>
      <c r="X56" s="1">
        <v>0.17494000000000001</v>
      </c>
      <c r="Y56" s="1">
        <v>0.11011</v>
      </c>
      <c r="Z56" s="1">
        <v>0.11984</v>
      </c>
      <c r="AA56" s="1">
        <v>0.10356</v>
      </c>
      <c r="AB56" s="1">
        <v>0.12441000000000001</v>
      </c>
      <c r="AC56" s="1">
        <v>0.13916999999999999</v>
      </c>
      <c r="AD56" s="1">
        <v>0.10273</v>
      </c>
      <c r="AE56" s="1">
        <v>9.7189999999999999E-2</v>
      </c>
      <c r="AF56" s="1">
        <v>0.10439</v>
      </c>
      <c r="AG56" s="1">
        <v>9.6019999999999994E-2</v>
      </c>
      <c r="AH56" s="1">
        <v>7.6920000000000002E-2</v>
      </c>
      <c r="AI56" s="1">
        <v>8.2320000000000004E-2</v>
      </c>
      <c r="AJ56" s="1">
        <v>8.3280000000000007E-2</v>
      </c>
      <c r="AL56" s="2"/>
      <c r="AQ56" s="1">
        <v>0.18354000000000001</v>
      </c>
      <c r="AR56" s="1">
        <v>0.11101</v>
      </c>
      <c r="AS56" s="1">
        <v>0.12884000000000001</v>
      </c>
      <c r="AT56" s="1">
        <v>0.11656</v>
      </c>
      <c r="AU56" s="1">
        <v>0.14681</v>
      </c>
      <c r="AV56" s="1">
        <v>0.12578</v>
      </c>
      <c r="AW56" s="1">
        <v>9.6420000000000006E-2</v>
      </c>
      <c r="AX56" s="1">
        <v>9.9790000000000004E-2</v>
      </c>
      <c r="AY56" s="1">
        <v>0.10449</v>
      </c>
      <c r="AZ56" s="1">
        <v>0.10563</v>
      </c>
      <c r="BA56" s="1">
        <v>0.12202</v>
      </c>
      <c r="BB56" s="1">
        <v>0.10123</v>
      </c>
      <c r="BC56" s="1">
        <v>0.10237</v>
      </c>
    </row>
    <row r="57" spans="5:55" x14ac:dyDescent="0.2">
      <c r="E57" s="1">
        <v>4.274E-2</v>
      </c>
      <c r="F57" s="1">
        <v>7.6609999999999998E-2</v>
      </c>
      <c r="G57" s="1">
        <v>4.9840000000000002E-2</v>
      </c>
      <c r="H57" s="1">
        <v>3.456E-2</v>
      </c>
      <c r="I57" s="1">
        <v>7.8100000000000001E-3</v>
      </c>
      <c r="J57" s="1">
        <v>2.5170000000000001E-2</v>
      </c>
      <c r="K57" s="1">
        <v>6.2019999999999999E-2</v>
      </c>
      <c r="L57" s="1">
        <v>7.4590000000000004E-2</v>
      </c>
      <c r="M57" s="1">
        <v>7.2090000000000001E-2</v>
      </c>
      <c r="N57" s="1">
        <v>2.7529999999999999E-2</v>
      </c>
      <c r="O57" s="1">
        <v>1.503E-2</v>
      </c>
      <c r="P57" s="1">
        <v>2.7299999999999998E-3</v>
      </c>
      <c r="Q57" s="1">
        <v>1.2800000000000001E-3</v>
      </c>
      <c r="S57" s="2"/>
      <c r="X57" s="1">
        <v>0.21443999999999999</v>
      </c>
      <c r="Y57" s="1">
        <v>0.10671</v>
      </c>
      <c r="Z57" s="1">
        <v>0.11774</v>
      </c>
      <c r="AA57" s="1">
        <v>0.11355999999999999</v>
      </c>
      <c r="AB57" s="1">
        <v>0.15870999999999999</v>
      </c>
      <c r="AC57" s="1">
        <v>0.16267000000000001</v>
      </c>
      <c r="AD57" s="1">
        <v>0.11403000000000001</v>
      </c>
      <c r="AE57" s="1">
        <v>0.11079</v>
      </c>
      <c r="AF57" s="1">
        <v>0.10269</v>
      </c>
      <c r="AG57" s="1">
        <v>8.8330000000000006E-2</v>
      </c>
      <c r="AH57" s="1">
        <v>8.7330000000000005E-2</v>
      </c>
      <c r="AI57" s="1">
        <v>9.3229999999999993E-2</v>
      </c>
      <c r="AJ57" s="1">
        <v>9.3979999999999994E-2</v>
      </c>
      <c r="AL57" s="2"/>
      <c r="AQ57" s="1">
        <v>0.19094</v>
      </c>
      <c r="AR57" s="1">
        <v>0.10851</v>
      </c>
      <c r="AS57" s="1">
        <v>0.12124</v>
      </c>
      <c r="AT57" s="1">
        <v>0.12196</v>
      </c>
      <c r="AU57" s="1">
        <v>0.14341000000000001</v>
      </c>
      <c r="AV57" s="1">
        <v>0.10758</v>
      </c>
      <c r="AW57" s="1">
        <v>0.10743</v>
      </c>
      <c r="AX57" s="1">
        <v>9.1990000000000002E-2</v>
      </c>
      <c r="AY57" s="1">
        <v>9.7390000000000004E-2</v>
      </c>
      <c r="AZ57" s="1">
        <v>0.10353</v>
      </c>
      <c r="BA57" s="1">
        <v>0.11703</v>
      </c>
      <c r="BB57" s="1">
        <v>0.11053</v>
      </c>
      <c r="BC57" s="1">
        <v>0.10878</v>
      </c>
    </row>
    <row r="58" spans="5:55" x14ac:dyDescent="0.2">
      <c r="E58" s="1">
        <v>5.305E-2</v>
      </c>
      <c r="F58" s="1">
        <v>9.0990000000000001E-2</v>
      </c>
      <c r="G58" s="1">
        <v>7.6270000000000004E-2</v>
      </c>
      <c r="H58" s="1">
        <v>6.5129999999999993E-2</v>
      </c>
      <c r="I58" s="1">
        <v>1.5789999999999998E-2</v>
      </c>
      <c r="J58" s="1">
        <v>4.3959999999999999E-2</v>
      </c>
      <c r="K58" s="1">
        <v>7.5649999999999995E-2</v>
      </c>
      <c r="L58" s="1">
        <v>4.3959999999999999E-2</v>
      </c>
      <c r="M58" s="1">
        <v>3.576E-2</v>
      </c>
      <c r="N58" s="1">
        <v>7.1500000000000001E-3</v>
      </c>
      <c r="O58" s="1">
        <v>1.259E-2</v>
      </c>
      <c r="P58" s="1">
        <v>2.0049999999999998E-2</v>
      </c>
      <c r="Q58" s="1">
        <v>2.1850000000000001E-2</v>
      </c>
      <c r="S58" s="2"/>
      <c r="X58" s="1">
        <v>0.13164999999999999</v>
      </c>
      <c r="Y58" s="1">
        <v>0.12459000000000001</v>
      </c>
      <c r="Z58" s="1">
        <v>0.12998000000000001</v>
      </c>
      <c r="AA58" s="1">
        <v>0.14202999999999999</v>
      </c>
      <c r="AB58" s="1">
        <v>0.17169000000000001</v>
      </c>
      <c r="AC58" s="1">
        <v>0.22425999999999999</v>
      </c>
      <c r="AD58" s="1">
        <v>0.18304999999999999</v>
      </c>
      <c r="AE58" s="1">
        <v>0.12486</v>
      </c>
      <c r="AF58" s="1">
        <v>0.11516</v>
      </c>
      <c r="AG58" s="1">
        <v>0.11895</v>
      </c>
      <c r="AH58" s="1">
        <v>0.12209</v>
      </c>
      <c r="AI58" s="1">
        <v>0.11924999999999999</v>
      </c>
      <c r="AJ58" s="1">
        <v>0.11745</v>
      </c>
      <c r="AL58" s="2"/>
      <c r="AQ58" s="1">
        <v>0.13425000000000001</v>
      </c>
      <c r="AR58" s="1">
        <v>0.11969</v>
      </c>
      <c r="AS58" s="1">
        <v>0.14377000000000001</v>
      </c>
      <c r="AT58" s="1">
        <v>0.15173</v>
      </c>
      <c r="AU58" s="1">
        <v>0.14029</v>
      </c>
      <c r="AV58" s="1">
        <v>0.16216</v>
      </c>
      <c r="AW58" s="1">
        <v>0.10854999999999999</v>
      </c>
      <c r="AX58" s="1">
        <v>0.10996</v>
      </c>
      <c r="AY58" s="1">
        <v>9.6159999999999995E-2</v>
      </c>
      <c r="AZ58" s="1">
        <v>0.10185</v>
      </c>
      <c r="BA58" s="1">
        <v>0.13069</v>
      </c>
      <c r="BB58" s="1">
        <v>0.13794999999999999</v>
      </c>
      <c r="BC58" s="1">
        <v>0.14124999999999999</v>
      </c>
    </row>
    <row r="59" spans="5:55" x14ac:dyDescent="0.2">
      <c r="E59" s="1">
        <v>5.6849999999999998E-2</v>
      </c>
      <c r="F59" s="1">
        <v>8.029E-2</v>
      </c>
      <c r="G59" s="1">
        <v>6.9279999999999994E-2</v>
      </c>
      <c r="H59" s="1">
        <v>6.1429999999999998E-2</v>
      </c>
      <c r="I59" s="1">
        <v>2.929E-2</v>
      </c>
      <c r="J59" s="1">
        <v>4.2659999999999997E-2</v>
      </c>
      <c r="K59" s="1">
        <v>4.4949999999999997E-2</v>
      </c>
      <c r="L59" s="1">
        <v>1.5259999999999999E-2</v>
      </c>
      <c r="M59" s="1">
        <v>5.3600000000000002E-3</v>
      </c>
      <c r="N59" s="1">
        <v>-5.0000000000000002E-5</v>
      </c>
      <c r="O59" s="1">
        <v>-9.1250000000000001E-4</v>
      </c>
      <c r="P59" s="1">
        <v>-2.5000000000000001E-4</v>
      </c>
      <c r="Q59" s="1">
        <v>-3.5E-4</v>
      </c>
      <c r="S59" s="2"/>
      <c r="X59" s="1">
        <v>0.13095000000000001</v>
      </c>
      <c r="Y59" s="1">
        <v>0.11699</v>
      </c>
      <c r="Z59" s="1">
        <v>0.12867999999999999</v>
      </c>
      <c r="AA59" s="1">
        <v>0.11303000000000001</v>
      </c>
      <c r="AB59" s="1">
        <v>0.14288999999999999</v>
      </c>
      <c r="AC59" s="1">
        <v>0.16356000000000001</v>
      </c>
      <c r="AD59" s="1">
        <v>0.13575000000000001</v>
      </c>
      <c r="AE59" s="1">
        <v>0.12466000000000001</v>
      </c>
      <c r="AF59" s="1">
        <v>0.12426</v>
      </c>
      <c r="AG59" s="1">
        <v>0.12205000000000001</v>
      </c>
      <c r="AH59" s="1">
        <v>0.11298999999999999</v>
      </c>
      <c r="AI59" s="1">
        <v>0.10865</v>
      </c>
      <c r="AJ59" s="1">
        <v>0.11155</v>
      </c>
      <c r="AL59" s="2"/>
      <c r="AQ59" s="1">
        <v>0.13885</v>
      </c>
      <c r="AR59" s="1">
        <v>0.12189</v>
      </c>
      <c r="AS59" s="1">
        <v>0.13827999999999999</v>
      </c>
      <c r="AT59" s="1">
        <v>0.14233000000000001</v>
      </c>
      <c r="AU59" s="1">
        <v>0.12978999999999999</v>
      </c>
      <c r="AV59" s="1">
        <v>0.12966</v>
      </c>
      <c r="AW59" s="1">
        <v>0.14244999999999999</v>
      </c>
      <c r="AX59" s="1">
        <v>0.11276</v>
      </c>
      <c r="AY59" s="1">
        <v>0.11486</v>
      </c>
      <c r="AZ59" s="1">
        <v>0.12075</v>
      </c>
      <c r="BA59" s="1">
        <v>0.12909000000000001</v>
      </c>
      <c r="BB59" s="1">
        <v>0.11105</v>
      </c>
      <c r="BC59" s="1">
        <v>0.12515000000000001</v>
      </c>
    </row>
    <row r="60" spans="5:55" x14ac:dyDescent="0.2">
      <c r="E60" s="1">
        <v>4.9849999999999998E-2</v>
      </c>
      <c r="F60" s="1">
        <v>6.5689999999999998E-2</v>
      </c>
      <c r="G60" s="1">
        <v>5.6579999999999998E-2</v>
      </c>
      <c r="H60" s="1">
        <v>6.7030000000000006E-2</v>
      </c>
      <c r="I60" s="1">
        <v>1.779E-2</v>
      </c>
      <c r="J60" s="1">
        <v>1.8960000000000001E-2</v>
      </c>
      <c r="K60" s="1">
        <v>2.4250000000000001E-2</v>
      </c>
      <c r="L60" s="1">
        <v>9.2599999999999991E-3</v>
      </c>
      <c r="M60" s="1">
        <v>5.6600000000000001E-3</v>
      </c>
      <c r="N60" s="1">
        <v>2.4499999999999999E-3</v>
      </c>
      <c r="O60" s="1">
        <v>1.49E-3</v>
      </c>
      <c r="P60" s="1">
        <v>1.25E-3</v>
      </c>
      <c r="Q60" s="1">
        <v>1.25E-3</v>
      </c>
      <c r="S60" s="2"/>
      <c r="X60" s="1">
        <v>0.12615000000000001</v>
      </c>
      <c r="Y60" s="1">
        <v>0.11448999999999999</v>
      </c>
      <c r="Z60" s="1">
        <v>0.12637000000000001</v>
      </c>
      <c r="AA60" s="1">
        <v>0.10693</v>
      </c>
      <c r="AB60" s="1">
        <v>0.12798999999999999</v>
      </c>
      <c r="AC60" s="1">
        <v>0.13516</v>
      </c>
      <c r="AD60" s="1">
        <v>0.12375</v>
      </c>
      <c r="AE60" s="1">
        <v>0.12035999999999999</v>
      </c>
      <c r="AF60" s="1">
        <v>0.12416000000000001</v>
      </c>
      <c r="AG60" s="1">
        <v>0.11425</v>
      </c>
      <c r="AH60" s="1">
        <v>0.10929</v>
      </c>
      <c r="AI60" s="1">
        <v>0.10715</v>
      </c>
      <c r="AJ60" s="1">
        <v>0.10985</v>
      </c>
      <c r="AL60" s="2"/>
      <c r="AQ60" s="1">
        <v>0.13385</v>
      </c>
      <c r="AR60" s="1">
        <v>0.12569</v>
      </c>
      <c r="AS60" s="1">
        <v>0.13847000000000001</v>
      </c>
      <c r="AT60" s="1">
        <v>0.13483000000000001</v>
      </c>
      <c r="AU60" s="1">
        <v>0.11659</v>
      </c>
      <c r="AV60" s="1">
        <v>0.14546000000000001</v>
      </c>
      <c r="AW60" s="1">
        <v>0.12454999999999999</v>
      </c>
      <c r="AX60" s="1">
        <v>0.10335999999999999</v>
      </c>
      <c r="AY60" s="1">
        <v>9.2060000000000003E-2</v>
      </c>
      <c r="AZ60" s="1">
        <v>0.10995000000000001</v>
      </c>
      <c r="BA60" s="1">
        <v>0.10349</v>
      </c>
      <c r="BB60" s="1">
        <v>0.10135</v>
      </c>
      <c r="BC60" s="1">
        <v>9.8849999999999993E-2</v>
      </c>
    </row>
    <row r="61" spans="5:55" x14ac:dyDescent="0.2">
      <c r="E61" s="1">
        <v>4.9050000000000003E-2</v>
      </c>
      <c r="F61" s="1">
        <v>7.0389999999999994E-2</v>
      </c>
      <c r="G61" s="1">
        <v>7.8770000000000007E-2</v>
      </c>
      <c r="H61" s="1">
        <v>8.9929999999999996E-2</v>
      </c>
      <c r="I61" s="1">
        <v>8.7190000000000004E-2</v>
      </c>
      <c r="J61" s="1">
        <v>3.9260000000000003E-2</v>
      </c>
      <c r="K61" s="1">
        <v>3.2849999999999997E-2</v>
      </c>
      <c r="L61" s="1">
        <v>5.586E-2</v>
      </c>
      <c r="M61" s="1">
        <v>8.516E-2</v>
      </c>
      <c r="N61" s="1">
        <v>2.6749999999999999E-2</v>
      </c>
      <c r="O61" s="1">
        <v>8.6489999999999997E-2</v>
      </c>
      <c r="P61" s="1">
        <v>0.10145</v>
      </c>
      <c r="Q61" s="1">
        <v>9.4049999999999995E-2</v>
      </c>
      <c r="S61" s="2"/>
      <c r="X61" s="1">
        <v>0.12964999999999999</v>
      </c>
      <c r="Y61" s="1">
        <v>0.11629</v>
      </c>
      <c r="Z61" s="1">
        <v>0.12488</v>
      </c>
      <c r="AA61" s="1">
        <v>0.10623</v>
      </c>
      <c r="AB61" s="1">
        <v>0.11398999999999999</v>
      </c>
      <c r="AC61" s="1">
        <v>0.12256</v>
      </c>
      <c r="AD61" s="1">
        <v>0.12454999999999999</v>
      </c>
      <c r="AE61" s="1">
        <v>0.11736000000000001</v>
      </c>
      <c r="AF61" s="1">
        <v>9.1160000000000005E-2</v>
      </c>
      <c r="AG61" s="1">
        <v>0.10375</v>
      </c>
      <c r="AH61" s="1">
        <v>0.10979</v>
      </c>
      <c r="AI61" s="1">
        <v>0.10705000000000001</v>
      </c>
      <c r="AJ61" s="1">
        <v>0.10825</v>
      </c>
      <c r="AL61" s="2"/>
      <c r="AQ61" s="1">
        <v>0.13255</v>
      </c>
      <c r="AR61" s="1">
        <v>0.12129</v>
      </c>
      <c r="AS61" s="1">
        <v>0.13508000000000001</v>
      </c>
      <c r="AT61" s="1">
        <v>0.13563</v>
      </c>
      <c r="AU61" s="1">
        <v>0.11869</v>
      </c>
      <c r="AV61" s="1">
        <v>0.15135999999999999</v>
      </c>
      <c r="AW61" s="1">
        <v>0.12834999999999999</v>
      </c>
      <c r="AX61" s="1">
        <v>8.9160000000000003E-2</v>
      </c>
      <c r="AY61" s="1">
        <v>8.9560000000000001E-2</v>
      </c>
      <c r="AZ61" s="1">
        <v>0.11005</v>
      </c>
      <c r="BA61" s="1">
        <v>0.11849</v>
      </c>
      <c r="BB61" s="1">
        <v>0.10145</v>
      </c>
      <c r="BC61" s="1">
        <v>9.8049999999999998E-2</v>
      </c>
    </row>
    <row r="62" spans="5:55" x14ac:dyDescent="0.2">
      <c r="E62" s="1">
        <v>5.1749999999999997E-2</v>
      </c>
      <c r="F62" s="1">
        <v>7.6789999999999997E-2</v>
      </c>
      <c r="G62" s="1">
        <v>6.2670000000000003E-2</v>
      </c>
      <c r="H62" s="1">
        <v>4.6730000000000001E-2</v>
      </c>
      <c r="I62" s="1">
        <v>8.3899999999999999E-3</v>
      </c>
      <c r="J62" s="1">
        <v>1.076E-2</v>
      </c>
      <c r="K62" s="1">
        <v>5.2500000000000003E-3</v>
      </c>
      <c r="L62" s="1">
        <v>6.2500000000000001E-5</v>
      </c>
      <c r="M62" s="1">
        <v>-4.3750000000000001E-4</v>
      </c>
      <c r="N62" s="1">
        <v>-5.0000000000000002E-5</v>
      </c>
      <c r="O62" s="1">
        <v>-2.1249999999999999E-4</v>
      </c>
      <c r="P62" s="1">
        <v>-1.0499999999999999E-3</v>
      </c>
      <c r="Q62" s="1">
        <v>-3.5E-4</v>
      </c>
      <c r="S62" s="2"/>
      <c r="X62" s="1">
        <v>0.12565000000000001</v>
      </c>
      <c r="Y62" s="1">
        <v>0.11469</v>
      </c>
      <c r="Z62" s="1">
        <v>0.12648000000000001</v>
      </c>
      <c r="AA62" s="1">
        <v>0.10913</v>
      </c>
      <c r="AB62" s="1">
        <v>0.13519</v>
      </c>
      <c r="AC62" s="1">
        <v>0.14146</v>
      </c>
      <c r="AD62" s="1">
        <v>0.14194999999999999</v>
      </c>
      <c r="AE62" s="1">
        <v>0.11536</v>
      </c>
      <c r="AF62" s="1">
        <v>0.10556</v>
      </c>
      <c r="AG62" s="1">
        <v>0.10755000000000001</v>
      </c>
      <c r="AH62" s="1">
        <v>0.10829</v>
      </c>
      <c r="AI62" s="1">
        <v>0.10575</v>
      </c>
      <c r="AJ62" s="1">
        <v>0.10745</v>
      </c>
      <c r="AL62" s="2"/>
      <c r="AQ62" s="1">
        <v>0.13325000000000001</v>
      </c>
      <c r="AR62" s="1">
        <v>0.12439</v>
      </c>
      <c r="AS62" s="1">
        <v>0.13436999999999999</v>
      </c>
      <c r="AT62" s="1">
        <v>0.13303000000000001</v>
      </c>
      <c r="AU62" s="1">
        <v>0.12249</v>
      </c>
      <c r="AV62" s="1">
        <v>0.11996</v>
      </c>
      <c r="AW62" s="1">
        <v>0.12385</v>
      </c>
      <c r="AX62" s="1">
        <v>0.10366</v>
      </c>
      <c r="AY62" s="1">
        <v>8.6459999999999995E-2</v>
      </c>
      <c r="AZ62" s="1">
        <v>9.7549999999999998E-2</v>
      </c>
      <c r="BA62" s="1">
        <v>0.10759000000000001</v>
      </c>
      <c r="BB62" s="1">
        <v>0.11185</v>
      </c>
      <c r="BC62" s="1">
        <v>0.10785</v>
      </c>
    </row>
    <row r="63" spans="5:55" x14ac:dyDescent="0.2">
      <c r="E63" s="1">
        <v>4.965E-2</v>
      </c>
      <c r="F63" s="1">
        <v>6.2289999999999998E-2</v>
      </c>
      <c r="G63" s="1">
        <v>4.7379999999999999E-2</v>
      </c>
      <c r="H63" s="1">
        <v>3.6929999999999998E-2</v>
      </c>
      <c r="I63" s="1">
        <v>7.5900000000000004E-3</v>
      </c>
      <c r="J63" s="1">
        <v>1.7559999999999999E-2</v>
      </c>
      <c r="K63" s="1">
        <v>2.265E-2</v>
      </c>
      <c r="L63" s="1">
        <v>5.8599999999999998E-3</v>
      </c>
      <c r="M63" s="1">
        <v>1.4599999999999999E-3</v>
      </c>
      <c r="N63" s="1">
        <v>-2.5000000000000001E-4</v>
      </c>
      <c r="O63" s="1">
        <v>-1.2500000000000001E-5</v>
      </c>
      <c r="P63" s="1">
        <v>-7.5000000000000002E-4</v>
      </c>
      <c r="Q63" s="1">
        <v>-4.4999999999999999E-4</v>
      </c>
      <c r="S63" s="2"/>
      <c r="X63" s="1">
        <v>0.13444999999999999</v>
      </c>
      <c r="Y63" s="1">
        <v>0.11289</v>
      </c>
      <c r="Z63" s="1">
        <v>0.12398000000000001</v>
      </c>
      <c r="AA63" s="1">
        <v>0.10983</v>
      </c>
      <c r="AB63" s="1">
        <v>0.13328999999999999</v>
      </c>
      <c r="AC63" s="1">
        <v>0.14526</v>
      </c>
      <c r="AD63" s="1">
        <v>0.12135</v>
      </c>
      <c r="AE63" s="1">
        <v>0.10696</v>
      </c>
      <c r="AF63" s="1">
        <v>0.11966</v>
      </c>
      <c r="AG63" s="1">
        <v>0.12005</v>
      </c>
      <c r="AH63" s="1">
        <v>0.11498999999999999</v>
      </c>
      <c r="AI63" s="1">
        <v>0.11185</v>
      </c>
      <c r="AJ63" s="1">
        <v>0.11325</v>
      </c>
      <c r="AL63" s="2"/>
      <c r="AQ63" s="1">
        <v>0.13084999999999999</v>
      </c>
      <c r="AR63" s="1">
        <v>0.12259</v>
      </c>
      <c r="AS63" s="1">
        <v>0.13336999999999999</v>
      </c>
      <c r="AT63" s="1">
        <v>0.12612999999999999</v>
      </c>
      <c r="AU63" s="1">
        <v>0.12209</v>
      </c>
      <c r="AV63" s="1">
        <v>0.14666000000000001</v>
      </c>
      <c r="AW63" s="1">
        <v>0.11025</v>
      </c>
      <c r="AX63" s="1">
        <v>9.6659999999999996E-2</v>
      </c>
      <c r="AY63" s="1">
        <v>8.8359999999999994E-2</v>
      </c>
      <c r="AZ63" s="1">
        <v>0.10145</v>
      </c>
      <c r="BA63" s="1">
        <v>9.9390000000000006E-2</v>
      </c>
      <c r="BB63" s="1">
        <v>9.4850000000000004E-2</v>
      </c>
      <c r="BC63" s="1">
        <v>9.1450000000000004E-2</v>
      </c>
    </row>
    <row r="64" spans="5:55" x14ac:dyDescent="0.2">
      <c r="E64" s="1">
        <v>4.9349999999999998E-2</v>
      </c>
      <c r="F64" s="1">
        <v>9.0590000000000004E-2</v>
      </c>
      <c r="G64" s="1">
        <v>0.11828</v>
      </c>
      <c r="H64" s="1">
        <v>0.12812999999999999</v>
      </c>
      <c r="I64" s="1">
        <v>0.10109</v>
      </c>
      <c r="J64" s="1">
        <v>8.2860000000000003E-2</v>
      </c>
      <c r="K64" s="1">
        <v>0.11235000000000001</v>
      </c>
      <c r="L64" s="1">
        <v>0.11745999999999999</v>
      </c>
      <c r="M64" s="1">
        <v>0.10775999999999999</v>
      </c>
      <c r="N64" s="1">
        <v>8.6150000000000004E-2</v>
      </c>
      <c r="O64" s="1">
        <v>9.8290000000000002E-2</v>
      </c>
      <c r="P64" s="1">
        <v>0.11055</v>
      </c>
      <c r="Q64" s="1">
        <v>9.8549999999999999E-2</v>
      </c>
      <c r="S64" s="2"/>
      <c r="X64" s="1">
        <v>0.11595</v>
      </c>
      <c r="Y64" s="1">
        <v>0.11298999999999999</v>
      </c>
      <c r="Z64" s="1">
        <v>0.12748000000000001</v>
      </c>
      <c r="AA64" s="1">
        <v>0.10663</v>
      </c>
      <c r="AB64" s="1">
        <v>0.12859000000000001</v>
      </c>
      <c r="AC64" s="1">
        <v>0.13306000000000001</v>
      </c>
      <c r="AD64" s="1">
        <v>0.10655000000000001</v>
      </c>
      <c r="AE64" s="1">
        <v>0.10526000000000001</v>
      </c>
      <c r="AF64" s="1">
        <v>0.11595999999999999</v>
      </c>
      <c r="AG64" s="1">
        <v>0.10555</v>
      </c>
      <c r="AH64" s="1">
        <v>0.10509</v>
      </c>
      <c r="AI64" s="1">
        <v>0.10395</v>
      </c>
      <c r="AJ64" s="1">
        <v>0.10465000000000001</v>
      </c>
      <c r="AL64" s="2"/>
      <c r="AQ64" s="1">
        <v>0.12755</v>
      </c>
      <c r="AR64" s="1">
        <v>0.11599</v>
      </c>
      <c r="AS64" s="1">
        <v>0.13628000000000001</v>
      </c>
      <c r="AT64" s="1">
        <v>0.12912999999999999</v>
      </c>
      <c r="AU64" s="1">
        <v>0.12099</v>
      </c>
      <c r="AV64" s="1">
        <v>0.15876000000000001</v>
      </c>
      <c r="AW64" s="1">
        <v>0.12255000000000001</v>
      </c>
      <c r="AX64" s="1">
        <v>0.10915999999999999</v>
      </c>
      <c r="AY64" s="1">
        <v>9.7460000000000005E-2</v>
      </c>
      <c r="AZ64" s="1">
        <v>0.11405</v>
      </c>
      <c r="BA64" s="1">
        <v>0.11919</v>
      </c>
      <c r="BB64" s="1">
        <v>9.6850000000000006E-2</v>
      </c>
      <c r="BC64" s="1">
        <v>9.9349999999999994E-2</v>
      </c>
    </row>
    <row r="65" spans="5:55" x14ac:dyDescent="0.2">
      <c r="E65" s="1">
        <v>5.015E-2</v>
      </c>
      <c r="F65" s="1">
        <v>7.7090000000000006E-2</v>
      </c>
      <c r="G65" s="1">
        <v>7.0180000000000006E-2</v>
      </c>
      <c r="H65" s="1">
        <v>6.4130000000000006E-2</v>
      </c>
      <c r="I65" s="1">
        <v>1.1390000000000001E-2</v>
      </c>
      <c r="J65" s="1">
        <v>2.3060000000000001E-2</v>
      </c>
      <c r="K65" s="1">
        <v>2.9250000000000002E-2</v>
      </c>
      <c r="L65" s="1">
        <v>5.96E-3</v>
      </c>
      <c r="M65" s="1">
        <v>1.3600000000000001E-3</v>
      </c>
      <c r="N65" s="1">
        <v>1.5499999999999999E-3</v>
      </c>
      <c r="O65" s="1">
        <v>2.6900000000000001E-3</v>
      </c>
      <c r="P65" s="1">
        <v>2.7499999999999998E-3</v>
      </c>
      <c r="Q65" s="1">
        <v>3.7499999999999999E-3</v>
      </c>
      <c r="S65" s="2"/>
      <c r="X65" s="1">
        <v>0.11484999999999999</v>
      </c>
      <c r="Y65" s="1">
        <v>0.11599</v>
      </c>
      <c r="Z65" s="1">
        <v>0.12048</v>
      </c>
      <c r="AA65" s="1">
        <v>0.11473</v>
      </c>
      <c r="AB65" s="1">
        <v>0.13789000000000001</v>
      </c>
      <c r="AC65" s="1">
        <v>0.19636000000000001</v>
      </c>
      <c r="AD65" s="1">
        <v>0.15384999999999999</v>
      </c>
      <c r="AE65" s="1">
        <v>0.11836000000000001</v>
      </c>
      <c r="AF65" s="1">
        <v>0.11355999999999999</v>
      </c>
      <c r="AG65" s="1">
        <v>0.10995000000000001</v>
      </c>
      <c r="AH65" s="1">
        <v>0.10889</v>
      </c>
      <c r="AI65" s="1">
        <v>0.10835</v>
      </c>
      <c r="AJ65" s="1">
        <v>0.10795</v>
      </c>
      <c r="AL65" s="2"/>
      <c r="AQ65" s="1">
        <v>0.11995</v>
      </c>
      <c r="AR65" s="1">
        <v>0.11779000000000001</v>
      </c>
      <c r="AS65" s="1">
        <v>0.14396999999999999</v>
      </c>
      <c r="AT65" s="1">
        <v>0.13722999999999999</v>
      </c>
      <c r="AU65" s="1">
        <v>0.13858999999999999</v>
      </c>
      <c r="AV65" s="1">
        <v>0.25046000000000002</v>
      </c>
      <c r="AW65" s="1">
        <v>0.12925</v>
      </c>
      <c r="AX65" s="1">
        <v>0.10725999999999999</v>
      </c>
      <c r="AY65" s="1">
        <v>0.10026</v>
      </c>
      <c r="AZ65" s="1">
        <v>0.12175</v>
      </c>
      <c r="BA65" s="1">
        <v>0.12109</v>
      </c>
      <c r="BB65" s="1">
        <v>0.10455</v>
      </c>
      <c r="BC65" s="1">
        <v>0.11415</v>
      </c>
    </row>
    <row r="66" spans="5:55" x14ac:dyDescent="0.2">
      <c r="E66" s="1">
        <v>5.3289999999999997E-2</v>
      </c>
      <c r="F66" s="1">
        <v>8.9950000000000002E-2</v>
      </c>
      <c r="G66" s="1">
        <v>7.5600000000000001E-2</v>
      </c>
      <c r="H66" s="1">
        <v>5.9200000000000003E-2</v>
      </c>
      <c r="I66" s="1">
        <v>1.3639999999999999E-2</v>
      </c>
      <c r="J66" s="1">
        <v>3.1440000000000003E-2</v>
      </c>
      <c r="K66" s="1">
        <v>8.1780000000000005E-2</v>
      </c>
      <c r="L66" s="1">
        <v>6.719E-2</v>
      </c>
      <c r="M66" s="1">
        <v>4.512E-2</v>
      </c>
      <c r="N66" s="1">
        <v>3.0329999999999999E-2</v>
      </c>
      <c r="O66" s="1">
        <v>4.9639999999999997E-2</v>
      </c>
      <c r="P66" s="1">
        <v>3.3840000000000002E-2</v>
      </c>
      <c r="Q66" s="1">
        <v>1.9449999999999999E-2</v>
      </c>
      <c r="S66" s="2"/>
      <c r="X66" s="1">
        <v>0.16499</v>
      </c>
      <c r="Y66" s="1">
        <v>0.14094999999999999</v>
      </c>
      <c r="Z66" s="1">
        <v>0.14019999999999999</v>
      </c>
      <c r="AA66" s="1">
        <v>0.1522</v>
      </c>
      <c r="AB66" s="1">
        <v>0.18534</v>
      </c>
      <c r="AC66" s="1">
        <v>0.20044000000000001</v>
      </c>
      <c r="AD66" s="1">
        <v>0.18798000000000001</v>
      </c>
      <c r="AE66" s="1">
        <v>0.13299</v>
      </c>
      <c r="AF66" s="1">
        <v>0.13691999999999999</v>
      </c>
      <c r="AG66" s="1">
        <v>0.13803000000000001</v>
      </c>
      <c r="AH66" s="1">
        <v>0.15684000000000001</v>
      </c>
      <c r="AI66" s="1">
        <v>0.13023999999999999</v>
      </c>
      <c r="AJ66" s="1">
        <v>0.12185</v>
      </c>
      <c r="AL66" s="2"/>
      <c r="AQ66" s="1">
        <v>0.14829000000000001</v>
      </c>
      <c r="AR66" s="1">
        <v>0.14235</v>
      </c>
      <c r="AS66" s="1">
        <v>0.15820000000000001</v>
      </c>
      <c r="AT66" s="1">
        <v>0.15629999999999999</v>
      </c>
      <c r="AU66" s="1">
        <v>0.15143999999999999</v>
      </c>
      <c r="AV66" s="1">
        <v>0.14913999999999999</v>
      </c>
      <c r="AW66" s="1">
        <v>0.13708000000000001</v>
      </c>
      <c r="AX66" s="1">
        <v>0.11129</v>
      </c>
      <c r="AY66" s="1">
        <v>0.11373</v>
      </c>
      <c r="AZ66" s="1">
        <v>0.10323</v>
      </c>
      <c r="BA66" s="1">
        <v>0.13114000000000001</v>
      </c>
      <c r="BB66" s="1">
        <v>0.11774</v>
      </c>
      <c r="BC66" s="1">
        <v>0.13375000000000001</v>
      </c>
    </row>
    <row r="67" spans="5:55" x14ac:dyDescent="0.2">
      <c r="E67" s="1">
        <v>5.6890000000000003E-2</v>
      </c>
      <c r="F67" s="1">
        <v>8.7650000000000006E-2</v>
      </c>
      <c r="G67" s="1">
        <v>7.7499999999999999E-2</v>
      </c>
      <c r="H67" s="1">
        <v>7.4899999999999994E-2</v>
      </c>
      <c r="I67" s="1">
        <v>5.8439999999999999E-2</v>
      </c>
      <c r="J67" s="1">
        <v>5.7939999999999998E-2</v>
      </c>
      <c r="K67" s="1">
        <v>4.5780000000000001E-2</v>
      </c>
      <c r="L67" s="1">
        <v>1.379E-2</v>
      </c>
      <c r="M67" s="1">
        <v>4.5300000000000002E-3</v>
      </c>
      <c r="N67" s="1">
        <v>2.5000000000000001E-5</v>
      </c>
      <c r="O67" s="1">
        <v>-6.2500000000000001E-5</v>
      </c>
      <c r="P67" s="1">
        <v>-4.6250000000000002E-4</v>
      </c>
      <c r="Q67" s="1">
        <v>-1.75E-3</v>
      </c>
      <c r="S67" s="2"/>
      <c r="X67" s="1">
        <v>0.15719</v>
      </c>
      <c r="Y67" s="1">
        <v>0.13575000000000001</v>
      </c>
      <c r="Z67" s="1">
        <v>0.1353</v>
      </c>
      <c r="AA67" s="1">
        <v>0.12670000000000001</v>
      </c>
      <c r="AB67" s="1">
        <v>0.16724</v>
      </c>
      <c r="AC67" s="1">
        <v>0.17094000000000001</v>
      </c>
      <c r="AD67" s="1">
        <v>0.19098000000000001</v>
      </c>
      <c r="AE67" s="1">
        <v>0.13739000000000001</v>
      </c>
      <c r="AF67" s="1">
        <v>0.12983</v>
      </c>
      <c r="AG67" s="1">
        <v>0.11823</v>
      </c>
      <c r="AH67" s="1">
        <v>0.14004</v>
      </c>
      <c r="AI67" s="1">
        <v>0.12803999999999999</v>
      </c>
      <c r="AJ67" s="1">
        <v>0.12035</v>
      </c>
      <c r="AL67" s="2"/>
      <c r="AQ67" s="1">
        <v>0.14029</v>
      </c>
      <c r="AR67" s="1">
        <v>0.13485</v>
      </c>
      <c r="AS67" s="1">
        <v>0.153</v>
      </c>
      <c r="AT67" s="1">
        <v>0.14910000000000001</v>
      </c>
      <c r="AU67" s="1">
        <v>0.13894000000000001</v>
      </c>
      <c r="AV67" s="1">
        <v>0.12464</v>
      </c>
      <c r="AW67" s="1">
        <v>0.14408000000000001</v>
      </c>
      <c r="AX67" s="1">
        <v>9.3189999999999995E-2</v>
      </c>
      <c r="AY67" s="1">
        <v>0.10392999999999999</v>
      </c>
      <c r="AZ67" s="1">
        <v>8.8830000000000006E-2</v>
      </c>
      <c r="BA67" s="1">
        <v>0.11054</v>
      </c>
      <c r="BB67" s="1">
        <v>9.7339999999999996E-2</v>
      </c>
      <c r="BC67" s="1">
        <v>9.7350000000000006E-2</v>
      </c>
    </row>
    <row r="68" spans="5:55" x14ac:dyDescent="0.2">
      <c r="E68" s="1">
        <v>5.0889999999999998E-2</v>
      </c>
      <c r="F68" s="1">
        <v>7.5749999999999998E-2</v>
      </c>
      <c r="G68" s="1">
        <v>6.1800000000000001E-2</v>
      </c>
      <c r="H68" s="1">
        <v>3.8300000000000001E-2</v>
      </c>
      <c r="I68" s="1">
        <v>9.4400000000000005E-3</v>
      </c>
      <c r="J68" s="1">
        <v>2.5239999999999999E-2</v>
      </c>
      <c r="K68" s="1">
        <v>2.5870000000000001E-2</v>
      </c>
      <c r="L68" s="1">
        <v>9.5899999999999996E-3</v>
      </c>
      <c r="M68" s="1">
        <v>9.8300000000000002E-3</v>
      </c>
      <c r="N68" s="1">
        <v>5.142E-2</v>
      </c>
      <c r="O68" s="1">
        <v>9.1240000000000002E-2</v>
      </c>
      <c r="P68" s="1">
        <v>7.664E-2</v>
      </c>
      <c r="Q68" s="1">
        <v>8.8950000000000001E-2</v>
      </c>
      <c r="S68" s="2"/>
      <c r="X68" s="1">
        <v>0.15848999999999999</v>
      </c>
      <c r="Y68" s="1">
        <v>0.13014999999999999</v>
      </c>
      <c r="Z68" s="1">
        <v>0.13750000000000001</v>
      </c>
      <c r="AA68" s="1">
        <v>0.1153</v>
      </c>
      <c r="AB68" s="1">
        <v>0.14163999999999999</v>
      </c>
      <c r="AC68" s="1">
        <v>0.15684000000000001</v>
      </c>
      <c r="AD68" s="1">
        <v>0.13847000000000001</v>
      </c>
      <c r="AE68" s="1">
        <v>0.11519</v>
      </c>
      <c r="AF68" s="1">
        <v>0.12113</v>
      </c>
      <c r="AG68" s="1">
        <v>0.12923000000000001</v>
      </c>
      <c r="AH68" s="1">
        <v>0.12184</v>
      </c>
      <c r="AI68" s="1">
        <v>0.11074000000000001</v>
      </c>
      <c r="AJ68" s="1">
        <v>0.10765</v>
      </c>
      <c r="AL68" s="2"/>
      <c r="AQ68" s="1">
        <v>0.14299000000000001</v>
      </c>
      <c r="AR68" s="1">
        <v>0.13735</v>
      </c>
      <c r="AS68" s="1">
        <v>0.15179999999999999</v>
      </c>
      <c r="AT68" s="1">
        <v>0.1389</v>
      </c>
      <c r="AU68" s="1">
        <v>0.12844</v>
      </c>
      <c r="AV68" s="1">
        <v>0.11404</v>
      </c>
      <c r="AW68" s="1">
        <v>0.11008</v>
      </c>
      <c r="AX68" s="1">
        <v>0.12179</v>
      </c>
      <c r="AY68" s="1">
        <v>9.9930000000000005E-2</v>
      </c>
      <c r="AZ68" s="1">
        <v>0.11803</v>
      </c>
      <c r="BA68" s="1">
        <v>0.11684</v>
      </c>
      <c r="BB68" s="1">
        <v>0.10704</v>
      </c>
      <c r="BC68" s="1">
        <v>0.11385000000000001</v>
      </c>
    </row>
    <row r="69" spans="5:55" x14ac:dyDescent="0.2">
      <c r="E69" s="1">
        <v>4.999E-2</v>
      </c>
      <c r="F69" s="1">
        <v>7.4450000000000002E-2</v>
      </c>
      <c r="G69" s="1">
        <v>8.6999999999999994E-2</v>
      </c>
      <c r="H69" s="1">
        <v>9.1700000000000004E-2</v>
      </c>
      <c r="I69" s="1">
        <v>8.344E-2</v>
      </c>
      <c r="J69" s="1">
        <v>9.1840000000000005E-2</v>
      </c>
      <c r="K69" s="1">
        <v>7.1069999999999994E-2</v>
      </c>
      <c r="L69" s="1">
        <v>2.9489999999999999E-2</v>
      </c>
      <c r="M69" s="1">
        <v>4.4819999999999999E-2</v>
      </c>
      <c r="N69" s="1">
        <v>0.10043000000000001</v>
      </c>
      <c r="O69" s="1">
        <v>0.10874</v>
      </c>
      <c r="P69" s="1">
        <v>0.11754000000000001</v>
      </c>
      <c r="Q69" s="1">
        <v>0.11855</v>
      </c>
      <c r="S69" s="2"/>
      <c r="X69" s="1">
        <v>0.15248999999999999</v>
      </c>
      <c r="Y69" s="1">
        <v>0.12755</v>
      </c>
      <c r="Z69" s="1">
        <v>0.1331</v>
      </c>
      <c r="AA69" s="1">
        <v>0.1061</v>
      </c>
      <c r="AB69" s="1">
        <v>0.13954</v>
      </c>
      <c r="AC69" s="1">
        <v>0.15484000000000001</v>
      </c>
      <c r="AD69" s="1">
        <v>0.13916999999999999</v>
      </c>
      <c r="AE69" s="1">
        <v>0.11729000000000001</v>
      </c>
      <c r="AF69" s="1">
        <v>0.12073</v>
      </c>
      <c r="AG69" s="1">
        <v>0.10682999999999999</v>
      </c>
      <c r="AH69" s="1">
        <v>0.12124</v>
      </c>
      <c r="AI69" s="1">
        <v>0.11294</v>
      </c>
      <c r="AJ69" s="1">
        <v>0.11185</v>
      </c>
      <c r="AL69" s="2"/>
      <c r="AQ69" s="1">
        <v>0.14288999999999999</v>
      </c>
      <c r="AR69" s="1">
        <v>0.13425000000000001</v>
      </c>
      <c r="AS69" s="1">
        <v>0.15049999999999999</v>
      </c>
      <c r="AT69" s="1">
        <v>0.1394</v>
      </c>
      <c r="AU69" s="1">
        <v>0.12923999999999999</v>
      </c>
      <c r="AV69" s="1">
        <v>0.11444</v>
      </c>
      <c r="AW69" s="1">
        <v>0.12488</v>
      </c>
      <c r="AX69" s="1">
        <v>0.12089</v>
      </c>
      <c r="AY69" s="1">
        <v>0.10162</v>
      </c>
      <c r="AZ69" s="1">
        <v>0.10002999999999999</v>
      </c>
      <c r="BA69" s="1">
        <v>0.12534000000000001</v>
      </c>
      <c r="BB69" s="1">
        <v>0.12364</v>
      </c>
      <c r="BC69" s="1">
        <v>0.15425</v>
      </c>
    </row>
    <row r="70" spans="5:55" x14ac:dyDescent="0.2">
      <c r="E70" s="1">
        <v>5.2589999999999998E-2</v>
      </c>
      <c r="F70" s="1">
        <v>7.8750000000000001E-2</v>
      </c>
      <c r="G70" s="1">
        <v>7.4099999999999999E-2</v>
      </c>
      <c r="H70" s="1">
        <v>4.4900000000000002E-2</v>
      </c>
      <c r="I70" s="1">
        <v>8.6400000000000001E-3</v>
      </c>
      <c r="J70" s="1">
        <v>1.3939999999999999E-2</v>
      </c>
      <c r="K70" s="1">
        <v>1.1979999999999999E-2</v>
      </c>
      <c r="L70" s="1">
        <v>1.7989999999999999E-2</v>
      </c>
      <c r="M70" s="1">
        <v>2.1430000000000001E-2</v>
      </c>
      <c r="N70" s="1">
        <v>1.112E-2</v>
      </c>
      <c r="O70" s="1">
        <v>5.0400000000000002E-3</v>
      </c>
      <c r="P70" s="1">
        <v>1.004E-2</v>
      </c>
      <c r="Q70" s="1">
        <v>1.8950000000000002E-2</v>
      </c>
      <c r="S70" s="2"/>
      <c r="X70" s="1">
        <v>0.16128999999999999</v>
      </c>
      <c r="Y70" s="1">
        <v>0.12775</v>
      </c>
      <c r="Z70" s="1">
        <v>0.1331</v>
      </c>
      <c r="AA70" s="1">
        <v>0.10580000000000001</v>
      </c>
      <c r="AB70" s="1">
        <v>0.14344000000000001</v>
      </c>
      <c r="AC70" s="1">
        <v>0.14113999999999999</v>
      </c>
      <c r="AD70" s="1">
        <v>0.10378</v>
      </c>
      <c r="AE70" s="1">
        <v>9.8989999999999995E-2</v>
      </c>
      <c r="AF70" s="1">
        <v>0.11212999999999999</v>
      </c>
      <c r="AG70" s="1">
        <v>0.10443</v>
      </c>
      <c r="AH70" s="1">
        <v>0.11804000000000001</v>
      </c>
      <c r="AI70" s="1">
        <v>0.11314</v>
      </c>
      <c r="AJ70" s="1">
        <v>0.10115</v>
      </c>
      <c r="AL70" s="2"/>
      <c r="AQ70" s="1">
        <v>0.14559</v>
      </c>
      <c r="AR70" s="1">
        <v>0.14324999999999999</v>
      </c>
      <c r="AS70" s="1">
        <v>0.14879999999999999</v>
      </c>
      <c r="AT70" s="1">
        <v>0.13730000000000001</v>
      </c>
      <c r="AU70" s="1">
        <v>0.12684000000000001</v>
      </c>
      <c r="AV70" s="1">
        <v>0.12794</v>
      </c>
      <c r="AW70" s="1">
        <v>0.13678000000000001</v>
      </c>
      <c r="AX70" s="1">
        <v>9.9589999999999998E-2</v>
      </c>
      <c r="AY70" s="1">
        <v>0.10312</v>
      </c>
      <c r="AZ70" s="1">
        <v>9.9129999999999996E-2</v>
      </c>
      <c r="BA70" s="1">
        <v>9.9540000000000003E-2</v>
      </c>
      <c r="BB70" s="1">
        <v>9.4039999999999999E-2</v>
      </c>
      <c r="BC70" s="1">
        <v>0.10145</v>
      </c>
    </row>
    <row r="71" spans="5:55" x14ac:dyDescent="0.2">
      <c r="E71" s="1">
        <v>5.0889999999999998E-2</v>
      </c>
      <c r="F71" s="1">
        <v>6.7250000000000004E-2</v>
      </c>
      <c r="G71" s="1">
        <v>5.1799999999999999E-2</v>
      </c>
      <c r="H71" s="1">
        <v>3.2899999999999999E-2</v>
      </c>
      <c r="I71" s="1">
        <v>5.94E-3</v>
      </c>
      <c r="J71" s="1">
        <v>2.0039999999999999E-2</v>
      </c>
      <c r="K71" s="1">
        <v>3.0970000000000001E-2</v>
      </c>
      <c r="L71" s="1">
        <v>1.6490000000000001E-2</v>
      </c>
      <c r="M71" s="1">
        <v>1.303E-2</v>
      </c>
      <c r="N71" s="1">
        <v>7.1300000000000001E-3</v>
      </c>
      <c r="O71" s="1">
        <v>7.3749999999999998E-4</v>
      </c>
      <c r="P71" s="1">
        <v>-6.2500000000000001E-5</v>
      </c>
      <c r="Q71" s="1">
        <v>-3.5E-4</v>
      </c>
      <c r="S71" s="2"/>
      <c r="X71" s="1">
        <v>0.16039</v>
      </c>
      <c r="Y71" s="1">
        <v>0.12684999999999999</v>
      </c>
      <c r="Z71" s="1">
        <v>0.1353</v>
      </c>
      <c r="AA71" s="1">
        <v>0.1134</v>
      </c>
      <c r="AB71" s="1">
        <v>0.14174</v>
      </c>
      <c r="AC71" s="1">
        <v>0.15054000000000001</v>
      </c>
      <c r="AD71" s="1">
        <v>0.11018</v>
      </c>
      <c r="AE71" s="1">
        <v>8.0490000000000006E-2</v>
      </c>
      <c r="AF71" s="1">
        <v>9.5729999999999996E-2</v>
      </c>
      <c r="AG71" s="1">
        <v>0.11472</v>
      </c>
      <c r="AH71" s="1">
        <v>0.15204000000000001</v>
      </c>
      <c r="AI71" s="1">
        <v>0.12103999999999999</v>
      </c>
      <c r="AJ71" s="1">
        <v>0.11724999999999999</v>
      </c>
      <c r="AL71" s="2"/>
      <c r="AQ71" s="1">
        <v>0.16148999999999999</v>
      </c>
      <c r="AR71" s="1">
        <v>0.13494999999999999</v>
      </c>
      <c r="AS71" s="1">
        <v>0.1477</v>
      </c>
      <c r="AT71" s="1">
        <v>0.13880000000000001</v>
      </c>
      <c r="AU71" s="1">
        <v>0.13553999999999999</v>
      </c>
      <c r="AV71" s="1">
        <v>0.12614</v>
      </c>
      <c r="AW71" s="1">
        <v>0.13278000000000001</v>
      </c>
      <c r="AX71" s="1">
        <v>0.11599</v>
      </c>
      <c r="AY71" s="1">
        <v>9.2420000000000002E-2</v>
      </c>
      <c r="AZ71" s="1">
        <v>9.4729999999999995E-2</v>
      </c>
      <c r="BA71" s="1">
        <v>0.13904</v>
      </c>
      <c r="BB71" s="1">
        <v>0.11834</v>
      </c>
      <c r="BC71" s="1">
        <v>0.13894999999999999</v>
      </c>
    </row>
    <row r="72" spans="5:55" x14ac:dyDescent="0.2">
      <c r="E72" s="1">
        <v>4.8989999999999999E-2</v>
      </c>
      <c r="F72" s="1">
        <v>9.955E-2</v>
      </c>
      <c r="G72" s="1">
        <v>0.1416</v>
      </c>
      <c r="H72" s="1">
        <v>0.14419999999999999</v>
      </c>
      <c r="I72" s="1">
        <v>0.10184</v>
      </c>
      <c r="J72" s="1">
        <v>0.10124</v>
      </c>
      <c r="K72" s="1">
        <v>0.10627</v>
      </c>
      <c r="L72" s="1">
        <v>0.13478999999999999</v>
      </c>
      <c r="M72" s="1">
        <v>9.7229999999999997E-2</v>
      </c>
      <c r="N72" s="1">
        <v>6.8529999999999994E-2</v>
      </c>
      <c r="O72" s="1">
        <v>0.11654</v>
      </c>
      <c r="P72" s="1">
        <v>0.11364</v>
      </c>
      <c r="Q72" s="1">
        <v>0.11005</v>
      </c>
      <c r="S72" s="2"/>
      <c r="X72" s="1">
        <v>0.16919000000000001</v>
      </c>
      <c r="Y72" s="1">
        <v>0.13435</v>
      </c>
      <c r="Z72" s="1">
        <v>0.13500000000000001</v>
      </c>
      <c r="AA72" s="1">
        <v>0.1168</v>
      </c>
      <c r="AB72" s="1">
        <v>0.14454</v>
      </c>
      <c r="AC72" s="1">
        <v>0.17494000000000001</v>
      </c>
      <c r="AD72" s="1">
        <v>0.15937000000000001</v>
      </c>
      <c r="AE72" s="1">
        <v>9.8989999999999995E-2</v>
      </c>
      <c r="AF72" s="1">
        <v>0.11093</v>
      </c>
      <c r="AG72" s="1">
        <v>0.10543</v>
      </c>
      <c r="AH72" s="1">
        <v>0.13344</v>
      </c>
      <c r="AI72" s="1">
        <v>0.11763999999999999</v>
      </c>
      <c r="AJ72" s="1">
        <v>0.10995000000000001</v>
      </c>
      <c r="AL72" s="2"/>
      <c r="AQ72" s="1">
        <v>0.15289</v>
      </c>
      <c r="AR72" s="1">
        <v>0.13325000000000001</v>
      </c>
      <c r="AS72" s="1">
        <v>0.15240000000000001</v>
      </c>
      <c r="AT72" s="1">
        <v>0.1431</v>
      </c>
      <c r="AU72" s="1">
        <v>0.14593999999999999</v>
      </c>
      <c r="AV72" s="1">
        <v>0.12003999999999999</v>
      </c>
      <c r="AW72" s="1">
        <v>0.11248</v>
      </c>
      <c r="AX72" s="1">
        <v>0.11539000000000001</v>
      </c>
      <c r="AY72" s="1">
        <v>9.8820000000000005E-2</v>
      </c>
      <c r="AZ72" s="1">
        <v>0.10783</v>
      </c>
      <c r="BA72" s="1">
        <v>0.12204</v>
      </c>
      <c r="BB72" s="1">
        <v>0.12224</v>
      </c>
      <c r="BC72" s="1">
        <v>0.12745000000000001</v>
      </c>
    </row>
    <row r="73" spans="5:55" x14ac:dyDescent="0.2">
      <c r="E73" s="1">
        <v>4.929E-2</v>
      </c>
      <c r="F73" s="1">
        <v>8.2650000000000001E-2</v>
      </c>
      <c r="G73" s="1">
        <v>0.1149</v>
      </c>
      <c r="H73" s="1">
        <v>0.14779999999999999</v>
      </c>
      <c r="I73" s="1">
        <v>0.10384</v>
      </c>
      <c r="J73" s="1">
        <v>0.10184</v>
      </c>
      <c r="K73" s="1">
        <v>0.11758</v>
      </c>
      <c r="L73" s="1">
        <v>5.4690000000000003E-2</v>
      </c>
      <c r="M73" s="1">
        <v>0.12492</v>
      </c>
      <c r="N73" s="1">
        <v>6.7419999999999994E-2</v>
      </c>
      <c r="O73" s="1">
        <v>0.13084000000000001</v>
      </c>
      <c r="P73" s="1">
        <v>0.12124</v>
      </c>
      <c r="Q73" s="1">
        <v>0.10305</v>
      </c>
      <c r="S73" s="2"/>
      <c r="X73" s="1">
        <v>0.17529</v>
      </c>
      <c r="Y73" s="1">
        <v>0.13045000000000001</v>
      </c>
      <c r="Z73" s="1">
        <v>0.1305</v>
      </c>
      <c r="AA73" s="1">
        <v>0.12859999999999999</v>
      </c>
      <c r="AB73" s="1">
        <v>0.15934000000000001</v>
      </c>
      <c r="AC73" s="1">
        <v>0.17494000000000001</v>
      </c>
      <c r="AD73" s="1">
        <v>0.18248</v>
      </c>
      <c r="AE73" s="1">
        <v>0.11049</v>
      </c>
      <c r="AF73" s="1">
        <v>0.11453000000000001</v>
      </c>
      <c r="AG73" s="1">
        <v>0.10643</v>
      </c>
      <c r="AH73" s="1">
        <v>0.15114</v>
      </c>
      <c r="AI73" s="1">
        <v>0.12923999999999999</v>
      </c>
      <c r="AJ73" s="1">
        <v>0.11774999999999999</v>
      </c>
      <c r="AL73" s="2"/>
      <c r="AQ73" s="1">
        <v>0.14918999999999999</v>
      </c>
      <c r="AR73" s="1">
        <v>0.13915</v>
      </c>
      <c r="AS73" s="1">
        <v>0.1573</v>
      </c>
      <c r="AT73" s="1">
        <v>0.15229999999999999</v>
      </c>
      <c r="AU73" s="1">
        <v>0.15564</v>
      </c>
      <c r="AV73" s="1">
        <v>0.12154</v>
      </c>
      <c r="AW73" s="1">
        <v>0.14577000000000001</v>
      </c>
      <c r="AX73" s="1">
        <v>0.10419</v>
      </c>
      <c r="AY73" s="1">
        <v>0.10623</v>
      </c>
      <c r="AZ73" s="1">
        <v>0.11162999999999999</v>
      </c>
      <c r="BA73" s="1">
        <v>0.14404</v>
      </c>
      <c r="BB73" s="1">
        <v>0.12194000000000001</v>
      </c>
      <c r="BC73" s="1">
        <v>0.12945000000000001</v>
      </c>
    </row>
    <row r="74" spans="5:55" x14ac:dyDescent="0.2">
      <c r="E74" s="1">
        <v>5.083E-2</v>
      </c>
      <c r="F74" s="1">
        <v>8.2489999999999994E-2</v>
      </c>
      <c r="G74" s="1">
        <v>7.1790000000000007E-2</v>
      </c>
      <c r="H74" s="1">
        <v>5.0450000000000002E-2</v>
      </c>
      <c r="I74" s="1">
        <v>1.6729999999999998E-2</v>
      </c>
      <c r="J74" s="1">
        <v>3.739E-2</v>
      </c>
      <c r="K74" s="1">
        <v>4.7320000000000001E-2</v>
      </c>
      <c r="L74" s="1">
        <v>1.7430000000000001E-2</v>
      </c>
      <c r="M74" s="1">
        <v>9.11E-3</v>
      </c>
      <c r="N74" s="1">
        <v>3.3800000000000002E-3</v>
      </c>
      <c r="O74" s="1">
        <v>4.1399999999999996E-3</v>
      </c>
      <c r="P74" s="1">
        <v>1.6650000000000002E-2</v>
      </c>
      <c r="Q74" s="1">
        <v>2.1489999999999999E-2</v>
      </c>
      <c r="S74" s="2"/>
      <c r="X74" s="1">
        <v>0.14321999999999999</v>
      </c>
      <c r="Y74" s="1">
        <v>0.11829000000000001</v>
      </c>
      <c r="Z74" s="1">
        <v>0.12878999999999999</v>
      </c>
      <c r="AA74" s="1">
        <v>0.12495000000000001</v>
      </c>
      <c r="AB74" s="1">
        <v>0.18013000000000001</v>
      </c>
      <c r="AC74" s="1">
        <v>0.18418999999999999</v>
      </c>
      <c r="AD74" s="1">
        <v>0.16233</v>
      </c>
      <c r="AE74" s="1">
        <v>0.11093</v>
      </c>
      <c r="AF74" s="1">
        <v>9.7909999999999997E-2</v>
      </c>
      <c r="AG74" s="1">
        <v>0.11248</v>
      </c>
      <c r="AH74" s="1">
        <v>0.17594000000000001</v>
      </c>
      <c r="AI74" s="1">
        <v>0.13345000000000001</v>
      </c>
      <c r="AJ74" s="1">
        <v>0.13528999999999999</v>
      </c>
      <c r="AL74" s="2"/>
      <c r="AQ74" s="1">
        <v>0.14873</v>
      </c>
      <c r="AR74" s="1">
        <v>0.11619</v>
      </c>
      <c r="AS74" s="1">
        <v>0.14149</v>
      </c>
      <c r="AT74" s="1">
        <v>0.14455000000000001</v>
      </c>
      <c r="AU74" s="1">
        <v>0.15262999999999999</v>
      </c>
      <c r="AV74" s="1">
        <v>0.14258999999999999</v>
      </c>
      <c r="AW74" s="1">
        <v>0.17122000000000001</v>
      </c>
      <c r="AX74" s="1">
        <v>0.10753</v>
      </c>
      <c r="AY74" s="1">
        <v>0.10061</v>
      </c>
      <c r="AZ74" s="1">
        <v>0.10228</v>
      </c>
      <c r="BA74" s="1">
        <v>0.11774</v>
      </c>
      <c r="BB74" s="1">
        <v>9.9949999999999997E-2</v>
      </c>
      <c r="BC74" s="1">
        <v>0.12199</v>
      </c>
    </row>
    <row r="75" spans="5:55" x14ac:dyDescent="0.2">
      <c r="E75" s="1">
        <v>5.3929999999999999E-2</v>
      </c>
      <c r="F75" s="1">
        <v>7.8789999999999999E-2</v>
      </c>
      <c r="G75" s="1">
        <v>6.3589999999999994E-2</v>
      </c>
      <c r="H75" s="1">
        <v>6.1550000000000001E-2</v>
      </c>
      <c r="I75" s="1">
        <v>4.9419999999999999E-2</v>
      </c>
      <c r="J75" s="1">
        <v>4.2689999999999999E-2</v>
      </c>
      <c r="K75" s="1">
        <v>3.083E-2</v>
      </c>
      <c r="L75" s="1">
        <v>1.323E-2</v>
      </c>
      <c r="M75" s="1">
        <v>6.9100000000000003E-3</v>
      </c>
      <c r="N75" s="1">
        <v>1.07E-3</v>
      </c>
      <c r="O75" s="1">
        <v>6.3750000000000005E-4</v>
      </c>
      <c r="P75" s="1">
        <v>1.75E-3</v>
      </c>
      <c r="Q75" s="1">
        <v>7.8750000000000001E-4</v>
      </c>
      <c r="S75" s="2"/>
      <c r="X75" s="1">
        <v>0.12472999999999999</v>
      </c>
      <c r="Y75" s="1">
        <v>0.12059</v>
      </c>
      <c r="Z75" s="1">
        <v>0.13039000000000001</v>
      </c>
      <c r="AA75" s="1">
        <v>0.11194999999999999</v>
      </c>
      <c r="AB75" s="1">
        <v>0.15643000000000001</v>
      </c>
      <c r="AC75" s="1">
        <v>0.16549</v>
      </c>
      <c r="AD75" s="1">
        <v>0.16792000000000001</v>
      </c>
      <c r="AE75" s="1">
        <v>0.13492000000000001</v>
      </c>
      <c r="AF75" s="1">
        <v>0.11720999999999999</v>
      </c>
      <c r="AG75" s="1">
        <v>0.12556999999999999</v>
      </c>
      <c r="AH75" s="1">
        <v>0.13203999999999999</v>
      </c>
      <c r="AI75" s="1">
        <v>0.10904999999999999</v>
      </c>
      <c r="AJ75" s="1">
        <v>9.5189999999999997E-2</v>
      </c>
      <c r="AL75" s="2"/>
      <c r="AQ75" s="1">
        <v>0.14022000000000001</v>
      </c>
      <c r="AR75" s="1">
        <v>0.11859</v>
      </c>
      <c r="AS75" s="1">
        <v>0.14258999999999999</v>
      </c>
      <c r="AT75" s="1">
        <v>0.14205000000000001</v>
      </c>
      <c r="AU75" s="1">
        <v>0.12942999999999999</v>
      </c>
      <c r="AV75" s="1">
        <v>0.12499</v>
      </c>
      <c r="AW75" s="1">
        <v>0.13453000000000001</v>
      </c>
      <c r="AX75" s="1">
        <v>0.12113</v>
      </c>
      <c r="AY75" s="1">
        <v>0.11570999999999999</v>
      </c>
      <c r="AZ75" s="1">
        <v>0.10218000000000001</v>
      </c>
      <c r="BA75" s="1">
        <v>0.11854000000000001</v>
      </c>
      <c r="BB75" s="1">
        <v>0.12385</v>
      </c>
      <c r="BC75" s="1">
        <v>0.12609000000000001</v>
      </c>
    </row>
    <row r="76" spans="5:55" x14ac:dyDescent="0.2">
      <c r="E76" s="1">
        <v>4.802E-2</v>
      </c>
      <c r="F76" s="1">
        <v>6.9889999999999994E-2</v>
      </c>
      <c r="G76" s="1">
        <v>6.0490000000000002E-2</v>
      </c>
      <c r="H76" s="1">
        <v>4.8149999999999998E-2</v>
      </c>
      <c r="I76" s="1">
        <v>2.1829999999999999E-2</v>
      </c>
      <c r="J76" s="1">
        <v>5.289E-2</v>
      </c>
      <c r="K76" s="1">
        <v>3.8629999999999998E-2</v>
      </c>
      <c r="L76" s="1">
        <v>2.0029999999999999E-2</v>
      </c>
      <c r="M76" s="1">
        <v>2.0310000000000002E-2</v>
      </c>
      <c r="N76" s="1">
        <v>1.5879999999999998E-2</v>
      </c>
      <c r="O76" s="1">
        <v>5.4400000000000004E-3</v>
      </c>
      <c r="P76" s="1">
        <v>3.2499999999999999E-3</v>
      </c>
      <c r="Q76" s="1">
        <v>5.6899999999999997E-3</v>
      </c>
      <c r="S76" s="2"/>
      <c r="X76" s="1">
        <v>0.13161999999999999</v>
      </c>
      <c r="Y76" s="1">
        <v>0.12039</v>
      </c>
      <c r="Z76" s="1">
        <v>0.12859000000000001</v>
      </c>
      <c r="AA76" s="1">
        <v>0.11335000000000001</v>
      </c>
      <c r="AB76" s="1">
        <v>0.14721999999999999</v>
      </c>
      <c r="AC76" s="1">
        <v>0.15079000000000001</v>
      </c>
      <c r="AD76" s="1">
        <v>0.14371999999999999</v>
      </c>
      <c r="AE76" s="1">
        <v>0.12873000000000001</v>
      </c>
      <c r="AF76" s="1">
        <v>0.12060999999999999</v>
      </c>
      <c r="AG76" s="1">
        <v>0.10258</v>
      </c>
      <c r="AH76" s="1">
        <v>0.13444</v>
      </c>
      <c r="AI76" s="1">
        <v>0.10385</v>
      </c>
      <c r="AJ76" s="1">
        <v>0.11239</v>
      </c>
      <c r="AL76" s="2"/>
      <c r="AQ76" s="1">
        <v>0.12953000000000001</v>
      </c>
      <c r="AR76" s="1">
        <v>0.12119000000000001</v>
      </c>
      <c r="AS76" s="1">
        <v>0.14299000000000001</v>
      </c>
      <c r="AT76" s="1">
        <v>0.13794999999999999</v>
      </c>
      <c r="AU76" s="1">
        <v>0.14973</v>
      </c>
      <c r="AV76" s="1">
        <v>0.15679000000000001</v>
      </c>
      <c r="AW76" s="1">
        <v>0.10682999999999999</v>
      </c>
      <c r="AX76" s="1">
        <v>0.12692999999999999</v>
      </c>
      <c r="AY76" s="1">
        <v>0.11131000000000001</v>
      </c>
      <c r="AZ76" s="1">
        <v>0.10187</v>
      </c>
      <c r="BA76" s="1">
        <v>0.13053999999999999</v>
      </c>
      <c r="BB76" s="1">
        <v>0.13514999999999999</v>
      </c>
      <c r="BC76" s="1">
        <v>0.12669</v>
      </c>
    </row>
    <row r="77" spans="5:55" x14ac:dyDescent="0.2">
      <c r="E77" s="1">
        <v>4.8430000000000001E-2</v>
      </c>
      <c r="F77" s="1">
        <v>7.0889999999999995E-2</v>
      </c>
      <c r="G77" s="1">
        <v>8.029E-2</v>
      </c>
      <c r="H77" s="1">
        <v>9.1249999999999998E-2</v>
      </c>
      <c r="I77" s="1">
        <v>7.5230000000000005E-2</v>
      </c>
      <c r="J77" s="1">
        <v>1.8290000000000001E-2</v>
      </c>
      <c r="K77" s="1">
        <v>1.353E-2</v>
      </c>
      <c r="L77" s="1">
        <v>3.13E-3</v>
      </c>
      <c r="M77" s="1">
        <v>2.4099999999999998E-3</v>
      </c>
      <c r="N77" s="1">
        <v>7.4700000000000001E-3</v>
      </c>
      <c r="O77" s="1">
        <v>7.1940000000000004E-2</v>
      </c>
      <c r="P77" s="1">
        <v>0.11455</v>
      </c>
      <c r="Q77" s="1">
        <v>0.11829000000000001</v>
      </c>
      <c r="S77" s="2"/>
      <c r="X77" s="1">
        <v>0.12803</v>
      </c>
      <c r="Y77" s="1">
        <v>0.11919</v>
      </c>
      <c r="Z77" s="1">
        <v>0.13199</v>
      </c>
      <c r="AA77" s="1">
        <v>0.10904999999999999</v>
      </c>
      <c r="AB77" s="1">
        <v>0.14993000000000001</v>
      </c>
      <c r="AC77" s="1">
        <v>0.14459</v>
      </c>
      <c r="AD77" s="1">
        <v>0.13222999999999999</v>
      </c>
      <c r="AE77" s="1">
        <v>0.11483</v>
      </c>
      <c r="AF77" s="1">
        <v>0.11741</v>
      </c>
      <c r="AG77" s="1">
        <v>0.12537000000000001</v>
      </c>
      <c r="AH77" s="1">
        <v>0.14294000000000001</v>
      </c>
      <c r="AI77" s="1">
        <v>0.10765</v>
      </c>
      <c r="AJ77" s="1">
        <v>0.10489</v>
      </c>
      <c r="AL77" s="2"/>
      <c r="AQ77" s="1">
        <v>0.13322999999999999</v>
      </c>
      <c r="AR77" s="1">
        <v>0.12489</v>
      </c>
      <c r="AS77" s="1">
        <v>0.14359</v>
      </c>
      <c r="AT77" s="1">
        <v>0.14105000000000001</v>
      </c>
      <c r="AU77" s="1">
        <v>0.13372999999999999</v>
      </c>
      <c r="AV77" s="1">
        <v>0.21209</v>
      </c>
      <c r="AW77" s="1">
        <v>0.20141999999999999</v>
      </c>
      <c r="AX77" s="1">
        <v>0.11933000000000001</v>
      </c>
      <c r="AY77" s="1">
        <v>0.10600999999999999</v>
      </c>
      <c r="AZ77" s="1">
        <v>0.11488</v>
      </c>
      <c r="BA77" s="1">
        <v>0.12224</v>
      </c>
      <c r="BB77" s="1">
        <v>9.6850000000000006E-2</v>
      </c>
      <c r="BC77" s="1">
        <v>0.12199</v>
      </c>
    </row>
    <row r="78" spans="5:55" x14ac:dyDescent="0.2">
      <c r="E78" s="1">
        <v>5.142E-2</v>
      </c>
      <c r="F78" s="1">
        <v>7.4889999999999998E-2</v>
      </c>
      <c r="G78" s="1">
        <v>7.6189999999999994E-2</v>
      </c>
      <c r="H78" s="1">
        <v>5.2749999999999998E-2</v>
      </c>
      <c r="I78" s="1">
        <v>1.6029999999999999E-2</v>
      </c>
      <c r="J78" s="1">
        <v>3.0689999999999999E-2</v>
      </c>
      <c r="K78" s="1">
        <v>3.202E-2</v>
      </c>
      <c r="L78" s="1">
        <v>3.8519999999999999E-2</v>
      </c>
      <c r="M78" s="1">
        <v>5.2109999999999997E-2</v>
      </c>
      <c r="N78" s="1">
        <v>1.188E-2</v>
      </c>
      <c r="O78" s="1">
        <v>1.4400000000000001E-3</v>
      </c>
      <c r="P78" s="1">
        <v>-9.5E-4</v>
      </c>
      <c r="Q78" s="1">
        <v>-1.2500000000000001E-5</v>
      </c>
      <c r="S78" s="2"/>
      <c r="X78" s="1">
        <v>0.13211999999999999</v>
      </c>
      <c r="Y78" s="1">
        <v>0.11729000000000001</v>
      </c>
      <c r="Z78" s="1">
        <v>0.12719</v>
      </c>
      <c r="AA78" s="1">
        <v>0.11075</v>
      </c>
      <c r="AB78" s="1">
        <v>0.12823000000000001</v>
      </c>
      <c r="AC78" s="1">
        <v>0.12379</v>
      </c>
      <c r="AD78" s="1">
        <v>0.14083000000000001</v>
      </c>
      <c r="AE78" s="1">
        <v>0.11433</v>
      </c>
      <c r="AF78" s="1">
        <v>0.10551000000000001</v>
      </c>
      <c r="AG78" s="1">
        <v>0.11908000000000001</v>
      </c>
      <c r="AH78" s="1">
        <v>0.12424</v>
      </c>
      <c r="AI78" s="1">
        <v>0.11194999999999999</v>
      </c>
      <c r="AJ78" s="1">
        <v>0.11089</v>
      </c>
      <c r="AL78" s="2"/>
      <c r="AQ78" s="1">
        <v>0.13361999999999999</v>
      </c>
      <c r="AR78" s="1">
        <v>0.12819</v>
      </c>
      <c r="AS78" s="1">
        <v>0.13988999999999999</v>
      </c>
      <c r="AT78" s="1">
        <v>0.14044999999999999</v>
      </c>
      <c r="AU78" s="1">
        <v>0.13222999999999999</v>
      </c>
      <c r="AV78" s="1">
        <v>0.17069000000000001</v>
      </c>
      <c r="AW78" s="1">
        <v>0.14802000000000001</v>
      </c>
      <c r="AX78" s="1">
        <v>0.12152</v>
      </c>
      <c r="AY78" s="1">
        <v>9.851E-2</v>
      </c>
      <c r="AZ78" s="1">
        <v>9.5570000000000002E-2</v>
      </c>
      <c r="BA78" s="1">
        <v>0.12494</v>
      </c>
      <c r="BB78" s="1">
        <v>0.11525000000000001</v>
      </c>
      <c r="BC78" s="1">
        <v>0.12769</v>
      </c>
    </row>
    <row r="79" spans="5:55" x14ac:dyDescent="0.2">
      <c r="E79" s="1">
        <v>5.0220000000000001E-2</v>
      </c>
      <c r="F79" s="1">
        <v>6.3789999999999999E-2</v>
      </c>
      <c r="G79" s="1">
        <v>5.3289999999999997E-2</v>
      </c>
      <c r="H79" s="1">
        <v>3.8850000000000003E-2</v>
      </c>
      <c r="I79" s="1">
        <v>1.372E-2</v>
      </c>
      <c r="J79" s="1">
        <v>2.879E-2</v>
      </c>
      <c r="K79" s="1">
        <v>2.6620000000000001E-2</v>
      </c>
      <c r="L79" s="1">
        <v>1.0529999999999999E-2</v>
      </c>
      <c r="M79" s="1">
        <v>3.5100000000000001E-3</v>
      </c>
      <c r="N79" s="1">
        <v>1.75E-4</v>
      </c>
      <c r="O79" s="1">
        <v>1.3750000000000001E-4</v>
      </c>
      <c r="P79" s="1">
        <v>2.5000000000000001E-4</v>
      </c>
      <c r="Q79" s="1">
        <v>8.8750000000000005E-4</v>
      </c>
      <c r="S79" s="2"/>
      <c r="X79" s="1">
        <v>0.12323000000000001</v>
      </c>
      <c r="Y79" s="1">
        <v>0.12009</v>
      </c>
      <c r="Z79" s="1">
        <v>0.13259000000000001</v>
      </c>
      <c r="AA79" s="1">
        <v>0.11345</v>
      </c>
      <c r="AB79" s="1">
        <v>0.13403000000000001</v>
      </c>
      <c r="AC79" s="1">
        <v>0.14008999999999999</v>
      </c>
      <c r="AD79" s="1">
        <v>0.14052999999999999</v>
      </c>
      <c r="AE79" s="1">
        <v>9.9529999999999993E-2</v>
      </c>
      <c r="AF79" s="1">
        <v>0.10011</v>
      </c>
      <c r="AG79" s="1">
        <v>9.9070000000000005E-2</v>
      </c>
      <c r="AH79" s="1">
        <v>0.10854</v>
      </c>
      <c r="AI79" s="1">
        <v>9.7949999999999995E-2</v>
      </c>
      <c r="AJ79" s="1">
        <v>0.10868999999999999</v>
      </c>
      <c r="AL79" s="2"/>
      <c r="AQ79" s="1">
        <v>0.13833000000000001</v>
      </c>
      <c r="AR79" s="1">
        <v>0.12209</v>
      </c>
      <c r="AS79" s="1">
        <v>0.14199000000000001</v>
      </c>
      <c r="AT79" s="1">
        <v>0.14094999999999999</v>
      </c>
      <c r="AU79" s="1">
        <v>0.13183</v>
      </c>
      <c r="AV79" s="1">
        <v>0.15339</v>
      </c>
      <c r="AW79" s="1">
        <v>0.12731999999999999</v>
      </c>
      <c r="AX79" s="1">
        <v>0.11723</v>
      </c>
      <c r="AY79" s="1">
        <v>9.171E-2</v>
      </c>
      <c r="AZ79" s="1">
        <v>0.10218000000000001</v>
      </c>
      <c r="BA79" s="1">
        <v>0.10494000000000001</v>
      </c>
      <c r="BB79" s="1">
        <v>0.11275</v>
      </c>
      <c r="BC79" s="1">
        <v>8.7989999999999999E-2</v>
      </c>
    </row>
    <row r="80" spans="5:55" x14ac:dyDescent="0.2">
      <c r="E80" s="1">
        <v>4.7629999999999999E-2</v>
      </c>
      <c r="F80" s="1">
        <v>9.0090000000000003E-2</v>
      </c>
      <c r="G80" s="1">
        <v>0.12149</v>
      </c>
      <c r="H80" s="1">
        <v>0.12884999999999999</v>
      </c>
      <c r="I80" s="1">
        <v>8.1820000000000004E-2</v>
      </c>
      <c r="J80" s="1">
        <v>8.5290000000000005E-2</v>
      </c>
      <c r="K80" s="1">
        <v>0.11873</v>
      </c>
      <c r="L80" s="1">
        <v>8.9330000000000007E-2</v>
      </c>
      <c r="M80" s="1">
        <v>9.2109999999999997E-2</v>
      </c>
      <c r="N80" s="1">
        <v>9.4579999999999997E-2</v>
      </c>
      <c r="O80" s="1">
        <v>8.8840000000000002E-2</v>
      </c>
      <c r="P80" s="1">
        <v>9.6350000000000005E-2</v>
      </c>
      <c r="Q80" s="1">
        <v>0.11599</v>
      </c>
      <c r="S80" s="2"/>
      <c r="X80" s="1">
        <v>0.13592000000000001</v>
      </c>
      <c r="Y80" s="1">
        <v>0.12218999999999999</v>
      </c>
      <c r="Z80" s="1">
        <v>0.13039000000000001</v>
      </c>
      <c r="AA80" s="1">
        <v>0.11395</v>
      </c>
      <c r="AB80" s="1">
        <v>0.14263000000000001</v>
      </c>
      <c r="AC80" s="1">
        <v>0.12379</v>
      </c>
      <c r="AD80" s="1">
        <v>0.11593000000000001</v>
      </c>
      <c r="AE80" s="1">
        <v>8.6929999999999993E-2</v>
      </c>
      <c r="AF80" s="1">
        <v>0.10851</v>
      </c>
      <c r="AG80" s="1">
        <v>0.12168</v>
      </c>
      <c r="AH80" s="1">
        <v>0.12074</v>
      </c>
      <c r="AI80" s="1">
        <v>0.11105</v>
      </c>
      <c r="AJ80" s="1">
        <v>0.11199000000000001</v>
      </c>
      <c r="AL80" s="2"/>
      <c r="AQ80" s="1">
        <v>0.13353000000000001</v>
      </c>
      <c r="AR80" s="1">
        <v>0.11448999999999999</v>
      </c>
      <c r="AS80" s="1">
        <v>0.14429</v>
      </c>
      <c r="AT80" s="1">
        <v>0.14324999999999999</v>
      </c>
      <c r="AU80" s="1">
        <v>0.13153000000000001</v>
      </c>
      <c r="AV80" s="1">
        <v>0.11139</v>
      </c>
      <c r="AW80" s="1">
        <v>0.13791999999999999</v>
      </c>
      <c r="AX80" s="1">
        <v>0.10143000000000001</v>
      </c>
      <c r="AY80" s="1">
        <v>9.6009999999999998E-2</v>
      </c>
      <c r="AZ80" s="1">
        <v>0.10828</v>
      </c>
      <c r="BA80" s="1">
        <v>0.12134</v>
      </c>
      <c r="BB80" s="1">
        <v>0.12525</v>
      </c>
      <c r="BC80" s="1">
        <v>0.13378999999999999</v>
      </c>
    </row>
    <row r="81" spans="5:55" x14ac:dyDescent="0.2">
      <c r="E81" s="1">
        <v>4.7719999999999999E-2</v>
      </c>
      <c r="F81" s="1">
        <v>7.8789999999999999E-2</v>
      </c>
      <c r="G81" s="1">
        <v>6.5490000000000007E-2</v>
      </c>
      <c r="H81" s="1">
        <v>5.0049999999999997E-2</v>
      </c>
      <c r="I81" s="1">
        <v>1.2529999999999999E-2</v>
      </c>
      <c r="J81" s="1">
        <v>1.9990000000000001E-2</v>
      </c>
      <c r="K81" s="1">
        <v>2.913E-2</v>
      </c>
      <c r="L81" s="1">
        <v>1.2829999999999999E-2</v>
      </c>
      <c r="M81" s="1">
        <v>1.9910000000000001E-2</v>
      </c>
      <c r="N81" s="1">
        <v>7.28E-3</v>
      </c>
      <c r="O81" s="1">
        <v>2.14E-3</v>
      </c>
      <c r="P81" s="1">
        <v>1.75E-3</v>
      </c>
      <c r="Q81" s="1">
        <v>1.89E-3</v>
      </c>
      <c r="S81" s="2"/>
      <c r="X81" s="1">
        <v>0.13513</v>
      </c>
      <c r="Y81" s="1">
        <v>0.12639</v>
      </c>
      <c r="Z81" s="1">
        <v>0.12078999999999999</v>
      </c>
      <c r="AA81" s="1">
        <v>0.11135</v>
      </c>
      <c r="AB81" s="1">
        <v>0.15112999999999999</v>
      </c>
      <c r="AC81" s="1">
        <v>0.12189</v>
      </c>
      <c r="AD81" s="1">
        <v>0.14022000000000001</v>
      </c>
      <c r="AE81" s="1">
        <v>0.12353</v>
      </c>
      <c r="AF81" s="1">
        <v>0.10921</v>
      </c>
      <c r="AG81" s="1">
        <v>0.10607999999999999</v>
      </c>
      <c r="AH81" s="1">
        <v>0.14124</v>
      </c>
      <c r="AI81" s="1">
        <v>0.11385000000000001</v>
      </c>
      <c r="AJ81" s="1">
        <v>0.11859</v>
      </c>
      <c r="AL81" s="2"/>
      <c r="AQ81" s="1">
        <v>0.14033000000000001</v>
      </c>
      <c r="AR81" s="1">
        <v>0.12059</v>
      </c>
      <c r="AS81" s="1">
        <v>0.14818999999999999</v>
      </c>
      <c r="AT81" s="1">
        <v>0.14365</v>
      </c>
      <c r="AU81" s="1">
        <v>0.15912000000000001</v>
      </c>
      <c r="AV81" s="1">
        <v>0.12139</v>
      </c>
      <c r="AW81" s="1">
        <v>0.11232</v>
      </c>
      <c r="AX81" s="1">
        <v>0.12063</v>
      </c>
      <c r="AY81" s="1">
        <v>9.4710000000000003E-2</v>
      </c>
      <c r="AZ81" s="1">
        <v>0.10688</v>
      </c>
      <c r="BA81" s="1">
        <v>0.12673999999999999</v>
      </c>
      <c r="BB81" s="1">
        <v>0.12705</v>
      </c>
      <c r="BC81" s="1">
        <v>0.13769000000000001</v>
      </c>
    </row>
    <row r="82" spans="5:55" x14ac:dyDescent="0.2">
      <c r="E82" s="1">
        <v>5.3859999999999998E-2</v>
      </c>
      <c r="F82" s="1">
        <v>8.4989999999999996E-2</v>
      </c>
      <c r="G82" s="1">
        <v>7.2179999999999994E-2</v>
      </c>
      <c r="H82" s="1">
        <v>5.4100000000000002E-2</v>
      </c>
      <c r="I82" s="1">
        <v>1.3599999999999999E-2</v>
      </c>
      <c r="J82" s="1">
        <v>6.6420000000000007E-2</v>
      </c>
      <c r="K82" s="1">
        <v>4.122E-2</v>
      </c>
      <c r="L82" s="1">
        <v>1.303E-2</v>
      </c>
      <c r="M82" s="1">
        <v>1.4999999999999999E-2</v>
      </c>
      <c r="N82" s="1">
        <v>1.116E-2</v>
      </c>
      <c r="O82" s="1">
        <v>3.329E-2</v>
      </c>
      <c r="P82" s="1">
        <v>8.5930000000000006E-2</v>
      </c>
      <c r="Q82" s="1">
        <v>9.5740000000000006E-2</v>
      </c>
      <c r="S82" s="2"/>
      <c r="X82" s="1">
        <v>0.12126000000000001</v>
      </c>
      <c r="Y82" s="1">
        <v>0.12189</v>
      </c>
      <c r="Z82" s="1">
        <v>0.13547999999999999</v>
      </c>
      <c r="AA82" s="1">
        <v>0.13780000000000001</v>
      </c>
      <c r="AB82" s="1">
        <v>0.1731</v>
      </c>
      <c r="AC82" s="1">
        <v>0.22883000000000001</v>
      </c>
      <c r="AD82" s="1">
        <v>0.15243000000000001</v>
      </c>
      <c r="AE82" s="1">
        <v>0.11393</v>
      </c>
      <c r="AF82" s="1">
        <v>0.1108</v>
      </c>
      <c r="AG82" s="1">
        <v>0.11866</v>
      </c>
      <c r="AH82" s="1">
        <v>0.13189000000000001</v>
      </c>
      <c r="AI82" s="1">
        <v>0.12232999999999999</v>
      </c>
      <c r="AJ82" s="1">
        <v>0.11804000000000001</v>
      </c>
      <c r="AL82" s="2"/>
      <c r="AQ82" s="1">
        <v>0.12545999999999999</v>
      </c>
      <c r="AR82" s="1">
        <v>0.11999</v>
      </c>
      <c r="AS82" s="1">
        <v>0.15856999999999999</v>
      </c>
      <c r="AT82" s="1">
        <v>0.15959999999999999</v>
      </c>
      <c r="AU82" s="1">
        <v>0.16880000000000001</v>
      </c>
      <c r="AV82" s="1">
        <v>0.19403000000000001</v>
      </c>
      <c r="AW82" s="1">
        <v>0.11973</v>
      </c>
      <c r="AX82" s="1">
        <v>0.12102</v>
      </c>
      <c r="AY82" s="1">
        <v>0.1111</v>
      </c>
      <c r="AZ82" s="1">
        <v>0.12845999999999999</v>
      </c>
      <c r="BA82" s="1">
        <v>0.14538999999999999</v>
      </c>
      <c r="BB82" s="1">
        <v>0.16542000000000001</v>
      </c>
      <c r="BC82" s="1">
        <v>0.16264000000000001</v>
      </c>
    </row>
    <row r="83" spans="5:55" x14ac:dyDescent="0.2">
      <c r="E83" s="1">
        <v>5.7959999999999998E-2</v>
      </c>
      <c r="F83" s="1">
        <v>8.2989999999999994E-2</v>
      </c>
      <c r="G83" s="1">
        <v>7.8670000000000004E-2</v>
      </c>
      <c r="H83" s="1">
        <v>7.51E-2</v>
      </c>
      <c r="I83" s="1">
        <v>5.33E-2</v>
      </c>
      <c r="J83" s="1">
        <v>6.5420000000000006E-2</v>
      </c>
      <c r="K83" s="1">
        <v>4.913E-2</v>
      </c>
      <c r="L83" s="1">
        <v>1.6420000000000001E-2</v>
      </c>
      <c r="M83" s="1">
        <v>8.2000000000000007E-3</v>
      </c>
      <c r="N83" s="1">
        <v>2.16E-3</v>
      </c>
      <c r="O83" s="1">
        <v>2.1900000000000001E-3</v>
      </c>
      <c r="P83" s="1">
        <v>4.5300000000000002E-3</v>
      </c>
      <c r="Q83" s="1">
        <v>6.1399999999999996E-3</v>
      </c>
      <c r="S83" s="2"/>
      <c r="X83" s="1">
        <v>0.11536</v>
      </c>
      <c r="Y83" s="1">
        <v>0.12399</v>
      </c>
      <c r="Z83" s="1">
        <v>0.12828000000000001</v>
      </c>
      <c r="AA83" s="1">
        <v>0.1152</v>
      </c>
      <c r="AB83" s="1">
        <v>0.1474</v>
      </c>
      <c r="AC83" s="1">
        <v>0.17882999999999999</v>
      </c>
      <c r="AD83" s="1">
        <v>0.13922000000000001</v>
      </c>
      <c r="AE83" s="1">
        <v>0.13622999999999999</v>
      </c>
      <c r="AF83" s="1">
        <v>0.12189999999999999</v>
      </c>
      <c r="AG83" s="1">
        <v>0.12146</v>
      </c>
      <c r="AH83" s="1">
        <v>0.15809000000000001</v>
      </c>
      <c r="AI83" s="1">
        <v>0.15232000000000001</v>
      </c>
      <c r="AJ83" s="1">
        <v>0.13074</v>
      </c>
      <c r="AL83" s="2"/>
      <c r="AQ83" s="1">
        <v>0.12056</v>
      </c>
      <c r="AR83" s="1">
        <v>0.12318999999999999</v>
      </c>
      <c r="AS83" s="1">
        <v>0.15157000000000001</v>
      </c>
      <c r="AT83" s="1">
        <v>0.154</v>
      </c>
      <c r="AU83" s="1">
        <v>0.1434</v>
      </c>
      <c r="AV83" s="1">
        <v>0.19253000000000001</v>
      </c>
      <c r="AW83" s="1">
        <v>0.10913</v>
      </c>
      <c r="AX83" s="1">
        <v>0.12003</v>
      </c>
      <c r="AY83" s="1">
        <v>0.1012</v>
      </c>
      <c r="AZ83" s="1">
        <v>0.10636</v>
      </c>
      <c r="BA83" s="1">
        <v>0.11429</v>
      </c>
      <c r="BB83" s="1">
        <v>0.12512000000000001</v>
      </c>
      <c r="BC83" s="1">
        <v>0.13023999999999999</v>
      </c>
    </row>
    <row r="84" spans="5:55" x14ac:dyDescent="0.2">
      <c r="E84" s="1">
        <v>5.1659999999999998E-2</v>
      </c>
      <c r="F84" s="1">
        <v>7.0989999999999998E-2</v>
      </c>
      <c r="G84" s="1">
        <v>6.5780000000000005E-2</v>
      </c>
      <c r="H84" s="1">
        <v>4.9299999999999997E-2</v>
      </c>
      <c r="I84" s="1">
        <v>2.1299999999999999E-2</v>
      </c>
      <c r="J84" s="1">
        <v>4.752E-2</v>
      </c>
      <c r="K84" s="1">
        <v>4.3119999999999999E-2</v>
      </c>
      <c r="L84" s="1">
        <v>1.453E-2</v>
      </c>
      <c r="M84" s="1">
        <v>5.5999999999999999E-3</v>
      </c>
      <c r="N84" s="1">
        <v>6.625E-4</v>
      </c>
      <c r="O84" s="1">
        <v>7.8750000000000001E-4</v>
      </c>
      <c r="P84" s="1">
        <v>5.2499999999999997E-4</v>
      </c>
      <c r="Q84" s="1">
        <v>1.3750000000000001E-4</v>
      </c>
      <c r="S84" s="2"/>
      <c r="X84" s="1">
        <v>0.12106</v>
      </c>
      <c r="Y84" s="1">
        <v>0.12268999999999999</v>
      </c>
      <c r="Z84" s="1">
        <v>0.13086999999999999</v>
      </c>
      <c r="AA84" s="1">
        <v>0.1123</v>
      </c>
      <c r="AB84" s="1">
        <v>0.14319999999999999</v>
      </c>
      <c r="AC84" s="1">
        <v>0.16733000000000001</v>
      </c>
      <c r="AD84" s="1">
        <v>0.11393</v>
      </c>
      <c r="AE84" s="1">
        <v>0.11773</v>
      </c>
      <c r="AF84" s="1">
        <v>0.1042</v>
      </c>
      <c r="AG84" s="1">
        <v>0.10126</v>
      </c>
      <c r="AH84" s="1">
        <v>0.12049</v>
      </c>
      <c r="AI84" s="1">
        <v>0.12023</v>
      </c>
      <c r="AJ84" s="1">
        <v>0.11613999999999999</v>
      </c>
      <c r="AL84" s="2"/>
      <c r="AQ84" s="1">
        <v>0.12656000000000001</v>
      </c>
      <c r="AR84" s="1">
        <v>0.12119000000000001</v>
      </c>
      <c r="AS84" s="1">
        <v>0.14938000000000001</v>
      </c>
      <c r="AT84" s="1">
        <v>0.14499999999999999</v>
      </c>
      <c r="AU84" s="1">
        <v>0.14829999999999999</v>
      </c>
      <c r="AV84" s="1">
        <v>0.22953000000000001</v>
      </c>
      <c r="AW84" s="1">
        <v>0.11883000000000001</v>
      </c>
      <c r="AX84" s="1">
        <v>0.12323000000000001</v>
      </c>
      <c r="AY84" s="1">
        <v>0.1115</v>
      </c>
      <c r="AZ84" s="1">
        <v>0.13425999999999999</v>
      </c>
      <c r="BA84" s="1">
        <v>0.12778999999999999</v>
      </c>
      <c r="BB84" s="1">
        <v>0.11693000000000001</v>
      </c>
      <c r="BC84" s="1">
        <v>0.12984000000000001</v>
      </c>
    </row>
    <row r="85" spans="5:55" x14ac:dyDescent="0.2">
      <c r="E85" s="1">
        <v>5.0959999999999998E-2</v>
      </c>
      <c r="F85" s="1">
        <v>7.1690000000000004E-2</v>
      </c>
      <c r="G85" s="1">
        <v>8.5970000000000005E-2</v>
      </c>
      <c r="H85" s="1">
        <v>9.4700000000000006E-2</v>
      </c>
      <c r="I85" s="1">
        <v>0.11210000000000001</v>
      </c>
      <c r="J85" s="1">
        <v>3.492E-2</v>
      </c>
      <c r="K85" s="1">
        <v>6.3020000000000007E-2</v>
      </c>
      <c r="L85" s="1">
        <v>4.3229999999999998E-2</v>
      </c>
      <c r="M85" s="1">
        <v>8.6499999999999994E-2</v>
      </c>
      <c r="N85" s="1">
        <v>0.10836</v>
      </c>
      <c r="O85" s="1">
        <v>0.10299</v>
      </c>
      <c r="P85" s="1">
        <v>8.8220000000000007E-2</v>
      </c>
      <c r="Q85" s="1">
        <v>6.3740000000000005E-2</v>
      </c>
      <c r="S85" s="2"/>
      <c r="X85" s="1">
        <v>0.13125999999999999</v>
      </c>
      <c r="Y85" s="1">
        <v>0.12129</v>
      </c>
      <c r="Z85" s="1">
        <v>0.12648000000000001</v>
      </c>
      <c r="AA85" s="1">
        <v>0.10979999999999999</v>
      </c>
      <c r="AB85" s="1">
        <v>0.1459</v>
      </c>
      <c r="AC85" s="1">
        <v>0.15132000000000001</v>
      </c>
      <c r="AD85" s="1">
        <v>0.11453000000000001</v>
      </c>
      <c r="AE85" s="1">
        <v>0.11262999999999999</v>
      </c>
      <c r="AF85" s="1">
        <v>9.7900000000000001E-2</v>
      </c>
      <c r="AG85" s="1">
        <v>0.10045999999999999</v>
      </c>
      <c r="AH85" s="1">
        <v>0.10609</v>
      </c>
      <c r="AI85" s="1">
        <v>0.13253000000000001</v>
      </c>
      <c r="AJ85" s="1">
        <v>0.12074</v>
      </c>
      <c r="AL85" s="2"/>
      <c r="AQ85" s="1">
        <v>0.12545999999999999</v>
      </c>
      <c r="AR85" s="1">
        <v>0.12609000000000001</v>
      </c>
      <c r="AS85" s="1">
        <v>0.15207000000000001</v>
      </c>
      <c r="AT85" s="1">
        <v>0.14810000000000001</v>
      </c>
      <c r="AU85" s="1">
        <v>0.14219999999999999</v>
      </c>
      <c r="AV85" s="1">
        <v>0.14873</v>
      </c>
      <c r="AW85" s="1">
        <v>0.13422999999999999</v>
      </c>
      <c r="AX85" s="1">
        <v>0.13283</v>
      </c>
      <c r="AY85" s="1">
        <v>9.8699999999999996E-2</v>
      </c>
      <c r="AZ85" s="1">
        <v>0.10876</v>
      </c>
      <c r="BA85" s="1">
        <v>0.10899</v>
      </c>
      <c r="BB85" s="1">
        <v>0.10803</v>
      </c>
      <c r="BC85" s="1">
        <v>0.12894</v>
      </c>
    </row>
    <row r="86" spans="5:55" x14ac:dyDescent="0.2">
      <c r="E86" s="1">
        <v>5.1659999999999998E-2</v>
      </c>
      <c r="F86" s="1">
        <v>8.1089999999999995E-2</v>
      </c>
      <c r="G86" s="1">
        <v>7.6980000000000007E-2</v>
      </c>
      <c r="H86" s="1">
        <v>5.2299999999999999E-2</v>
      </c>
      <c r="I86" s="1">
        <v>1.43E-2</v>
      </c>
      <c r="J86" s="1">
        <v>1.762E-2</v>
      </c>
      <c r="K86" s="1">
        <v>1.6230000000000001E-2</v>
      </c>
      <c r="L86" s="1">
        <v>1.6129999999999999E-2</v>
      </c>
      <c r="M86" s="1">
        <v>2.23E-2</v>
      </c>
      <c r="N86" s="1">
        <v>1.136E-2</v>
      </c>
      <c r="O86" s="1">
        <v>3.49E-3</v>
      </c>
      <c r="P86" s="1">
        <v>-1.75E-4</v>
      </c>
      <c r="Q86" s="1">
        <v>-4.6250000000000002E-4</v>
      </c>
      <c r="S86" s="2"/>
      <c r="X86" s="1">
        <v>0.12366000000000001</v>
      </c>
      <c r="Y86" s="1">
        <v>0.12109</v>
      </c>
      <c r="Z86" s="1">
        <v>0.12848000000000001</v>
      </c>
      <c r="AA86" s="1">
        <v>0.1119</v>
      </c>
      <c r="AB86" s="1">
        <v>0.1196</v>
      </c>
      <c r="AC86" s="1">
        <v>0.16492000000000001</v>
      </c>
      <c r="AD86" s="1">
        <v>0.13003000000000001</v>
      </c>
      <c r="AE86" s="1">
        <v>0.11333</v>
      </c>
      <c r="AF86" s="1">
        <v>0.13289999999999999</v>
      </c>
      <c r="AG86" s="1">
        <v>0.12695999999999999</v>
      </c>
      <c r="AH86" s="1">
        <v>0.13358999999999999</v>
      </c>
      <c r="AI86" s="1">
        <v>0.13292000000000001</v>
      </c>
      <c r="AJ86" s="1">
        <v>0.11634</v>
      </c>
      <c r="AL86" s="2"/>
      <c r="AQ86" s="1">
        <v>0.12956000000000001</v>
      </c>
      <c r="AR86" s="1">
        <v>0.12619</v>
      </c>
      <c r="AS86" s="1">
        <v>0.15018000000000001</v>
      </c>
      <c r="AT86" s="1">
        <v>0.14749999999999999</v>
      </c>
      <c r="AU86" s="1">
        <v>0.1593</v>
      </c>
      <c r="AV86" s="1">
        <v>0.16483</v>
      </c>
      <c r="AW86" s="1">
        <v>0.13822000000000001</v>
      </c>
      <c r="AX86" s="1">
        <v>0.13233</v>
      </c>
      <c r="AY86" s="1">
        <v>0.1095</v>
      </c>
      <c r="AZ86" s="1">
        <v>0.10836</v>
      </c>
      <c r="BA86" s="1">
        <v>0.14519000000000001</v>
      </c>
      <c r="BB86" s="1">
        <v>0.10823000000000001</v>
      </c>
      <c r="BC86" s="1">
        <v>0.14404</v>
      </c>
    </row>
    <row r="87" spans="5:55" x14ac:dyDescent="0.2">
      <c r="E87" s="1">
        <v>5.3159999999999999E-2</v>
      </c>
      <c r="F87" s="1">
        <v>6.3789999999999999E-2</v>
      </c>
      <c r="G87" s="1">
        <v>5.568E-2</v>
      </c>
      <c r="H87" s="1">
        <v>4.0599999999999997E-2</v>
      </c>
      <c r="I87" s="1">
        <v>9.7000000000000003E-3</v>
      </c>
      <c r="J87" s="1">
        <v>2.9229999999999999E-2</v>
      </c>
      <c r="K87" s="1">
        <v>2.6120000000000001E-2</v>
      </c>
      <c r="L87" s="1">
        <v>8.8199999999999997E-3</v>
      </c>
      <c r="M87" s="1">
        <v>4.1000000000000003E-3</v>
      </c>
      <c r="N87" s="1">
        <v>6.2500000000000001E-5</v>
      </c>
      <c r="O87" s="1">
        <v>5.8750000000000002E-4</v>
      </c>
      <c r="P87" s="1">
        <v>2.5000000000000001E-5</v>
      </c>
      <c r="Q87" s="1">
        <v>-7.6250000000000005E-4</v>
      </c>
      <c r="S87" s="2"/>
      <c r="X87" s="1">
        <v>0.13366</v>
      </c>
      <c r="Y87" s="1">
        <v>0.12449</v>
      </c>
      <c r="Z87" s="1">
        <v>0.13286999999999999</v>
      </c>
      <c r="AA87" s="1">
        <v>0.11260000000000001</v>
      </c>
      <c r="AB87" s="1">
        <v>0.13900000000000001</v>
      </c>
      <c r="AC87" s="1">
        <v>0.15273</v>
      </c>
      <c r="AD87" s="1">
        <v>0.11472</v>
      </c>
      <c r="AE87" s="1">
        <v>0.11262999999999999</v>
      </c>
      <c r="AF87" s="1">
        <v>0.1278</v>
      </c>
      <c r="AG87" s="1">
        <v>0.13175999999999999</v>
      </c>
      <c r="AH87" s="1">
        <v>0.12709000000000001</v>
      </c>
      <c r="AI87" s="1">
        <v>0.12483</v>
      </c>
      <c r="AJ87" s="1">
        <v>0.11713999999999999</v>
      </c>
      <c r="AL87" s="2"/>
      <c r="AQ87" s="1">
        <v>0.12006</v>
      </c>
      <c r="AR87" s="1">
        <v>0.12569</v>
      </c>
      <c r="AS87" s="1">
        <v>0.15168000000000001</v>
      </c>
      <c r="AT87" s="1">
        <v>0.14699999999999999</v>
      </c>
      <c r="AU87" s="1">
        <v>0.14960000000000001</v>
      </c>
      <c r="AV87" s="1">
        <v>0.13603000000000001</v>
      </c>
      <c r="AW87" s="1">
        <v>0.10693</v>
      </c>
      <c r="AX87" s="1">
        <v>0.11693000000000001</v>
      </c>
      <c r="AY87" s="1">
        <v>9.6299999999999997E-2</v>
      </c>
      <c r="AZ87" s="1">
        <v>9.7659999999999997E-2</v>
      </c>
      <c r="BA87" s="1">
        <v>0.11729000000000001</v>
      </c>
      <c r="BB87" s="1">
        <v>0.11282</v>
      </c>
      <c r="BC87" s="1">
        <v>0.13103999999999999</v>
      </c>
    </row>
    <row r="88" spans="5:55" x14ac:dyDescent="0.2">
      <c r="E88" s="1">
        <v>5.0160000000000003E-2</v>
      </c>
      <c r="F88" s="1">
        <v>9.6390000000000003E-2</v>
      </c>
      <c r="G88" s="1">
        <v>0.12806999999999999</v>
      </c>
      <c r="H88" s="1">
        <v>0.13900000000000001</v>
      </c>
      <c r="I88" s="1">
        <v>0.11700000000000001</v>
      </c>
      <c r="J88" s="1">
        <v>0.10063</v>
      </c>
      <c r="K88" s="1">
        <v>8.0729999999999996E-2</v>
      </c>
      <c r="L88" s="1">
        <v>6.2429999999999999E-2</v>
      </c>
      <c r="M88" s="1">
        <v>0.1195</v>
      </c>
      <c r="N88" s="1">
        <v>9.6659999999999996E-2</v>
      </c>
      <c r="O88" s="1">
        <v>0.11049</v>
      </c>
      <c r="P88" s="1">
        <v>0.12692999999999999</v>
      </c>
      <c r="Q88" s="1">
        <v>8.8639999999999997E-2</v>
      </c>
      <c r="S88" s="2"/>
      <c r="X88" s="1">
        <v>0.12816</v>
      </c>
      <c r="Y88" s="1">
        <v>0.12589</v>
      </c>
      <c r="Z88" s="1">
        <v>0.13098000000000001</v>
      </c>
      <c r="AA88" s="1">
        <v>0.112</v>
      </c>
      <c r="AB88" s="1">
        <v>0.12609999999999999</v>
      </c>
      <c r="AC88" s="1">
        <v>0.14823</v>
      </c>
      <c r="AD88" s="1">
        <v>9.9529999999999993E-2</v>
      </c>
      <c r="AE88" s="1">
        <v>9.8419999999999994E-2</v>
      </c>
      <c r="AF88" s="1">
        <v>0.1128</v>
      </c>
      <c r="AG88" s="1">
        <v>0.12845999999999999</v>
      </c>
      <c r="AH88" s="1">
        <v>0.14609</v>
      </c>
      <c r="AI88" s="1">
        <v>0.14773</v>
      </c>
      <c r="AJ88" s="1">
        <v>0.12164</v>
      </c>
      <c r="AL88" s="2"/>
      <c r="AQ88" s="1">
        <v>0.12565999999999999</v>
      </c>
      <c r="AR88" s="1">
        <v>0.12778999999999999</v>
      </c>
      <c r="AS88" s="1">
        <v>0.15248</v>
      </c>
      <c r="AT88" s="1">
        <v>0.1527</v>
      </c>
      <c r="AU88" s="1">
        <v>0.1462</v>
      </c>
      <c r="AV88" s="1">
        <v>0.13863</v>
      </c>
      <c r="AW88" s="1">
        <v>0.13642000000000001</v>
      </c>
      <c r="AX88" s="1">
        <v>0.12422999999999999</v>
      </c>
      <c r="AY88" s="1">
        <v>0.1103</v>
      </c>
      <c r="AZ88" s="1">
        <v>0.11346000000000001</v>
      </c>
      <c r="BA88" s="1">
        <v>0.14138999999999999</v>
      </c>
      <c r="BB88" s="1">
        <v>0.15423000000000001</v>
      </c>
      <c r="BC88" s="1">
        <v>0.14734</v>
      </c>
    </row>
    <row r="89" spans="5:55" x14ac:dyDescent="0.2">
      <c r="E89" s="1">
        <v>5.1159999999999997E-2</v>
      </c>
      <c r="F89" s="1">
        <v>7.8789999999999999E-2</v>
      </c>
      <c r="G89" s="1">
        <v>6.8570000000000006E-2</v>
      </c>
      <c r="H89" s="1">
        <v>9.0800000000000006E-2</v>
      </c>
      <c r="I89" s="1">
        <v>1.7999999999999999E-2</v>
      </c>
      <c r="J89" s="1">
        <v>3.2129999999999999E-2</v>
      </c>
      <c r="K89" s="1">
        <v>6.3130000000000006E-2</v>
      </c>
      <c r="L89" s="1">
        <v>6.2429999999999999E-2</v>
      </c>
      <c r="M89" s="1">
        <v>3.8899999999999997E-2</v>
      </c>
      <c r="N89" s="1">
        <v>7.7600000000000004E-3</v>
      </c>
      <c r="O89" s="1">
        <v>1.529E-2</v>
      </c>
      <c r="P89" s="1">
        <v>2.3630000000000002E-2</v>
      </c>
      <c r="Q89" s="1">
        <v>1.5339999999999999E-2</v>
      </c>
      <c r="S89" s="2"/>
      <c r="X89" s="1">
        <v>0.13125999999999999</v>
      </c>
      <c r="Y89" s="1">
        <v>0.12709000000000001</v>
      </c>
      <c r="Z89" s="1">
        <v>0.12737000000000001</v>
      </c>
      <c r="AA89" s="1">
        <v>0.1084</v>
      </c>
      <c r="AB89" s="1">
        <v>0.15509999999999999</v>
      </c>
      <c r="AC89" s="1">
        <v>0.19162000000000001</v>
      </c>
      <c r="AD89" s="1">
        <v>0.13733000000000001</v>
      </c>
      <c r="AE89" s="1">
        <v>0.13553000000000001</v>
      </c>
      <c r="AF89" s="1">
        <v>0.128</v>
      </c>
      <c r="AG89" s="1">
        <v>0.12246</v>
      </c>
      <c r="AH89" s="1">
        <v>0.12878999999999999</v>
      </c>
      <c r="AI89" s="1">
        <v>0.16383</v>
      </c>
      <c r="AJ89" s="1">
        <v>0.13074</v>
      </c>
      <c r="AL89" s="2"/>
      <c r="AQ89" s="1">
        <v>0.12196</v>
      </c>
      <c r="AR89" s="1">
        <v>0.12719</v>
      </c>
      <c r="AS89" s="1">
        <v>0.15418000000000001</v>
      </c>
      <c r="AT89" s="1">
        <v>0.1578</v>
      </c>
      <c r="AU89" s="1">
        <v>0.1774</v>
      </c>
      <c r="AV89" s="1">
        <v>0.16841999999999999</v>
      </c>
      <c r="AW89" s="1">
        <v>0.12723000000000001</v>
      </c>
      <c r="AX89" s="1">
        <v>0.12853000000000001</v>
      </c>
      <c r="AY89" s="1">
        <v>0.12089999999999999</v>
      </c>
      <c r="AZ89" s="1">
        <v>0.12416000000000001</v>
      </c>
      <c r="BA89" s="1">
        <v>0.14709</v>
      </c>
      <c r="BB89" s="1">
        <v>0.13533000000000001</v>
      </c>
      <c r="BC89" s="1">
        <v>0.13194</v>
      </c>
    </row>
    <row r="90" spans="5:55" x14ac:dyDescent="0.2">
      <c r="S90" s="2"/>
      <c r="AL90" s="2"/>
    </row>
    <row r="91" spans="5:55" x14ac:dyDescent="0.2">
      <c r="S91" s="2"/>
      <c r="AL91" s="2"/>
    </row>
    <row r="92" spans="5:55" x14ac:dyDescent="0.2">
      <c r="S92" s="2"/>
      <c r="AL92" s="2"/>
    </row>
  </sheetData>
  <mergeCells count="3">
    <mergeCell ref="B1:C1"/>
    <mergeCell ref="U1:V1"/>
    <mergeCell ref="AN1:AO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zoomScale="70" zoomScaleNormal="70" workbookViewId="0">
      <selection sqref="A1:B1"/>
    </sheetView>
  </sheetViews>
  <sheetFormatPr baseColWidth="10" defaultColWidth="8.5" defaultRowHeight="15" x14ac:dyDescent="0.2"/>
  <cols>
    <col min="1" max="2" width="10.25" style="1" customWidth="1"/>
    <col min="3" max="19" width="8.5" style="1"/>
    <col min="20" max="20" width="18.75" style="1" customWidth="1"/>
    <col min="21" max="21" width="8.5" style="1" customWidth="1"/>
    <col min="22" max="16384" width="8.5" style="1"/>
  </cols>
  <sheetData>
    <row r="1" spans="1:35" ht="15.75" thickBot="1" x14ac:dyDescent="0.25">
      <c r="A1" s="363" t="s">
        <v>0</v>
      </c>
      <c r="B1" s="363"/>
      <c r="C1" s="363" t="s">
        <v>18</v>
      </c>
      <c r="D1" s="363"/>
    </row>
    <row r="2" spans="1:35" ht="15.75" thickBot="1" x14ac:dyDescent="0.25">
      <c r="A2" s="363" t="s">
        <v>19</v>
      </c>
      <c r="B2" s="363"/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T2" s="364" t="s">
        <v>35</v>
      </c>
      <c r="U2" s="365"/>
    </row>
    <row r="3" spans="1:35" ht="15.75" thickBot="1" x14ac:dyDescent="0.25">
      <c r="A3" s="366" t="s">
        <v>36</v>
      </c>
      <c r="B3" s="366"/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3</v>
      </c>
      <c r="J3" s="7">
        <v>79</v>
      </c>
      <c r="K3" s="7">
        <v>79</v>
      </c>
      <c r="L3" s="7">
        <v>80</v>
      </c>
      <c r="M3" s="7">
        <v>80</v>
      </c>
      <c r="N3" s="7">
        <v>80</v>
      </c>
      <c r="O3" s="7">
        <v>80</v>
      </c>
      <c r="P3" s="7">
        <v>80</v>
      </c>
      <c r="Q3" s="7">
        <v>80</v>
      </c>
      <c r="T3" s="8" t="s">
        <v>8</v>
      </c>
      <c r="U3" s="9" t="s">
        <v>20</v>
      </c>
      <c r="V3" s="10" t="s">
        <v>21</v>
      </c>
      <c r="W3" s="10" t="s">
        <v>22</v>
      </c>
      <c r="X3" s="10" t="s">
        <v>23</v>
      </c>
      <c r="Y3" s="10" t="s">
        <v>24</v>
      </c>
      <c r="Z3" s="10" t="s">
        <v>25</v>
      </c>
      <c r="AA3" s="10" t="s">
        <v>26</v>
      </c>
      <c r="AB3" s="10" t="s">
        <v>27</v>
      </c>
      <c r="AC3" s="10" t="s">
        <v>28</v>
      </c>
      <c r="AD3" s="10" t="s">
        <v>29</v>
      </c>
      <c r="AE3" s="10" t="s">
        <v>30</v>
      </c>
      <c r="AF3" s="10" t="s">
        <v>31</v>
      </c>
      <c r="AG3" s="10" t="s">
        <v>32</v>
      </c>
      <c r="AH3" s="10" t="s">
        <v>33</v>
      </c>
      <c r="AI3" s="11" t="s">
        <v>34</v>
      </c>
    </row>
    <row r="4" spans="1:35" x14ac:dyDescent="0.2">
      <c r="A4" s="362" t="s">
        <v>37</v>
      </c>
      <c r="B4" s="362"/>
      <c r="C4" s="12">
        <f t="shared" ref="C4:Q4" si="0">80-C3</f>
        <v>80</v>
      </c>
      <c r="D4" s="12">
        <f t="shared" si="0"/>
        <v>80</v>
      </c>
      <c r="E4" s="12">
        <f t="shared" si="0"/>
        <v>80</v>
      </c>
      <c r="F4" s="12">
        <f t="shared" si="0"/>
        <v>80</v>
      </c>
      <c r="G4" s="12">
        <f t="shared" si="0"/>
        <v>80</v>
      </c>
      <c r="H4" s="12">
        <f t="shared" si="0"/>
        <v>80</v>
      </c>
      <c r="I4" s="12">
        <f t="shared" si="0"/>
        <v>77</v>
      </c>
      <c r="J4" s="12">
        <f t="shared" si="0"/>
        <v>1</v>
      </c>
      <c r="K4" s="12">
        <f t="shared" si="0"/>
        <v>1</v>
      </c>
      <c r="L4" s="12">
        <f t="shared" si="0"/>
        <v>0</v>
      </c>
      <c r="M4" s="12">
        <f t="shared" si="0"/>
        <v>0</v>
      </c>
      <c r="N4" s="12">
        <f t="shared" si="0"/>
        <v>0</v>
      </c>
      <c r="O4" s="12">
        <f t="shared" si="0"/>
        <v>0</v>
      </c>
      <c r="P4" s="12">
        <f t="shared" si="0"/>
        <v>0</v>
      </c>
      <c r="Q4" s="12">
        <f t="shared" si="0"/>
        <v>0</v>
      </c>
      <c r="T4" s="13" t="s">
        <v>18</v>
      </c>
      <c r="U4" s="14">
        <v>80</v>
      </c>
      <c r="V4" s="15">
        <v>80</v>
      </c>
      <c r="W4" s="15">
        <v>80</v>
      </c>
      <c r="X4" s="15">
        <v>80</v>
      </c>
      <c r="Y4" s="15">
        <v>80</v>
      </c>
      <c r="Z4" s="15">
        <v>80</v>
      </c>
      <c r="AA4" s="15">
        <v>77</v>
      </c>
      <c r="AB4" s="15">
        <v>1</v>
      </c>
      <c r="AC4" s="15">
        <v>1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6">
        <v>0</v>
      </c>
    </row>
    <row r="5" spans="1:35" x14ac:dyDescent="0.2">
      <c r="T5" s="17" t="s">
        <v>38</v>
      </c>
      <c r="U5" s="18">
        <v>80</v>
      </c>
      <c r="V5" s="19">
        <v>80</v>
      </c>
      <c r="W5" s="19">
        <v>80</v>
      </c>
      <c r="X5" s="19">
        <v>80</v>
      </c>
      <c r="Y5" s="19">
        <v>80</v>
      </c>
      <c r="Z5" s="19">
        <v>80</v>
      </c>
      <c r="AA5" s="19">
        <v>80</v>
      </c>
      <c r="AB5" s="19">
        <v>51</v>
      </c>
      <c r="AC5" s="19">
        <v>50</v>
      </c>
      <c r="AD5" s="19">
        <v>50</v>
      </c>
      <c r="AE5" s="19">
        <v>50</v>
      </c>
      <c r="AF5" s="19">
        <v>50</v>
      </c>
      <c r="AG5" s="19">
        <v>50</v>
      </c>
      <c r="AH5" s="19">
        <v>50</v>
      </c>
      <c r="AI5" s="20">
        <v>50</v>
      </c>
    </row>
    <row r="6" spans="1:35" x14ac:dyDescent="0.2">
      <c r="A6" s="363" t="s">
        <v>0</v>
      </c>
      <c r="B6" s="363"/>
      <c r="C6" s="363" t="s">
        <v>38</v>
      </c>
      <c r="D6" s="363"/>
      <c r="T6" s="17" t="s">
        <v>39</v>
      </c>
      <c r="U6" s="18">
        <v>80</v>
      </c>
      <c r="V6" s="19">
        <v>80</v>
      </c>
      <c r="W6" s="19">
        <v>80</v>
      </c>
      <c r="X6" s="19">
        <v>80</v>
      </c>
      <c r="Y6" s="19">
        <v>80</v>
      </c>
      <c r="Z6" s="19">
        <v>60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20">
        <v>0</v>
      </c>
    </row>
    <row r="7" spans="1:35" x14ac:dyDescent="0.2">
      <c r="A7" s="363" t="s">
        <v>19</v>
      </c>
      <c r="B7" s="363"/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1" t="s">
        <v>31</v>
      </c>
      <c r="O7" s="1" t="s">
        <v>32</v>
      </c>
      <c r="P7" s="1" t="s">
        <v>33</v>
      </c>
      <c r="Q7" s="1" t="s">
        <v>34</v>
      </c>
      <c r="T7" s="17" t="s">
        <v>40</v>
      </c>
      <c r="U7" s="18">
        <v>80</v>
      </c>
      <c r="V7" s="19">
        <v>80</v>
      </c>
      <c r="W7" s="19">
        <v>80</v>
      </c>
      <c r="X7" s="19">
        <v>80</v>
      </c>
      <c r="Y7" s="19">
        <v>80</v>
      </c>
      <c r="Z7" s="19">
        <v>80</v>
      </c>
      <c r="AA7" s="19">
        <v>80</v>
      </c>
      <c r="AB7" s="19">
        <v>80</v>
      </c>
      <c r="AC7" s="19">
        <v>79</v>
      </c>
      <c r="AD7" s="19">
        <v>67</v>
      </c>
      <c r="AE7" s="19">
        <v>48</v>
      </c>
      <c r="AF7" s="19">
        <v>39</v>
      </c>
      <c r="AG7" s="19">
        <v>34</v>
      </c>
      <c r="AH7" s="19">
        <v>33</v>
      </c>
      <c r="AI7" s="20">
        <v>33</v>
      </c>
    </row>
    <row r="8" spans="1:35" x14ac:dyDescent="0.2">
      <c r="A8" s="366" t="s">
        <v>36</v>
      </c>
      <c r="B8" s="366"/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29</v>
      </c>
      <c r="K8" s="7">
        <v>30</v>
      </c>
      <c r="L8" s="7">
        <v>30</v>
      </c>
      <c r="M8" s="7">
        <v>30</v>
      </c>
      <c r="N8" s="7">
        <v>30</v>
      </c>
      <c r="O8" s="7">
        <v>30</v>
      </c>
      <c r="P8" s="7">
        <v>30</v>
      </c>
      <c r="Q8" s="7">
        <v>30</v>
      </c>
      <c r="T8" s="17" t="s">
        <v>41</v>
      </c>
      <c r="U8" s="18">
        <v>80</v>
      </c>
      <c r="V8" s="19">
        <v>80</v>
      </c>
      <c r="W8" s="19">
        <v>80</v>
      </c>
      <c r="X8" s="19">
        <v>80</v>
      </c>
      <c r="Y8" s="19">
        <v>80</v>
      </c>
      <c r="Z8" s="19">
        <v>80</v>
      </c>
      <c r="AA8" s="19">
        <v>80</v>
      </c>
      <c r="AB8" s="19">
        <v>80</v>
      </c>
      <c r="AC8" s="19">
        <v>80</v>
      </c>
      <c r="AD8" s="19">
        <v>80</v>
      </c>
      <c r="AE8" s="19">
        <v>80</v>
      </c>
      <c r="AF8" s="19">
        <v>80</v>
      </c>
      <c r="AG8" s="19">
        <v>80</v>
      </c>
      <c r="AH8" s="19">
        <v>80</v>
      </c>
      <c r="AI8" s="20">
        <v>78</v>
      </c>
    </row>
    <row r="9" spans="1:35" x14ac:dyDescent="0.2">
      <c r="A9" s="362" t="s">
        <v>37</v>
      </c>
      <c r="B9" s="362"/>
      <c r="C9" s="12">
        <f t="shared" ref="C9:Q9" si="1">80-C8</f>
        <v>80</v>
      </c>
      <c r="D9" s="12">
        <f t="shared" si="1"/>
        <v>80</v>
      </c>
      <c r="E9" s="12">
        <f t="shared" si="1"/>
        <v>80</v>
      </c>
      <c r="F9" s="12">
        <f t="shared" si="1"/>
        <v>80</v>
      </c>
      <c r="G9" s="12">
        <f t="shared" si="1"/>
        <v>80</v>
      </c>
      <c r="H9" s="12">
        <f t="shared" si="1"/>
        <v>80</v>
      </c>
      <c r="I9" s="12">
        <f t="shared" si="1"/>
        <v>80</v>
      </c>
      <c r="J9" s="12">
        <f t="shared" si="1"/>
        <v>51</v>
      </c>
      <c r="K9" s="12">
        <f t="shared" si="1"/>
        <v>50</v>
      </c>
      <c r="L9" s="12">
        <f t="shared" si="1"/>
        <v>50</v>
      </c>
      <c r="M9" s="12">
        <f t="shared" si="1"/>
        <v>50</v>
      </c>
      <c r="N9" s="12">
        <f t="shared" si="1"/>
        <v>50</v>
      </c>
      <c r="O9" s="12">
        <f t="shared" si="1"/>
        <v>50</v>
      </c>
      <c r="P9" s="12">
        <f t="shared" si="1"/>
        <v>50</v>
      </c>
      <c r="Q9" s="12">
        <f t="shared" si="1"/>
        <v>50</v>
      </c>
      <c r="T9" s="17" t="s">
        <v>42</v>
      </c>
      <c r="U9" s="18">
        <v>80</v>
      </c>
      <c r="V9" s="19">
        <v>80</v>
      </c>
      <c r="W9" s="19">
        <v>80</v>
      </c>
      <c r="X9" s="19">
        <v>80</v>
      </c>
      <c r="Y9" s="19">
        <v>80</v>
      </c>
      <c r="Z9" s="19">
        <v>80</v>
      </c>
      <c r="AA9" s="19">
        <v>80</v>
      </c>
      <c r="AB9" s="19">
        <v>80</v>
      </c>
      <c r="AC9" s="19">
        <v>80</v>
      </c>
      <c r="AD9" s="19">
        <v>80</v>
      </c>
      <c r="AE9" s="19">
        <v>80</v>
      </c>
      <c r="AF9" s="19">
        <v>80</v>
      </c>
      <c r="AG9" s="19">
        <v>80</v>
      </c>
      <c r="AH9" s="19">
        <v>80</v>
      </c>
      <c r="AI9" s="20">
        <v>80</v>
      </c>
    </row>
    <row r="10" spans="1:35" x14ac:dyDescent="0.2">
      <c r="T10" s="17" t="s">
        <v>43</v>
      </c>
      <c r="U10" s="18">
        <v>80</v>
      </c>
      <c r="V10" s="19">
        <v>80</v>
      </c>
      <c r="W10" s="19">
        <v>80</v>
      </c>
      <c r="X10" s="19">
        <v>80</v>
      </c>
      <c r="Y10" s="19">
        <v>80</v>
      </c>
      <c r="Z10" s="19">
        <v>80</v>
      </c>
      <c r="AA10" s="19">
        <v>78</v>
      </c>
      <c r="AB10" s="19">
        <v>62</v>
      </c>
      <c r="AC10" s="19">
        <v>59</v>
      </c>
      <c r="AD10" s="19">
        <v>57</v>
      </c>
      <c r="AE10" s="19">
        <v>54</v>
      </c>
      <c r="AF10" s="19">
        <v>52</v>
      </c>
      <c r="AG10" s="19">
        <v>49</v>
      </c>
      <c r="AH10" s="19">
        <v>49</v>
      </c>
      <c r="AI10" s="20">
        <v>49</v>
      </c>
    </row>
    <row r="11" spans="1:35" x14ac:dyDescent="0.2">
      <c r="A11" s="363" t="s">
        <v>0</v>
      </c>
      <c r="B11" s="363"/>
      <c r="C11" s="363" t="s">
        <v>39</v>
      </c>
      <c r="D11" s="363"/>
      <c r="T11" s="17" t="s">
        <v>44</v>
      </c>
      <c r="U11" s="18">
        <v>80</v>
      </c>
      <c r="V11" s="19">
        <v>80</v>
      </c>
      <c r="W11" s="19">
        <v>80</v>
      </c>
      <c r="X11" s="19">
        <v>80</v>
      </c>
      <c r="Y11" s="19">
        <v>80</v>
      </c>
      <c r="Z11" s="19">
        <v>80</v>
      </c>
      <c r="AA11" s="19">
        <v>80</v>
      </c>
      <c r="AB11" s="19">
        <v>80</v>
      </c>
      <c r="AC11" s="19">
        <v>80</v>
      </c>
      <c r="AD11" s="19">
        <v>80</v>
      </c>
      <c r="AE11" s="19">
        <v>80</v>
      </c>
      <c r="AF11" s="19">
        <v>80</v>
      </c>
      <c r="AG11" s="19">
        <v>80</v>
      </c>
      <c r="AH11" s="19">
        <v>80</v>
      </c>
      <c r="AI11" s="20">
        <v>80</v>
      </c>
    </row>
    <row r="12" spans="1:35" x14ac:dyDescent="0.2">
      <c r="A12" s="363" t="s">
        <v>19</v>
      </c>
      <c r="B12" s="363"/>
      <c r="C12" s="1" t="s">
        <v>20</v>
      </c>
      <c r="D12" s="1" t="s">
        <v>21</v>
      </c>
      <c r="E12" s="1" t="s">
        <v>22</v>
      </c>
      <c r="F12" s="1" t="s">
        <v>23</v>
      </c>
      <c r="G12" s="1" t="s">
        <v>24</v>
      </c>
      <c r="H12" s="1" t="s">
        <v>25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1" t="s">
        <v>31</v>
      </c>
      <c r="O12" s="1" t="s">
        <v>32</v>
      </c>
      <c r="P12" s="1" t="s">
        <v>33</v>
      </c>
      <c r="Q12" s="1" t="s">
        <v>34</v>
      </c>
      <c r="T12" s="17" t="s">
        <v>45</v>
      </c>
      <c r="U12" s="18">
        <v>80</v>
      </c>
      <c r="V12" s="19">
        <v>80</v>
      </c>
      <c r="W12" s="19">
        <v>80</v>
      </c>
      <c r="X12" s="19">
        <v>80</v>
      </c>
      <c r="Y12" s="19">
        <v>80</v>
      </c>
      <c r="Z12" s="19">
        <v>80</v>
      </c>
      <c r="AA12" s="19">
        <v>3</v>
      </c>
      <c r="AB12" s="19">
        <v>3</v>
      </c>
      <c r="AC12" s="19">
        <v>3</v>
      </c>
      <c r="AD12" s="19">
        <v>2</v>
      </c>
      <c r="AE12" s="19">
        <v>2</v>
      </c>
      <c r="AF12" s="19">
        <v>2</v>
      </c>
      <c r="AG12" s="19">
        <v>2</v>
      </c>
      <c r="AH12" s="19">
        <v>2</v>
      </c>
      <c r="AI12" s="20">
        <v>2</v>
      </c>
    </row>
    <row r="13" spans="1:35" x14ac:dyDescent="0.2">
      <c r="A13" s="366" t="s">
        <v>36</v>
      </c>
      <c r="B13" s="366"/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20</v>
      </c>
      <c r="I13" s="7">
        <v>80</v>
      </c>
      <c r="J13" s="7">
        <v>80</v>
      </c>
      <c r="K13" s="7">
        <v>80</v>
      </c>
      <c r="L13" s="7">
        <v>80</v>
      </c>
      <c r="M13" s="7">
        <v>80</v>
      </c>
      <c r="N13" s="7">
        <v>80</v>
      </c>
      <c r="O13" s="7">
        <v>80</v>
      </c>
      <c r="P13" s="7">
        <v>80</v>
      </c>
      <c r="Q13" s="7">
        <v>80</v>
      </c>
      <c r="T13" s="17" t="s">
        <v>46</v>
      </c>
      <c r="U13" s="18">
        <v>80</v>
      </c>
      <c r="V13" s="19">
        <v>80</v>
      </c>
      <c r="W13" s="19">
        <v>80</v>
      </c>
      <c r="X13" s="19">
        <v>80</v>
      </c>
      <c r="Y13" s="19">
        <v>80</v>
      </c>
      <c r="Z13" s="19">
        <v>80</v>
      </c>
      <c r="AA13" s="19">
        <v>80</v>
      </c>
      <c r="AB13" s="19">
        <v>80</v>
      </c>
      <c r="AC13" s="19">
        <v>80</v>
      </c>
      <c r="AD13" s="19">
        <v>80</v>
      </c>
      <c r="AE13" s="19">
        <v>80</v>
      </c>
      <c r="AF13" s="19">
        <v>80</v>
      </c>
      <c r="AG13" s="19">
        <v>80</v>
      </c>
      <c r="AH13" s="19">
        <v>80</v>
      </c>
      <c r="AI13" s="20">
        <v>80</v>
      </c>
    </row>
    <row r="14" spans="1:35" x14ac:dyDescent="0.2">
      <c r="A14" s="362" t="s">
        <v>37</v>
      </c>
      <c r="B14" s="362"/>
      <c r="C14" s="12">
        <f t="shared" ref="C14:Q14" si="2">80-C13</f>
        <v>80</v>
      </c>
      <c r="D14" s="12">
        <f t="shared" si="2"/>
        <v>80</v>
      </c>
      <c r="E14" s="12">
        <f t="shared" si="2"/>
        <v>80</v>
      </c>
      <c r="F14" s="12">
        <f t="shared" si="2"/>
        <v>80</v>
      </c>
      <c r="G14" s="12">
        <f t="shared" si="2"/>
        <v>80</v>
      </c>
      <c r="H14" s="12">
        <f t="shared" si="2"/>
        <v>60</v>
      </c>
      <c r="I14" s="12">
        <f t="shared" si="2"/>
        <v>0</v>
      </c>
      <c r="J14" s="12">
        <f t="shared" si="2"/>
        <v>0</v>
      </c>
      <c r="K14" s="12">
        <f t="shared" si="2"/>
        <v>0</v>
      </c>
      <c r="L14" s="12">
        <f t="shared" si="2"/>
        <v>0</v>
      </c>
      <c r="M14" s="12">
        <f t="shared" si="2"/>
        <v>0</v>
      </c>
      <c r="N14" s="12">
        <f t="shared" si="2"/>
        <v>0</v>
      </c>
      <c r="O14" s="12">
        <f t="shared" si="2"/>
        <v>0</v>
      </c>
      <c r="P14" s="12">
        <f t="shared" si="2"/>
        <v>0</v>
      </c>
      <c r="Q14" s="12">
        <f t="shared" si="2"/>
        <v>0</v>
      </c>
      <c r="T14" s="17" t="s">
        <v>47</v>
      </c>
      <c r="U14" s="18">
        <v>80</v>
      </c>
      <c r="V14" s="19">
        <v>80</v>
      </c>
      <c r="W14" s="19">
        <v>80</v>
      </c>
      <c r="X14" s="19">
        <v>80</v>
      </c>
      <c r="Y14" s="19">
        <v>80</v>
      </c>
      <c r="Z14" s="19">
        <v>80</v>
      </c>
      <c r="AA14" s="19">
        <v>68</v>
      </c>
      <c r="AB14" s="19">
        <v>54</v>
      </c>
      <c r="AC14" s="19">
        <v>51</v>
      </c>
      <c r="AD14" s="19">
        <v>49</v>
      </c>
      <c r="AE14" s="19">
        <v>47</v>
      </c>
      <c r="AF14" s="19">
        <v>43</v>
      </c>
      <c r="AG14" s="19">
        <v>42</v>
      </c>
      <c r="AH14" s="19">
        <v>42</v>
      </c>
      <c r="AI14" s="20">
        <v>42</v>
      </c>
    </row>
    <row r="15" spans="1:35" ht="15.75" thickBot="1" x14ac:dyDescent="0.25">
      <c r="T15" s="21" t="s">
        <v>48</v>
      </c>
      <c r="U15" s="22">
        <v>80</v>
      </c>
      <c r="V15" s="23">
        <v>80</v>
      </c>
      <c r="W15" s="23">
        <v>80</v>
      </c>
      <c r="X15" s="23">
        <v>80</v>
      </c>
      <c r="Y15" s="23">
        <v>80</v>
      </c>
      <c r="Z15" s="23">
        <v>80</v>
      </c>
      <c r="AA15" s="23">
        <v>80</v>
      </c>
      <c r="AB15" s="23">
        <v>80</v>
      </c>
      <c r="AC15" s="23">
        <v>80</v>
      </c>
      <c r="AD15" s="23">
        <v>80</v>
      </c>
      <c r="AE15" s="23">
        <v>80</v>
      </c>
      <c r="AF15" s="23">
        <v>80</v>
      </c>
      <c r="AG15" s="23">
        <v>80</v>
      </c>
      <c r="AH15" s="23">
        <v>80</v>
      </c>
      <c r="AI15" s="24">
        <v>80</v>
      </c>
    </row>
    <row r="16" spans="1:35" x14ac:dyDescent="0.2">
      <c r="A16" s="363" t="s">
        <v>0</v>
      </c>
      <c r="B16" s="363"/>
      <c r="C16" s="363" t="s">
        <v>40</v>
      </c>
      <c r="D16" s="363"/>
    </row>
    <row r="17" spans="1:35" x14ac:dyDescent="0.2">
      <c r="A17" s="363" t="s">
        <v>19</v>
      </c>
      <c r="B17" s="363"/>
      <c r="C17" s="1" t="s">
        <v>20</v>
      </c>
      <c r="D17" s="1" t="s">
        <v>21</v>
      </c>
      <c r="E17" s="1" t="s">
        <v>22</v>
      </c>
      <c r="F17" s="1" t="s">
        <v>23</v>
      </c>
      <c r="G17" s="1" t="s">
        <v>24</v>
      </c>
      <c r="H17" s="1" t="s">
        <v>25</v>
      </c>
      <c r="I17" s="1" t="s">
        <v>26</v>
      </c>
      <c r="J17" s="1" t="s">
        <v>27</v>
      </c>
      <c r="K17" s="1" t="s">
        <v>28</v>
      </c>
      <c r="L17" s="1" t="s">
        <v>29</v>
      </c>
      <c r="M17" s="1" t="s">
        <v>30</v>
      </c>
      <c r="N17" s="1" t="s">
        <v>31</v>
      </c>
      <c r="O17" s="1" t="s">
        <v>32</v>
      </c>
      <c r="P17" s="1" t="s">
        <v>33</v>
      </c>
      <c r="Q17" s="1" t="s">
        <v>34</v>
      </c>
    </row>
    <row r="18" spans="1:35" ht="15.75" thickBot="1" x14ac:dyDescent="0.25">
      <c r="A18" s="366" t="s">
        <v>36</v>
      </c>
      <c r="B18" s="366"/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1</v>
      </c>
      <c r="L18" s="7">
        <v>13</v>
      </c>
      <c r="M18" s="7">
        <v>32</v>
      </c>
      <c r="N18" s="7">
        <v>41</v>
      </c>
      <c r="O18" s="7">
        <v>46</v>
      </c>
      <c r="P18" s="7">
        <v>47</v>
      </c>
      <c r="Q18" s="7">
        <v>47</v>
      </c>
    </row>
    <row r="19" spans="1:35" ht="15.75" customHeight="1" thickBot="1" x14ac:dyDescent="0.25">
      <c r="A19" s="362" t="s">
        <v>37</v>
      </c>
      <c r="B19" s="362"/>
      <c r="C19" s="12">
        <f t="shared" ref="C19:Q19" si="3">80-C18</f>
        <v>80</v>
      </c>
      <c r="D19" s="12">
        <f t="shared" si="3"/>
        <v>80</v>
      </c>
      <c r="E19" s="12">
        <f t="shared" si="3"/>
        <v>80</v>
      </c>
      <c r="F19" s="12">
        <f t="shared" si="3"/>
        <v>80</v>
      </c>
      <c r="G19" s="12">
        <f t="shared" si="3"/>
        <v>80</v>
      </c>
      <c r="H19" s="12">
        <f t="shared" si="3"/>
        <v>80</v>
      </c>
      <c r="I19" s="12">
        <f t="shared" si="3"/>
        <v>80</v>
      </c>
      <c r="J19" s="12">
        <f t="shared" si="3"/>
        <v>80</v>
      </c>
      <c r="K19" s="12">
        <f t="shared" si="3"/>
        <v>79</v>
      </c>
      <c r="L19" s="12">
        <f t="shared" si="3"/>
        <v>67</v>
      </c>
      <c r="M19" s="12">
        <f t="shared" si="3"/>
        <v>48</v>
      </c>
      <c r="N19" s="12">
        <f t="shared" si="3"/>
        <v>39</v>
      </c>
      <c r="O19" s="12">
        <f t="shared" si="3"/>
        <v>34</v>
      </c>
      <c r="P19" s="12">
        <f t="shared" si="3"/>
        <v>33</v>
      </c>
      <c r="Q19" s="12">
        <f t="shared" si="3"/>
        <v>33</v>
      </c>
      <c r="T19" s="367" t="s">
        <v>49</v>
      </c>
      <c r="U19" s="368"/>
      <c r="V19" s="369"/>
    </row>
    <row r="20" spans="1:35" ht="15.75" thickBot="1" x14ac:dyDescent="0.25">
      <c r="T20" s="8" t="s">
        <v>8</v>
      </c>
      <c r="U20" s="9" t="s">
        <v>20</v>
      </c>
      <c r="V20" s="10" t="s">
        <v>21</v>
      </c>
      <c r="W20" s="10" t="s">
        <v>22</v>
      </c>
      <c r="X20" s="10" t="s">
        <v>23</v>
      </c>
      <c r="Y20" s="10" t="s">
        <v>24</v>
      </c>
      <c r="Z20" s="10" t="s">
        <v>25</v>
      </c>
      <c r="AA20" s="10" t="s">
        <v>26</v>
      </c>
      <c r="AB20" s="10" t="s">
        <v>27</v>
      </c>
      <c r="AC20" s="10" t="s">
        <v>28</v>
      </c>
      <c r="AD20" s="10" t="s">
        <v>29</v>
      </c>
      <c r="AE20" s="10" t="s">
        <v>30</v>
      </c>
      <c r="AF20" s="10" t="s">
        <v>31</v>
      </c>
      <c r="AG20" s="10" t="s">
        <v>32</v>
      </c>
      <c r="AH20" s="10" t="s">
        <v>33</v>
      </c>
      <c r="AI20" s="11" t="s">
        <v>34</v>
      </c>
    </row>
    <row r="21" spans="1:3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13" t="s">
        <v>18</v>
      </c>
      <c r="U21" s="14">
        <f t="shared" ref="U21:AI32" si="4">(U4/80)*100</f>
        <v>100</v>
      </c>
      <c r="V21" s="15">
        <f t="shared" si="4"/>
        <v>100</v>
      </c>
      <c r="W21" s="15">
        <f t="shared" si="4"/>
        <v>100</v>
      </c>
      <c r="X21" s="15">
        <f t="shared" si="4"/>
        <v>100</v>
      </c>
      <c r="Y21" s="15">
        <f t="shared" si="4"/>
        <v>100</v>
      </c>
      <c r="Z21" s="15">
        <f t="shared" si="4"/>
        <v>100</v>
      </c>
      <c r="AA21" s="15">
        <f t="shared" si="4"/>
        <v>96.25</v>
      </c>
      <c r="AB21" s="15">
        <f t="shared" si="4"/>
        <v>1.25</v>
      </c>
      <c r="AC21" s="15">
        <f t="shared" si="4"/>
        <v>1.25</v>
      </c>
      <c r="AD21" s="15">
        <f t="shared" si="4"/>
        <v>0</v>
      </c>
      <c r="AE21" s="15">
        <f t="shared" si="4"/>
        <v>0</v>
      </c>
      <c r="AF21" s="15">
        <f t="shared" si="4"/>
        <v>0</v>
      </c>
      <c r="AG21" s="15">
        <f t="shared" si="4"/>
        <v>0</v>
      </c>
      <c r="AH21" s="15">
        <f t="shared" si="4"/>
        <v>0</v>
      </c>
      <c r="AI21" s="16">
        <f t="shared" si="4"/>
        <v>0</v>
      </c>
    </row>
    <row r="22" spans="1:35" x14ac:dyDescent="0.2">
      <c r="T22" s="17" t="s">
        <v>38</v>
      </c>
      <c r="U22" s="18">
        <f t="shared" si="4"/>
        <v>100</v>
      </c>
      <c r="V22" s="19">
        <f t="shared" si="4"/>
        <v>100</v>
      </c>
      <c r="W22" s="19">
        <f t="shared" si="4"/>
        <v>100</v>
      </c>
      <c r="X22" s="19">
        <f t="shared" si="4"/>
        <v>100</v>
      </c>
      <c r="Y22" s="19">
        <f t="shared" si="4"/>
        <v>100</v>
      </c>
      <c r="Z22" s="19">
        <f t="shared" si="4"/>
        <v>100</v>
      </c>
      <c r="AA22" s="19">
        <f t="shared" si="4"/>
        <v>100</v>
      </c>
      <c r="AB22" s="19">
        <f t="shared" si="4"/>
        <v>63.749999999999993</v>
      </c>
      <c r="AC22" s="19">
        <f t="shared" si="4"/>
        <v>62.5</v>
      </c>
      <c r="AD22" s="19">
        <f t="shared" si="4"/>
        <v>62.5</v>
      </c>
      <c r="AE22" s="19">
        <f t="shared" si="4"/>
        <v>62.5</v>
      </c>
      <c r="AF22" s="19">
        <f t="shared" si="4"/>
        <v>62.5</v>
      </c>
      <c r="AG22" s="19">
        <f t="shared" si="4"/>
        <v>62.5</v>
      </c>
      <c r="AH22" s="19">
        <f t="shared" si="4"/>
        <v>62.5</v>
      </c>
      <c r="AI22" s="20">
        <f t="shared" si="4"/>
        <v>62.5</v>
      </c>
    </row>
    <row r="23" spans="1:35" x14ac:dyDescent="0.2">
      <c r="A23" s="363" t="s">
        <v>0</v>
      </c>
      <c r="B23" s="363"/>
      <c r="C23" s="363" t="s">
        <v>41</v>
      </c>
      <c r="D23" s="363"/>
      <c r="T23" s="17" t="s">
        <v>39</v>
      </c>
      <c r="U23" s="18">
        <f t="shared" si="4"/>
        <v>100</v>
      </c>
      <c r="V23" s="19">
        <f t="shared" si="4"/>
        <v>100</v>
      </c>
      <c r="W23" s="19">
        <f t="shared" si="4"/>
        <v>100</v>
      </c>
      <c r="X23" s="19">
        <f t="shared" si="4"/>
        <v>100</v>
      </c>
      <c r="Y23" s="19">
        <f t="shared" si="4"/>
        <v>100</v>
      </c>
      <c r="Z23" s="19">
        <f t="shared" si="4"/>
        <v>75</v>
      </c>
      <c r="AA23" s="19">
        <f t="shared" si="4"/>
        <v>0</v>
      </c>
      <c r="AB23" s="19">
        <f t="shared" si="4"/>
        <v>0</v>
      </c>
      <c r="AC23" s="19">
        <f t="shared" si="4"/>
        <v>0</v>
      </c>
      <c r="AD23" s="19">
        <f t="shared" si="4"/>
        <v>0</v>
      </c>
      <c r="AE23" s="19">
        <f t="shared" si="4"/>
        <v>0</v>
      </c>
      <c r="AF23" s="19">
        <f t="shared" si="4"/>
        <v>0</v>
      </c>
      <c r="AG23" s="19">
        <f t="shared" si="4"/>
        <v>0</v>
      </c>
      <c r="AH23" s="19">
        <f t="shared" si="4"/>
        <v>0</v>
      </c>
      <c r="AI23" s="20">
        <f t="shared" si="4"/>
        <v>0</v>
      </c>
    </row>
    <row r="24" spans="1:35" x14ac:dyDescent="0.2">
      <c r="A24" s="363" t="s">
        <v>19</v>
      </c>
      <c r="B24" s="363"/>
      <c r="C24" s="1" t="s">
        <v>20</v>
      </c>
      <c r="D24" s="1" t="s">
        <v>21</v>
      </c>
      <c r="E24" s="1" t="s">
        <v>22</v>
      </c>
      <c r="F24" s="1" t="s">
        <v>23</v>
      </c>
      <c r="G24" s="1" t="s">
        <v>24</v>
      </c>
      <c r="H24" s="1" t="s">
        <v>25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1" t="s">
        <v>31</v>
      </c>
      <c r="O24" s="1" t="s">
        <v>32</v>
      </c>
      <c r="P24" s="1" t="s">
        <v>33</v>
      </c>
      <c r="Q24" s="1" t="s">
        <v>34</v>
      </c>
      <c r="T24" s="17" t="s">
        <v>40</v>
      </c>
      <c r="U24" s="18">
        <f t="shared" si="4"/>
        <v>100</v>
      </c>
      <c r="V24" s="19">
        <f t="shared" si="4"/>
        <v>100</v>
      </c>
      <c r="W24" s="19">
        <f t="shared" si="4"/>
        <v>100</v>
      </c>
      <c r="X24" s="19">
        <f t="shared" si="4"/>
        <v>100</v>
      </c>
      <c r="Y24" s="19">
        <f t="shared" si="4"/>
        <v>100</v>
      </c>
      <c r="Z24" s="19">
        <f t="shared" si="4"/>
        <v>100</v>
      </c>
      <c r="AA24" s="19">
        <f t="shared" si="4"/>
        <v>100</v>
      </c>
      <c r="AB24" s="19">
        <f t="shared" si="4"/>
        <v>100</v>
      </c>
      <c r="AC24" s="19">
        <f t="shared" si="4"/>
        <v>98.75</v>
      </c>
      <c r="AD24" s="19">
        <f t="shared" si="4"/>
        <v>83.75</v>
      </c>
      <c r="AE24" s="19">
        <f t="shared" si="4"/>
        <v>60</v>
      </c>
      <c r="AF24" s="19">
        <f t="shared" si="4"/>
        <v>48.75</v>
      </c>
      <c r="AG24" s="19">
        <f t="shared" si="4"/>
        <v>42.5</v>
      </c>
      <c r="AH24" s="19">
        <f t="shared" si="4"/>
        <v>41.25</v>
      </c>
      <c r="AI24" s="20">
        <f t="shared" si="4"/>
        <v>41.25</v>
      </c>
    </row>
    <row r="25" spans="1:35" x14ac:dyDescent="0.2">
      <c r="A25" s="366" t="s">
        <v>36</v>
      </c>
      <c r="B25" s="366"/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2</v>
      </c>
      <c r="T25" s="17" t="s">
        <v>41</v>
      </c>
      <c r="U25" s="18">
        <f t="shared" si="4"/>
        <v>100</v>
      </c>
      <c r="V25" s="19">
        <f t="shared" si="4"/>
        <v>100</v>
      </c>
      <c r="W25" s="19">
        <f t="shared" si="4"/>
        <v>100</v>
      </c>
      <c r="X25" s="19">
        <f t="shared" si="4"/>
        <v>100</v>
      </c>
      <c r="Y25" s="19">
        <f t="shared" si="4"/>
        <v>100</v>
      </c>
      <c r="Z25" s="19">
        <f t="shared" si="4"/>
        <v>100</v>
      </c>
      <c r="AA25" s="19">
        <f t="shared" si="4"/>
        <v>100</v>
      </c>
      <c r="AB25" s="19">
        <f t="shared" si="4"/>
        <v>100</v>
      </c>
      <c r="AC25" s="19">
        <f t="shared" si="4"/>
        <v>100</v>
      </c>
      <c r="AD25" s="19">
        <f t="shared" si="4"/>
        <v>100</v>
      </c>
      <c r="AE25" s="19">
        <f t="shared" si="4"/>
        <v>100</v>
      </c>
      <c r="AF25" s="19">
        <f t="shared" si="4"/>
        <v>100</v>
      </c>
      <c r="AG25" s="19">
        <f t="shared" si="4"/>
        <v>100</v>
      </c>
      <c r="AH25" s="19">
        <f t="shared" si="4"/>
        <v>100</v>
      </c>
      <c r="AI25" s="20">
        <f t="shared" si="4"/>
        <v>97.5</v>
      </c>
    </row>
    <row r="26" spans="1:35" x14ac:dyDescent="0.2">
      <c r="A26" s="362" t="s">
        <v>37</v>
      </c>
      <c r="B26" s="362"/>
      <c r="C26" s="12">
        <f t="shared" ref="C26:Q26" si="5">80-C25</f>
        <v>80</v>
      </c>
      <c r="D26" s="12">
        <f t="shared" si="5"/>
        <v>80</v>
      </c>
      <c r="E26" s="12">
        <f t="shared" si="5"/>
        <v>80</v>
      </c>
      <c r="F26" s="12">
        <f t="shared" si="5"/>
        <v>80</v>
      </c>
      <c r="G26" s="12">
        <f t="shared" si="5"/>
        <v>80</v>
      </c>
      <c r="H26" s="12">
        <f t="shared" si="5"/>
        <v>80</v>
      </c>
      <c r="I26" s="12">
        <f t="shared" si="5"/>
        <v>80</v>
      </c>
      <c r="J26" s="12">
        <f t="shared" si="5"/>
        <v>80</v>
      </c>
      <c r="K26" s="12">
        <f t="shared" si="5"/>
        <v>80</v>
      </c>
      <c r="L26" s="12">
        <f t="shared" si="5"/>
        <v>80</v>
      </c>
      <c r="M26" s="12">
        <f t="shared" si="5"/>
        <v>80</v>
      </c>
      <c r="N26" s="12">
        <f t="shared" si="5"/>
        <v>80</v>
      </c>
      <c r="O26" s="12">
        <f t="shared" si="5"/>
        <v>80</v>
      </c>
      <c r="P26" s="12">
        <f t="shared" si="5"/>
        <v>80</v>
      </c>
      <c r="Q26" s="12">
        <f t="shared" si="5"/>
        <v>78</v>
      </c>
      <c r="T26" s="17" t="s">
        <v>42</v>
      </c>
      <c r="U26" s="18">
        <f t="shared" si="4"/>
        <v>100</v>
      </c>
      <c r="V26" s="19">
        <f t="shared" si="4"/>
        <v>100</v>
      </c>
      <c r="W26" s="19">
        <f t="shared" si="4"/>
        <v>100</v>
      </c>
      <c r="X26" s="19">
        <f t="shared" si="4"/>
        <v>100</v>
      </c>
      <c r="Y26" s="19">
        <f t="shared" si="4"/>
        <v>100</v>
      </c>
      <c r="Z26" s="19">
        <f t="shared" si="4"/>
        <v>100</v>
      </c>
      <c r="AA26" s="19">
        <f t="shared" si="4"/>
        <v>100</v>
      </c>
      <c r="AB26" s="19">
        <f t="shared" si="4"/>
        <v>100</v>
      </c>
      <c r="AC26" s="19">
        <f t="shared" si="4"/>
        <v>100</v>
      </c>
      <c r="AD26" s="19">
        <f t="shared" si="4"/>
        <v>100</v>
      </c>
      <c r="AE26" s="19">
        <f t="shared" si="4"/>
        <v>100</v>
      </c>
      <c r="AF26" s="19">
        <f t="shared" si="4"/>
        <v>100</v>
      </c>
      <c r="AG26" s="19">
        <f t="shared" si="4"/>
        <v>100</v>
      </c>
      <c r="AH26" s="19">
        <f t="shared" si="4"/>
        <v>100</v>
      </c>
      <c r="AI26" s="20">
        <f t="shared" si="4"/>
        <v>100</v>
      </c>
    </row>
    <row r="27" spans="1:35" x14ac:dyDescent="0.2">
      <c r="T27" s="17" t="s">
        <v>43</v>
      </c>
      <c r="U27" s="18">
        <f t="shared" si="4"/>
        <v>100</v>
      </c>
      <c r="V27" s="19">
        <f t="shared" si="4"/>
        <v>100</v>
      </c>
      <c r="W27" s="19">
        <f t="shared" si="4"/>
        <v>100</v>
      </c>
      <c r="X27" s="19">
        <f t="shared" si="4"/>
        <v>100</v>
      </c>
      <c r="Y27" s="19">
        <f t="shared" si="4"/>
        <v>100</v>
      </c>
      <c r="Z27" s="19">
        <f t="shared" si="4"/>
        <v>100</v>
      </c>
      <c r="AA27" s="19">
        <f t="shared" si="4"/>
        <v>97.5</v>
      </c>
      <c r="AB27" s="19">
        <f t="shared" si="4"/>
        <v>77.5</v>
      </c>
      <c r="AC27" s="19">
        <f t="shared" si="4"/>
        <v>73.75</v>
      </c>
      <c r="AD27" s="19">
        <f t="shared" si="4"/>
        <v>71.25</v>
      </c>
      <c r="AE27" s="19">
        <f t="shared" si="4"/>
        <v>67.5</v>
      </c>
      <c r="AF27" s="19">
        <f t="shared" si="4"/>
        <v>65</v>
      </c>
      <c r="AG27" s="19">
        <f t="shared" si="4"/>
        <v>61.250000000000007</v>
      </c>
      <c r="AH27" s="19">
        <f t="shared" si="4"/>
        <v>61.250000000000007</v>
      </c>
      <c r="AI27" s="20">
        <f t="shared" si="4"/>
        <v>61.250000000000007</v>
      </c>
    </row>
    <row r="28" spans="1:35" x14ac:dyDescent="0.2">
      <c r="A28" s="363" t="s">
        <v>0</v>
      </c>
      <c r="B28" s="363"/>
      <c r="C28" s="363" t="s">
        <v>42</v>
      </c>
      <c r="D28" s="363"/>
      <c r="T28" s="17" t="s">
        <v>44</v>
      </c>
      <c r="U28" s="18">
        <f t="shared" si="4"/>
        <v>100</v>
      </c>
      <c r="V28" s="19">
        <f t="shared" si="4"/>
        <v>100</v>
      </c>
      <c r="W28" s="19">
        <f t="shared" si="4"/>
        <v>100</v>
      </c>
      <c r="X28" s="19">
        <f t="shared" si="4"/>
        <v>100</v>
      </c>
      <c r="Y28" s="19">
        <f t="shared" si="4"/>
        <v>100</v>
      </c>
      <c r="Z28" s="19">
        <f t="shared" si="4"/>
        <v>100</v>
      </c>
      <c r="AA28" s="19">
        <f t="shared" si="4"/>
        <v>100</v>
      </c>
      <c r="AB28" s="19">
        <f t="shared" si="4"/>
        <v>100</v>
      </c>
      <c r="AC28" s="19">
        <f t="shared" si="4"/>
        <v>100</v>
      </c>
      <c r="AD28" s="19">
        <f t="shared" si="4"/>
        <v>100</v>
      </c>
      <c r="AE28" s="19">
        <f t="shared" si="4"/>
        <v>100</v>
      </c>
      <c r="AF28" s="19">
        <f t="shared" si="4"/>
        <v>100</v>
      </c>
      <c r="AG28" s="19">
        <f t="shared" si="4"/>
        <v>100</v>
      </c>
      <c r="AH28" s="19">
        <f t="shared" si="4"/>
        <v>100</v>
      </c>
      <c r="AI28" s="20">
        <f t="shared" si="4"/>
        <v>100</v>
      </c>
    </row>
    <row r="29" spans="1:35" x14ac:dyDescent="0.2">
      <c r="A29" s="363" t="s">
        <v>19</v>
      </c>
      <c r="B29" s="363"/>
      <c r="C29" s="1" t="s">
        <v>20</v>
      </c>
      <c r="D29" s="1" t="s">
        <v>21</v>
      </c>
      <c r="E29" s="1" t="s">
        <v>22</v>
      </c>
      <c r="F29" s="1" t="s">
        <v>23</v>
      </c>
      <c r="G29" s="1" t="s">
        <v>24</v>
      </c>
      <c r="H29" s="1" t="s">
        <v>25</v>
      </c>
      <c r="I29" s="1" t="s">
        <v>26</v>
      </c>
      <c r="J29" s="1" t="s">
        <v>27</v>
      </c>
      <c r="K29" s="1" t="s">
        <v>28</v>
      </c>
      <c r="L29" s="1" t="s">
        <v>29</v>
      </c>
      <c r="M29" s="1" t="s">
        <v>30</v>
      </c>
      <c r="N29" s="1" t="s">
        <v>31</v>
      </c>
      <c r="O29" s="1" t="s">
        <v>32</v>
      </c>
      <c r="P29" s="1" t="s">
        <v>33</v>
      </c>
      <c r="Q29" s="1" t="s">
        <v>34</v>
      </c>
      <c r="T29" s="17" t="s">
        <v>45</v>
      </c>
      <c r="U29" s="18">
        <f t="shared" si="4"/>
        <v>100</v>
      </c>
      <c r="V29" s="19">
        <f t="shared" si="4"/>
        <v>100</v>
      </c>
      <c r="W29" s="19">
        <f t="shared" si="4"/>
        <v>100</v>
      </c>
      <c r="X29" s="19">
        <f t="shared" si="4"/>
        <v>100</v>
      </c>
      <c r="Y29" s="19">
        <f t="shared" si="4"/>
        <v>100</v>
      </c>
      <c r="Z29" s="19">
        <f t="shared" si="4"/>
        <v>100</v>
      </c>
      <c r="AA29" s="19">
        <f t="shared" si="4"/>
        <v>3.75</v>
      </c>
      <c r="AB29" s="19">
        <f t="shared" si="4"/>
        <v>3.75</v>
      </c>
      <c r="AC29" s="19">
        <f t="shared" si="4"/>
        <v>3.75</v>
      </c>
      <c r="AD29" s="19">
        <f t="shared" si="4"/>
        <v>2.5</v>
      </c>
      <c r="AE29" s="19">
        <f t="shared" si="4"/>
        <v>2.5</v>
      </c>
      <c r="AF29" s="19">
        <f t="shared" si="4"/>
        <v>2.5</v>
      </c>
      <c r="AG29" s="19">
        <f t="shared" si="4"/>
        <v>2.5</v>
      </c>
      <c r="AH29" s="19">
        <f t="shared" si="4"/>
        <v>2.5</v>
      </c>
      <c r="AI29" s="20">
        <f t="shared" si="4"/>
        <v>2.5</v>
      </c>
    </row>
    <row r="30" spans="1:35" x14ac:dyDescent="0.2">
      <c r="A30" s="366" t="s">
        <v>36</v>
      </c>
      <c r="B30" s="366"/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T30" s="17" t="s">
        <v>46</v>
      </c>
      <c r="U30" s="18">
        <f t="shared" si="4"/>
        <v>100</v>
      </c>
      <c r="V30" s="19">
        <f t="shared" si="4"/>
        <v>100</v>
      </c>
      <c r="W30" s="19">
        <f t="shared" si="4"/>
        <v>100</v>
      </c>
      <c r="X30" s="19">
        <f t="shared" si="4"/>
        <v>100</v>
      </c>
      <c r="Y30" s="19">
        <f t="shared" si="4"/>
        <v>100</v>
      </c>
      <c r="Z30" s="19">
        <f t="shared" si="4"/>
        <v>100</v>
      </c>
      <c r="AA30" s="19">
        <f t="shared" si="4"/>
        <v>100</v>
      </c>
      <c r="AB30" s="19">
        <f t="shared" si="4"/>
        <v>100</v>
      </c>
      <c r="AC30" s="19">
        <f t="shared" si="4"/>
        <v>100</v>
      </c>
      <c r="AD30" s="19">
        <f t="shared" si="4"/>
        <v>100</v>
      </c>
      <c r="AE30" s="19">
        <f t="shared" si="4"/>
        <v>100</v>
      </c>
      <c r="AF30" s="19">
        <f t="shared" si="4"/>
        <v>100</v>
      </c>
      <c r="AG30" s="19">
        <f t="shared" si="4"/>
        <v>100</v>
      </c>
      <c r="AH30" s="19">
        <f t="shared" si="4"/>
        <v>100</v>
      </c>
      <c r="AI30" s="20">
        <f t="shared" si="4"/>
        <v>100</v>
      </c>
    </row>
    <row r="31" spans="1:35" x14ac:dyDescent="0.2">
      <c r="A31" s="362" t="s">
        <v>37</v>
      </c>
      <c r="B31" s="362"/>
      <c r="C31" s="12">
        <f t="shared" ref="C31:Q31" si="6">80-C30</f>
        <v>80</v>
      </c>
      <c r="D31" s="12">
        <f t="shared" si="6"/>
        <v>80</v>
      </c>
      <c r="E31" s="12">
        <f t="shared" si="6"/>
        <v>80</v>
      </c>
      <c r="F31" s="12">
        <f t="shared" si="6"/>
        <v>80</v>
      </c>
      <c r="G31" s="12">
        <f t="shared" si="6"/>
        <v>80</v>
      </c>
      <c r="H31" s="12">
        <f t="shared" si="6"/>
        <v>80</v>
      </c>
      <c r="I31" s="12">
        <f t="shared" si="6"/>
        <v>80</v>
      </c>
      <c r="J31" s="12">
        <f t="shared" si="6"/>
        <v>80</v>
      </c>
      <c r="K31" s="12">
        <f t="shared" si="6"/>
        <v>80</v>
      </c>
      <c r="L31" s="12">
        <f t="shared" si="6"/>
        <v>80</v>
      </c>
      <c r="M31" s="12">
        <f t="shared" si="6"/>
        <v>80</v>
      </c>
      <c r="N31" s="12">
        <f t="shared" si="6"/>
        <v>80</v>
      </c>
      <c r="O31" s="12">
        <f t="shared" si="6"/>
        <v>80</v>
      </c>
      <c r="P31" s="12">
        <f t="shared" si="6"/>
        <v>80</v>
      </c>
      <c r="Q31" s="12">
        <f t="shared" si="6"/>
        <v>80</v>
      </c>
      <c r="T31" s="17" t="s">
        <v>47</v>
      </c>
      <c r="U31" s="18">
        <f t="shared" si="4"/>
        <v>100</v>
      </c>
      <c r="V31" s="19">
        <f t="shared" si="4"/>
        <v>100</v>
      </c>
      <c r="W31" s="19">
        <f t="shared" si="4"/>
        <v>100</v>
      </c>
      <c r="X31" s="19">
        <f t="shared" si="4"/>
        <v>100</v>
      </c>
      <c r="Y31" s="19">
        <f t="shared" si="4"/>
        <v>100</v>
      </c>
      <c r="Z31" s="19">
        <f t="shared" si="4"/>
        <v>100</v>
      </c>
      <c r="AA31" s="19">
        <f t="shared" si="4"/>
        <v>85</v>
      </c>
      <c r="AB31" s="19">
        <f t="shared" si="4"/>
        <v>67.5</v>
      </c>
      <c r="AC31" s="19">
        <f t="shared" si="4"/>
        <v>63.749999999999993</v>
      </c>
      <c r="AD31" s="19">
        <f t="shared" si="4"/>
        <v>61.250000000000007</v>
      </c>
      <c r="AE31" s="19">
        <f t="shared" si="4"/>
        <v>58.75</v>
      </c>
      <c r="AF31" s="19">
        <f t="shared" si="4"/>
        <v>53.75</v>
      </c>
      <c r="AG31" s="19">
        <f t="shared" si="4"/>
        <v>52.5</v>
      </c>
      <c r="AH31" s="19">
        <f t="shared" si="4"/>
        <v>52.5</v>
      </c>
      <c r="AI31" s="20">
        <f t="shared" si="4"/>
        <v>52.5</v>
      </c>
    </row>
    <row r="32" spans="1:35" ht="15.75" thickBot="1" x14ac:dyDescent="0.25">
      <c r="T32" s="21" t="s">
        <v>48</v>
      </c>
      <c r="U32" s="22">
        <f t="shared" si="4"/>
        <v>100</v>
      </c>
      <c r="V32" s="23">
        <f t="shared" si="4"/>
        <v>100</v>
      </c>
      <c r="W32" s="23">
        <f t="shared" si="4"/>
        <v>100</v>
      </c>
      <c r="X32" s="23">
        <f t="shared" si="4"/>
        <v>100</v>
      </c>
      <c r="Y32" s="23">
        <f t="shared" si="4"/>
        <v>100</v>
      </c>
      <c r="Z32" s="23">
        <f t="shared" si="4"/>
        <v>100</v>
      </c>
      <c r="AA32" s="23">
        <f t="shared" si="4"/>
        <v>100</v>
      </c>
      <c r="AB32" s="23">
        <f t="shared" si="4"/>
        <v>100</v>
      </c>
      <c r="AC32" s="23">
        <f t="shared" si="4"/>
        <v>100</v>
      </c>
      <c r="AD32" s="23">
        <f t="shared" si="4"/>
        <v>100</v>
      </c>
      <c r="AE32" s="23">
        <f t="shared" si="4"/>
        <v>100</v>
      </c>
      <c r="AF32" s="23">
        <f t="shared" si="4"/>
        <v>100</v>
      </c>
      <c r="AG32" s="23">
        <f t="shared" si="4"/>
        <v>100</v>
      </c>
      <c r="AH32" s="23">
        <f t="shared" si="4"/>
        <v>100</v>
      </c>
      <c r="AI32" s="24">
        <f t="shared" si="4"/>
        <v>100</v>
      </c>
    </row>
    <row r="33" spans="1:18" x14ac:dyDescent="0.2">
      <c r="A33" s="363" t="s">
        <v>0</v>
      </c>
      <c r="B33" s="363"/>
      <c r="C33" s="363" t="s">
        <v>43</v>
      </c>
      <c r="D33" s="363"/>
    </row>
    <row r="34" spans="1:18" x14ac:dyDescent="0.2">
      <c r="A34" s="363" t="s">
        <v>19</v>
      </c>
      <c r="B34" s="363"/>
      <c r="C34" s="1" t="s">
        <v>20</v>
      </c>
      <c r="D34" s="1" t="s">
        <v>21</v>
      </c>
      <c r="E34" s="1" t="s">
        <v>22</v>
      </c>
      <c r="F34" s="1" t="s">
        <v>23</v>
      </c>
      <c r="G34" s="1" t="s">
        <v>24</v>
      </c>
      <c r="H34" s="1" t="s">
        <v>25</v>
      </c>
      <c r="I34" s="1" t="s">
        <v>26</v>
      </c>
      <c r="J34" s="1" t="s">
        <v>27</v>
      </c>
      <c r="K34" s="1" t="s">
        <v>28</v>
      </c>
      <c r="L34" s="1" t="s">
        <v>29</v>
      </c>
      <c r="M34" s="1" t="s">
        <v>30</v>
      </c>
      <c r="N34" s="1" t="s">
        <v>31</v>
      </c>
      <c r="O34" s="1" t="s">
        <v>32</v>
      </c>
      <c r="P34" s="1" t="s">
        <v>33</v>
      </c>
      <c r="Q34" s="1" t="s">
        <v>34</v>
      </c>
    </row>
    <row r="35" spans="1:18" x14ac:dyDescent="0.2">
      <c r="A35" s="366" t="s">
        <v>36</v>
      </c>
      <c r="B35" s="366"/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2</v>
      </c>
      <c r="J35" s="7">
        <v>18</v>
      </c>
      <c r="K35" s="7">
        <v>21</v>
      </c>
      <c r="L35" s="7">
        <v>23</v>
      </c>
      <c r="M35" s="7">
        <v>26</v>
      </c>
      <c r="N35" s="7">
        <v>28</v>
      </c>
      <c r="O35" s="7">
        <v>31</v>
      </c>
      <c r="P35" s="7">
        <v>31</v>
      </c>
      <c r="Q35" s="7">
        <v>31</v>
      </c>
    </row>
    <row r="36" spans="1:18" x14ac:dyDescent="0.2">
      <c r="A36" s="362" t="s">
        <v>37</v>
      </c>
      <c r="B36" s="362"/>
      <c r="C36" s="12">
        <f t="shared" ref="C36:Q36" si="7">80-C35</f>
        <v>80</v>
      </c>
      <c r="D36" s="12">
        <f t="shared" si="7"/>
        <v>80</v>
      </c>
      <c r="E36" s="12">
        <f t="shared" si="7"/>
        <v>80</v>
      </c>
      <c r="F36" s="12">
        <f t="shared" si="7"/>
        <v>80</v>
      </c>
      <c r="G36" s="12">
        <f t="shared" si="7"/>
        <v>80</v>
      </c>
      <c r="H36" s="12">
        <f t="shared" si="7"/>
        <v>80</v>
      </c>
      <c r="I36" s="12">
        <f t="shared" si="7"/>
        <v>78</v>
      </c>
      <c r="J36" s="12">
        <f t="shared" si="7"/>
        <v>62</v>
      </c>
      <c r="K36" s="12">
        <f t="shared" si="7"/>
        <v>59</v>
      </c>
      <c r="L36" s="12">
        <f t="shared" si="7"/>
        <v>57</v>
      </c>
      <c r="M36" s="12">
        <f t="shared" si="7"/>
        <v>54</v>
      </c>
      <c r="N36" s="12">
        <f t="shared" si="7"/>
        <v>52</v>
      </c>
      <c r="O36" s="12">
        <f t="shared" si="7"/>
        <v>49</v>
      </c>
      <c r="P36" s="12">
        <f t="shared" si="7"/>
        <v>49</v>
      </c>
      <c r="Q36" s="12">
        <f t="shared" si="7"/>
        <v>49</v>
      </c>
    </row>
    <row r="38" spans="1:18" x14ac:dyDescent="0.2">
      <c r="A38" s="363" t="s">
        <v>0</v>
      </c>
      <c r="B38" s="363"/>
      <c r="C38" s="363" t="s">
        <v>44</v>
      </c>
      <c r="D38" s="363"/>
    </row>
    <row r="39" spans="1:18" x14ac:dyDescent="0.2">
      <c r="A39" s="363" t="s">
        <v>19</v>
      </c>
      <c r="B39" s="363"/>
      <c r="C39" s="1" t="s">
        <v>20</v>
      </c>
      <c r="D39" s="1" t="s">
        <v>21</v>
      </c>
      <c r="E39" s="1" t="s">
        <v>22</v>
      </c>
      <c r="F39" s="1" t="s">
        <v>23</v>
      </c>
      <c r="G39" s="1" t="s">
        <v>24</v>
      </c>
      <c r="H39" s="1" t="s">
        <v>25</v>
      </c>
      <c r="I39" s="1" t="s">
        <v>26</v>
      </c>
      <c r="J39" s="1" t="s">
        <v>27</v>
      </c>
      <c r="K39" s="1" t="s">
        <v>28</v>
      </c>
      <c r="L39" s="1" t="s">
        <v>29</v>
      </c>
      <c r="M39" s="1" t="s">
        <v>30</v>
      </c>
      <c r="N39" s="1" t="s">
        <v>31</v>
      </c>
      <c r="O39" s="1" t="s">
        <v>32</v>
      </c>
      <c r="P39" s="1" t="s">
        <v>33</v>
      </c>
      <c r="Q39" s="1" t="s">
        <v>34</v>
      </c>
    </row>
    <row r="40" spans="1:18" x14ac:dyDescent="0.2">
      <c r="A40" s="366" t="s">
        <v>36</v>
      </c>
      <c r="B40" s="366"/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</row>
    <row r="41" spans="1:18" x14ac:dyDescent="0.2">
      <c r="A41" s="362" t="s">
        <v>37</v>
      </c>
      <c r="B41" s="362"/>
      <c r="C41" s="12">
        <f t="shared" ref="C41:Q41" si="8">80-C40</f>
        <v>80</v>
      </c>
      <c r="D41" s="12">
        <f t="shared" si="8"/>
        <v>80</v>
      </c>
      <c r="E41" s="12">
        <f t="shared" si="8"/>
        <v>80</v>
      </c>
      <c r="F41" s="12">
        <f t="shared" si="8"/>
        <v>80</v>
      </c>
      <c r="G41" s="12">
        <f t="shared" si="8"/>
        <v>80</v>
      </c>
      <c r="H41" s="12">
        <f t="shared" si="8"/>
        <v>80</v>
      </c>
      <c r="I41" s="12">
        <f t="shared" si="8"/>
        <v>80</v>
      </c>
      <c r="J41" s="12">
        <f t="shared" si="8"/>
        <v>80</v>
      </c>
      <c r="K41" s="12">
        <f t="shared" si="8"/>
        <v>80</v>
      </c>
      <c r="L41" s="12">
        <f t="shared" si="8"/>
        <v>80</v>
      </c>
      <c r="M41" s="12">
        <f t="shared" si="8"/>
        <v>80</v>
      </c>
      <c r="N41" s="12">
        <f t="shared" si="8"/>
        <v>80</v>
      </c>
      <c r="O41" s="12">
        <f t="shared" si="8"/>
        <v>80</v>
      </c>
      <c r="P41" s="12">
        <f t="shared" si="8"/>
        <v>80</v>
      </c>
      <c r="Q41" s="12">
        <f t="shared" si="8"/>
        <v>80</v>
      </c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5" spans="1:18" s="25" customFormat="1" x14ac:dyDescent="0.2">
      <c r="A45" s="363" t="s">
        <v>0</v>
      </c>
      <c r="B45" s="363"/>
      <c r="C45" s="370" t="s">
        <v>45</v>
      </c>
      <c r="D45" s="370"/>
    </row>
    <row r="46" spans="1:18" x14ac:dyDescent="0.2">
      <c r="A46" s="363" t="s">
        <v>19</v>
      </c>
      <c r="B46" s="363"/>
      <c r="C46" s="1" t="s">
        <v>20</v>
      </c>
      <c r="D46" s="1" t="s">
        <v>21</v>
      </c>
      <c r="E46" s="1" t="s">
        <v>22</v>
      </c>
      <c r="F46" s="1" t="s">
        <v>23</v>
      </c>
      <c r="G46" s="1" t="s">
        <v>24</v>
      </c>
      <c r="H46" s="1" t="s">
        <v>25</v>
      </c>
      <c r="I46" s="1" t="s">
        <v>26</v>
      </c>
      <c r="J46" s="1" t="s">
        <v>27</v>
      </c>
      <c r="K46" s="1" t="s">
        <v>28</v>
      </c>
      <c r="L46" s="1" t="s">
        <v>29</v>
      </c>
      <c r="M46" s="1" t="s">
        <v>30</v>
      </c>
      <c r="N46" s="1" t="s">
        <v>31</v>
      </c>
      <c r="O46" s="1" t="s">
        <v>32</v>
      </c>
      <c r="P46" s="1" t="s">
        <v>33</v>
      </c>
      <c r="Q46" s="1" t="s">
        <v>34</v>
      </c>
    </row>
    <row r="47" spans="1:18" x14ac:dyDescent="0.2">
      <c r="A47" s="366" t="s">
        <v>36</v>
      </c>
      <c r="B47" s="366"/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77</v>
      </c>
      <c r="J47" s="7">
        <v>77</v>
      </c>
      <c r="K47" s="7">
        <v>77</v>
      </c>
      <c r="L47" s="7">
        <v>78</v>
      </c>
      <c r="M47" s="7">
        <v>78</v>
      </c>
      <c r="N47" s="7">
        <v>78</v>
      </c>
      <c r="O47" s="7">
        <v>78</v>
      </c>
      <c r="P47" s="7">
        <v>78</v>
      </c>
      <c r="Q47" s="7">
        <v>78</v>
      </c>
    </row>
    <row r="48" spans="1:18" x14ac:dyDescent="0.2">
      <c r="A48" s="362" t="s">
        <v>37</v>
      </c>
      <c r="B48" s="362"/>
      <c r="C48" s="12">
        <f t="shared" ref="C48:Q48" si="9">80-C47</f>
        <v>80</v>
      </c>
      <c r="D48" s="12">
        <f t="shared" si="9"/>
        <v>80</v>
      </c>
      <c r="E48" s="12">
        <f t="shared" si="9"/>
        <v>80</v>
      </c>
      <c r="F48" s="12">
        <f t="shared" si="9"/>
        <v>80</v>
      </c>
      <c r="G48" s="12">
        <f t="shared" si="9"/>
        <v>80</v>
      </c>
      <c r="H48" s="12">
        <f t="shared" si="9"/>
        <v>80</v>
      </c>
      <c r="I48" s="12">
        <f t="shared" si="9"/>
        <v>3</v>
      </c>
      <c r="J48" s="12">
        <f t="shared" si="9"/>
        <v>3</v>
      </c>
      <c r="K48" s="12">
        <f t="shared" si="9"/>
        <v>3</v>
      </c>
      <c r="L48" s="12">
        <f t="shared" si="9"/>
        <v>2</v>
      </c>
      <c r="M48" s="12">
        <f t="shared" si="9"/>
        <v>2</v>
      </c>
      <c r="N48" s="12">
        <f t="shared" si="9"/>
        <v>2</v>
      </c>
      <c r="O48" s="12">
        <f t="shared" si="9"/>
        <v>2</v>
      </c>
      <c r="P48" s="12">
        <f t="shared" si="9"/>
        <v>2</v>
      </c>
      <c r="Q48" s="12">
        <f t="shared" si="9"/>
        <v>2</v>
      </c>
    </row>
    <row r="50" spans="1:17" x14ac:dyDescent="0.2">
      <c r="A50" s="363" t="s">
        <v>0</v>
      </c>
      <c r="B50" s="363"/>
      <c r="C50" s="363" t="s">
        <v>46</v>
      </c>
      <c r="D50" s="363"/>
    </row>
    <row r="51" spans="1:17" x14ac:dyDescent="0.2">
      <c r="A51" s="363" t="s">
        <v>19</v>
      </c>
      <c r="B51" s="363"/>
      <c r="C51" s="1" t="s">
        <v>20</v>
      </c>
      <c r="D51" s="1" t="s">
        <v>21</v>
      </c>
      <c r="E51" s="1" t="s">
        <v>22</v>
      </c>
      <c r="F51" s="1" t="s">
        <v>23</v>
      </c>
      <c r="G51" s="1" t="s">
        <v>24</v>
      </c>
      <c r="H51" s="1" t="s">
        <v>25</v>
      </c>
      <c r="I51" s="1" t="s">
        <v>26</v>
      </c>
      <c r="J51" s="1" t="s">
        <v>27</v>
      </c>
      <c r="K51" s="1" t="s">
        <v>28</v>
      </c>
      <c r="L51" s="1" t="s">
        <v>29</v>
      </c>
      <c r="M51" s="1" t="s">
        <v>30</v>
      </c>
      <c r="N51" s="1" t="s">
        <v>31</v>
      </c>
      <c r="O51" s="1" t="s">
        <v>32</v>
      </c>
      <c r="P51" s="1" t="s">
        <v>33</v>
      </c>
      <c r="Q51" s="1" t="s">
        <v>34</v>
      </c>
    </row>
    <row r="52" spans="1:17" x14ac:dyDescent="0.2">
      <c r="A52" s="366" t="s">
        <v>36</v>
      </c>
      <c r="B52" s="366"/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">
      <c r="A53" s="362" t="s">
        <v>37</v>
      </c>
      <c r="B53" s="362"/>
      <c r="C53" s="12">
        <f t="shared" ref="C53:Q53" si="10">80-C52</f>
        <v>80</v>
      </c>
      <c r="D53" s="12">
        <f t="shared" si="10"/>
        <v>80</v>
      </c>
      <c r="E53" s="12">
        <f t="shared" si="10"/>
        <v>80</v>
      </c>
      <c r="F53" s="12">
        <f t="shared" si="10"/>
        <v>80</v>
      </c>
      <c r="G53" s="12">
        <f t="shared" si="10"/>
        <v>80</v>
      </c>
      <c r="H53" s="12">
        <f t="shared" si="10"/>
        <v>80</v>
      </c>
      <c r="I53" s="12">
        <f t="shared" si="10"/>
        <v>80</v>
      </c>
      <c r="J53" s="12">
        <f t="shared" si="10"/>
        <v>80</v>
      </c>
      <c r="K53" s="12">
        <f t="shared" si="10"/>
        <v>80</v>
      </c>
      <c r="L53" s="12">
        <f t="shared" si="10"/>
        <v>80</v>
      </c>
      <c r="M53" s="12">
        <f t="shared" si="10"/>
        <v>80</v>
      </c>
      <c r="N53" s="12">
        <f t="shared" si="10"/>
        <v>80</v>
      </c>
      <c r="O53" s="12">
        <f t="shared" si="10"/>
        <v>80</v>
      </c>
      <c r="P53" s="12">
        <f t="shared" si="10"/>
        <v>80</v>
      </c>
      <c r="Q53" s="12">
        <f t="shared" si="10"/>
        <v>80</v>
      </c>
    </row>
    <row r="55" spans="1:17" x14ac:dyDescent="0.2">
      <c r="A55" s="363" t="s">
        <v>0</v>
      </c>
      <c r="B55" s="363"/>
      <c r="C55" s="363" t="s">
        <v>47</v>
      </c>
      <c r="D55" s="363"/>
    </row>
    <row r="56" spans="1:17" x14ac:dyDescent="0.2">
      <c r="A56" s="363" t="s">
        <v>19</v>
      </c>
      <c r="B56" s="363"/>
      <c r="C56" s="1" t="s">
        <v>20</v>
      </c>
      <c r="D56" s="1" t="s">
        <v>21</v>
      </c>
      <c r="E56" s="1" t="s">
        <v>22</v>
      </c>
      <c r="F56" s="1" t="s">
        <v>23</v>
      </c>
      <c r="G56" s="1" t="s">
        <v>24</v>
      </c>
      <c r="H56" s="1" t="s">
        <v>25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1" t="s">
        <v>31</v>
      </c>
      <c r="O56" s="1" t="s">
        <v>32</v>
      </c>
      <c r="P56" s="1" t="s">
        <v>33</v>
      </c>
      <c r="Q56" s="1" t="s">
        <v>34</v>
      </c>
    </row>
    <row r="57" spans="1:17" x14ac:dyDescent="0.2">
      <c r="A57" s="366" t="s">
        <v>36</v>
      </c>
      <c r="B57" s="366"/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12</v>
      </c>
      <c r="J57" s="7">
        <v>26</v>
      </c>
      <c r="K57" s="7">
        <v>29</v>
      </c>
      <c r="L57" s="7">
        <v>31</v>
      </c>
      <c r="M57" s="7">
        <v>33</v>
      </c>
      <c r="N57" s="7">
        <v>37</v>
      </c>
      <c r="O57" s="7">
        <v>38</v>
      </c>
      <c r="P57" s="7">
        <v>38</v>
      </c>
      <c r="Q57" s="7">
        <v>38</v>
      </c>
    </row>
    <row r="58" spans="1:17" x14ac:dyDescent="0.2">
      <c r="A58" s="362" t="s">
        <v>37</v>
      </c>
      <c r="B58" s="362"/>
      <c r="C58" s="12">
        <f t="shared" ref="C58:Q58" si="11">80-C57</f>
        <v>80</v>
      </c>
      <c r="D58" s="12">
        <f t="shared" si="11"/>
        <v>80</v>
      </c>
      <c r="E58" s="12">
        <f t="shared" si="11"/>
        <v>80</v>
      </c>
      <c r="F58" s="12">
        <f t="shared" si="11"/>
        <v>80</v>
      </c>
      <c r="G58" s="12">
        <f t="shared" si="11"/>
        <v>80</v>
      </c>
      <c r="H58" s="12">
        <f t="shared" si="11"/>
        <v>80</v>
      </c>
      <c r="I58" s="12">
        <f t="shared" si="11"/>
        <v>68</v>
      </c>
      <c r="J58" s="12">
        <f t="shared" si="11"/>
        <v>54</v>
      </c>
      <c r="K58" s="12">
        <f t="shared" si="11"/>
        <v>51</v>
      </c>
      <c r="L58" s="12">
        <f t="shared" si="11"/>
        <v>49</v>
      </c>
      <c r="M58" s="12">
        <f t="shared" si="11"/>
        <v>47</v>
      </c>
      <c r="N58" s="12">
        <f t="shared" si="11"/>
        <v>43</v>
      </c>
      <c r="O58" s="12">
        <f t="shared" si="11"/>
        <v>42</v>
      </c>
      <c r="P58" s="12">
        <f t="shared" si="11"/>
        <v>42</v>
      </c>
      <c r="Q58" s="12">
        <f t="shared" si="11"/>
        <v>42</v>
      </c>
    </row>
    <row r="59" spans="1:17" s="25" customFormat="1" x14ac:dyDescent="0.2"/>
    <row r="60" spans="1:17" x14ac:dyDescent="0.2">
      <c r="A60" s="363" t="s">
        <v>0</v>
      </c>
      <c r="B60" s="363"/>
      <c r="C60" s="363" t="s">
        <v>48</v>
      </c>
      <c r="D60" s="363"/>
    </row>
    <row r="61" spans="1:17" x14ac:dyDescent="0.2">
      <c r="A61" s="363" t="s">
        <v>19</v>
      </c>
      <c r="B61" s="363"/>
      <c r="C61" s="1" t="s">
        <v>20</v>
      </c>
      <c r="D61" s="1" t="s">
        <v>21</v>
      </c>
      <c r="E61" s="1" t="s">
        <v>22</v>
      </c>
      <c r="F61" s="1" t="s">
        <v>23</v>
      </c>
      <c r="G61" s="1" t="s">
        <v>24</v>
      </c>
      <c r="H61" s="1" t="s">
        <v>25</v>
      </c>
      <c r="I61" s="1" t="s">
        <v>26</v>
      </c>
      <c r="J61" s="1" t="s">
        <v>27</v>
      </c>
      <c r="K61" s="1" t="s">
        <v>28</v>
      </c>
      <c r="L61" s="1" t="s">
        <v>29</v>
      </c>
      <c r="M61" s="1" t="s">
        <v>30</v>
      </c>
      <c r="N61" s="1" t="s">
        <v>31</v>
      </c>
      <c r="O61" s="1" t="s">
        <v>32</v>
      </c>
      <c r="P61" s="1" t="s">
        <v>33</v>
      </c>
      <c r="Q61" s="1" t="s">
        <v>34</v>
      </c>
    </row>
    <row r="62" spans="1:17" x14ac:dyDescent="0.2">
      <c r="A62" s="366" t="s">
        <v>36</v>
      </c>
      <c r="B62" s="366"/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</row>
    <row r="63" spans="1:17" x14ac:dyDescent="0.2">
      <c r="A63" s="362" t="s">
        <v>37</v>
      </c>
      <c r="B63" s="362"/>
      <c r="C63" s="12">
        <f t="shared" ref="C63:Q63" si="12">80-C62</f>
        <v>80</v>
      </c>
      <c r="D63" s="12">
        <f t="shared" si="12"/>
        <v>80</v>
      </c>
      <c r="E63" s="12">
        <f t="shared" si="12"/>
        <v>80</v>
      </c>
      <c r="F63" s="12">
        <f t="shared" si="12"/>
        <v>80</v>
      </c>
      <c r="G63" s="12">
        <f t="shared" si="12"/>
        <v>80</v>
      </c>
      <c r="H63" s="12">
        <f t="shared" si="12"/>
        <v>80</v>
      </c>
      <c r="I63" s="12">
        <f t="shared" si="12"/>
        <v>80</v>
      </c>
      <c r="J63" s="12">
        <f t="shared" si="12"/>
        <v>80</v>
      </c>
      <c r="K63" s="12">
        <f t="shared" si="12"/>
        <v>80</v>
      </c>
      <c r="L63" s="12">
        <f t="shared" si="12"/>
        <v>80</v>
      </c>
      <c r="M63" s="12">
        <f t="shared" si="12"/>
        <v>80</v>
      </c>
      <c r="N63" s="12">
        <f t="shared" si="12"/>
        <v>80</v>
      </c>
      <c r="O63" s="12">
        <f t="shared" si="12"/>
        <v>80</v>
      </c>
      <c r="P63" s="12">
        <f t="shared" si="12"/>
        <v>80</v>
      </c>
      <c r="Q63" s="12">
        <f t="shared" si="12"/>
        <v>80</v>
      </c>
    </row>
  </sheetData>
  <mergeCells count="62">
    <mergeCell ref="A63:B63"/>
    <mergeCell ref="A52:B52"/>
    <mergeCell ref="A53:B53"/>
    <mergeCell ref="A55:B55"/>
    <mergeCell ref="C55:D55"/>
    <mergeCell ref="A56:B56"/>
    <mergeCell ref="A57:B57"/>
    <mergeCell ref="A58:B58"/>
    <mergeCell ref="A60:B60"/>
    <mergeCell ref="C60:D60"/>
    <mergeCell ref="A61:B61"/>
    <mergeCell ref="A62:B62"/>
    <mergeCell ref="A51:B51"/>
    <mergeCell ref="A38:B38"/>
    <mergeCell ref="C38:D38"/>
    <mergeCell ref="A39:B39"/>
    <mergeCell ref="A40:B40"/>
    <mergeCell ref="A41:B41"/>
    <mergeCell ref="A45:B45"/>
    <mergeCell ref="C45:D45"/>
    <mergeCell ref="A46:B46"/>
    <mergeCell ref="A47:B47"/>
    <mergeCell ref="A48:B48"/>
    <mergeCell ref="A50:B50"/>
    <mergeCell ref="C50:D50"/>
    <mergeCell ref="T19:V19"/>
    <mergeCell ref="A23:B23"/>
    <mergeCell ref="C23:D23"/>
    <mergeCell ref="A36:B36"/>
    <mergeCell ref="A25:B25"/>
    <mergeCell ref="A26:B26"/>
    <mergeCell ref="A28:B28"/>
    <mergeCell ref="C28:D28"/>
    <mergeCell ref="A29:B29"/>
    <mergeCell ref="A30:B30"/>
    <mergeCell ref="A31:B31"/>
    <mergeCell ref="A33:B33"/>
    <mergeCell ref="C33:D33"/>
    <mergeCell ref="A34:B34"/>
    <mergeCell ref="A35:B35"/>
    <mergeCell ref="A24:B24"/>
    <mergeCell ref="A12:B12"/>
    <mergeCell ref="A13:B13"/>
    <mergeCell ref="A14:B14"/>
    <mergeCell ref="A16:B16"/>
    <mergeCell ref="A18:B18"/>
    <mergeCell ref="A19:B19"/>
    <mergeCell ref="C16:D16"/>
    <mergeCell ref="A17:B17"/>
    <mergeCell ref="A6:B6"/>
    <mergeCell ref="C6:D6"/>
    <mergeCell ref="A7:B7"/>
    <mergeCell ref="A8:B8"/>
    <mergeCell ref="A9:B9"/>
    <mergeCell ref="A11:B11"/>
    <mergeCell ref="C11:D11"/>
    <mergeCell ref="A4:B4"/>
    <mergeCell ref="A1:B1"/>
    <mergeCell ref="C1:D1"/>
    <mergeCell ref="A2:B2"/>
    <mergeCell ref="T2:U2"/>
    <mergeCell ref="A3:B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="70" zoomScaleNormal="70" workbookViewId="0">
      <selection sqref="A1:E1"/>
    </sheetView>
  </sheetViews>
  <sheetFormatPr baseColWidth="10" defaultColWidth="10" defaultRowHeight="15" x14ac:dyDescent="0.25"/>
  <cols>
    <col min="1" max="2" width="10" style="26"/>
    <col min="3" max="3" width="11.5" style="26" customWidth="1"/>
    <col min="4" max="29" width="10" style="26"/>
    <col min="30" max="30" width="10" style="27"/>
    <col min="31" max="31" width="10" style="28"/>
    <col min="32" max="32" width="12.25" style="26" bestFit="1" customWidth="1"/>
    <col min="33" max="36" width="10" style="26"/>
    <col min="37" max="37" width="14.5" style="26" bestFit="1" customWidth="1"/>
    <col min="38" max="41" width="10" style="26"/>
    <col min="42" max="42" width="15.125" style="26" customWidth="1"/>
    <col min="43" max="16384" width="10" style="26"/>
  </cols>
  <sheetData>
    <row r="1" spans="1:46" ht="15.75" thickBot="1" x14ac:dyDescent="0.3">
      <c r="A1" s="371" t="s">
        <v>50</v>
      </c>
      <c r="B1" s="372"/>
      <c r="C1" s="372"/>
      <c r="D1" s="372"/>
      <c r="E1" s="373"/>
      <c r="F1" s="26" t="s">
        <v>51</v>
      </c>
      <c r="G1" s="371" t="s">
        <v>52</v>
      </c>
      <c r="H1" s="372"/>
      <c r="I1" s="372"/>
      <c r="J1" s="372"/>
      <c r="K1" s="373"/>
      <c r="AH1" s="29"/>
      <c r="AI1" s="374" t="s">
        <v>53</v>
      </c>
      <c r="AJ1" s="375"/>
      <c r="AK1" s="375"/>
      <c r="AL1" s="375"/>
      <c r="AM1" s="376"/>
      <c r="AN1" s="374" t="s">
        <v>54</v>
      </c>
      <c r="AO1" s="375"/>
      <c r="AP1" s="375"/>
      <c r="AQ1" s="375"/>
      <c r="AR1" s="375"/>
      <c r="AS1" s="375"/>
      <c r="AT1" s="377"/>
    </row>
    <row r="2" spans="1:46" ht="15.75" thickBot="1" x14ac:dyDescent="0.3">
      <c r="AH2" s="29"/>
      <c r="AI2" s="378" t="s">
        <v>55</v>
      </c>
      <c r="AJ2" s="379"/>
      <c r="AK2" s="379"/>
      <c r="AL2" s="379"/>
      <c r="AM2" s="380"/>
      <c r="AN2" s="378" t="s">
        <v>56</v>
      </c>
      <c r="AO2" s="379"/>
      <c r="AP2" s="379"/>
      <c r="AQ2" s="379"/>
      <c r="AR2" s="379"/>
      <c r="AS2" s="379"/>
      <c r="AT2" s="381"/>
    </row>
    <row r="3" spans="1:46" ht="15.75" thickBot="1" x14ac:dyDescent="0.3">
      <c r="B3" s="382" t="s">
        <v>57</v>
      </c>
      <c r="C3" s="383"/>
      <c r="D3" s="30"/>
      <c r="E3" s="30"/>
      <c r="F3" s="30"/>
      <c r="G3" s="30"/>
      <c r="H3" s="30"/>
      <c r="AF3" s="31"/>
      <c r="AH3" s="29"/>
      <c r="AI3" s="32"/>
      <c r="AJ3" s="30"/>
      <c r="AK3" s="30"/>
      <c r="AL3" s="30"/>
      <c r="AM3" s="29"/>
    </row>
    <row r="4" spans="1:46" ht="15.75" thickBot="1" x14ac:dyDescent="0.3"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>
        <v>10</v>
      </c>
      <c r="L4" s="33">
        <v>11</v>
      </c>
      <c r="M4" s="33">
        <v>12</v>
      </c>
      <c r="N4" s="33">
        <v>13</v>
      </c>
      <c r="O4" s="33">
        <v>14</v>
      </c>
      <c r="P4" s="33">
        <v>15</v>
      </c>
      <c r="Q4" s="33">
        <v>16</v>
      </c>
      <c r="R4" s="33">
        <v>17</v>
      </c>
      <c r="S4" s="33">
        <v>18</v>
      </c>
      <c r="T4" s="33">
        <v>19</v>
      </c>
      <c r="U4" s="33">
        <v>20</v>
      </c>
      <c r="V4" s="33">
        <v>21</v>
      </c>
      <c r="W4" s="33">
        <v>22</v>
      </c>
      <c r="X4" s="33">
        <v>23</v>
      </c>
      <c r="Y4" s="33">
        <v>24</v>
      </c>
      <c r="Z4" s="33">
        <v>25</v>
      </c>
      <c r="AA4" s="33">
        <v>26</v>
      </c>
      <c r="AB4" s="33">
        <v>27</v>
      </c>
      <c r="AC4" s="33">
        <v>28</v>
      </c>
      <c r="AE4" s="382" t="s">
        <v>57</v>
      </c>
      <c r="AF4" s="383"/>
      <c r="AH4" s="29"/>
      <c r="AI4" s="32"/>
      <c r="AJ4" s="30"/>
      <c r="AK4" s="34" t="s">
        <v>58</v>
      </c>
      <c r="AL4" s="30"/>
      <c r="AM4" s="29"/>
      <c r="AP4" s="382" t="s">
        <v>57</v>
      </c>
      <c r="AQ4" s="383"/>
    </row>
    <row r="5" spans="1:46" ht="15.75" thickBot="1" x14ac:dyDescent="0.3">
      <c r="A5" s="35"/>
      <c r="B5" s="36">
        <v>0</v>
      </c>
      <c r="C5" s="36">
        <v>0.75</v>
      </c>
      <c r="D5" s="36">
        <v>1.5</v>
      </c>
      <c r="E5" s="36">
        <v>2.25</v>
      </c>
      <c r="F5" s="36">
        <v>3</v>
      </c>
      <c r="G5" s="36">
        <v>3.75</v>
      </c>
      <c r="H5" s="36">
        <v>4.5</v>
      </c>
      <c r="I5" s="36">
        <v>5.25</v>
      </c>
      <c r="J5" s="36">
        <v>6</v>
      </c>
      <c r="K5" s="36">
        <v>6.75</v>
      </c>
      <c r="L5" s="36">
        <v>7.5</v>
      </c>
      <c r="M5" s="36">
        <v>8.25</v>
      </c>
      <c r="N5" s="36">
        <v>9</v>
      </c>
      <c r="O5" s="36">
        <v>9.75</v>
      </c>
      <c r="P5" s="36">
        <v>10.5</v>
      </c>
      <c r="Q5" s="36">
        <v>11.25</v>
      </c>
      <c r="R5" s="36">
        <v>12</v>
      </c>
      <c r="S5" s="36">
        <v>12.75</v>
      </c>
      <c r="T5" s="36">
        <v>13.5</v>
      </c>
      <c r="U5" s="36">
        <v>14.25</v>
      </c>
      <c r="V5" s="36">
        <v>15</v>
      </c>
      <c r="W5" s="36">
        <v>15.75</v>
      </c>
      <c r="X5" s="36">
        <v>16.5</v>
      </c>
      <c r="Y5" s="36">
        <v>17.25</v>
      </c>
      <c r="Z5" s="36">
        <v>18</v>
      </c>
      <c r="AA5" s="36">
        <v>18.75</v>
      </c>
      <c r="AB5" s="36">
        <v>19.5</v>
      </c>
      <c r="AC5" s="36">
        <v>20.25</v>
      </c>
      <c r="AE5" s="37" t="s">
        <v>59</v>
      </c>
      <c r="AF5" s="38" t="s">
        <v>60</v>
      </c>
      <c r="AH5" s="29"/>
      <c r="AI5" s="32"/>
      <c r="AJ5" s="30"/>
      <c r="AK5" s="38" t="s">
        <v>60</v>
      </c>
      <c r="AL5" s="30"/>
      <c r="AM5" s="29"/>
      <c r="AP5" s="39" t="s">
        <v>61</v>
      </c>
    </row>
    <row r="6" spans="1:46" x14ac:dyDescent="0.25">
      <c r="A6" s="27">
        <v>1</v>
      </c>
      <c r="B6" s="40">
        <v>6.7174999999999999E-2</v>
      </c>
      <c r="C6" s="40">
        <v>6.9343749999999996E-2</v>
      </c>
      <c r="D6" s="40">
        <v>5.2262500000000003E-2</v>
      </c>
      <c r="E6" s="40">
        <v>1.8474999999999998E-2</v>
      </c>
      <c r="F6" s="40">
        <v>1.7981250000000001E-2</v>
      </c>
      <c r="G6" s="40">
        <v>1.3587500000000001E-2</v>
      </c>
      <c r="H6" s="40">
        <v>1.1081250000000001E-2</v>
      </c>
      <c r="I6" s="40">
        <v>5.9624999999999999E-3</v>
      </c>
      <c r="J6" s="40">
        <v>8.4062500000000005E-3</v>
      </c>
      <c r="K6" s="40">
        <v>7.2437500000000002E-3</v>
      </c>
      <c r="L6" s="40">
        <v>8.5812500000000003E-3</v>
      </c>
      <c r="M6" s="40">
        <v>6.1749999999999999E-3</v>
      </c>
      <c r="N6" s="40">
        <v>5.3937499999999897E-3</v>
      </c>
      <c r="O6" s="40">
        <v>4.46875000000001E-3</v>
      </c>
      <c r="P6" s="40">
        <v>5.2312499999999998E-3</v>
      </c>
      <c r="Q6" s="40">
        <v>6.5500000000000003E-3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  <c r="Z6" s="41">
        <v>0</v>
      </c>
      <c r="AA6" s="41">
        <v>0</v>
      </c>
      <c r="AB6" s="41">
        <v>0</v>
      </c>
      <c r="AC6" s="41">
        <v>0</v>
      </c>
      <c r="AD6" s="27">
        <v>1</v>
      </c>
      <c r="AE6" s="42">
        <v>525</v>
      </c>
      <c r="AF6" s="43">
        <v>131.25</v>
      </c>
      <c r="AH6" s="29"/>
      <c r="AI6" s="32"/>
      <c r="AJ6" s="30"/>
      <c r="AK6" s="30">
        <v>11.5</v>
      </c>
      <c r="AL6" s="30"/>
      <c r="AM6" s="29"/>
      <c r="AP6" s="44">
        <f>AF6-$AK$14</f>
        <v>120.125</v>
      </c>
    </row>
    <row r="7" spans="1:46" x14ac:dyDescent="0.25">
      <c r="A7" s="27">
        <v>2</v>
      </c>
      <c r="B7" s="40">
        <v>3.8175000000000001E-2</v>
      </c>
      <c r="C7" s="40">
        <v>8.3743750000000006E-2</v>
      </c>
      <c r="D7" s="40">
        <v>5.5562500000000001E-2</v>
      </c>
      <c r="E7" s="40">
        <v>1.5375E-2</v>
      </c>
      <c r="F7" s="40">
        <v>1.318125E-2</v>
      </c>
      <c r="G7" s="40">
        <v>8.8874999999999996E-3</v>
      </c>
      <c r="H7" s="40">
        <v>7.6812499999999997E-3</v>
      </c>
      <c r="I7" s="40">
        <v>4.6625E-3</v>
      </c>
      <c r="J7" s="40">
        <v>6.7062500000000004E-3</v>
      </c>
      <c r="K7" s="40">
        <v>4.7437499999999997E-3</v>
      </c>
      <c r="L7" s="40">
        <v>5.9812499999999996E-3</v>
      </c>
      <c r="M7" s="40">
        <v>4.875E-3</v>
      </c>
      <c r="N7" s="40">
        <v>3.3937500000000001E-3</v>
      </c>
      <c r="O7" s="40">
        <v>5.0687500000000003E-3</v>
      </c>
      <c r="P7" s="40">
        <v>3.0312500000000001E-3</v>
      </c>
      <c r="Q7" s="40">
        <v>3.8500000000000001E-3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  <c r="Z7" s="41">
        <v>0</v>
      </c>
      <c r="AA7" s="41">
        <v>0</v>
      </c>
      <c r="AB7" s="41">
        <v>0</v>
      </c>
      <c r="AC7" s="41">
        <v>0</v>
      </c>
      <c r="AD7" s="27">
        <v>2</v>
      </c>
      <c r="AE7" s="42">
        <v>375</v>
      </c>
      <c r="AF7" s="43">
        <v>93.75</v>
      </c>
      <c r="AH7" s="29"/>
      <c r="AI7" s="32"/>
      <c r="AJ7" s="30"/>
      <c r="AK7" s="30">
        <v>10.5</v>
      </c>
      <c r="AL7" s="30"/>
      <c r="AM7" s="29"/>
      <c r="AP7" s="44">
        <f t="shared" ref="AP7:AP13" si="0">AF7-$AK$14</f>
        <v>82.625</v>
      </c>
    </row>
    <row r="8" spans="1:46" x14ac:dyDescent="0.25">
      <c r="A8" s="27">
        <v>3</v>
      </c>
      <c r="B8" s="40">
        <v>4.6574999999999998E-2</v>
      </c>
      <c r="C8" s="40">
        <v>6.9643750000000004E-2</v>
      </c>
      <c r="D8" s="40">
        <v>8.2362500000000005E-2</v>
      </c>
      <c r="E8" s="40">
        <v>2.3574999999999999E-2</v>
      </c>
      <c r="F8" s="40">
        <v>1.7081249999999999E-2</v>
      </c>
      <c r="G8" s="40">
        <v>1.2687500000000001E-2</v>
      </c>
      <c r="H8" s="40">
        <v>1.228125E-2</v>
      </c>
      <c r="I8" s="40">
        <v>7.3625000000000001E-3</v>
      </c>
      <c r="J8" s="40">
        <v>8.4062500000000005E-3</v>
      </c>
      <c r="K8" s="40">
        <v>6.8437500000000104E-3</v>
      </c>
      <c r="L8" s="40">
        <v>7.4812499999999896E-3</v>
      </c>
      <c r="M8" s="40">
        <v>7.5750000000000001E-3</v>
      </c>
      <c r="N8" s="40">
        <v>5.7937500000000003E-3</v>
      </c>
      <c r="O8" s="40">
        <v>5.7687499999999996E-3</v>
      </c>
      <c r="P8" s="40">
        <v>6.3312500000000001E-3</v>
      </c>
      <c r="Q8" s="40">
        <v>4.5500000000000002E-3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  <c r="Z8" s="41">
        <v>0</v>
      </c>
      <c r="AA8" s="41">
        <v>0</v>
      </c>
      <c r="AB8" s="41">
        <v>0</v>
      </c>
      <c r="AC8" s="41">
        <v>0</v>
      </c>
      <c r="AD8" s="27">
        <v>3</v>
      </c>
      <c r="AE8" s="42">
        <v>525</v>
      </c>
      <c r="AF8" s="43">
        <v>131.25</v>
      </c>
      <c r="AH8" s="29"/>
      <c r="AI8" s="32"/>
      <c r="AJ8" s="30"/>
      <c r="AK8" s="30">
        <v>11.5</v>
      </c>
      <c r="AL8" s="30"/>
      <c r="AM8" s="29"/>
      <c r="AP8" s="44">
        <f t="shared" si="0"/>
        <v>120.125</v>
      </c>
    </row>
    <row r="9" spans="1:46" x14ac:dyDescent="0.25">
      <c r="A9" s="27">
        <v>4</v>
      </c>
      <c r="B9" s="40">
        <v>7.7174999999999994E-2</v>
      </c>
      <c r="C9" s="40">
        <v>6.5743750000000004E-2</v>
      </c>
      <c r="D9" s="40">
        <v>6.6162499999999999E-2</v>
      </c>
      <c r="E9" s="40">
        <v>5.7575000000000001E-2</v>
      </c>
      <c r="F9" s="40">
        <v>3.5881250000000003E-2</v>
      </c>
      <c r="G9" s="40">
        <v>2.5187500000000002E-2</v>
      </c>
      <c r="H9" s="40">
        <v>2.378125E-2</v>
      </c>
      <c r="I9" s="40">
        <v>1.2862500000000001E-2</v>
      </c>
      <c r="J9" s="40">
        <v>1.510625E-2</v>
      </c>
      <c r="K9" s="40">
        <v>1.184375E-2</v>
      </c>
      <c r="L9" s="40">
        <v>1.148125E-2</v>
      </c>
      <c r="M9" s="40">
        <v>9.1750000000000009E-3</v>
      </c>
      <c r="N9" s="40">
        <v>9.5937499999999894E-3</v>
      </c>
      <c r="O9" s="40">
        <v>8.6687499999999994E-3</v>
      </c>
      <c r="P9" s="40">
        <v>8.8312500000000006E-3</v>
      </c>
      <c r="Q9" s="40">
        <v>7.8499999999999993E-3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  <c r="Z9" s="41">
        <v>0</v>
      </c>
      <c r="AA9" s="41">
        <v>0</v>
      </c>
      <c r="AB9" s="41">
        <v>0</v>
      </c>
      <c r="AC9" s="41">
        <v>0</v>
      </c>
      <c r="AD9" s="27">
        <v>4</v>
      </c>
      <c r="AE9" s="42">
        <v>825</v>
      </c>
      <c r="AF9" s="43">
        <v>206.25</v>
      </c>
      <c r="AH9" s="29"/>
      <c r="AI9" s="32"/>
      <c r="AJ9" s="30"/>
      <c r="AK9" s="30">
        <v>10.5</v>
      </c>
      <c r="AL9" s="30"/>
      <c r="AM9" s="29"/>
      <c r="AP9" s="44">
        <f t="shared" si="0"/>
        <v>195.125</v>
      </c>
    </row>
    <row r="10" spans="1:46" x14ac:dyDescent="0.25">
      <c r="A10" s="27">
        <v>5</v>
      </c>
      <c r="B10" s="40">
        <v>4.6875E-2</v>
      </c>
      <c r="C10" s="40">
        <v>8.1643750000000001E-2</v>
      </c>
      <c r="D10" s="40">
        <v>9.0462500000000001E-2</v>
      </c>
      <c r="E10" s="40">
        <v>4.1274999999999999E-2</v>
      </c>
      <c r="F10" s="40">
        <v>1.9481249999999999E-2</v>
      </c>
      <c r="G10" s="40">
        <v>1.22875E-2</v>
      </c>
      <c r="H10" s="40">
        <v>1.128125E-2</v>
      </c>
      <c r="I10" s="40">
        <v>8.7624999999999995E-3</v>
      </c>
      <c r="J10" s="40">
        <v>7.4062499999999996E-3</v>
      </c>
      <c r="K10" s="40">
        <v>7.5437500000000096E-3</v>
      </c>
      <c r="L10" s="40">
        <v>5.9812499999999996E-3</v>
      </c>
      <c r="M10" s="40">
        <v>5.2750000000000002E-3</v>
      </c>
      <c r="N10" s="40">
        <v>5.9937499999999999E-3</v>
      </c>
      <c r="O10" s="40">
        <v>6.6687500000000002E-3</v>
      </c>
      <c r="P10" s="40">
        <v>5.2312499999999998E-3</v>
      </c>
      <c r="Q10" s="40">
        <v>5.0499999999999998E-3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27">
        <v>5</v>
      </c>
      <c r="AE10" s="42">
        <v>525</v>
      </c>
      <c r="AF10" s="43">
        <v>131.25</v>
      </c>
      <c r="AH10" s="29"/>
      <c r="AI10" s="32"/>
      <c r="AJ10" s="30"/>
      <c r="AK10" s="30">
        <v>10.5</v>
      </c>
      <c r="AL10" s="30"/>
      <c r="AM10" s="29"/>
      <c r="AP10" s="44">
        <f t="shared" si="0"/>
        <v>120.125</v>
      </c>
    </row>
    <row r="11" spans="1:46" x14ac:dyDescent="0.25">
      <c r="A11" s="27">
        <v>6</v>
      </c>
      <c r="B11" s="40">
        <v>7.6674999999999993E-2</v>
      </c>
      <c r="C11" s="40">
        <v>7.724375E-2</v>
      </c>
      <c r="D11" s="40">
        <v>8.9762499999999995E-2</v>
      </c>
      <c r="E11" s="40">
        <v>6.5074999999999994E-2</v>
      </c>
      <c r="F11" s="40">
        <v>4.8681250000000002E-2</v>
      </c>
      <c r="G11" s="40">
        <v>2.70875E-2</v>
      </c>
      <c r="H11" s="40">
        <v>2.378125E-2</v>
      </c>
      <c r="I11" s="40">
        <v>1.5162500000000001E-2</v>
      </c>
      <c r="J11" s="40">
        <v>1.220625E-2</v>
      </c>
      <c r="K11" s="40">
        <v>1.1143749999999999E-2</v>
      </c>
      <c r="L11" s="40">
        <v>8.5812500000000003E-3</v>
      </c>
      <c r="M11" s="40">
        <v>7.6750000000000004E-3</v>
      </c>
      <c r="N11" s="40">
        <v>7.5937499999999903E-3</v>
      </c>
      <c r="O11" s="40">
        <v>8.1687500000000007E-3</v>
      </c>
      <c r="P11" s="40">
        <v>6.7312500000000003E-3</v>
      </c>
      <c r="Q11" s="40">
        <v>6.2500000000000003E-3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27">
        <v>6</v>
      </c>
      <c r="AE11" s="42">
        <v>750</v>
      </c>
      <c r="AF11" s="43">
        <v>187.5</v>
      </c>
      <c r="AH11" s="29"/>
      <c r="AI11" s="32"/>
      <c r="AJ11" s="30"/>
      <c r="AK11" s="30">
        <v>10.5</v>
      </c>
      <c r="AL11" s="30"/>
      <c r="AM11" s="29"/>
      <c r="AP11" s="44">
        <f t="shared" si="0"/>
        <v>176.375</v>
      </c>
    </row>
    <row r="12" spans="1:46" x14ac:dyDescent="0.25">
      <c r="A12" s="27">
        <v>7</v>
      </c>
      <c r="B12" s="40">
        <v>6.3575000000000007E-2</v>
      </c>
      <c r="C12" s="40">
        <v>7.6043749999999993E-2</v>
      </c>
      <c r="D12" s="40">
        <v>5.9562499999999997E-2</v>
      </c>
      <c r="E12" s="40">
        <v>2.5075E-2</v>
      </c>
      <c r="F12" s="40">
        <v>1.7081249999999999E-2</v>
      </c>
      <c r="G12" s="40">
        <v>1.16875E-2</v>
      </c>
      <c r="H12" s="40">
        <v>1.1381250000000001E-2</v>
      </c>
      <c r="I12" s="40">
        <v>8.2625000000000007E-3</v>
      </c>
      <c r="J12" s="40">
        <v>7.20625E-3</v>
      </c>
      <c r="K12" s="40">
        <v>6.9437500000000003E-3</v>
      </c>
      <c r="L12" s="40">
        <v>6.3812499999999902E-3</v>
      </c>
      <c r="M12" s="40">
        <v>5.1749999999999999E-3</v>
      </c>
      <c r="N12" s="40">
        <v>6.1937499999999901E-3</v>
      </c>
      <c r="O12" s="40">
        <v>5.8687500000000102E-3</v>
      </c>
      <c r="P12" s="40">
        <v>5.1312500000000004E-3</v>
      </c>
      <c r="Q12" s="40">
        <v>4.6499999999999996E-3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  <c r="AD12" s="27">
        <v>7</v>
      </c>
      <c r="AE12" s="42">
        <v>525</v>
      </c>
      <c r="AF12" s="43">
        <v>131.25</v>
      </c>
      <c r="AH12" s="29"/>
      <c r="AI12" s="32"/>
      <c r="AJ12" s="30"/>
      <c r="AK12" s="30">
        <v>12.5</v>
      </c>
      <c r="AL12" s="30"/>
      <c r="AM12" s="29"/>
      <c r="AP12" s="44">
        <f t="shared" si="0"/>
        <v>120.125</v>
      </c>
    </row>
    <row r="13" spans="1:46" x14ac:dyDescent="0.25">
      <c r="A13" s="27">
        <v>8</v>
      </c>
      <c r="B13" s="40">
        <v>4.6875E-2</v>
      </c>
      <c r="C13" s="40">
        <v>6.4343750000000005E-2</v>
      </c>
      <c r="D13" s="40">
        <v>7.6262499999999997E-2</v>
      </c>
      <c r="E13" s="40">
        <v>2.1975000000000001E-2</v>
      </c>
      <c r="F13" s="40">
        <v>1.518125E-2</v>
      </c>
      <c r="G13" s="40">
        <v>1.22875E-2</v>
      </c>
      <c r="H13" s="40">
        <v>1.118125E-2</v>
      </c>
      <c r="I13" s="40">
        <v>8.8625000000000006E-3</v>
      </c>
      <c r="J13" s="40">
        <v>7.8062499999999998E-3</v>
      </c>
      <c r="K13" s="40">
        <v>6.8437500000000104E-3</v>
      </c>
      <c r="L13" s="40">
        <v>5.7812499999999904E-3</v>
      </c>
      <c r="M13" s="40">
        <v>7.2750000000000002E-3</v>
      </c>
      <c r="N13" s="40">
        <v>4.9937499999999904E-3</v>
      </c>
      <c r="O13" s="40">
        <v>6.1687500000000102E-3</v>
      </c>
      <c r="P13" s="40">
        <v>4.8312499999999996E-3</v>
      </c>
      <c r="Q13" s="40">
        <v>4.0499999999999998E-3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27">
        <v>8</v>
      </c>
      <c r="AE13" s="42">
        <v>525</v>
      </c>
      <c r="AF13" s="43">
        <v>131.25</v>
      </c>
      <c r="AH13" s="29"/>
      <c r="AI13" s="32"/>
      <c r="AJ13" s="30"/>
      <c r="AK13" s="30">
        <v>11.5</v>
      </c>
      <c r="AL13" s="30"/>
      <c r="AM13" s="29"/>
      <c r="AP13" s="44">
        <f t="shared" si="0"/>
        <v>120.125</v>
      </c>
    </row>
    <row r="14" spans="1:46" ht="15.75" thickBot="1" x14ac:dyDescent="0.3">
      <c r="A14" s="35"/>
      <c r="AF14" s="31"/>
      <c r="AH14" s="29"/>
      <c r="AI14" s="32"/>
      <c r="AJ14" s="30" t="s">
        <v>62</v>
      </c>
      <c r="AK14" s="26">
        <f>AVERAGE(AK6:AK13)</f>
        <v>11.125</v>
      </c>
      <c r="AL14" s="30"/>
      <c r="AM14" s="29"/>
    </row>
    <row r="15" spans="1:46" ht="15.75" thickBot="1" x14ac:dyDescent="0.3">
      <c r="A15" s="35"/>
      <c r="B15" s="384" t="s">
        <v>63</v>
      </c>
      <c r="C15" s="385"/>
      <c r="AF15" s="31"/>
      <c r="AH15" s="29"/>
      <c r="AI15" s="32"/>
      <c r="AJ15" s="30"/>
      <c r="AK15" s="30"/>
      <c r="AL15" s="30"/>
      <c r="AM15" s="29"/>
      <c r="AP15" s="30"/>
    </row>
    <row r="16" spans="1:46" ht="15.75" thickBot="1" x14ac:dyDescent="0.3">
      <c r="A16" s="35"/>
      <c r="B16" s="33">
        <v>1</v>
      </c>
      <c r="C16" s="33">
        <v>2</v>
      </c>
      <c r="D16" s="33">
        <v>3</v>
      </c>
      <c r="E16" s="33">
        <v>4</v>
      </c>
      <c r="F16" s="33">
        <v>5</v>
      </c>
      <c r="G16" s="33">
        <v>6</v>
      </c>
      <c r="H16" s="33">
        <v>7</v>
      </c>
      <c r="I16" s="33">
        <v>8</v>
      </c>
      <c r="J16" s="33">
        <v>9</v>
      </c>
      <c r="K16" s="33">
        <v>10</v>
      </c>
      <c r="L16" s="33">
        <v>11</v>
      </c>
      <c r="M16" s="33">
        <v>12</v>
      </c>
      <c r="N16" s="33">
        <v>13</v>
      </c>
      <c r="O16" s="33">
        <v>14</v>
      </c>
      <c r="P16" s="33">
        <v>15</v>
      </c>
      <c r="Q16" s="33">
        <v>16</v>
      </c>
      <c r="R16" s="33">
        <v>17</v>
      </c>
      <c r="S16" s="33">
        <v>18</v>
      </c>
      <c r="T16" s="33">
        <v>19</v>
      </c>
      <c r="U16" s="33">
        <v>20</v>
      </c>
      <c r="V16" s="33">
        <v>21</v>
      </c>
      <c r="W16" s="33">
        <v>22</v>
      </c>
      <c r="X16" s="33">
        <v>23</v>
      </c>
      <c r="Y16" s="33">
        <v>24</v>
      </c>
      <c r="Z16" s="33">
        <v>25</v>
      </c>
      <c r="AA16" s="33">
        <v>26</v>
      </c>
      <c r="AB16" s="33">
        <v>27</v>
      </c>
      <c r="AC16" s="33">
        <v>28</v>
      </c>
      <c r="AE16" s="384" t="s">
        <v>63</v>
      </c>
      <c r="AF16" s="385"/>
      <c r="AH16" s="29"/>
      <c r="AI16" s="32"/>
      <c r="AJ16" s="30"/>
      <c r="AK16" s="45" t="s">
        <v>64</v>
      </c>
      <c r="AL16" s="30"/>
      <c r="AM16" s="29"/>
      <c r="AP16" s="384" t="s">
        <v>63</v>
      </c>
      <c r="AQ16" s="385"/>
    </row>
    <row r="17" spans="1:44" ht="15.75" thickBot="1" x14ac:dyDescent="0.3">
      <c r="A17" s="35"/>
      <c r="B17" s="36">
        <v>0</v>
      </c>
      <c r="C17" s="36">
        <v>0.75</v>
      </c>
      <c r="D17" s="36">
        <v>1.5</v>
      </c>
      <c r="E17" s="36">
        <v>2.25</v>
      </c>
      <c r="F17" s="36">
        <v>3</v>
      </c>
      <c r="G17" s="36">
        <v>3.75</v>
      </c>
      <c r="H17" s="36">
        <v>4.5</v>
      </c>
      <c r="I17" s="36">
        <v>5.25</v>
      </c>
      <c r="J17" s="36">
        <v>6</v>
      </c>
      <c r="K17" s="36">
        <v>6.75</v>
      </c>
      <c r="L17" s="36">
        <v>7.5</v>
      </c>
      <c r="M17" s="36">
        <v>8.25</v>
      </c>
      <c r="N17" s="36">
        <v>9</v>
      </c>
      <c r="O17" s="36">
        <v>9.75</v>
      </c>
      <c r="P17" s="36">
        <v>10.5</v>
      </c>
      <c r="Q17" s="36">
        <v>11.25</v>
      </c>
      <c r="R17" s="36">
        <v>12</v>
      </c>
      <c r="S17" s="36">
        <v>12.75</v>
      </c>
      <c r="T17" s="36">
        <v>13.5</v>
      </c>
      <c r="U17" s="36">
        <v>14.25</v>
      </c>
      <c r="V17" s="36">
        <v>15</v>
      </c>
      <c r="W17" s="36">
        <v>15.75</v>
      </c>
      <c r="X17" s="36">
        <v>16.5</v>
      </c>
      <c r="Y17" s="36">
        <v>17.25</v>
      </c>
      <c r="Z17" s="36">
        <v>18</v>
      </c>
      <c r="AA17" s="36">
        <v>18.75</v>
      </c>
      <c r="AB17" s="36">
        <v>19.5</v>
      </c>
      <c r="AC17" s="36">
        <v>20.25</v>
      </c>
      <c r="AE17" s="37" t="s">
        <v>59</v>
      </c>
      <c r="AF17" s="38" t="s">
        <v>60</v>
      </c>
      <c r="AH17" s="29"/>
      <c r="AI17" s="32"/>
      <c r="AJ17" s="30"/>
      <c r="AK17" s="38" t="s">
        <v>60</v>
      </c>
      <c r="AL17" s="30"/>
      <c r="AM17" s="29"/>
      <c r="AP17" s="39" t="s">
        <v>61</v>
      </c>
    </row>
    <row r="18" spans="1:44" x14ac:dyDescent="0.25">
      <c r="A18" s="27">
        <v>1</v>
      </c>
      <c r="B18" s="40">
        <v>9.5075000000000007E-2</v>
      </c>
      <c r="C18" s="40">
        <v>5.6043750000000003E-2</v>
      </c>
      <c r="D18" s="40">
        <v>5.79625E-2</v>
      </c>
      <c r="E18" s="40">
        <v>2.5975000000000002E-2</v>
      </c>
      <c r="F18" s="40">
        <v>9.3812500000000007E-3</v>
      </c>
      <c r="G18" s="40">
        <v>4.9874999999999997E-3</v>
      </c>
      <c r="H18" s="40">
        <v>5.5812500000000003E-3</v>
      </c>
      <c r="I18" s="40">
        <v>2.3625E-3</v>
      </c>
      <c r="J18" s="40">
        <v>3.3062500000000002E-3</v>
      </c>
      <c r="K18" s="40">
        <v>3.8437499999999999E-3</v>
      </c>
      <c r="L18" s="40">
        <v>3.7812499999999999E-3</v>
      </c>
      <c r="M18" s="40">
        <v>3.7750000000000001E-3</v>
      </c>
      <c r="N18" s="40">
        <v>5.3937499999999897E-3</v>
      </c>
      <c r="O18" s="40">
        <v>2.7687500000000099E-3</v>
      </c>
      <c r="P18" s="40">
        <v>4.8312499999999996E-3</v>
      </c>
      <c r="Q18" s="40">
        <v>3.2499999999999999E-3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  <c r="Z18" s="41">
        <v>0</v>
      </c>
      <c r="AA18" s="41">
        <v>0</v>
      </c>
      <c r="AB18" s="41">
        <v>0</v>
      </c>
      <c r="AC18" s="41">
        <v>0</v>
      </c>
      <c r="AD18" s="27">
        <v>1</v>
      </c>
      <c r="AE18" s="42">
        <v>300</v>
      </c>
      <c r="AF18" s="43">
        <v>75</v>
      </c>
      <c r="AH18" s="29"/>
      <c r="AI18" s="32"/>
      <c r="AJ18" s="30"/>
      <c r="AK18" s="30">
        <v>16.5</v>
      </c>
      <c r="AL18" s="30"/>
      <c r="AM18" s="29"/>
      <c r="AP18" s="44">
        <f>AF18-$AK$26</f>
        <v>61.375</v>
      </c>
    </row>
    <row r="19" spans="1:44" x14ac:dyDescent="0.25">
      <c r="A19" s="27">
        <v>2</v>
      </c>
      <c r="B19" s="40">
        <v>0.100175</v>
      </c>
      <c r="C19" s="40">
        <v>8.5143750000000004E-2</v>
      </c>
      <c r="D19" s="40">
        <v>2.87625E-2</v>
      </c>
      <c r="E19" s="40">
        <v>1.9075000000000002E-2</v>
      </c>
      <c r="F19" s="40">
        <v>1.148125E-2</v>
      </c>
      <c r="G19" s="40">
        <v>9.5875000000000005E-3</v>
      </c>
      <c r="H19" s="40">
        <v>9.2812499999999996E-3</v>
      </c>
      <c r="I19" s="40">
        <v>6.6625E-3</v>
      </c>
      <c r="J19" s="40">
        <v>8.8062499999999998E-3</v>
      </c>
      <c r="K19" s="40">
        <v>6.8437500000000104E-3</v>
      </c>
      <c r="L19" s="40">
        <v>6.5812499999999899E-3</v>
      </c>
      <c r="M19" s="40">
        <v>6.1749999999999999E-3</v>
      </c>
      <c r="N19" s="40">
        <v>4.2937499999999998E-3</v>
      </c>
      <c r="O19" s="40">
        <v>6.8687500000000103E-3</v>
      </c>
      <c r="P19" s="40">
        <v>1.403125E-2</v>
      </c>
      <c r="Q19" s="40">
        <v>6.45E-3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27">
        <v>2</v>
      </c>
      <c r="AE19" s="42">
        <v>375</v>
      </c>
      <c r="AF19" s="43">
        <v>93.75</v>
      </c>
      <c r="AH19" s="29"/>
      <c r="AI19" s="32"/>
      <c r="AJ19" s="30"/>
      <c r="AK19" s="30">
        <v>13.5</v>
      </c>
      <c r="AL19" s="30"/>
      <c r="AM19" s="29"/>
      <c r="AP19" s="44">
        <f t="shared" ref="AP19:AP25" si="1">AF19-$AK$26</f>
        <v>80.125</v>
      </c>
    </row>
    <row r="20" spans="1:44" x14ac:dyDescent="0.25">
      <c r="A20" s="27">
        <v>3</v>
      </c>
      <c r="B20" s="40">
        <v>9.8074999999999996E-2</v>
      </c>
      <c r="C20" s="40">
        <v>8.7643750000000006E-2</v>
      </c>
      <c r="D20" s="40">
        <v>2.76625E-2</v>
      </c>
      <c r="E20" s="40">
        <v>1.7375000000000002E-2</v>
      </c>
      <c r="F20" s="40">
        <v>1.0181249999999999E-2</v>
      </c>
      <c r="G20" s="40">
        <v>9.0874999999999897E-3</v>
      </c>
      <c r="H20" s="40">
        <v>8.0812499999999999E-3</v>
      </c>
      <c r="I20" s="40">
        <v>7.2624999999999999E-3</v>
      </c>
      <c r="J20" s="40">
        <v>9.8062500000000007E-3</v>
      </c>
      <c r="K20" s="40">
        <v>7.5437500000000096E-3</v>
      </c>
      <c r="L20" s="40">
        <v>6.6812499999999997E-3</v>
      </c>
      <c r="M20" s="40">
        <v>8.0750000000000006E-3</v>
      </c>
      <c r="N20" s="40">
        <v>4.4937499999999899E-3</v>
      </c>
      <c r="O20" s="40">
        <v>7.9687500000000001E-3</v>
      </c>
      <c r="P20" s="40">
        <v>5.1312500000000004E-3</v>
      </c>
      <c r="Q20" s="40">
        <v>4.5500000000000002E-3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  <c r="Z20" s="41">
        <v>0</v>
      </c>
      <c r="AA20" s="41">
        <v>0</v>
      </c>
      <c r="AB20" s="41">
        <v>0</v>
      </c>
      <c r="AC20" s="41">
        <v>0</v>
      </c>
      <c r="AD20" s="27">
        <v>3</v>
      </c>
      <c r="AE20" s="42">
        <v>375</v>
      </c>
      <c r="AF20" s="43">
        <v>93.75</v>
      </c>
      <c r="AH20" s="29"/>
      <c r="AI20" s="32"/>
      <c r="AJ20" s="30"/>
      <c r="AK20" s="30">
        <v>13.5</v>
      </c>
      <c r="AL20" s="30"/>
      <c r="AM20" s="29"/>
      <c r="AP20" s="44">
        <f t="shared" si="1"/>
        <v>80.125</v>
      </c>
    </row>
    <row r="21" spans="1:44" x14ac:dyDescent="0.25">
      <c r="A21" s="27">
        <v>4</v>
      </c>
      <c r="B21" s="40">
        <v>0.10917499999999999</v>
      </c>
      <c r="C21" s="40">
        <v>0.12674374999999999</v>
      </c>
      <c r="D21" s="40">
        <v>2.5062500000000001E-2</v>
      </c>
      <c r="E21" s="40">
        <v>2.1874999999999999E-2</v>
      </c>
      <c r="F21" s="40">
        <v>1.208125E-2</v>
      </c>
      <c r="G21" s="40">
        <v>7.2874999999999997E-3</v>
      </c>
      <c r="H21" s="40">
        <v>7.4812500000000001E-3</v>
      </c>
      <c r="I21" s="40">
        <v>6.3625000000000001E-3</v>
      </c>
      <c r="J21" s="40">
        <v>6.7062500000000004E-3</v>
      </c>
      <c r="K21" s="40">
        <v>5.9437500000000002E-3</v>
      </c>
      <c r="L21" s="40">
        <v>5.2812500000000004E-3</v>
      </c>
      <c r="M21" s="40">
        <v>5.5750000000000001E-3</v>
      </c>
      <c r="N21" s="40">
        <v>5.9937499999999999E-3</v>
      </c>
      <c r="O21" s="40">
        <v>5.5687499999999999E-3</v>
      </c>
      <c r="P21" s="40">
        <v>6.2312499999999998E-3</v>
      </c>
      <c r="Q21" s="40">
        <v>4.45E-3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27">
        <v>4</v>
      </c>
      <c r="AE21" s="42">
        <v>375</v>
      </c>
      <c r="AF21" s="43">
        <v>93.75</v>
      </c>
      <c r="AH21" s="29"/>
      <c r="AI21" s="32"/>
      <c r="AJ21" s="30"/>
      <c r="AK21" s="30">
        <v>12.5</v>
      </c>
      <c r="AL21" s="30"/>
      <c r="AM21" s="29"/>
      <c r="AP21" s="44">
        <f t="shared" si="1"/>
        <v>80.125</v>
      </c>
    </row>
    <row r="22" spans="1:44" x14ac:dyDescent="0.25">
      <c r="A22" s="27">
        <v>5</v>
      </c>
      <c r="B22" s="40">
        <v>0.101175</v>
      </c>
      <c r="C22" s="40">
        <v>5.664375E-2</v>
      </c>
      <c r="D22" s="40">
        <v>1.15625E-2</v>
      </c>
      <c r="E22" s="40">
        <v>1.0675E-2</v>
      </c>
      <c r="F22" s="40">
        <v>1.068125E-2</v>
      </c>
      <c r="G22" s="40">
        <v>1.24875E-2</v>
      </c>
      <c r="H22" s="40">
        <v>4.9812499999999996E-3</v>
      </c>
      <c r="I22" s="40">
        <v>5.4625000000000003E-3</v>
      </c>
      <c r="J22" s="40">
        <v>5.90625E-3</v>
      </c>
      <c r="K22" s="40">
        <v>6.0437499999999996E-3</v>
      </c>
      <c r="L22" s="40">
        <v>5.5812499999999899E-3</v>
      </c>
      <c r="M22" s="40">
        <v>7.3749999999999996E-3</v>
      </c>
      <c r="N22" s="40">
        <v>6.5937499999999998E-3</v>
      </c>
      <c r="O22" s="40">
        <v>4.46875000000001E-3</v>
      </c>
      <c r="P22" s="40">
        <v>9.0312499999999993E-3</v>
      </c>
      <c r="Q22" s="40">
        <v>4.8500000000000001E-3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  <c r="Z22" s="41">
        <v>0</v>
      </c>
      <c r="AA22" s="41">
        <v>0</v>
      </c>
      <c r="AB22" s="41">
        <v>0</v>
      </c>
      <c r="AC22" s="41">
        <v>0</v>
      </c>
      <c r="AD22" s="27">
        <v>5</v>
      </c>
      <c r="AE22" s="42">
        <v>450</v>
      </c>
      <c r="AF22" s="43">
        <v>112.5</v>
      </c>
      <c r="AH22" s="29"/>
      <c r="AI22" s="32"/>
      <c r="AJ22" s="30"/>
      <c r="AK22" s="30">
        <v>13.5</v>
      </c>
      <c r="AL22" s="30"/>
      <c r="AM22" s="29"/>
      <c r="AP22" s="44">
        <f t="shared" si="1"/>
        <v>98.875</v>
      </c>
    </row>
    <row r="23" spans="1:44" x14ac:dyDescent="0.25">
      <c r="A23" s="27">
        <v>6</v>
      </c>
      <c r="B23" s="40">
        <v>0.15327499999999999</v>
      </c>
      <c r="C23" s="40">
        <v>0.12334375</v>
      </c>
      <c r="D23" s="40">
        <v>4.2862499999999998E-2</v>
      </c>
      <c r="E23" s="40">
        <v>2.5274999999999999E-2</v>
      </c>
      <c r="F23" s="40">
        <v>1.2181249999999999E-2</v>
      </c>
      <c r="G23" s="40">
        <v>7.2874999999999997E-3</v>
      </c>
      <c r="H23" s="40">
        <v>6.6812499999999997E-3</v>
      </c>
      <c r="I23" s="40">
        <v>7.0625000000000002E-3</v>
      </c>
      <c r="J23" s="40">
        <v>7.4062499999999996E-3</v>
      </c>
      <c r="K23" s="40">
        <v>6.9437500000000003E-3</v>
      </c>
      <c r="L23" s="40">
        <v>4.6812499999999901E-3</v>
      </c>
      <c r="M23" s="40">
        <v>6.0749999999999997E-3</v>
      </c>
      <c r="N23" s="40">
        <v>4.8937499999999997E-3</v>
      </c>
      <c r="O23" s="40">
        <v>7.1687499999999998E-3</v>
      </c>
      <c r="P23" s="40">
        <v>5.8312499999999996E-3</v>
      </c>
      <c r="Q23" s="40">
        <v>5.9500000000000004E-3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27">
        <v>6</v>
      </c>
      <c r="AE23" s="42">
        <v>375</v>
      </c>
      <c r="AF23" s="43">
        <v>93.75</v>
      </c>
      <c r="AH23" s="29"/>
      <c r="AI23" s="32"/>
      <c r="AJ23" s="30"/>
      <c r="AK23" s="30">
        <v>11.5</v>
      </c>
      <c r="AL23" s="30"/>
      <c r="AM23" s="29"/>
      <c r="AP23" s="44">
        <f t="shared" si="1"/>
        <v>80.125</v>
      </c>
    </row>
    <row r="24" spans="1:44" x14ac:dyDescent="0.25">
      <c r="A24" s="27">
        <v>7</v>
      </c>
      <c r="B24" s="40">
        <v>9.3674999999999994E-2</v>
      </c>
      <c r="C24" s="40">
        <v>8.9143749999999994E-2</v>
      </c>
      <c r="D24" s="40">
        <v>9.6162499999999998E-2</v>
      </c>
      <c r="E24" s="40">
        <v>8.7275000000000005E-2</v>
      </c>
      <c r="F24" s="40">
        <v>7.1781250000000005E-2</v>
      </c>
      <c r="G24" s="40">
        <v>4.0787499999999997E-2</v>
      </c>
      <c r="H24" s="40">
        <v>2.498125E-2</v>
      </c>
      <c r="I24" s="40">
        <v>1.8562499999999999E-2</v>
      </c>
      <c r="J24" s="40">
        <v>1.340625E-2</v>
      </c>
      <c r="K24" s="40">
        <v>1.0243749999999999E-2</v>
      </c>
      <c r="L24" s="40">
        <v>5.8812499999999898E-3</v>
      </c>
      <c r="M24" s="40">
        <v>8.3750000000000005E-3</v>
      </c>
      <c r="N24" s="40">
        <v>5.5937499999999998E-3</v>
      </c>
      <c r="O24" s="40">
        <v>8.8687499999999999E-3</v>
      </c>
      <c r="P24" s="40">
        <v>5.7312500000000002E-3</v>
      </c>
      <c r="Q24" s="40">
        <v>6.45E-3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>
        <v>0</v>
      </c>
      <c r="AB24" s="41">
        <v>0</v>
      </c>
      <c r="AC24" s="41">
        <v>0</v>
      </c>
      <c r="AD24" s="27">
        <v>7</v>
      </c>
      <c r="AE24" s="42">
        <v>750</v>
      </c>
      <c r="AF24" s="43">
        <v>187.5</v>
      </c>
      <c r="AH24" s="29"/>
      <c r="AI24" s="32"/>
      <c r="AJ24" s="30"/>
      <c r="AK24" s="30">
        <v>16.5</v>
      </c>
      <c r="AL24" s="30"/>
      <c r="AM24" s="29"/>
      <c r="AP24" s="44">
        <f t="shared" si="1"/>
        <v>173.875</v>
      </c>
    </row>
    <row r="25" spans="1:44" x14ac:dyDescent="0.25">
      <c r="A25" s="27">
        <v>8</v>
      </c>
      <c r="B25" s="40">
        <v>9.1774999999999995E-2</v>
      </c>
      <c r="C25" s="40">
        <v>0.10134375</v>
      </c>
      <c r="D25" s="40">
        <v>0.12886249999999999</v>
      </c>
      <c r="E25" s="40">
        <v>9.1675000000000006E-2</v>
      </c>
      <c r="F25" s="40">
        <v>7.888125E-2</v>
      </c>
      <c r="G25" s="40">
        <v>8.1187499999999996E-2</v>
      </c>
      <c r="H25" s="40">
        <v>5.5681250000000002E-2</v>
      </c>
      <c r="I25" s="40">
        <v>4.0162499999999997E-2</v>
      </c>
      <c r="J25" s="40">
        <v>3.6706250000000003E-2</v>
      </c>
      <c r="K25" s="40">
        <v>3.0643750000000001E-2</v>
      </c>
      <c r="L25" s="40">
        <v>1.7881250000000001E-2</v>
      </c>
      <c r="M25" s="40">
        <v>2.2275E-2</v>
      </c>
      <c r="N25" s="40">
        <v>1.3093749999999999E-2</v>
      </c>
      <c r="O25" s="40">
        <v>2.0768749999999999E-2</v>
      </c>
      <c r="P25" s="40">
        <v>1.183125E-2</v>
      </c>
      <c r="Q25" s="40">
        <v>8.7500000000000008E-3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41">
        <v>0</v>
      </c>
      <c r="AC25" s="41">
        <v>0</v>
      </c>
      <c r="AD25" s="27">
        <v>8</v>
      </c>
      <c r="AE25" s="42">
        <v>1125</v>
      </c>
      <c r="AF25" s="43">
        <v>281.25</v>
      </c>
      <c r="AH25" s="29"/>
      <c r="AI25" s="32"/>
      <c r="AJ25" s="30"/>
      <c r="AK25" s="30">
        <v>11.5</v>
      </c>
      <c r="AL25" s="30"/>
      <c r="AM25" s="29"/>
      <c r="AP25" s="44">
        <f t="shared" si="1"/>
        <v>267.625</v>
      </c>
    </row>
    <row r="26" spans="1:44" ht="15.75" thickBot="1" x14ac:dyDescent="0.3">
      <c r="A26" s="35"/>
      <c r="AF26" s="31"/>
      <c r="AH26" s="29"/>
      <c r="AI26" s="32"/>
      <c r="AJ26" s="30" t="s">
        <v>62</v>
      </c>
      <c r="AK26" s="26">
        <f>AVERAGE(AK18:AK25)</f>
        <v>13.625</v>
      </c>
      <c r="AL26" s="30"/>
      <c r="AM26" s="29"/>
    </row>
    <row r="27" spans="1:44" ht="15.75" thickBot="1" x14ac:dyDescent="0.3">
      <c r="A27" s="35"/>
      <c r="B27" s="386" t="s">
        <v>65</v>
      </c>
      <c r="C27" s="387"/>
      <c r="D27" s="388"/>
      <c r="AH27" s="29"/>
      <c r="AI27" s="32"/>
      <c r="AJ27" s="30"/>
      <c r="AK27" s="30"/>
      <c r="AL27" s="30"/>
      <c r="AM27" s="29"/>
      <c r="AP27" s="30"/>
    </row>
    <row r="28" spans="1:44" ht="15.75" thickBot="1" x14ac:dyDescent="0.3">
      <c r="A28" s="35"/>
      <c r="B28" s="33">
        <v>1</v>
      </c>
      <c r="C28" s="33">
        <v>2</v>
      </c>
      <c r="D28" s="33">
        <v>3</v>
      </c>
      <c r="E28" s="33">
        <v>4</v>
      </c>
      <c r="F28" s="33">
        <v>5</v>
      </c>
      <c r="G28" s="33">
        <v>6</v>
      </c>
      <c r="H28" s="33">
        <v>7</v>
      </c>
      <c r="I28" s="33">
        <v>8</v>
      </c>
      <c r="J28" s="33">
        <v>9</v>
      </c>
      <c r="K28" s="33">
        <v>10</v>
      </c>
      <c r="L28" s="33">
        <v>11</v>
      </c>
      <c r="M28" s="33">
        <v>12</v>
      </c>
      <c r="N28" s="33">
        <v>13</v>
      </c>
      <c r="O28" s="33">
        <v>14</v>
      </c>
      <c r="P28" s="33">
        <v>15</v>
      </c>
      <c r="Q28" s="33">
        <v>16</v>
      </c>
      <c r="R28" s="33">
        <v>17</v>
      </c>
      <c r="S28" s="33">
        <v>18</v>
      </c>
      <c r="T28" s="33">
        <v>19</v>
      </c>
      <c r="U28" s="33">
        <v>20</v>
      </c>
      <c r="V28" s="33">
        <v>21</v>
      </c>
      <c r="W28" s="33">
        <v>22</v>
      </c>
      <c r="X28" s="33">
        <v>23</v>
      </c>
      <c r="Y28" s="33">
        <v>24</v>
      </c>
      <c r="Z28" s="33">
        <v>25</v>
      </c>
      <c r="AA28" s="33">
        <v>26</v>
      </c>
      <c r="AB28" s="33">
        <v>27</v>
      </c>
      <c r="AC28" s="33">
        <v>28</v>
      </c>
      <c r="AE28" s="386" t="s">
        <v>65</v>
      </c>
      <c r="AF28" s="387"/>
      <c r="AG28" s="388"/>
      <c r="AH28" s="29"/>
      <c r="AI28" s="32"/>
      <c r="AJ28" s="30"/>
      <c r="AK28" s="46" t="s">
        <v>66</v>
      </c>
      <c r="AL28" s="30"/>
      <c r="AM28" s="29"/>
      <c r="AP28" s="386" t="s">
        <v>65</v>
      </c>
      <c r="AQ28" s="387"/>
      <c r="AR28" s="388"/>
    </row>
    <row r="29" spans="1:44" ht="15.75" thickBot="1" x14ac:dyDescent="0.3">
      <c r="A29" s="35"/>
      <c r="B29" s="36">
        <v>0</v>
      </c>
      <c r="C29" s="36">
        <v>0.75</v>
      </c>
      <c r="D29" s="36">
        <v>1.5</v>
      </c>
      <c r="E29" s="36">
        <v>2.25</v>
      </c>
      <c r="F29" s="36">
        <v>3</v>
      </c>
      <c r="G29" s="36">
        <v>3.75</v>
      </c>
      <c r="H29" s="36">
        <v>4.5</v>
      </c>
      <c r="I29" s="36">
        <v>5.25</v>
      </c>
      <c r="J29" s="36">
        <v>6</v>
      </c>
      <c r="K29" s="36">
        <v>6.75</v>
      </c>
      <c r="L29" s="36">
        <v>7.5</v>
      </c>
      <c r="M29" s="36">
        <v>8.25</v>
      </c>
      <c r="N29" s="36">
        <v>9</v>
      </c>
      <c r="O29" s="36">
        <v>9.75</v>
      </c>
      <c r="P29" s="36">
        <v>10.5</v>
      </c>
      <c r="Q29" s="36">
        <v>11.25</v>
      </c>
      <c r="R29" s="36">
        <v>12</v>
      </c>
      <c r="S29" s="36">
        <v>12.75</v>
      </c>
      <c r="T29" s="36">
        <v>13.5</v>
      </c>
      <c r="U29" s="36">
        <v>14.25</v>
      </c>
      <c r="V29" s="36">
        <v>15</v>
      </c>
      <c r="W29" s="36">
        <v>15.75</v>
      </c>
      <c r="X29" s="36">
        <v>16.5</v>
      </c>
      <c r="Y29" s="36">
        <v>17.25</v>
      </c>
      <c r="Z29" s="36">
        <v>18</v>
      </c>
      <c r="AA29" s="36">
        <v>18.75</v>
      </c>
      <c r="AB29" s="36">
        <v>19.5</v>
      </c>
      <c r="AC29" s="36">
        <v>20.25</v>
      </c>
      <c r="AE29" s="37" t="s">
        <v>59</v>
      </c>
      <c r="AF29" s="38" t="s">
        <v>60</v>
      </c>
      <c r="AH29" s="29"/>
      <c r="AI29" s="32"/>
      <c r="AJ29" s="30"/>
      <c r="AK29" s="38" t="s">
        <v>60</v>
      </c>
      <c r="AL29" s="30"/>
      <c r="AM29" s="29"/>
      <c r="AP29" s="39" t="s">
        <v>61</v>
      </c>
    </row>
    <row r="30" spans="1:44" x14ac:dyDescent="0.25">
      <c r="A30" s="27">
        <v>1</v>
      </c>
      <c r="B30" s="40">
        <v>9.3375E-2</v>
      </c>
      <c r="C30" s="40">
        <v>5.9743749999999998E-2</v>
      </c>
      <c r="D30" s="40">
        <v>1.66625E-2</v>
      </c>
      <c r="E30" s="40">
        <v>1.2775E-2</v>
      </c>
      <c r="F30" s="40">
        <v>7.2812500000000004E-3</v>
      </c>
      <c r="G30" s="40">
        <v>7.3874999999999904E-3</v>
      </c>
      <c r="H30" s="40">
        <v>8.5812500000000003E-3</v>
      </c>
      <c r="I30" s="40">
        <v>7.6625E-3</v>
      </c>
      <c r="J30" s="40">
        <v>7.6062500000000002E-3</v>
      </c>
      <c r="K30" s="40">
        <v>6.1437499999999999E-3</v>
      </c>
      <c r="L30" s="40">
        <v>5.9812499999999996E-3</v>
      </c>
      <c r="M30" s="40">
        <v>6.6750000000000004E-3</v>
      </c>
      <c r="N30" s="40">
        <v>5.4937500000000004E-3</v>
      </c>
      <c r="O30" s="40">
        <v>6.4687499999999997E-3</v>
      </c>
      <c r="P30" s="40">
        <v>5.1312500000000004E-3</v>
      </c>
      <c r="Q30" s="40">
        <v>3.8500000000000001E-3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  <c r="Z30" s="41">
        <v>0</v>
      </c>
      <c r="AA30" s="41">
        <v>0</v>
      </c>
      <c r="AB30" s="41">
        <v>0</v>
      </c>
      <c r="AC30" s="41">
        <v>0</v>
      </c>
      <c r="AD30" s="27">
        <v>1</v>
      </c>
      <c r="AE30" s="42">
        <v>300</v>
      </c>
      <c r="AF30" s="43">
        <v>75</v>
      </c>
      <c r="AH30" s="29"/>
      <c r="AI30" s="32"/>
      <c r="AJ30" s="30"/>
      <c r="AK30" s="30">
        <v>5.5</v>
      </c>
      <c r="AL30" s="30"/>
      <c r="AM30" s="29"/>
      <c r="AP30" s="44">
        <f>AF30-$AK$38</f>
        <v>70</v>
      </c>
    </row>
    <row r="31" spans="1:44" x14ac:dyDescent="0.25">
      <c r="A31" s="27">
        <v>2</v>
      </c>
      <c r="B31" s="40">
        <v>9.2674999999999993E-2</v>
      </c>
      <c r="C31" s="40">
        <v>4.0843749999999998E-2</v>
      </c>
      <c r="D31" s="40">
        <v>1.6562500000000001E-2</v>
      </c>
      <c r="E31" s="40">
        <v>1.0075000000000001E-2</v>
      </c>
      <c r="F31" s="40">
        <v>5.8812499999999898E-3</v>
      </c>
      <c r="G31" s="40">
        <v>6.88749999999999E-3</v>
      </c>
      <c r="H31" s="40">
        <v>6.48125E-3</v>
      </c>
      <c r="I31" s="40">
        <v>6.7625000000000003E-3</v>
      </c>
      <c r="J31" s="40">
        <v>6.3062500000000002E-3</v>
      </c>
      <c r="K31" s="40">
        <v>5.1437500000000103E-3</v>
      </c>
      <c r="L31" s="40">
        <v>5.48125E-3</v>
      </c>
      <c r="M31" s="40">
        <v>6.1749999999999999E-3</v>
      </c>
      <c r="N31" s="40">
        <v>4.4937499999999899E-3</v>
      </c>
      <c r="O31" s="40">
        <v>5.4687499999999997E-3</v>
      </c>
      <c r="P31" s="40">
        <v>5.0312500000000001E-3</v>
      </c>
      <c r="Q31" s="40">
        <v>4.9500000000000004E-3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>
        <v>0</v>
      </c>
      <c r="AB31" s="41">
        <v>0</v>
      </c>
      <c r="AC31" s="41">
        <v>0</v>
      </c>
      <c r="AD31" s="27">
        <v>2</v>
      </c>
      <c r="AE31" s="42">
        <v>300</v>
      </c>
      <c r="AF31" s="43">
        <v>75</v>
      </c>
      <c r="AH31" s="29"/>
      <c r="AI31" s="32"/>
      <c r="AJ31" s="30"/>
      <c r="AK31" s="30">
        <v>4.5</v>
      </c>
      <c r="AL31" s="30"/>
      <c r="AM31" s="29"/>
      <c r="AP31" s="44">
        <f t="shared" ref="AP31:AP37" si="2">AF31-$AK$38</f>
        <v>70</v>
      </c>
    </row>
    <row r="32" spans="1:44" x14ac:dyDescent="0.25">
      <c r="A32" s="27">
        <v>3</v>
      </c>
      <c r="B32" s="40">
        <v>9.6574999999999994E-2</v>
      </c>
      <c r="C32" s="40">
        <v>3.7343750000000002E-2</v>
      </c>
      <c r="D32" s="40">
        <v>1.40625E-2</v>
      </c>
      <c r="E32" s="40">
        <v>7.5750000000000001E-3</v>
      </c>
      <c r="F32" s="40">
        <v>5.7812499999999999E-3</v>
      </c>
      <c r="G32" s="40">
        <v>8.1875000000000003E-3</v>
      </c>
      <c r="H32" s="40">
        <v>1.7981250000000001E-2</v>
      </c>
      <c r="I32" s="40">
        <v>5.3625000000000001E-3</v>
      </c>
      <c r="J32" s="40">
        <v>5.8062499999999998E-3</v>
      </c>
      <c r="K32" s="40">
        <v>4.2437500000000001E-3</v>
      </c>
      <c r="L32" s="40">
        <v>4.9812499999999996E-3</v>
      </c>
      <c r="M32" s="40">
        <v>4.3750000000000004E-3</v>
      </c>
      <c r="N32" s="40">
        <v>5.5937499999999998E-3</v>
      </c>
      <c r="O32" s="40">
        <v>5.4687499999999997E-3</v>
      </c>
      <c r="P32" s="40">
        <v>6.0312500000000002E-3</v>
      </c>
      <c r="Q32" s="40">
        <v>2.65E-3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27">
        <v>3</v>
      </c>
      <c r="AE32" s="42">
        <v>225</v>
      </c>
      <c r="AF32" s="43">
        <v>56.25</v>
      </c>
      <c r="AH32" s="29"/>
      <c r="AI32" s="32"/>
      <c r="AJ32" s="30"/>
      <c r="AK32" s="30">
        <v>5.5</v>
      </c>
      <c r="AL32" s="30"/>
      <c r="AM32" s="29"/>
      <c r="AP32" s="44">
        <f t="shared" si="2"/>
        <v>51.25</v>
      </c>
    </row>
    <row r="33" spans="1:44" x14ac:dyDescent="0.25">
      <c r="A33" s="27">
        <v>4</v>
      </c>
      <c r="B33" s="40">
        <v>9.5075000000000007E-2</v>
      </c>
      <c r="C33" s="40">
        <v>7.4243749999999997E-2</v>
      </c>
      <c r="D33" s="40">
        <v>2.64625E-2</v>
      </c>
      <c r="E33" s="40">
        <v>1.3475000000000001E-2</v>
      </c>
      <c r="F33" s="40">
        <v>8.0812499999999895E-3</v>
      </c>
      <c r="G33" s="40">
        <v>7.1875000000000003E-3</v>
      </c>
      <c r="H33" s="40">
        <v>8.1812499999999993E-3</v>
      </c>
      <c r="I33" s="40">
        <v>7.2624999999999999E-3</v>
      </c>
      <c r="J33" s="40">
        <v>7.1062499999999997E-3</v>
      </c>
      <c r="K33" s="40">
        <v>5.8437500000000104E-3</v>
      </c>
      <c r="L33" s="40">
        <v>6.7812499999999904E-3</v>
      </c>
      <c r="M33" s="40">
        <v>6.0749999999999997E-3</v>
      </c>
      <c r="N33" s="40">
        <v>4.4937499999999899E-3</v>
      </c>
      <c r="O33" s="40">
        <v>7.5687500000000104E-3</v>
      </c>
      <c r="P33" s="40">
        <v>5.63125E-3</v>
      </c>
      <c r="Q33" s="40">
        <v>3.5500000000000002E-3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1">
        <v>0</v>
      </c>
      <c r="AC33" s="41">
        <v>0</v>
      </c>
      <c r="AD33" s="27">
        <v>4</v>
      </c>
      <c r="AE33" s="42">
        <v>300</v>
      </c>
      <c r="AF33" s="43">
        <v>75</v>
      </c>
      <c r="AH33" s="29"/>
      <c r="AI33" s="32"/>
      <c r="AJ33" s="30"/>
      <c r="AK33" s="30">
        <v>5.5</v>
      </c>
      <c r="AL33" s="30"/>
      <c r="AM33" s="29"/>
      <c r="AP33" s="44">
        <f t="shared" si="2"/>
        <v>70</v>
      </c>
    </row>
    <row r="34" spans="1:44" x14ac:dyDescent="0.25">
      <c r="A34" s="27">
        <v>5</v>
      </c>
      <c r="B34" s="40">
        <v>9.7074999999999995E-2</v>
      </c>
      <c r="C34" s="40">
        <v>2.8743749999999998E-2</v>
      </c>
      <c r="D34" s="40">
        <v>8.4624999999999995E-3</v>
      </c>
      <c r="E34" s="40">
        <v>6.3749999999999996E-3</v>
      </c>
      <c r="F34" s="40">
        <v>4.8812500000000002E-3</v>
      </c>
      <c r="G34" s="40">
        <v>4.9874999999999997E-3</v>
      </c>
      <c r="H34" s="40">
        <v>5.48125E-3</v>
      </c>
      <c r="I34" s="40">
        <v>5.4625000000000003E-3</v>
      </c>
      <c r="J34" s="40">
        <v>4.4062499999999996E-3</v>
      </c>
      <c r="K34" s="40">
        <v>5.6437500000000099E-3</v>
      </c>
      <c r="L34" s="40">
        <v>6.0812499999999903E-3</v>
      </c>
      <c r="M34" s="40">
        <v>5.0749999999999997E-3</v>
      </c>
      <c r="N34" s="40">
        <v>3.69374999999999E-3</v>
      </c>
      <c r="O34" s="40">
        <v>3.8687499999999998E-3</v>
      </c>
      <c r="P34" s="40">
        <v>3.7312500000000002E-3</v>
      </c>
      <c r="Q34" s="40">
        <v>1.5499999999999999E-3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27">
        <v>5</v>
      </c>
      <c r="AE34" s="42">
        <v>150</v>
      </c>
      <c r="AF34" s="43">
        <v>37.5</v>
      </c>
      <c r="AH34" s="29"/>
      <c r="AI34" s="32"/>
      <c r="AJ34" s="30"/>
      <c r="AK34" s="30">
        <v>4.5</v>
      </c>
      <c r="AL34" s="30"/>
      <c r="AM34" s="29"/>
      <c r="AP34" s="44">
        <f t="shared" si="2"/>
        <v>32.5</v>
      </c>
    </row>
    <row r="35" spans="1:44" x14ac:dyDescent="0.25">
      <c r="A35" s="27">
        <v>6</v>
      </c>
      <c r="B35" s="40">
        <v>9.7375000000000003E-2</v>
      </c>
      <c r="C35" s="40">
        <v>4.1743750000000003E-2</v>
      </c>
      <c r="D35" s="40">
        <v>1.3662499999999999E-2</v>
      </c>
      <c r="E35" s="40">
        <v>7.175E-3</v>
      </c>
      <c r="F35" s="40">
        <v>6.48125E-3</v>
      </c>
      <c r="G35" s="40">
        <v>5.88749999999999E-3</v>
      </c>
      <c r="H35" s="40">
        <v>6.2812500000000004E-3</v>
      </c>
      <c r="I35" s="40">
        <v>6.1624999999999996E-3</v>
      </c>
      <c r="J35" s="40">
        <v>5.5062499999999999E-3</v>
      </c>
      <c r="K35" s="40">
        <v>5.4437499999999998E-3</v>
      </c>
      <c r="L35" s="40">
        <v>6.8812500000000002E-3</v>
      </c>
      <c r="M35" s="40">
        <v>7.6750000000000004E-3</v>
      </c>
      <c r="N35" s="40">
        <v>5.0937500000000002E-3</v>
      </c>
      <c r="O35" s="40">
        <v>5.7687499999999996E-3</v>
      </c>
      <c r="P35" s="40">
        <v>3.83125E-3</v>
      </c>
      <c r="Q35" s="40">
        <v>2.65E-3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41">
        <v>0</v>
      </c>
      <c r="AC35" s="41">
        <v>0</v>
      </c>
      <c r="AD35" s="27">
        <v>6</v>
      </c>
      <c r="AE35" s="42">
        <v>225</v>
      </c>
      <c r="AF35" s="43">
        <v>56.25</v>
      </c>
      <c r="AH35" s="29"/>
      <c r="AI35" s="32"/>
      <c r="AJ35" s="30"/>
      <c r="AK35" s="30">
        <v>4.5</v>
      </c>
      <c r="AL35" s="30"/>
      <c r="AM35" s="29"/>
      <c r="AP35" s="44">
        <f t="shared" si="2"/>
        <v>51.25</v>
      </c>
    </row>
    <row r="36" spans="1:44" x14ac:dyDescent="0.25">
      <c r="A36" s="27">
        <v>7</v>
      </c>
      <c r="B36" s="40">
        <v>8.7374999999999994E-2</v>
      </c>
      <c r="C36" s="40">
        <v>8.1343750000000006E-2</v>
      </c>
      <c r="D36" s="40">
        <v>8.2462499999999994E-2</v>
      </c>
      <c r="E36" s="40">
        <v>3.5874999999999997E-2</v>
      </c>
      <c r="F36" s="40">
        <v>1.8581250000000001E-2</v>
      </c>
      <c r="G36" s="40">
        <v>5.9874999999999998E-3</v>
      </c>
      <c r="H36" s="40">
        <v>4.0812499999999998E-3</v>
      </c>
      <c r="I36" s="40">
        <v>3.8625E-3</v>
      </c>
      <c r="J36" s="40">
        <v>3.8062500000000002E-3</v>
      </c>
      <c r="K36" s="40">
        <v>2.6437499999999998E-3</v>
      </c>
      <c r="L36" s="40">
        <v>4.6812499999999901E-3</v>
      </c>
      <c r="M36" s="40">
        <v>4.0749999999999996E-3</v>
      </c>
      <c r="N36" s="40">
        <v>4.0937500000000002E-3</v>
      </c>
      <c r="O36" s="40">
        <v>3.8687499999999998E-3</v>
      </c>
      <c r="P36" s="40">
        <v>2.9312499999999998E-3</v>
      </c>
      <c r="Q36" s="40">
        <v>1.3500000000000001E-3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  <c r="Z36" s="41">
        <v>0</v>
      </c>
      <c r="AA36" s="41">
        <v>0</v>
      </c>
      <c r="AB36" s="41">
        <v>0</v>
      </c>
      <c r="AC36" s="41">
        <v>0</v>
      </c>
      <c r="AD36" s="27">
        <v>7</v>
      </c>
      <c r="AE36" s="42">
        <v>375</v>
      </c>
      <c r="AF36" s="43">
        <v>93.75</v>
      </c>
      <c r="AH36" s="29"/>
      <c r="AI36" s="32"/>
      <c r="AJ36" s="30"/>
      <c r="AK36" s="30">
        <v>5.5</v>
      </c>
      <c r="AL36" s="30"/>
      <c r="AM36" s="29"/>
      <c r="AP36" s="44">
        <f t="shared" si="2"/>
        <v>88.75</v>
      </c>
    </row>
    <row r="37" spans="1:44" x14ac:dyDescent="0.25">
      <c r="A37" s="27">
        <v>8</v>
      </c>
      <c r="B37" s="40">
        <v>9.4575000000000006E-2</v>
      </c>
      <c r="C37" s="40">
        <v>9.3543749999999995E-2</v>
      </c>
      <c r="D37" s="40">
        <v>8.4062499999999998E-2</v>
      </c>
      <c r="E37" s="40">
        <v>3.2774999999999999E-2</v>
      </c>
      <c r="F37" s="40">
        <v>1.5381250000000001E-2</v>
      </c>
      <c r="G37" s="40">
        <v>5.2874999999999997E-3</v>
      </c>
      <c r="H37" s="40">
        <v>3.8812500000000002E-3</v>
      </c>
      <c r="I37" s="40">
        <v>3.7624999999999998E-3</v>
      </c>
      <c r="J37" s="40">
        <v>3.8062500000000002E-3</v>
      </c>
      <c r="K37" s="40">
        <v>3.04375E-3</v>
      </c>
      <c r="L37" s="40">
        <v>4.6812499999999901E-3</v>
      </c>
      <c r="M37" s="40">
        <v>4.875E-3</v>
      </c>
      <c r="N37" s="40">
        <v>4.19374999999999E-3</v>
      </c>
      <c r="O37" s="40">
        <v>4.1687500000000101E-3</v>
      </c>
      <c r="P37" s="40">
        <v>3.1312499999999999E-3</v>
      </c>
      <c r="Q37" s="40">
        <v>7.5000000000000099E-4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27">
        <v>8</v>
      </c>
      <c r="AE37" s="42">
        <v>375</v>
      </c>
      <c r="AF37" s="43">
        <v>93.75</v>
      </c>
      <c r="AH37" s="29"/>
      <c r="AI37" s="32"/>
      <c r="AJ37" s="30"/>
      <c r="AK37" s="30">
        <v>4.5</v>
      </c>
      <c r="AL37" s="30"/>
      <c r="AM37" s="29"/>
      <c r="AP37" s="44">
        <f t="shared" si="2"/>
        <v>88.75</v>
      </c>
    </row>
    <row r="38" spans="1:44" ht="15.75" thickBot="1" x14ac:dyDescent="0.3">
      <c r="A38" s="35"/>
      <c r="AF38" s="31"/>
      <c r="AH38" s="29"/>
      <c r="AI38" s="32"/>
      <c r="AJ38" s="30" t="s">
        <v>62</v>
      </c>
      <c r="AK38" s="26">
        <f>AVERAGE(AK30:AK37)</f>
        <v>5</v>
      </c>
      <c r="AL38" s="30"/>
      <c r="AM38" s="29"/>
    </row>
    <row r="39" spans="1:44" ht="15.75" thickBot="1" x14ac:dyDescent="0.3">
      <c r="A39" s="35"/>
      <c r="B39" s="389" t="s">
        <v>67</v>
      </c>
      <c r="C39" s="390"/>
      <c r="D39" s="391"/>
      <c r="AH39" s="29"/>
      <c r="AI39" s="32"/>
      <c r="AJ39" s="30"/>
      <c r="AK39" s="30"/>
      <c r="AL39" s="30"/>
      <c r="AM39" s="29"/>
      <c r="AP39" s="30"/>
    </row>
    <row r="40" spans="1:44" ht="15.75" thickBot="1" x14ac:dyDescent="0.3">
      <c r="A40" s="35"/>
      <c r="B40" s="33">
        <v>1</v>
      </c>
      <c r="C40" s="33">
        <v>2</v>
      </c>
      <c r="D40" s="33">
        <v>3</v>
      </c>
      <c r="E40" s="33">
        <v>4</v>
      </c>
      <c r="F40" s="33">
        <v>5</v>
      </c>
      <c r="G40" s="33">
        <v>6</v>
      </c>
      <c r="H40" s="33">
        <v>7</v>
      </c>
      <c r="I40" s="33">
        <v>8</v>
      </c>
      <c r="J40" s="33">
        <v>9</v>
      </c>
      <c r="K40" s="33">
        <v>10</v>
      </c>
      <c r="L40" s="33">
        <v>11</v>
      </c>
      <c r="M40" s="33">
        <v>12</v>
      </c>
      <c r="N40" s="33">
        <v>13</v>
      </c>
      <c r="O40" s="33">
        <v>14</v>
      </c>
      <c r="P40" s="33">
        <v>15</v>
      </c>
      <c r="Q40" s="33">
        <v>16</v>
      </c>
      <c r="R40" s="33">
        <v>17</v>
      </c>
      <c r="S40" s="33">
        <v>18</v>
      </c>
      <c r="T40" s="33">
        <v>19</v>
      </c>
      <c r="U40" s="33">
        <v>20</v>
      </c>
      <c r="V40" s="33">
        <v>21</v>
      </c>
      <c r="W40" s="33">
        <v>22</v>
      </c>
      <c r="X40" s="33">
        <v>23</v>
      </c>
      <c r="Y40" s="33">
        <v>24</v>
      </c>
      <c r="Z40" s="33">
        <v>25</v>
      </c>
      <c r="AA40" s="33">
        <v>26</v>
      </c>
      <c r="AB40" s="33">
        <v>27</v>
      </c>
      <c r="AC40" s="33">
        <v>28</v>
      </c>
      <c r="AE40" s="389" t="s">
        <v>67</v>
      </c>
      <c r="AF40" s="390"/>
      <c r="AG40" s="391"/>
      <c r="AH40" s="29"/>
      <c r="AI40" s="32"/>
      <c r="AJ40" s="30"/>
      <c r="AK40" s="47" t="s">
        <v>68</v>
      </c>
      <c r="AL40" s="30"/>
      <c r="AM40" s="29"/>
      <c r="AP40" s="389" t="s">
        <v>67</v>
      </c>
      <c r="AQ40" s="390"/>
      <c r="AR40" s="391"/>
    </row>
    <row r="41" spans="1:44" ht="15.75" thickBot="1" x14ac:dyDescent="0.3">
      <c r="A41" s="35"/>
      <c r="B41" s="36">
        <v>0</v>
      </c>
      <c r="C41" s="36">
        <v>0.75</v>
      </c>
      <c r="D41" s="36">
        <v>1.5</v>
      </c>
      <c r="E41" s="36">
        <v>2.25</v>
      </c>
      <c r="F41" s="36">
        <v>3</v>
      </c>
      <c r="G41" s="36">
        <v>3.75</v>
      </c>
      <c r="H41" s="36">
        <v>4.5</v>
      </c>
      <c r="I41" s="36">
        <v>5.25</v>
      </c>
      <c r="J41" s="36">
        <v>6</v>
      </c>
      <c r="K41" s="36">
        <v>6.75</v>
      </c>
      <c r="L41" s="36">
        <v>7.5</v>
      </c>
      <c r="M41" s="36">
        <v>8.25</v>
      </c>
      <c r="N41" s="36">
        <v>9</v>
      </c>
      <c r="O41" s="36">
        <v>9.75</v>
      </c>
      <c r="P41" s="36">
        <v>10.5</v>
      </c>
      <c r="Q41" s="36">
        <v>11.25</v>
      </c>
      <c r="R41" s="36">
        <v>12</v>
      </c>
      <c r="S41" s="36">
        <v>12.75</v>
      </c>
      <c r="T41" s="36">
        <v>13.5</v>
      </c>
      <c r="U41" s="36">
        <v>14.25</v>
      </c>
      <c r="V41" s="36">
        <v>15</v>
      </c>
      <c r="W41" s="36">
        <v>15.75</v>
      </c>
      <c r="X41" s="36">
        <v>16.5</v>
      </c>
      <c r="Y41" s="36">
        <v>17.25</v>
      </c>
      <c r="Z41" s="36">
        <v>18</v>
      </c>
      <c r="AA41" s="36">
        <v>18.75</v>
      </c>
      <c r="AB41" s="36">
        <v>19.5</v>
      </c>
      <c r="AC41" s="36">
        <v>20.25</v>
      </c>
      <c r="AE41" s="37" t="s">
        <v>59</v>
      </c>
      <c r="AF41" s="38" t="s">
        <v>60</v>
      </c>
      <c r="AH41" s="29"/>
      <c r="AI41" s="32"/>
      <c r="AJ41" s="30"/>
      <c r="AK41" s="38" t="s">
        <v>60</v>
      </c>
      <c r="AL41" s="30"/>
      <c r="AM41" s="29"/>
      <c r="AP41" s="39" t="s">
        <v>61</v>
      </c>
    </row>
    <row r="42" spans="1:44" x14ac:dyDescent="0.25">
      <c r="A42" s="27">
        <v>1</v>
      </c>
      <c r="B42" s="40">
        <v>8.3974999999999994E-2</v>
      </c>
      <c r="C42" s="40">
        <v>8.9543750000000005E-2</v>
      </c>
      <c r="D42" s="40">
        <v>2.2762500000000001E-2</v>
      </c>
      <c r="E42" s="40">
        <v>9.3749999999999997E-3</v>
      </c>
      <c r="F42" s="40">
        <v>9.9812500000000005E-3</v>
      </c>
      <c r="G42" s="40">
        <v>8.7874999999999898E-3</v>
      </c>
      <c r="H42" s="40">
        <v>6.9812499999999996E-3</v>
      </c>
      <c r="I42" s="40">
        <v>5.3625000000000001E-3</v>
      </c>
      <c r="J42" s="40">
        <v>6.6062500000000001E-3</v>
      </c>
      <c r="K42" s="40">
        <v>5.5437500000000001E-3</v>
      </c>
      <c r="L42" s="40">
        <v>8.4812499999999905E-3</v>
      </c>
      <c r="M42" s="40">
        <v>8.4749999999999999E-3</v>
      </c>
      <c r="N42" s="40">
        <v>6.3937499999999897E-3</v>
      </c>
      <c r="O42" s="40">
        <v>7.1687499999999998E-3</v>
      </c>
      <c r="P42" s="40">
        <v>4.63125E-3</v>
      </c>
      <c r="Q42" s="40">
        <v>3.65E-3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41">
        <v>0</v>
      </c>
      <c r="AD42" s="27">
        <v>1</v>
      </c>
      <c r="AE42" s="42">
        <v>225</v>
      </c>
      <c r="AF42" s="43">
        <v>56.25</v>
      </c>
      <c r="AH42" s="29"/>
      <c r="AI42" s="32"/>
      <c r="AJ42" s="30"/>
      <c r="AK42" s="30">
        <v>18.5</v>
      </c>
      <c r="AL42" s="30"/>
      <c r="AM42" s="29"/>
      <c r="AP42" s="44">
        <f>AF42-$AK$50</f>
        <v>38.25</v>
      </c>
    </row>
    <row r="43" spans="1:44" x14ac:dyDescent="0.25">
      <c r="A43" s="27">
        <v>2</v>
      </c>
      <c r="B43" s="40">
        <v>7.6874999999999999E-2</v>
      </c>
      <c r="C43" s="40">
        <v>8.354375E-2</v>
      </c>
      <c r="D43" s="40">
        <v>1.67625E-2</v>
      </c>
      <c r="E43" s="40">
        <v>9.1750000000000009E-3</v>
      </c>
      <c r="F43" s="40">
        <v>7.8812499999999994E-3</v>
      </c>
      <c r="G43" s="40">
        <v>6.2874999999999997E-3</v>
      </c>
      <c r="H43" s="40">
        <v>5.8812500000000002E-3</v>
      </c>
      <c r="I43" s="40">
        <v>4.0625000000000001E-3</v>
      </c>
      <c r="J43" s="40">
        <v>6.7062500000000004E-3</v>
      </c>
      <c r="K43" s="40">
        <v>5.0437499999999996E-3</v>
      </c>
      <c r="L43" s="40">
        <v>5.3812499999999902E-3</v>
      </c>
      <c r="M43" s="40">
        <v>7.4749999999999999E-3</v>
      </c>
      <c r="N43" s="40">
        <v>4.9937499999999904E-3</v>
      </c>
      <c r="O43" s="40">
        <v>3.5687499999999999E-3</v>
      </c>
      <c r="P43" s="40">
        <v>8.3312500000000001E-3</v>
      </c>
      <c r="Q43" s="40">
        <v>3.15E-3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27">
        <v>2</v>
      </c>
      <c r="AE43" s="42">
        <v>225</v>
      </c>
      <c r="AF43" s="43">
        <v>56.25</v>
      </c>
      <c r="AH43" s="29"/>
      <c r="AI43" s="32"/>
      <c r="AJ43" s="30"/>
      <c r="AK43" s="30">
        <v>17.5</v>
      </c>
      <c r="AL43" s="30"/>
      <c r="AM43" s="29"/>
      <c r="AP43" s="44">
        <f t="shared" ref="AP43:AP49" si="3">AF43-$AK$50</f>
        <v>38.25</v>
      </c>
    </row>
    <row r="44" spans="1:44" x14ac:dyDescent="0.25">
      <c r="A44" s="27">
        <v>3</v>
      </c>
      <c r="B44" s="40">
        <v>8.1574999999999995E-2</v>
      </c>
      <c r="C44" s="40">
        <v>0.10604375000000001</v>
      </c>
      <c r="D44" s="40">
        <v>1.78625E-2</v>
      </c>
      <c r="E44" s="40">
        <v>8.3750000000000005E-3</v>
      </c>
      <c r="F44" s="40">
        <v>7.8812499999999994E-3</v>
      </c>
      <c r="G44" s="40">
        <v>7.4875000000000002E-3</v>
      </c>
      <c r="H44" s="40">
        <v>5.7812499999999999E-3</v>
      </c>
      <c r="I44" s="40">
        <v>7.6625E-3</v>
      </c>
      <c r="J44" s="40">
        <v>5.90625E-3</v>
      </c>
      <c r="K44" s="40">
        <v>4.7437499999999997E-3</v>
      </c>
      <c r="L44" s="40">
        <v>5.3812499999999902E-3</v>
      </c>
      <c r="M44" s="40">
        <v>6.7749999999999998E-3</v>
      </c>
      <c r="N44" s="40">
        <v>2.7937499999999898E-3</v>
      </c>
      <c r="O44" s="40">
        <v>4.8687500000000102E-3</v>
      </c>
      <c r="P44" s="40">
        <v>5.7312500000000002E-3</v>
      </c>
      <c r="Q44" s="40">
        <v>3.3500000000000001E-3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27">
        <v>3</v>
      </c>
      <c r="AE44" s="42">
        <v>225</v>
      </c>
      <c r="AF44" s="43">
        <v>56.25</v>
      </c>
      <c r="AH44" s="29"/>
      <c r="AI44" s="32"/>
      <c r="AJ44" s="30"/>
      <c r="AK44" s="30">
        <v>17.5</v>
      </c>
      <c r="AL44" s="30"/>
      <c r="AM44" s="29"/>
      <c r="AP44" s="44">
        <f t="shared" si="3"/>
        <v>38.25</v>
      </c>
    </row>
    <row r="45" spans="1:44" x14ac:dyDescent="0.25">
      <c r="A45" s="27">
        <v>4</v>
      </c>
      <c r="B45" s="40">
        <v>7.9875000000000002E-2</v>
      </c>
      <c r="C45" s="40">
        <v>6.2443749999999999E-2</v>
      </c>
      <c r="D45" s="40">
        <v>1.2262500000000001E-2</v>
      </c>
      <c r="E45" s="40">
        <v>6.5750000000000001E-3</v>
      </c>
      <c r="F45" s="40">
        <v>5.8812499999999898E-3</v>
      </c>
      <c r="G45" s="40">
        <v>5.6874999999999903E-3</v>
      </c>
      <c r="H45" s="40">
        <v>3.9812500000000004E-3</v>
      </c>
      <c r="I45" s="40">
        <v>2.9624999999999999E-3</v>
      </c>
      <c r="J45" s="40">
        <v>5.6062500000000001E-3</v>
      </c>
      <c r="K45" s="40">
        <v>4.6437500000000098E-3</v>
      </c>
      <c r="L45" s="40">
        <v>5.3812499999999902E-3</v>
      </c>
      <c r="M45" s="40">
        <v>6.9750000000000003E-3</v>
      </c>
      <c r="N45" s="40">
        <v>4.8937499999999997E-3</v>
      </c>
      <c r="O45" s="40">
        <v>3.46875000000001E-3</v>
      </c>
      <c r="P45" s="40">
        <v>4.1312500000000004E-3</v>
      </c>
      <c r="Q45" s="40">
        <v>3.4500000000000099E-3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27">
        <v>4</v>
      </c>
      <c r="AE45" s="42">
        <v>225</v>
      </c>
      <c r="AF45" s="43">
        <v>56.25</v>
      </c>
      <c r="AH45" s="29"/>
      <c r="AI45" s="32"/>
      <c r="AJ45" s="30"/>
      <c r="AK45" s="30">
        <v>17.5</v>
      </c>
      <c r="AL45" s="30"/>
      <c r="AM45" s="29"/>
      <c r="AP45" s="44">
        <f t="shared" si="3"/>
        <v>38.25</v>
      </c>
    </row>
    <row r="46" spans="1:44" x14ac:dyDescent="0.25">
      <c r="A46" s="27">
        <v>5</v>
      </c>
      <c r="B46" s="40">
        <v>9.0075000000000002E-2</v>
      </c>
      <c r="C46" s="40">
        <v>8.4243750000000006E-2</v>
      </c>
      <c r="D46" s="40">
        <v>1.8562499999999999E-2</v>
      </c>
      <c r="E46" s="40">
        <v>8.6750000000000004E-3</v>
      </c>
      <c r="F46" s="40">
        <v>7.6812499999999997E-3</v>
      </c>
      <c r="G46" s="40">
        <v>6.2874999999999997E-3</v>
      </c>
      <c r="H46" s="40">
        <v>6.6812499999999997E-3</v>
      </c>
      <c r="I46" s="40">
        <v>4.3624999999999896E-3</v>
      </c>
      <c r="J46" s="40">
        <v>6.4062499999999996E-3</v>
      </c>
      <c r="K46" s="40">
        <v>6.5437500000000001E-3</v>
      </c>
      <c r="L46" s="40">
        <v>5.7812499999999904E-3</v>
      </c>
      <c r="M46" s="40">
        <v>7.7749999999999998E-3</v>
      </c>
      <c r="N46" s="40">
        <v>5.2937499999999998E-3</v>
      </c>
      <c r="O46" s="40">
        <v>5.7687499999999996E-3</v>
      </c>
      <c r="P46" s="40">
        <v>5.0312500000000001E-3</v>
      </c>
      <c r="Q46" s="40">
        <v>3.5500000000000002E-3</v>
      </c>
      <c r="R46" s="41">
        <v>0</v>
      </c>
      <c r="S46" s="41">
        <v>0</v>
      </c>
      <c r="T46" s="41">
        <v>0</v>
      </c>
      <c r="U46" s="41">
        <v>0</v>
      </c>
      <c r="V46" s="41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1">
        <v>0</v>
      </c>
      <c r="AC46" s="41">
        <v>0</v>
      </c>
      <c r="AD46" s="27">
        <v>5</v>
      </c>
      <c r="AE46" s="42">
        <v>225</v>
      </c>
      <c r="AF46" s="43">
        <v>56.25</v>
      </c>
      <c r="AH46" s="29"/>
      <c r="AI46" s="32"/>
      <c r="AJ46" s="30"/>
      <c r="AK46" s="30">
        <v>19.5</v>
      </c>
      <c r="AL46" s="30"/>
      <c r="AM46" s="29"/>
      <c r="AP46" s="44">
        <f t="shared" si="3"/>
        <v>38.25</v>
      </c>
    </row>
    <row r="47" spans="1:44" x14ac:dyDescent="0.25">
      <c r="A47" s="27">
        <v>6</v>
      </c>
      <c r="B47" s="40">
        <v>8.6474999999999996E-2</v>
      </c>
      <c r="C47" s="40">
        <v>8.5743749999999994E-2</v>
      </c>
      <c r="D47" s="40">
        <v>2.07625E-2</v>
      </c>
      <c r="E47" s="40">
        <v>1.1275E-2</v>
      </c>
      <c r="F47" s="40">
        <v>9.5812499999999995E-3</v>
      </c>
      <c r="G47" s="40">
        <v>7.5874999999999901E-3</v>
      </c>
      <c r="H47" s="40">
        <v>6.9812499999999996E-3</v>
      </c>
      <c r="I47" s="40">
        <v>5.4625000000000003E-3</v>
      </c>
      <c r="J47" s="40">
        <v>7.7062500000000004E-3</v>
      </c>
      <c r="K47" s="40">
        <v>6.7437499999999997E-3</v>
      </c>
      <c r="L47" s="40">
        <v>6.1812500000000001E-3</v>
      </c>
      <c r="M47" s="40">
        <v>7.0749999999999997E-3</v>
      </c>
      <c r="N47" s="40">
        <v>5.3937499999999897E-3</v>
      </c>
      <c r="O47" s="40">
        <v>7.7687499999999996E-3</v>
      </c>
      <c r="P47" s="40">
        <v>7.63125E-3</v>
      </c>
      <c r="Q47" s="40">
        <v>3.9500000000000099E-3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1">
        <v>0</v>
      </c>
      <c r="X47" s="41">
        <v>0</v>
      </c>
      <c r="Y47" s="41">
        <v>0</v>
      </c>
      <c r="Z47" s="41">
        <v>0</v>
      </c>
      <c r="AA47" s="41">
        <v>0</v>
      </c>
      <c r="AB47" s="41">
        <v>0</v>
      </c>
      <c r="AC47" s="41">
        <v>0</v>
      </c>
      <c r="AD47" s="27">
        <v>6</v>
      </c>
      <c r="AE47" s="42">
        <v>300</v>
      </c>
      <c r="AF47" s="43">
        <v>75</v>
      </c>
      <c r="AH47" s="29"/>
      <c r="AI47" s="32"/>
      <c r="AJ47" s="30"/>
      <c r="AK47" s="30">
        <v>17.5</v>
      </c>
      <c r="AL47" s="30"/>
      <c r="AM47" s="29"/>
      <c r="AP47" s="44">
        <f t="shared" si="3"/>
        <v>57</v>
      </c>
    </row>
    <row r="48" spans="1:44" x14ac:dyDescent="0.25">
      <c r="A48" s="27">
        <v>7</v>
      </c>
      <c r="B48" s="40">
        <v>0.104075</v>
      </c>
      <c r="C48" s="40">
        <v>7.8043749999999995E-2</v>
      </c>
      <c r="D48" s="40">
        <v>4.0362500000000003E-2</v>
      </c>
      <c r="E48" s="40">
        <v>2.6275E-2</v>
      </c>
      <c r="F48" s="40">
        <v>1.1881249999999999E-2</v>
      </c>
      <c r="G48" s="40">
        <v>8.7874999999999898E-3</v>
      </c>
      <c r="H48" s="40">
        <v>7.2812500000000004E-3</v>
      </c>
      <c r="I48" s="40">
        <v>7.5624999999999998E-3</v>
      </c>
      <c r="J48" s="40">
        <v>7.0062500000000003E-3</v>
      </c>
      <c r="K48" s="40">
        <v>6.1437499999999999E-3</v>
      </c>
      <c r="L48" s="40">
        <v>5.9812499999999996E-3</v>
      </c>
      <c r="M48" s="40">
        <v>6.3749999999999996E-3</v>
      </c>
      <c r="N48" s="40">
        <v>6.4937500000000004E-3</v>
      </c>
      <c r="O48" s="40">
        <v>7.1687499999999998E-3</v>
      </c>
      <c r="P48" s="40">
        <v>5.0312500000000001E-3</v>
      </c>
      <c r="Q48" s="40">
        <v>3.4500000000000099E-3</v>
      </c>
      <c r="R48" s="41">
        <v>0</v>
      </c>
      <c r="S48" s="41">
        <v>0</v>
      </c>
      <c r="T48" s="41">
        <v>0</v>
      </c>
      <c r="U48" s="41">
        <v>0</v>
      </c>
      <c r="V48" s="41">
        <v>0</v>
      </c>
      <c r="W48" s="41">
        <v>0</v>
      </c>
      <c r="X48" s="41">
        <v>0</v>
      </c>
      <c r="Y48" s="41">
        <v>0</v>
      </c>
      <c r="Z48" s="41">
        <v>0</v>
      </c>
      <c r="AA48" s="41">
        <v>0</v>
      </c>
      <c r="AB48" s="41">
        <v>0</v>
      </c>
      <c r="AC48" s="41">
        <v>0</v>
      </c>
      <c r="AD48" s="27">
        <v>7</v>
      </c>
      <c r="AE48" s="42">
        <v>375</v>
      </c>
      <c r="AF48" s="43">
        <v>93.75</v>
      </c>
      <c r="AH48" s="29"/>
      <c r="AI48" s="32"/>
      <c r="AJ48" s="30"/>
      <c r="AK48" s="30">
        <v>18.5</v>
      </c>
      <c r="AL48" s="30"/>
      <c r="AM48" s="29"/>
      <c r="AP48" s="44">
        <f t="shared" si="3"/>
        <v>75.75</v>
      </c>
    </row>
    <row r="49" spans="1:44" x14ac:dyDescent="0.25">
      <c r="A49" s="27">
        <v>8</v>
      </c>
      <c r="B49" s="40">
        <v>9.8375000000000004E-2</v>
      </c>
      <c r="C49" s="40">
        <v>7.5143749999999995E-2</v>
      </c>
      <c r="D49" s="40">
        <v>3.6562499999999998E-2</v>
      </c>
      <c r="E49" s="40">
        <v>1.8474999999999998E-2</v>
      </c>
      <c r="F49" s="40">
        <v>1.0181249999999999E-2</v>
      </c>
      <c r="G49" s="40">
        <v>7.5874999999999901E-3</v>
      </c>
      <c r="H49" s="40">
        <v>6.8812500000000002E-3</v>
      </c>
      <c r="I49" s="40">
        <v>6.7625000000000003E-3</v>
      </c>
      <c r="J49" s="40">
        <v>6.5062499999999999E-3</v>
      </c>
      <c r="K49" s="40">
        <v>1.0543749999999999E-2</v>
      </c>
      <c r="L49" s="40">
        <v>6.48125E-3</v>
      </c>
      <c r="M49" s="40">
        <v>6.9750000000000003E-3</v>
      </c>
      <c r="N49" s="40">
        <v>5.8937499999999901E-3</v>
      </c>
      <c r="O49" s="40">
        <v>5.0687500000000003E-3</v>
      </c>
      <c r="P49" s="40">
        <v>3.9312499999999998E-3</v>
      </c>
      <c r="Q49" s="40">
        <v>3.4500000000000099E-3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1">
        <v>0</v>
      </c>
      <c r="Z49" s="41">
        <v>0</v>
      </c>
      <c r="AA49" s="41">
        <v>0</v>
      </c>
      <c r="AB49" s="41">
        <v>0</v>
      </c>
      <c r="AC49" s="41">
        <v>0</v>
      </c>
      <c r="AD49" s="27">
        <v>8</v>
      </c>
      <c r="AE49" s="42">
        <v>375</v>
      </c>
      <c r="AF49" s="43">
        <v>93.75</v>
      </c>
      <c r="AH49" s="29"/>
      <c r="AI49" s="32"/>
      <c r="AJ49" s="30"/>
      <c r="AK49" s="30">
        <v>17.5</v>
      </c>
      <c r="AL49" s="30"/>
      <c r="AM49" s="29"/>
      <c r="AP49" s="44">
        <f t="shared" si="3"/>
        <v>75.75</v>
      </c>
    </row>
    <row r="50" spans="1:44" ht="15.75" thickBot="1" x14ac:dyDescent="0.3">
      <c r="A50" s="35"/>
      <c r="AF50" s="31"/>
      <c r="AH50" s="29"/>
      <c r="AI50" s="32"/>
      <c r="AJ50" s="30" t="s">
        <v>62</v>
      </c>
      <c r="AK50" s="26">
        <f>AVERAGE(AK42:AK49)</f>
        <v>18</v>
      </c>
      <c r="AL50" s="30"/>
      <c r="AM50" s="29"/>
    </row>
    <row r="51" spans="1:44" ht="15.75" thickBot="1" x14ac:dyDescent="0.3">
      <c r="A51" s="35"/>
      <c r="B51" s="392" t="s">
        <v>69</v>
      </c>
      <c r="C51" s="393"/>
      <c r="D51" s="394"/>
      <c r="AF51" s="31"/>
      <c r="AH51" s="29"/>
      <c r="AI51" s="32"/>
      <c r="AJ51" s="30"/>
      <c r="AK51" s="30"/>
      <c r="AL51" s="30"/>
      <c r="AM51" s="29"/>
      <c r="AP51" s="30"/>
    </row>
    <row r="52" spans="1:44" ht="15.75" thickBot="1" x14ac:dyDescent="0.3">
      <c r="A52" s="35"/>
      <c r="B52" s="33">
        <v>1</v>
      </c>
      <c r="C52" s="33">
        <v>2</v>
      </c>
      <c r="D52" s="33">
        <v>3</v>
      </c>
      <c r="E52" s="33">
        <v>4</v>
      </c>
      <c r="F52" s="33">
        <v>5</v>
      </c>
      <c r="G52" s="33">
        <v>6</v>
      </c>
      <c r="H52" s="33">
        <v>7</v>
      </c>
      <c r="I52" s="33">
        <v>8</v>
      </c>
      <c r="J52" s="33">
        <v>9</v>
      </c>
      <c r="K52" s="33">
        <v>10</v>
      </c>
      <c r="L52" s="33">
        <v>11</v>
      </c>
      <c r="M52" s="33">
        <v>12</v>
      </c>
      <c r="N52" s="33">
        <v>13</v>
      </c>
      <c r="O52" s="33">
        <v>14</v>
      </c>
      <c r="P52" s="33">
        <v>15</v>
      </c>
      <c r="Q52" s="33">
        <v>16</v>
      </c>
      <c r="R52" s="33">
        <v>17</v>
      </c>
      <c r="S52" s="33">
        <v>18</v>
      </c>
      <c r="T52" s="33">
        <v>19</v>
      </c>
      <c r="U52" s="33">
        <v>20</v>
      </c>
      <c r="V52" s="33">
        <v>21</v>
      </c>
      <c r="W52" s="33">
        <v>22</v>
      </c>
      <c r="X52" s="33">
        <v>23</v>
      </c>
      <c r="Y52" s="33">
        <v>24</v>
      </c>
      <c r="Z52" s="33">
        <v>25</v>
      </c>
      <c r="AA52" s="33">
        <v>26</v>
      </c>
      <c r="AB52" s="33">
        <v>27</v>
      </c>
      <c r="AC52" s="33">
        <v>28</v>
      </c>
      <c r="AE52" s="392" t="s">
        <v>69</v>
      </c>
      <c r="AF52" s="393"/>
      <c r="AG52" s="394"/>
      <c r="AH52" s="29"/>
      <c r="AI52" s="32"/>
      <c r="AJ52" s="30"/>
      <c r="AK52" s="46" t="s">
        <v>66</v>
      </c>
      <c r="AL52" s="30"/>
      <c r="AM52" s="29"/>
      <c r="AP52" s="392" t="s">
        <v>69</v>
      </c>
      <c r="AQ52" s="393"/>
      <c r="AR52" s="394"/>
    </row>
    <row r="53" spans="1:44" ht="15.75" thickBot="1" x14ac:dyDescent="0.3">
      <c r="A53" s="35"/>
      <c r="B53" s="36">
        <v>0</v>
      </c>
      <c r="C53" s="36">
        <v>0.75</v>
      </c>
      <c r="D53" s="36">
        <v>1.5</v>
      </c>
      <c r="E53" s="36">
        <v>2.25</v>
      </c>
      <c r="F53" s="36">
        <v>3</v>
      </c>
      <c r="G53" s="36">
        <v>3.75</v>
      </c>
      <c r="H53" s="36">
        <v>4.5</v>
      </c>
      <c r="I53" s="36">
        <v>5.25</v>
      </c>
      <c r="J53" s="36">
        <v>6</v>
      </c>
      <c r="K53" s="36">
        <v>6.75</v>
      </c>
      <c r="L53" s="36">
        <v>7.5</v>
      </c>
      <c r="M53" s="36">
        <v>8.25</v>
      </c>
      <c r="N53" s="36">
        <v>9</v>
      </c>
      <c r="O53" s="36">
        <v>9.75</v>
      </c>
      <c r="P53" s="36">
        <v>10.5</v>
      </c>
      <c r="Q53" s="36">
        <v>11.25</v>
      </c>
      <c r="R53" s="36">
        <v>12</v>
      </c>
      <c r="S53" s="36">
        <v>12.75</v>
      </c>
      <c r="T53" s="36">
        <v>13.5</v>
      </c>
      <c r="U53" s="36">
        <v>14.25</v>
      </c>
      <c r="V53" s="36">
        <v>15</v>
      </c>
      <c r="W53" s="36">
        <v>15.75</v>
      </c>
      <c r="X53" s="36">
        <v>16.5</v>
      </c>
      <c r="Y53" s="36">
        <v>17.25</v>
      </c>
      <c r="Z53" s="36">
        <v>18</v>
      </c>
      <c r="AA53" s="36">
        <v>18.75</v>
      </c>
      <c r="AB53" s="36">
        <v>19.5</v>
      </c>
      <c r="AC53" s="36">
        <v>20.25</v>
      </c>
      <c r="AE53" s="37" t="s">
        <v>59</v>
      </c>
      <c r="AF53" s="38" t="s">
        <v>60</v>
      </c>
      <c r="AH53" s="29"/>
      <c r="AI53" s="32"/>
      <c r="AJ53" s="30"/>
      <c r="AK53" s="38" t="s">
        <v>60</v>
      </c>
      <c r="AL53" s="30"/>
      <c r="AM53" s="29"/>
      <c r="AP53" s="39" t="s">
        <v>61</v>
      </c>
    </row>
    <row r="54" spans="1:44" x14ac:dyDescent="0.25">
      <c r="A54" s="27">
        <v>1</v>
      </c>
      <c r="B54" s="40">
        <v>9.7875000000000004E-2</v>
      </c>
      <c r="C54" s="40">
        <v>0.12314375</v>
      </c>
      <c r="D54" s="40">
        <v>0.18986249999999999</v>
      </c>
      <c r="E54" s="40">
        <v>9.0774999999999995E-2</v>
      </c>
      <c r="F54" s="40">
        <v>8.6981249999999996E-2</v>
      </c>
      <c r="G54" s="40">
        <v>0.14068749999999999</v>
      </c>
      <c r="H54" s="40">
        <v>0.10178125</v>
      </c>
      <c r="I54" s="40">
        <v>5.6362500000000003E-2</v>
      </c>
      <c r="J54" s="40">
        <v>4.1406249999999999E-2</v>
      </c>
      <c r="K54" s="40">
        <v>1.4243749999999999E-2</v>
      </c>
      <c r="L54" s="40">
        <v>8.0812499999999895E-3</v>
      </c>
      <c r="M54" s="40">
        <v>6.5750000000000001E-3</v>
      </c>
      <c r="N54" s="40">
        <v>5.7937500000000003E-3</v>
      </c>
      <c r="O54" s="40">
        <v>5.9687500000000001E-3</v>
      </c>
      <c r="P54" s="40">
        <v>6.7312500000000003E-3</v>
      </c>
      <c r="Q54" s="40">
        <v>4.45E-3</v>
      </c>
      <c r="R54" s="40">
        <v>8.4916666666666699E-3</v>
      </c>
      <c r="S54" s="40">
        <v>3.4916666666666599E-3</v>
      </c>
      <c r="T54" s="40">
        <v>4.8916666666666596E-3</v>
      </c>
      <c r="U54" s="40">
        <v>5.9583333333333302E-3</v>
      </c>
      <c r="V54" s="40">
        <v>3.3583333333333299E-3</v>
      </c>
      <c r="W54" s="40">
        <v>5.0583333333333296E-3</v>
      </c>
      <c r="X54" s="40">
        <v>4.6249999999999902E-3</v>
      </c>
      <c r="Y54" s="40">
        <v>3.1249999999999902E-3</v>
      </c>
      <c r="Z54" s="40">
        <v>6.52499999999999E-3</v>
      </c>
      <c r="AA54" s="40">
        <v>4.6166666666666604E-3</v>
      </c>
      <c r="AB54" s="40">
        <v>3.5166666666666701E-3</v>
      </c>
      <c r="AC54" s="40">
        <v>4.11666666666666E-3</v>
      </c>
      <c r="AD54" s="27">
        <v>1</v>
      </c>
      <c r="AE54" s="42">
        <v>750</v>
      </c>
      <c r="AF54" s="43">
        <v>187.5</v>
      </c>
      <c r="AH54" s="29"/>
      <c r="AI54" s="32"/>
      <c r="AJ54" s="30"/>
      <c r="AK54" s="30">
        <v>5.5</v>
      </c>
      <c r="AL54" s="30"/>
      <c r="AM54" s="29"/>
      <c r="AP54" s="44">
        <f>AF54-$AK$62</f>
        <v>182.5</v>
      </c>
    </row>
    <row r="55" spans="1:44" x14ac:dyDescent="0.25">
      <c r="A55" s="27">
        <v>2</v>
      </c>
      <c r="B55" s="40">
        <v>0.104075</v>
      </c>
      <c r="C55" s="40">
        <v>0.10124374999999999</v>
      </c>
      <c r="D55" s="40">
        <v>0.17156250000000001</v>
      </c>
      <c r="E55" s="40">
        <v>9.5774999999999999E-2</v>
      </c>
      <c r="F55" s="40">
        <v>0.10088125000000001</v>
      </c>
      <c r="G55" s="40">
        <v>0.1225875</v>
      </c>
      <c r="H55" s="40">
        <v>0.11528125</v>
      </c>
      <c r="I55" s="40">
        <v>6.6462499999999994E-2</v>
      </c>
      <c r="J55" s="40">
        <v>6.350625E-2</v>
      </c>
      <c r="K55" s="40">
        <v>4.504375E-2</v>
      </c>
      <c r="L55" s="40">
        <v>3.8481250000000002E-2</v>
      </c>
      <c r="M55" s="40">
        <v>3.4775E-2</v>
      </c>
      <c r="N55" s="40">
        <v>1.8593749999999999E-2</v>
      </c>
      <c r="O55" s="40">
        <v>3.0268750000000001E-2</v>
      </c>
      <c r="P55" s="40">
        <v>1.473125E-2</v>
      </c>
      <c r="Q55" s="40">
        <v>7.0499999999999998E-3</v>
      </c>
      <c r="R55" s="40">
        <v>7.19166666666667E-3</v>
      </c>
      <c r="S55" s="40">
        <v>4.69166666666666E-3</v>
      </c>
      <c r="T55" s="40">
        <v>6.0916666666666602E-3</v>
      </c>
      <c r="U55" s="40">
        <v>4.85833333333333E-3</v>
      </c>
      <c r="V55" s="40">
        <v>3.55833333333333E-3</v>
      </c>
      <c r="W55" s="40">
        <v>3.05833333333333E-3</v>
      </c>
      <c r="X55" s="40">
        <v>4.0249999999999999E-3</v>
      </c>
      <c r="Y55" s="40">
        <v>2.8249999999999898E-3</v>
      </c>
      <c r="Z55" s="40">
        <v>3.6249999999999902E-3</v>
      </c>
      <c r="AA55" s="40">
        <v>4.2166666666666698E-3</v>
      </c>
      <c r="AB55" s="40">
        <v>3.5166666666666701E-3</v>
      </c>
      <c r="AC55" s="40">
        <v>3.1166666666666699E-3</v>
      </c>
      <c r="AD55" s="27">
        <v>2</v>
      </c>
      <c r="AE55" s="42">
        <v>1125</v>
      </c>
      <c r="AF55" s="43">
        <v>281.25</v>
      </c>
      <c r="AH55" s="29"/>
      <c r="AI55" s="32"/>
      <c r="AJ55" s="30"/>
      <c r="AK55" s="30">
        <v>4.5</v>
      </c>
      <c r="AL55" s="30"/>
      <c r="AM55" s="29"/>
      <c r="AP55" s="44">
        <f t="shared" ref="AP55:AP61" si="4">AF55-$AK$62</f>
        <v>276.25</v>
      </c>
    </row>
    <row r="56" spans="1:44" x14ac:dyDescent="0.25">
      <c r="A56" s="27">
        <v>3</v>
      </c>
      <c r="B56" s="40">
        <v>0.100075</v>
      </c>
      <c r="C56" s="40">
        <v>9.3343750000000003E-2</v>
      </c>
      <c r="D56" s="40">
        <v>0.13906250000000001</v>
      </c>
      <c r="E56" s="40">
        <v>8.2574999999999996E-2</v>
      </c>
      <c r="F56" s="40">
        <v>8.1481250000000005E-2</v>
      </c>
      <c r="G56" s="40">
        <v>7.8587500000000005E-2</v>
      </c>
      <c r="H56" s="40">
        <v>2.2481250000000001E-2</v>
      </c>
      <c r="I56" s="40">
        <v>8.6625000000000001E-3</v>
      </c>
      <c r="J56" s="40">
        <v>6.5062499999999999E-3</v>
      </c>
      <c r="K56" s="40">
        <v>4.7437499999999997E-3</v>
      </c>
      <c r="L56" s="40">
        <v>4.5812499999999898E-3</v>
      </c>
      <c r="M56" s="40">
        <v>4.4749999999999998E-3</v>
      </c>
      <c r="N56" s="40">
        <v>1.79375E-3</v>
      </c>
      <c r="O56" s="40">
        <v>3.76875E-3</v>
      </c>
      <c r="P56" s="40">
        <v>3.83125E-3</v>
      </c>
      <c r="Q56" s="40">
        <v>1.8500000000000001E-3</v>
      </c>
      <c r="R56" s="40">
        <v>3.39166666666666E-3</v>
      </c>
      <c r="S56" s="40">
        <v>2.4916666666666698E-3</v>
      </c>
      <c r="T56" s="40">
        <v>5.0916666666666697E-3</v>
      </c>
      <c r="U56" s="40">
        <v>5.2583333333333301E-3</v>
      </c>
      <c r="V56" s="40">
        <v>2.2583333333333301E-3</v>
      </c>
      <c r="W56" s="40">
        <v>2.3583333333333299E-3</v>
      </c>
      <c r="X56" s="40">
        <v>4.725E-3</v>
      </c>
      <c r="Y56" s="40">
        <v>1.9250000000000001E-3</v>
      </c>
      <c r="Z56" s="40">
        <v>4.1249999999999898E-3</v>
      </c>
      <c r="AA56" s="40">
        <v>3.7166666666666702E-3</v>
      </c>
      <c r="AB56" s="40">
        <v>3.0166666666666701E-3</v>
      </c>
      <c r="AC56" s="40">
        <v>2.5166666666666701E-3</v>
      </c>
      <c r="AD56" s="27">
        <v>3</v>
      </c>
      <c r="AE56" s="42">
        <v>525</v>
      </c>
      <c r="AF56" s="43">
        <v>131.25</v>
      </c>
      <c r="AH56" s="29"/>
      <c r="AI56" s="32"/>
      <c r="AJ56" s="30"/>
      <c r="AK56" s="30">
        <v>5.5</v>
      </c>
      <c r="AL56" s="30"/>
      <c r="AM56" s="29"/>
      <c r="AP56" s="44">
        <f t="shared" si="4"/>
        <v>126.25</v>
      </c>
    </row>
    <row r="57" spans="1:44" x14ac:dyDescent="0.25">
      <c r="A57" s="27">
        <v>4</v>
      </c>
      <c r="B57" s="40">
        <v>0.106575</v>
      </c>
      <c r="C57" s="40">
        <v>0.12424375</v>
      </c>
      <c r="D57" s="40">
        <v>0.18126249999999999</v>
      </c>
      <c r="E57" s="40">
        <v>9.2575000000000005E-2</v>
      </c>
      <c r="F57" s="40">
        <v>8.2581249999999995E-2</v>
      </c>
      <c r="G57" s="40">
        <v>0.10478750000000001</v>
      </c>
      <c r="H57" s="40">
        <v>0.10978125</v>
      </c>
      <c r="I57" s="40">
        <v>5.6662499999999998E-2</v>
      </c>
      <c r="J57" s="40">
        <v>5.2806249999999999E-2</v>
      </c>
      <c r="K57" s="40">
        <v>3.8343750000000003E-2</v>
      </c>
      <c r="L57" s="40">
        <v>2.5981250000000001E-2</v>
      </c>
      <c r="M57" s="40">
        <v>2.5075E-2</v>
      </c>
      <c r="N57" s="40">
        <v>1.1193750000000001E-2</v>
      </c>
      <c r="O57" s="40">
        <v>2.1968749999999999E-2</v>
      </c>
      <c r="P57" s="40">
        <v>1.203125E-2</v>
      </c>
      <c r="Q57" s="40">
        <v>6.9499999999999996E-3</v>
      </c>
      <c r="R57" s="40">
        <v>7.19166666666667E-3</v>
      </c>
      <c r="S57" s="40">
        <v>4.9916666666666703E-3</v>
      </c>
      <c r="T57" s="40">
        <v>5.9916666666666703E-3</v>
      </c>
      <c r="U57" s="40">
        <v>7.0583333333333297E-3</v>
      </c>
      <c r="V57" s="40">
        <v>3.4583333333333302E-3</v>
      </c>
      <c r="W57" s="40">
        <v>3.1583333333333298E-3</v>
      </c>
      <c r="X57" s="40">
        <v>4.2249999999999996E-3</v>
      </c>
      <c r="Y57" s="40">
        <v>2.5249999999999999E-3</v>
      </c>
      <c r="Z57" s="40">
        <v>5.1249999999999898E-3</v>
      </c>
      <c r="AA57" s="40">
        <v>4.5166666666666697E-3</v>
      </c>
      <c r="AB57" s="40">
        <v>3.7166666666666702E-3</v>
      </c>
      <c r="AC57" s="40">
        <v>2.9166666666666698E-3</v>
      </c>
      <c r="AD57" s="27">
        <v>4</v>
      </c>
      <c r="AE57" s="42">
        <v>1125</v>
      </c>
      <c r="AF57" s="43">
        <v>281.25</v>
      </c>
      <c r="AH57" s="29"/>
      <c r="AI57" s="32"/>
      <c r="AJ57" s="30"/>
      <c r="AK57" s="30">
        <v>5.5</v>
      </c>
      <c r="AL57" s="30"/>
      <c r="AM57" s="29"/>
      <c r="AP57" s="44">
        <f t="shared" si="4"/>
        <v>276.25</v>
      </c>
    </row>
    <row r="58" spans="1:44" x14ac:dyDescent="0.25">
      <c r="A58" s="27">
        <v>5</v>
      </c>
      <c r="B58" s="40">
        <v>9.6475000000000005E-2</v>
      </c>
      <c r="C58" s="40">
        <v>0.10884375</v>
      </c>
      <c r="D58" s="40">
        <v>0.1758625</v>
      </c>
      <c r="E58" s="40">
        <v>7.9475000000000004E-2</v>
      </c>
      <c r="F58" s="40">
        <v>9.3781249999999997E-2</v>
      </c>
      <c r="G58" s="40">
        <v>0.1451875</v>
      </c>
      <c r="H58" s="40">
        <v>0.13078124999999999</v>
      </c>
      <c r="I58" s="40">
        <v>9.2062500000000005E-2</v>
      </c>
      <c r="J58" s="40">
        <v>0.10230625</v>
      </c>
      <c r="K58" s="40">
        <v>6.3743750000000002E-2</v>
      </c>
      <c r="L58" s="40">
        <v>7.1181250000000001E-2</v>
      </c>
      <c r="M58" s="40">
        <v>5.0575000000000002E-2</v>
      </c>
      <c r="N58" s="40">
        <v>4.3393750000000002E-2</v>
      </c>
      <c r="O58" s="40">
        <v>4.3768750000000002E-2</v>
      </c>
      <c r="P58" s="40">
        <v>3.3431250000000003E-2</v>
      </c>
      <c r="Q58" s="40">
        <v>1.495E-2</v>
      </c>
      <c r="R58" s="40">
        <v>8.5916666666666607E-3</v>
      </c>
      <c r="S58" s="40">
        <v>6.8916666666666597E-3</v>
      </c>
      <c r="T58" s="40">
        <v>7.19166666666667E-3</v>
      </c>
      <c r="U58" s="40">
        <v>8.1583333333333299E-3</v>
      </c>
      <c r="V58" s="40">
        <v>4.1583333333333299E-3</v>
      </c>
      <c r="W58" s="40">
        <v>4.85833333333333E-3</v>
      </c>
      <c r="X58" s="40">
        <v>4.5250000000000004E-3</v>
      </c>
      <c r="Y58" s="40">
        <v>4.1249999999999898E-3</v>
      </c>
      <c r="Z58" s="40">
        <v>3.3249999999999998E-3</v>
      </c>
      <c r="AA58" s="40">
        <v>5.3166666666666701E-3</v>
      </c>
      <c r="AB58" s="40">
        <v>3.4166666666666698E-3</v>
      </c>
      <c r="AC58" s="40">
        <v>3.9166666666666699E-3</v>
      </c>
      <c r="AD58" s="27">
        <v>5</v>
      </c>
      <c r="AE58" s="42">
        <v>1200</v>
      </c>
      <c r="AF58" s="43">
        <v>300</v>
      </c>
      <c r="AH58" s="29"/>
      <c r="AI58" s="32"/>
      <c r="AJ58" s="30"/>
      <c r="AK58" s="30">
        <v>4.5</v>
      </c>
      <c r="AL58" s="30"/>
      <c r="AM58" s="29"/>
      <c r="AP58" s="44">
        <f t="shared" si="4"/>
        <v>295</v>
      </c>
    </row>
    <row r="59" spans="1:44" x14ac:dyDescent="0.25">
      <c r="A59" s="27">
        <v>6</v>
      </c>
      <c r="B59" s="40">
        <v>9.7275E-2</v>
      </c>
      <c r="C59" s="40">
        <v>0.11064375</v>
      </c>
      <c r="D59" s="40">
        <v>0.17886250000000001</v>
      </c>
      <c r="E59" s="40">
        <v>8.8075000000000001E-2</v>
      </c>
      <c r="F59" s="40">
        <v>8.8681250000000003E-2</v>
      </c>
      <c r="G59" s="40">
        <v>0.13418749999999999</v>
      </c>
      <c r="H59" s="40">
        <v>0.12668125</v>
      </c>
      <c r="I59" s="40">
        <v>9.2162499999999994E-2</v>
      </c>
      <c r="J59" s="40">
        <v>9.4906249999999998E-2</v>
      </c>
      <c r="K59" s="40">
        <v>5.7443750000000002E-2</v>
      </c>
      <c r="L59" s="40">
        <v>5.9781250000000001E-2</v>
      </c>
      <c r="M59" s="40">
        <v>5.0275E-2</v>
      </c>
      <c r="N59" s="40">
        <v>3.9393749999999998E-2</v>
      </c>
      <c r="O59" s="40">
        <v>4.3168749999999999E-2</v>
      </c>
      <c r="P59" s="40">
        <v>3.0731250000000002E-2</v>
      </c>
      <c r="Q59" s="40">
        <v>1.7149999999999999E-2</v>
      </c>
      <c r="R59" s="40">
        <v>9.4916666666666604E-3</v>
      </c>
      <c r="S59" s="40">
        <v>7.0916666666666602E-3</v>
      </c>
      <c r="T59" s="40">
        <v>6.9916666666666703E-3</v>
      </c>
      <c r="U59" s="40">
        <v>6.4583333333333298E-3</v>
      </c>
      <c r="V59" s="40">
        <v>4.9583333333333398E-3</v>
      </c>
      <c r="W59" s="40">
        <v>5.0583333333333296E-3</v>
      </c>
      <c r="X59" s="40">
        <v>5.9249999999999997E-3</v>
      </c>
      <c r="Y59" s="40">
        <v>3.5249999999999999E-3</v>
      </c>
      <c r="Z59" s="40">
        <v>3.4249999999999901E-3</v>
      </c>
      <c r="AA59" s="40">
        <v>5.5166666666666697E-3</v>
      </c>
      <c r="AB59" s="40">
        <v>3.1166666666666699E-3</v>
      </c>
      <c r="AC59" s="40">
        <v>4.6166666666666604E-3</v>
      </c>
      <c r="AD59" s="27">
        <v>6</v>
      </c>
      <c r="AE59" s="42">
        <v>1200</v>
      </c>
      <c r="AF59" s="43">
        <v>300</v>
      </c>
      <c r="AH59" s="29"/>
      <c r="AI59" s="32"/>
      <c r="AJ59" s="30"/>
      <c r="AK59" s="30">
        <v>4.5</v>
      </c>
      <c r="AL59" s="30"/>
      <c r="AM59" s="29"/>
      <c r="AP59" s="44">
        <f t="shared" si="4"/>
        <v>295</v>
      </c>
    </row>
    <row r="60" spans="1:44" x14ac:dyDescent="0.25">
      <c r="A60" s="27">
        <v>7</v>
      </c>
      <c r="B60" s="40">
        <v>9.0675000000000006E-2</v>
      </c>
      <c r="C60" s="40">
        <v>9.4643749999999999E-2</v>
      </c>
      <c r="D60" s="40">
        <v>0.16666249999999999</v>
      </c>
      <c r="E60" s="40">
        <v>8.5175000000000001E-2</v>
      </c>
      <c r="F60" s="40">
        <v>0.11068124999999999</v>
      </c>
      <c r="G60" s="40">
        <v>0.1360875</v>
      </c>
      <c r="H60" s="40">
        <v>0.12848124999999999</v>
      </c>
      <c r="I60" s="40">
        <v>6.4662499999999998E-2</v>
      </c>
      <c r="J60" s="40">
        <v>6.4206250000000006E-2</v>
      </c>
      <c r="K60" s="40">
        <v>4.334375E-2</v>
      </c>
      <c r="L60" s="40">
        <v>1.988125E-2</v>
      </c>
      <c r="M60" s="40">
        <v>2.1075E-2</v>
      </c>
      <c r="N60" s="40">
        <v>1.08793749999999E-2</v>
      </c>
      <c r="O60" s="40">
        <v>2.0168749999999999E-2</v>
      </c>
      <c r="P60" s="40">
        <v>8.4312499999999995E-3</v>
      </c>
      <c r="Q60" s="40">
        <v>3.4500000000000099E-3</v>
      </c>
      <c r="R60" s="40">
        <v>4.2916666666666702E-3</v>
      </c>
      <c r="S60" s="40">
        <v>3.7916666666666702E-3</v>
      </c>
      <c r="T60" s="40">
        <v>3.89166666666667E-3</v>
      </c>
      <c r="U60" s="40">
        <v>5.9583333333333302E-3</v>
      </c>
      <c r="V60" s="40">
        <v>3.05833333333333E-3</v>
      </c>
      <c r="W60" s="40">
        <v>2.7583333333333301E-3</v>
      </c>
      <c r="X60" s="40">
        <v>3.6249999999999902E-3</v>
      </c>
      <c r="Y60" s="40">
        <v>2.8249999999999898E-3</v>
      </c>
      <c r="Z60" s="40">
        <v>2.6250000000000002E-3</v>
      </c>
      <c r="AA60" s="40">
        <v>4.4166666666666703E-3</v>
      </c>
      <c r="AB60" s="40">
        <v>3.2166666666666702E-3</v>
      </c>
      <c r="AC60" s="40">
        <v>3.0166666666666701E-3</v>
      </c>
      <c r="AD60" s="27">
        <v>7</v>
      </c>
      <c r="AE60" s="42">
        <v>1050</v>
      </c>
      <c r="AF60" s="43">
        <v>262.5</v>
      </c>
      <c r="AH60" s="29"/>
      <c r="AI60" s="32"/>
      <c r="AJ60" s="30"/>
      <c r="AK60" s="30">
        <v>5.5</v>
      </c>
      <c r="AL60" s="30"/>
      <c r="AM60" s="29"/>
      <c r="AP60" s="44">
        <f t="shared" si="4"/>
        <v>257.5</v>
      </c>
    </row>
    <row r="61" spans="1:44" x14ac:dyDescent="0.25">
      <c r="A61" s="27">
        <v>8</v>
      </c>
      <c r="B61" s="40">
        <v>9.8074999999999996E-2</v>
      </c>
      <c r="C61" s="40">
        <v>0.17024375</v>
      </c>
      <c r="D61" s="40">
        <v>0.2404625</v>
      </c>
      <c r="E61" s="40">
        <v>0.12027500000000001</v>
      </c>
      <c r="F61" s="40">
        <v>0.12058125</v>
      </c>
      <c r="G61" s="40">
        <v>0.17358750000000001</v>
      </c>
      <c r="H61" s="40">
        <v>0.16408125000000001</v>
      </c>
      <c r="I61" s="40">
        <v>8.7762499999999993E-2</v>
      </c>
      <c r="J61" s="40">
        <v>7.4106249999999999E-2</v>
      </c>
      <c r="K61" s="40">
        <v>4.2243749999999997E-2</v>
      </c>
      <c r="L61" s="40">
        <v>1.928125E-2</v>
      </c>
      <c r="M61" s="40">
        <v>1.8874999999999999E-2</v>
      </c>
      <c r="N61" s="40">
        <v>1.0899374999999999E-2</v>
      </c>
      <c r="O61" s="40">
        <v>1.6768749999999999E-2</v>
      </c>
      <c r="P61" s="40">
        <v>8.3312500000000001E-3</v>
      </c>
      <c r="Q61" s="40">
        <v>4.15E-3</v>
      </c>
      <c r="R61" s="40">
        <v>4.4916666666666603E-3</v>
      </c>
      <c r="S61" s="40">
        <v>3.4916666666666599E-3</v>
      </c>
      <c r="T61" s="40">
        <v>4.2916666666666702E-3</v>
      </c>
      <c r="U61" s="40">
        <v>5.6583333333333303E-3</v>
      </c>
      <c r="V61" s="40">
        <v>2.1583333333333298E-3</v>
      </c>
      <c r="W61" s="40">
        <v>2.3583333333333299E-3</v>
      </c>
      <c r="X61" s="40">
        <v>4.2249999999999996E-3</v>
      </c>
      <c r="Y61" s="40">
        <v>2.72499999999999E-3</v>
      </c>
      <c r="Z61" s="40">
        <v>2.22499999999999E-3</v>
      </c>
      <c r="AA61" s="40">
        <v>3.0166666666666701E-3</v>
      </c>
      <c r="AB61" s="40">
        <v>2.6166666666666699E-3</v>
      </c>
      <c r="AC61" s="40">
        <v>1.91666666666667E-3</v>
      </c>
      <c r="AD61" s="27">
        <v>8</v>
      </c>
      <c r="AE61" s="42">
        <v>1050</v>
      </c>
      <c r="AF61" s="43">
        <v>262.5</v>
      </c>
      <c r="AH61" s="29"/>
      <c r="AI61" s="32"/>
      <c r="AJ61" s="30"/>
      <c r="AK61" s="30">
        <v>4.5</v>
      </c>
      <c r="AL61" s="30"/>
      <c r="AM61" s="29"/>
      <c r="AP61" s="44">
        <f t="shared" si="4"/>
        <v>257.5</v>
      </c>
    </row>
    <row r="62" spans="1:44" ht="15.75" thickBot="1" x14ac:dyDescent="0.3">
      <c r="A62" s="35"/>
      <c r="AF62" s="31"/>
      <c r="AH62" s="29"/>
      <c r="AI62" s="32"/>
      <c r="AJ62" s="30" t="s">
        <v>62</v>
      </c>
      <c r="AK62" s="26">
        <f>AVERAGE(AK54:AK61)</f>
        <v>5</v>
      </c>
      <c r="AL62" s="30"/>
      <c r="AM62" s="29"/>
    </row>
    <row r="63" spans="1:44" ht="15.75" thickBot="1" x14ac:dyDescent="0.3">
      <c r="A63" s="35"/>
      <c r="B63" s="395" t="s">
        <v>70</v>
      </c>
      <c r="C63" s="396"/>
      <c r="D63" s="397"/>
      <c r="AF63" s="31"/>
      <c r="AH63" s="29"/>
      <c r="AI63" s="32"/>
      <c r="AJ63" s="30"/>
      <c r="AK63" s="30"/>
      <c r="AL63" s="30"/>
      <c r="AM63" s="29"/>
      <c r="AP63" s="30"/>
    </row>
    <row r="64" spans="1:44" ht="15.75" thickBot="1" x14ac:dyDescent="0.3">
      <c r="A64" s="35"/>
      <c r="B64" s="33">
        <v>1</v>
      </c>
      <c r="C64" s="33">
        <v>2</v>
      </c>
      <c r="D64" s="33">
        <v>3</v>
      </c>
      <c r="E64" s="33">
        <v>4</v>
      </c>
      <c r="F64" s="33">
        <v>5</v>
      </c>
      <c r="G64" s="33">
        <v>6</v>
      </c>
      <c r="H64" s="33">
        <v>7</v>
      </c>
      <c r="I64" s="33">
        <v>8</v>
      </c>
      <c r="J64" s="33">
        <v>9</v>
      </c>
      <c r="K64" s="33">
        <v>10</v>
      </c>
      <c r="L64" s="33">
        <v>11</v>
      </c>
      <c r="M64" s="33">
        <v>12</v>
      </c>
      <c r="N64" s="33">
        <v>13</v>
      </c>
      <c r="O64" s="33">
        <v>14</v>
      </c>
      <c r="P64" s="33">
        <v>15</v>
      </c>
      <c r="Q64" s="33">
        <v>16</v>
      </c>
      <c r="R64" s="33">
        <v>17</v>
      </c>
      <c r="S64" s="33">
        <v>18</v>
      </c>
      <c r="T64" s="33">
        <v>19</v>
      </c>
      <c r="U64" s="33">
        <v>20</v>
      </c>
      <c r="V64" s="33">
        <v>21</v>
      </c>
      <c r="W64" s="33">
        <v>22</v>
      </c>
      <c r="X64" s="33">
        <v>23</v>
      </c>
      <c r="Y64" s="33">
        <v>24</v>
      </c>
      <c r="Z64" s="33">
        <v>25</v>
      </c>
      <c r="AA64" s="33">
        <v>26</v>
      </c>
      <c r="AB64" s="33">
        <v>27</v>
      </c>
      <c r="AC64" s="33">
        <v>28</v>
      </c>
      <c r="AE64" s="395" t="s">
        <v>70</v>
      </c>
      <c r="AF64" s="396"/>
      <c r="AG64" s="397"/>
      <c r="AH64" s="29"/>
      <c r="AI64" s="32"/>
      <c r="AJ64" s="30"/>
      <c r="AK64" s="47" t="s">
        <v>68</v>
      </c>
      <c r="AL64" s="30"/>
      <c r="AM64" s="29"/>
      <c r="AP64" s="395" t="s">
        <v>70</v>
      </c>
      <c r="AQ64" s="396"/>
      <c r="AR64" s="397"/>
    </row>
    <row r="65" spans="1:42" ht="15.75" thickBot="1" x14ac:dyDescent="0.3">
      <c r="A65" s="35"/>
      <c r="B65" s="36">
        <v>0</v>
      </c>
      <c r="C65" s="36">
        <v>0.75</v>
      </c>
      <c r="D65" s="36">
        <v>1.5</v>
      </c>
      <c r="E65" s="36">
        <v>2.25</v>
      </c>
      <c r="F65" s="36">
        <v>3</v>
      </c>
      <c r="G65" s="36">
        <v>3.75</v>
      </c>
      <c r="H65" s="36">
        <v>4.5</v>
      </c>
      <c r="I65" s="36">
        <v>5.25</v>
      </c>
      <c r="J65" s="36">
        <v>6</v>
      </c>
      <c r="K65" s="36">
        <v>6.75</v>
      </c>
      <c r="L65" s="36">
        <v>7.5</v>
      </c>
      <c r="M65" s="36">
        <v>8.25</v>
      </c>
      <c r="N65" s="36">
        <v>9</v>
      </c>
      <c r="O65" s="36">
        <v>9.75</v>
      </c>
      <c r="P65" s="36">
        <v>10.5</v>
      </c>
      <c r="Q65" s="36">
        <v>11.25</v>
      </c>
      <c r="R65" s="36">
        <v>12</v>
      </c>
      <c r="S65" s="36">
        <v>12.75</v>
      </c>
      <c r="T65" s="36">
        <v>13.5</v>
      </c>
      <c r="U65" s="36">
        <v>14.25</v>
      </c>
      <c r="V65" s="36">
        <v>15</v>
      </c>
      <c r="W65" s="36">
        <v>15.75</v>
      </c>
      <c r="X65" s="36">
        <v>16.5</v>
      </c>
      <c r="Y65" s="36">
        <v>17.25</v>
      </c>
      <c r="Z65" s="36">
        <v>18</v>
      </c>
      <c r="AA65" s="36">
        <v>18.75</v>
      </c>
      <c r="AB65" s="36">
        <v>19.5</v>
      </c>
      <c r="AC65" s="36">
        <v>20.25</v>
      </c>
      <c r="AE65" s="37" t="s">
        <v>59</v>
      </c>
      <c r="AF65" s="38" t="s">
        <v>60</v>
      </c>
      <c r="AH65" s="29"/>
      <c r="AI65" s="32"/>
      <c r="AJ65" s="30"/>
      <c r="AK65" s="38" t="s">
        <v>60</v>
      </c>
      <c r="AL65" s="30"/>
      <c r="AM65" s="29"/>
      <c r="AP65" s="39" t="s">
        <v>61</v>
      </c>
    </row>
    <row r="66" spans="1:42" x14ac:dyDescent="0.25">
      <c r="A66" s="27">
        <v>1</v>
      </c>
      <c r="B66" s="40">
        <v>0.125475</v>
      </c>
      <c r="C66" s="40">
        <v>0.14124375</v>
      </c>
      <c r="D66" s="40">
        <v>0.16926250000000001</v>
      </c>
      <c r="E66" s="40">
        <v>0.113575</v>
      </c>
      <c r="F66" s="40">
        <v>0.10878125</v>
      </c>
      <c r="G66" s="40">
        <v>0.1884875</v>
      </c>
      <c r="H66" s="40">
        <v>0.16058125000000001</v>
      </c>
      <c r="I66" s="40">
        <v>0.1233625</v>
      </c>
      <c r="J66" s="40">
        <v>0.12240624999999999</v>
      </c>
      <c r="K66" s="40">
        <v>9.6443749999999995E-2</v>
      </c>
      <c r="L66" s="40">
        <v>0.10928125</v>
      </c>
      <c r="M66" s="40">
        <v>8.3775000000000002E-2</v>
      </c>
      <c r="N66" s="40">
        <v>5.1393750000000002E-2</v>
      </c>
      <c r="O66" s="40">
        <v>6.9668750000000002E-2</v>
      </c>
      <c r="P66" s="40">
        <v>3.4031249999999999E-2</v>
      </c>
      <c r="Q66" s="40">
        <v>1.7649999999999999E-2</v>
      </c>
      <c r="R66" s="40">
        <v>1.41916666666667E-2</v>
      </c>
      <c r="S66" s="40">
        <v>9.4916666666666604E-3</v>
      </c>
      <c r="T66" s="40">
        <v>8.7916666666666594E-3</v>
      </c>
      <c r="U66" s="40">
        <v>6.4583333333333298E-3</v>
      </c>
      <c r="V66" s="40">
        <v>6.9583333333333303E-3</v>
      </c>
      <c r="W66" s="40">
        <v>7.7583333333333298E-3</v>
      </c>
      <c r="X66" s="40">
        <v>8.9249999999999902E-3</v>
      </c>
      <c r="Y66" s="40">
        <v>8.7249999999999897E-3</v>
      </c>
      <c r="Z66" s="40">
        <v>7.1250000000000003E-3</v>
      </c>
      <c r="AA66" s="40">
        <v>7.0166666666666702E-3</v>
      </c>
      <c r="AB66" s="40">
        <v>6.5166666666666697E-3</v>
      </c>
      <c r="AC66" s="40">
        <v>6.2166666666666698E-3</v>
      </c>
      <c r="AD66" s="27">
        <v>1</v>
      </c>
      <c r="AE66" s="42">
        <v>1275</v>
      </c>
      <c r="AF66" s="43">
        <v>318.75</v>
      </c>
      <c r="AH66" s="29"/>
      <c r="AI66" s="32"/>
      <c r="AJ66" s="30"/>
      <c r="AK66" s="30">
        <v>18.5</v>
      </c>
      <c r="AL66" s="30"/>
      <c r="AM66" s="29"/>
      <c r="AP66" s="44">
        <f>AF66-$AK$74</f>
        <v>300.75</v>
      </c>
    </row>
    <row r="67" spans="1:42" x14ac:dyDescent="0.25">
      <c r="A67" s="27">
        <v>2</v>
      </c>
      <c r="B67" s="40">
        <v>0.12587499999999999</v>
      </c>
      <c r="C67" s="40">
        <v>0.12924374999999999</v>
      </c>
      <c r="D67" s="40">
        <v>0.1350625</v>
      </c>
      <c r="E67" s="40">
        <v>9.9375000000000005E-2</v>
      </c>
      <c r="F67" s="40">
        <v>9.8581249999999995E-2</v>
      </c>
      <c r="G67" s="40">
        <v>0.15278749999999999</v>
      </c>
      <c r="H67" s="40">
        <v>0.16028124999999999</v>
      </c>
      <c r="I67" s="40">
        <v>0.1026625</v>
      </c>
      <c r="J67" s="40">
        <v>0.10950625</v>
      </c>
      <c r="K67" s="40">
        <v>8.8543750000000004E-2</v>
      </c>
      <c r="L67" s="40">
        <v>0.12848124999999999</v>
      </c>
      <c r="M67" s="40">
        <v>9.1975000000000001E-2</v>
      </c>
      <c r="N67" s="40">
        <v>5.2193749999999997E-2</v>
      </c>
      <c r="O67" s="40">
        <v>8.2368750000000004E-2</v>
      </c>
      <c r="P67" s="40">
        <v>2.3931250000000001E-2</v>
      </c>
      <c r="Q67" s="40">
        <v>9.6500000000000006E-3</v>
      </c>
      <c r="R67" s="40">
        <v>7.19166666666667E-3</v>
      </c>
      <c r="S67" s="40">
        <v>5.4916666666666699E-3</v>
      </c>
      <c r="T67" s="40">
        <v>6.2916666666666702E-3</v>
      </c>
      <c r="U67" s="40">
        <v>5.3583333333333304E-3</v>
      </c>
      <c r="V67" s="40">
        <v>5.0583333333333296E-3</v>
      </c>
      <c r="W67" s="40">
        <v>5.5583333333333301E-3</v>
      </c>
      <c r="X67" s="40">
        <v>5.1249999999999898E-3</v>
      </c>
      <c r="Y67" s="40">
        <v>5.2249999999999996E-3</v>
      </c>
      <c r="Z67" s="40">
        <v>5.1249999999999898E-3</v>
      </c>
      <c r="AA67" s="40">
        <v>5.3166666666666701E-3</v>
      </c>
      <c r="AB67" s="40">
        <v>4.7166666666666702E-3</v>
      </c>
      <c r="AC67" s="40">
        <v>5.9166666666666699E-3</v>
      </c>
      <c r="AD67" s="27">
        <v>2</v>
      </c>
      <c r="AE67" s="42">
        <v>1125</v>
      </c>
      <c r="AF67" s="43">
        <v>281.25</v>
      </c>
      <c r="AH67" s="29"/>
      <c r="AI67" s="32"/>
      <c r="AJ67" s="30"/>
      <c r="AK67" s="30">
        <v>17.5</v>
      </c>
      <c r="AL67" s="30"/>
      <c r="AM67" s="29"/>
      <c r="AP67" s="44">
        <f t="shared" ref="AP67:AP73" si="5">AF67-$AK$74</f>
        <v>263.25</v>
      </c>
    </row>
    <row r="68" spans="1:42" x14ac:dyDescent="0.25">
      <c r="A68" s="27">
        <v>3</v>
      </c>
      <c r="B68" s="40">
        <v>0.131075</v>
      </c>
      <c r="C68" s="40">
        <v>0.11864375000000001</v>
      </c>
      <c r="D68" s="40">
        <v>0.15886249999999999</v>
      </c>
      <c r="E68" s="40">
        <v>0.100575</v>
      </c>
      <c r="F68" s="40">
        <v>9.6881250000000002E-2</v>
      </c>
      <c r="G68" s="40">
        <v>0.1277875</v>
      </c>
      <c r="H68" s="40">
        <v>0.16258125000000001</v>
      </c>
      <c r="I68" s="40">
        <v>8.7962499999999999E-2</v>
      </c>
      <c r="J68" s="40">
        <v>5.1806249999999998E-2</v>
      </c>
      <c r="K68" s="40">
        <v>4.1343749999999999E-2</v>
      </c>
      <c r="L68" s="40">
        <v>1.378125E-2</v>
      </c>
      <c r="M68" s="40">
        <v>1.2574999999999999E-2</v>
      </c>
      <c r="N68" s="40">
        <v>5.7937500000000003E-3</v>
      </c>
      <c r="O68" s="40">
        <v>8.6687499999999994E-3</v>
      </c>
      <c r="P68" s="40">
        <v>5.5312499999999997E-3</v>
      </c>
      <c r="Q68" s="40">
        <v>3.7499999999999999E-3</v>
      </c>
      <c r="R68" s="40">
        <v>5.2916666666666702E-3</v>
      </c>
      <c r="S68" s="40">
        <v>5.1916666666666604E-3</v>
      </c>
      <c r="T68" s="40">
        <v>5.7916666666666698E-3</v>
      </c>
      <c r="U68" s="40">
        <v>4.85833333333333E-3</v>
      </c>
      <c r="V68" s="40">
        <v>3.8583333333333299E-3</v>
      </c>
      <c r="W68" s="40">
        <v>4.4583333333333402E-3</v>
      </c>
      <c r="X68" s="40">
        <v>4.725E-3</v>
      </c>
      <c r="Y68" s="40">
        <v>4.3249999999999903E-3</v>
      </c>
      <c r="Z68" s="40">
        <v>5.2249999999999996E-3</v>
      </c>
      <c r="AA68" s="40">
        <v>4.31666666666667E-3</v>
      </c>
      <c r="AB68" s="40">
        <v>4.2166666666666698E-3</v>
      </c>
      <c r="AC68" s="40">
        <v>4.11666666666666E-3</v>
      </c>
      <c r="AD68" s="27">
        <v>3</v>
      </c>
      <c r="AE68" s="42">
        <v>900</v>
      </c>
      <c r="AF68" s="43">
        <v>225</v>
      </c>
      <c r="AH68" s="29"/>
      <c r="AI68" s="32"/>
      <c r="AJ68" s="30"/>
      <c r="AK68" s="30">
        <v>17.5</v>
      </c>
      <c r="AL68" s="30"/>
      <c r="AM68" s="29"/>
      <c r="AP68" s="44">
        <f t="shared" si="5"/>
        <v>207</v>
      </c>
    </row>
    <row r="69" spans="1:42" x14ac:dyDescent="0.25">
      <c r="A69" s="27">
        <v>4</v>
      </c>
      <c r="B69" s="40">
        <v>0.11587500000000001</v>
      </c>
      <c r="C69" s="40">
        <v>0.12044375</v>
      </c>
      <c r="D69" s="40">
        <v>0.12306250000000001</v>
      </c>
      <c r="E69" s="40">
        <v>8.8474999999999998E-2</v>
      </c>
      <c r="F69" s="40">
        <v>8.2481250000000006E-2</v>
      </c>
      <c r="G69" s="40">
        <v>0.12958749999999999</v>
      </c>
      <c r="H69" s="40">
        <v>0.13178124999999999</v>
      </c>
      <c r="I69" s="40">
        <v>8.9762499999999995E-2</v>
      </c>
      <c r="J69" s="40">
        <v>0.10720625</v>
      </c>
      <c r="K69" s="40">
        <v>8.1443749999999995E-2</v>
      </c>
      <c r="L69" s="40">
        <v>0.12058125</v>
      </c>
      <c r="M69" s="40">
        <v>7.9875000000000002E-2</v>
      </c>
      <c r="N69" s="40">
        <v>0.11239375</v>
      </c>
      <c r="O69" s="40">
        <v>8.5568749999999999E-2</v>
      </c>
      <c r="P69" s="40">
        <v>0.10473125</v>
      </c>
      <c r="Q69" s="40">
        <v>9.7750000000000004E-2</v>
      </c>
      <c r="R69" s="40">
        <v>9.5391666666666694E-2</v>
      </c>
      <c r="S69" s="40">
        <v>9.1191666666666699E-2</v>
      </c>
      <c r="T69" s="40">
        <v>8.4491666666666701E-2</v>
      </c>
      <c r="U69" s="40">
        <v>7.2658333333333297E-2</v>
      </c>
      <c r="V69" s="40">
        <v>6.06583333333333E-2</v>
      </c>
      <c r="W69" s="40">
        <v>6.8658333333333293E-2</v>
      </c>
      <c r="X69" s="40">
        <v>5.5825E-2</v>
      </c>
      <c r="Y69" s="40">
        <v>4.2025E-2</v>
      </c>
      <c r="Z69" s="40">
        <v>5.4425000000000001E-2</v>
      </c>
      <c r="AA69" s="40">
        <v>4.6516666666666699E-2</v>
      </c>
      <c r="AB69" s="40">
        <v>3.5516666666666703E-2</v>
      </c>
      <c r="AC69" s="40">
        <v>4.2116666666666698E-2</v>
      </c>
      <c r="AD69" s="27">
        <v>4</v>
      </c>
      <c r="AE69" s="42" t="s">
        <v>71</v>
      </c>
      <c r="AF69" s="43" t="s">
        <v>71</v>
      </c>
      <c r="AH69" s="29"/>
      <c r="AI69" s="32"/>
      <c r="AJ69" s="30"/>
      <c r="AK69" s="30">
        <v>17.5</v>
      </c>
      <c r="AL69" s="30"/>
      <c r="AM69" s="29"/>
      <c r="AP69" s="44" t="s">
        <v>71</v>
      </c>
    </row>
    <row r="70" spans="1:42" x14ac:dyDescent="0.25">
      <c r="A70" s="27">
        <v>5</v>
      </c>
      <c r="B70" s="40">
        <v>0.12797500000000001</v>
      </c>
      <c r="C70" s="40">
        <v>0.13664375000000001</v>
      </c>
      <c r="D70" s="40">
        <v>0.17076250000000001</v>
      </c>
      <c r="E70" s="40">
        <v>0.104575</v>
      </c>
      <c r="F70" s="40">
        <v>0.11658125</v>
      </c>
      <c r="G70" s="40">
        <v>0.16848750000000001</v>
      </c>
      <c r="H70" s="40">
        <v>0.17298125</v>
      </c>
      <c r="I70" s="40">
        <v>0.1020625</v>
      </c>
      <c r="J70" s="40">
        <v>0.11910625</v>
      </c>
      <c r="K70" s="40">
        <v>9.5043749999999996E-2</v>
      </c>
      <c r="L70" s="40">
        <v>0.10838125</v>
      </c>
      <c r="M70" s="40">
        <v>8.7775000000000006E-2</v>
      </c>
      <c r="N70" s="40">
        <v>5.739375E-2</v>
      </c>
      <c r="O70" s="40">
        <v>8.3068749999999997E-2</v>
      </c>
      <c r="P70" s="40">
        <v>3.1331249999999998E-2</v>
      </c>
      <c r="Q70" s="40">
        <v>1.6049999999999998E-2</v>
      </c>
      <c r="R70" s="40">
        <v>9.1916666666666692E-3</v>
      </c>
      <c r="S70" s="40">
        <v>8.19166666666667E-3</v>
      </c>
      <c r="T70" s="40">
        <v>8.8916666666666692E-3</v>
      </c>
      <c r="U70" s="40">
        <v>6.6583333333333399E-3</v>
      </c>
      <c r="V70" s="40">
        <v>5.6583333333333303E-3</v>
      </c>
      <c r="W70" s="40">
        <v>6.85833333333333E-3</v>
      </c>
      <c r="X70" s="40">
        <v>6.6249999999999998E-3</v>
      </c>
      <c r="Y70" s="40">
        <v>6.1250000000000002E-3</v>
      </c>
      <c r="Z70" s="40">
        <v>5.8249999999999899E-3</v>
      </c>
      <c r="AA70" s="40">
        <v>5.61666666666667E-3</v>
      </c>
      <c r="AB70" s="40">
        <v>5.7166666666666702E-3</v>
      </c>
      <c r="AC70" s="40">
        <v>8.61666666666667E-3</v>
      </c>
      <c r="AD70" s="27">
        <v>5</v>
      </c>
      <c r="AE70" s="42">
        <v>1200</v>
      </c>
      <c r="AF70" s="43">
        <v>300</v>
      </c>
      <c r="AH70" s="29"/>
      <c r="AI70" s="32"/>
      <c r="AJ70" s="30"/>
      <c r="AK70" s="30">
        <v>19.5</v>
      </c>
      <c r="AL70" s="30"/>
      <c r="AM70" s="29"/>
      <c r="AP70" s="44">
        <f t="shared" si="5"/>
        <v>282</v>
      </c>
    </row>
    <row r="71" spans="1:42" x14ac:dyDescent="0.25">
      <c r="A71" s="27">
        <v>6</v>
      </c>
      <c r="B71" s="40">
        <v>0.115075</v>
      </c>
      <c r="C71" s="40">
        <v>0.11354375</v>
      </c>
      <c r="D71" s="40">
        <v>0.1218625</v>
      </c>
      <c r="E71" s="40">
        <v>9.7174999999999997E-2</v>
      </c>
      <c r="F71" s="40">
        <v>0.10228125</v>
      </c>
      <c r="G71" s="40">
        <v>0.1385875</v>
      </c>
      <c r="H71" s="40">
        <v>0.14158124999999999</v>
      </c>
      <c r="I71" s="40">
        <v>8.0362500000000003E-2</v>
      </c>
      <c r="J71" s="40">
        <v>0.10500625</v>
      </c>
      <c r="K71" s="40">
        <v>7.4043750000000005E-2</v>
      </c>
      <c r="L71" s="40">
        <v>4.1181250000000003E-2</v>
      </c>
      <c r="M71" s="40">
        <v>4.1875000000000002E-2</v>
      </c>
      <c r="N71" s="40">
        <v>1.3993749999999999E-2</v>
      </c>
      <c r="O71" s="40">
        <v>3.5768750000000002E-2</v>
      </c>
      <c r="P71" s="40">
        <v>9.1312500000000005E-3</v>
      </c>
      <c r="Q71" s="40">
        <v>6.8500000000000097E-3</v>
      </c>
      <c r="R71" s="40">
        <v>6.5916666666666597E-3</v>
      </c>
      <c r="S71" s="40">
        <v>6.5916666666666597E-3</v>
      </c>
      <c r="T71" s="40">
        <v>7.2916666666666703E-3</v>
      </c>
      <c r="U71" s="40">
        <v>5.6583333333333303E-3</v>
      </c>
      <c r="V71" s="40">
        <v>5.6583333333333303E-3</v>
      </c>
      <c r="W71" s="40">
        <v>6.4583333333333298E-3</v>
      </c>
      <c r="X71" s="40">
        <v>5.9249999999999997E-3</v>
      </c>
      <c r="Y71" s="40">
        <v>6.7250000000000001E-3</v>
      </c>
      <c r="Z71" s="40">
        <v>5.1249999999999898E-3</v>
      </c>
      <c r="AA71" s="40">
        <v>6.0166666666666702E-3</v>
      </c>
      <c r="AB71" s="40">
        <v>5.4166666666666703E-3</v>
      </c>
      <c r="AC71" s="40">
        <v>6.61666666666667E-3</v>
      </c>
      <c r="AD71" s="27">
        <v>6</v>
      </c>
      <c r="AE71" s="42">
        <v>1050</v>
      </c>
      <c r="AF71" s="43">
        <v>262.5</v>
      </c>
      <c r="AH71" s="29"/>
      <c r="AI71" s="32"/>
      <c r="AJ71" s="30"/>
      <c r="AK71" s="30">
        <v>17.5</v>
      </c>
      <c r="AL71" s="30"/>
      <c r="AM71" s="29"/>
      <c r="AP71" s="44">
        <f t="shared" si="5"/>
        <v>244.5</v>
      </c>
    </row>
    <row r="72" spans="1:42" x14ac:dyDescent="0.25">
      <c r="A72" s="27">
        <v>7</v>
      </c>
      <c r="B72" s="40">
        <v>8.5675000000000001E-2</v>
      </c>
      <c r="C72" s="40">
        <v>0.14294375000000001</v>
      </c>
      <c r="D72" s="40">
        <v>0.1504625</v>
      </c>
      <c r="E72" s="40">
        <v>0.105375</v>
      </c>
      <c r="F72" s="40">
        <v>0.11518125</v>
      </c>
      <c r="G72" s="40">
        <v>0.1602875</v>
      </c>
      <c r="H72" s="40">
        <v>0.13678124999999999</v>
      </c>
      <c r="I72" s="40">
        <v>9.0462500000000001E-2</v>
      </c>
      <c r="J72" s="40">
        <v>0.11460625000000001</v>
      </c>
      <c r="K72" s="40">
        <v>8.2043749999999999E-2</v>
      </c>
      <c r="L72" s="40">
        <v>0.11188125</v>
      </c>
      <c r="M72" s="40">
        <v>8.9274999999999993E-2</v>
      </c>
      <c r="N72" s="40">
        <v>0.10559375</v>
      </c>
      <c r="O72" s="40">
        <v>9.626875E-2</v>
      </c>
      <c r="P72" s="40">
        <v>9.2731250000000001E-2</v>
      </c>
      <c r="Q72" s="40">
        <v>7.1650000000000005E-2</v>
      </c>
      <c r="R72" s="40">
        <v>3.2291666666666698E-2</v>
      </c>
      <c r="S72" s="40">
        <v>1.8891666666666699E-2</v>
      </c>
      <c r="T72" s="40">
        <v>1.5691666666666701E-2</v>
      </c>
      <c r="U72" s="40">
        <v>1.04583333333333E-2</v>
      </c>
      <c r="V72" s="40">
        <v>9.4583333333333307E-3</v>
      </c>
      <c r="W72" s="40">
        <v>9.7583333333333307E-3</v>
      </c>
      <c r="X72" s="40">
        <v>1.1124999999999999E-2</v>
      </c>
      <c r="Y72" s="40">
        <v>6.8249999999999899E-3</v>
      </c>
      <c r="Z72" s="40">
        <v>7.4250000000000002E-3</v>
      </c>
      <c r="AA72" s="40">
        <v>8.0166666666666702E-3</v>
      </c>
      <c r="AB72" s="40">
        <v>7.4166666666666704E-3</v>
      </c>
      <c r="AC72" s="40">
        <v>7.7166666666666703E-3</v>
      </c>
      <c r="AD72" s="27">
        <v>7</v>
      </c>
      <c r="AE72" s="42">
        <v>1500</v>
      </c>
      <c r="AF72" s="43">
        <v>262.5</v>
      </c>
      <c r="AH72" s="29"/>
      <c r="AI72" s="32"/>
      <c r="AJ72" s="30"/>
      <c r="AK72" s="30">
        <v>18.5</v>
      </c>
      <c r="AL72" s="30"/>
      <c r="AM72" s="29"/>
      <c r="AP72" s="44">
        <f t="shared" si="5"/>
        <v>244.5</v>
      </c>
    </row>
    <row r="73" spans="1:42" x14ac:dyDescent="0.25">
      <c r="A73" s="27">
        <v>8</v>
      </c>
      <c r="B73" s="40">
        <v>8.0775E-2</v>
      </c>
      <c r="C73" s="40">
        <v>0.15004375</v>
      </c>
      <c r="D73" s="40">
        <v>0.1451625</v>
      </c>
      <c r="E73" s="40">
        <v>0.10967499999999999</v>
      </c>
      <c r="F73" s="40">
        <v>7.838125E-2</v>
      </c>
      <c r="G73" s="40">
        <v>0.16418749999999999</v>
      </c>
      <c r="H73" s="40">
        <v>0.11798125</v>
      </c>
      <c r="I73" s="40">
        <v>9.2062500000000005E-2</v>
      </c>
      <c r="J73" s="40">
        <v>0.12650624999999999</v>
      </c>
      <c r="K73" s="40">
        <v>6.7843749999999994E-2</v>
      </c>
      <c r="L73" s="40">
        <v>0.12348125</v>
      </c>
      <c r="M73" s="40">
        <v>0.100275</v>
      </c>
      <c r="N73" s="40">
        <v>5.3093750000000002E-2</v>
      </c>
      <c r="O73" s="40">
        <v>8.6768750000000006E-2</v>
      </c>
      <c r="P73" s="40">
        <v>3.8631249999999999E-2</v>
      </c>
      <c r="Q73" s="40">
        <v>1.7950000000000001E-2</v>
      </c>
      <c r="R73" s="40">
        <v>1.29916666666667E-2</v>
      </c>
      <c r="S73" s="40">
        <v>1.12916666666667E-2</v>
      </c>
      <c r="T73" s="40">
        <v>1.1091666666666699E-2</v>
      </c>
      <c r="U73" s="40">
        <v>9.7583333333333307E-3</v>
      </c>
      <c r="V73" s="40">
        <v>9.0583333333333297E-3</v>
      </c>
      <c r="W73" s="40">
        <v>8.6583333333333304E-3</v>
      </c>
      <c r="X73" s="40">
        <v>8.7249999999999897E-3</v>
      </c>
      <c r="Y73" s="40">
        <v>8.8249999999999995E-3</v>
      </c>
      <c r="Z73" s="40">
        <v>8.8249999999999995E-3</v>
      </c>
      <c r="AA73" s="40">
        <v>5.7166666666666702E-3</v>
      </c>
      <c r="AB73" s="40">
        <v>6.4166666666666703E-3</v>
      </c>
      <c r="AC73" s="40">
        <v>7.4166666666666704E-3</v>
      </c>
      <c r="AD73" s="27">
        <v>8</v>
      </c>
      <c r="AE73" s="42">
        <v>1425</v>
      </c>
      <c r="AF73" s="43">
        <v>356.25</v>
      </c>
      <c r="AH73" s="29"/>
      <c r="AI73" s="32"/>
      <c r="AJ73" s="30"/>
      <c r="AK73" s="30">
        <v>17.5</v>
      </c>
      <c r="AL73" s="30"/>
      <c r="AM73" s="29"/>
      <c r="AP73" s="44">
        <f t="shared" si="5"/>
        <v>338.25</v>
      </c>
    </row>
    <row r="74" spans="1:42" x14ac:dyDescent="0.25">
      <c r="AH74" s="29"/>
      <c r="AI74" s="32"/>
      <c r="AJ74" s="30" t="s">
        <v>62</v>
      </c>
      <c r="AK74" s="26">
        <f>AVERAGE(AK66:AK73)</f>
        <v>18</v>
      </c>
      <c r="AL74" s="30"/>
      <c r="AM74" s="29"/>
    </row>
    <row r="75" spans="1:42" x14ac:dyDescent="0.25">
      <c r="AH75" s="29"/>
      <c r="AI75" s="32"/>
      <c r="AJ75" s="30"/>
      <c r="AK75" s="30"/>
      <c r="AL75" s="30"/>
      <c r="AM75" s="29"/>
    </row>
  </sheetData>
  <mergeCells count="24">
    <mergeCell ref="B51:D51"/>
    <mergeCell ref="AE52:AG52"/>
    <mergeCell ref="AP52:AR52"/>
    <mergeCell ref="B63:D63"/>
    <mergeCell ref="AE64:AG64"/>
    <mergeCell ref="AP64:AR64"/>
    <mergeCell ref="B27:D27"/>
    <mergeCell ref="AE28:AG28"/>
    <mergeCell ref="AP28:AR28"/>
    <mergeCell ref="B39:D39"/>
    <mergeCell ref="AE40:AG40"/>
    <mergeCell ref="AP40:AR40"/>
    <mergeCell ref="B3:C3"/>
    <mergeCell ref="AE4:AF4"/>
    <mergeCell ref="AP4:AQ4"/>
    <mergeCell ref="B15:C15"/>
    <mergeCell ref="AE16:AF16"/>
    <mergeCell ref="AP16:AQ16"/>
    <mergeCell ref="A1:E1"/>
    <mergeCell ref="G1:K1"/>
    <mergeCell ref="AI1:AM1"/>
    <mergeCell ref="AN1:AT1"/>
    <mergeCell ref="AI2:AM2"/>
    <mergeCell ref="AN2:AT2"/>
  </mergeCells>
  <conditionalFormatting sqref="Q66:AC73">
    <cfRule type="cellIs" dxfId="307" priority="1" operator="greaterThan">
      <formula>0.03</formula>
    </cfRule>
    <cfRule type="cellIs" dxfId="306" priority="2" operator="greaterThan">
      <formula>0.01</formula>
    </cfRule>
  </conditionalFormatting>
  <conditionalFormatting sqref="B6:F13">
    <cfRule type="cellIs" dxfId="305" priority="49" operator="greaterThan">
      <formula>0.03</formula>
    </cfRule>
    <cfRule type="cellIs" dxfId="304" priority="50" operator="greaterThan">
      <formula>0.01</formula>
    </cfRule>
  </conditionalFormatting>
  <conditionalFormatting sqref="G6:K13">
    <cfRule type="cellIs" dxfId="303" priority="47" operator="greaterThan">
      <formula>0.03</formula>
    </cfRule>
    <cfRule type="cellIs" dxfId="302" priority="48" operator="greaterThan">
      <formula>0.01</formula>
    </cfRule>
  </conditionalFormatting>
  <conditionalFormatting sqref="L6:P13">
    <cfRule type="cellIs" dxfId="301" priority="45" operator="greaterThan">
      <formula>0.03</formula>
    </cfRule>
    <cfRule type="cellIs" dxfId="300" priority="46" operator="greaterThan">
      <formula>0.01</formula>
    </cfRule>
  </conditionalFormatting>
  <conditionalFormatting sqref="Q6:Q13">
    <cfRule type="cellIs" dxfId="299" priority="43" operator="greaterThan">
      <formula>0.03</formula>
    </cfRule>
    <cfRule type="cellIs" dxfId="298" priority="44" operator="greaterThan">
      <formula>0.01</formula>
    </cfRule>
  </conditionalFormatting>
  <conditionalFormatting sqref="B18:F25">
    <cfRule type="cellIs" dxfId="297" priority="41" operator="greaterThan">
      <formula>0.03</formula>
    </cfRule>
    <cfRule type="cellIs" dxfId="296" priority="42" operator="greaterThan">
      <formula>0.01</formula>
    </cfRule>
  </conditionalFormatting>
  <conditionalFormatting sqref="G18:K25">
    <cfRule type="cellIs" dxfId="295" priority="39" operator="greaterThan">
      <formula>0.03</formula>
    </cfRule>
    <cfRule type="cellIs" dxfId="294" priority="40" operator="greaterThan">
      <formula>0.01</formula>
    </cfRule>
  </conditionalFormatting>
  <conditionalFormatting sqref="L18:P25">
    <cfRule type="cellIs" dxfId="293" priority="37" operator="greaterThan">
      <formula>0.03</formula>
    </cfRule>
    <cfRule type="cellIs" dxfId="292" priority="38" operator="greaterThan">
      <formula>0.01</formula>
    </cfRule>
  </conditionalFormatting>
  <conditionalFormatting sqref="Q18:Q25">
    <cfRule type="cellIs" dxfId="291" priority="35" operator="greaterThan">
      <formula>0.03</formula>
    </cfRule>
    <cfRule type="cellIs" dxfId="290" priority="36" operator="greaterThan">
      <formula>0.01</formula>
    </cfRule>
  </conditionalFormatting>
  <conditionalFormatting sqref="B30:F37">
    <cfRule type="cellIs" dxfId="289" priority="33" operator="greaterThan">
      <formula>0.03</formula>
    </cfRule>
    <cfRule type="cellIs" dxfId="288" priority="34" operator="greaterThan">
      <formula>0.01</formula>
    </cfRule>
  </conditionalFormatting>
  <conditionalFormatting sqref="G30:K37">
    <cfRule type="cellIs" dxfId="287" priority="31" operator="greaterThan">
      <formula>0.03</formula>
    </cfRule>
    <cfRule type="cellIs" dxfId="286" priority="32" operator="greaterThan">
      <formula>0.01</formula>
    </cfRule>
  </conditionalFormatting>
  <conditionalFormatting sqref="L30:P37">
    <cfRule type="cellIs" dxfId="285" priority="29" operator="greaterThan">
      <formula>0.03</formula>
    </cfRule>
    <cfRule type="cellIs" dxfId="284" priority="30" operator="greaterThan">
      <formula>0.01</formula>
    </cfRule>
  </conditionalFormatting>
  <conditionalFormatting sqref="Q30:Q37">
    <cfRule type="cellIs" dxfId="283" priority="27" operator="greaterThan">
      <formula>0.03</formula>
    </cfRule>
    <cfRule type="cellIs" dxfId="282" priority="28" operator="greaterThan">
      <formula>0.01</formula>
    </cfRule>
  </conditionalFormatting>
  <conditionalFormatting sqref="B42:F49">
    <cfRule type="cellIs" dxfId="281" priority="25" operator="greaterThan">
      <formula>0.03</formula>
    </cfRule>
    <cfRule type="cellIs" dxfId="280" priority="26" operator="greaterThan">
      <formula>0.01</formula>
    </cfRule>
  </conditionalFormatting>
  <conditionalFormatting sqref="G42:K49">
    <cfRule type="cellIs" dxfId="279" priority="23" operator="greaterThan">
      <formula>0.03</formula>
    </cfRule>
    <cfRule type="cellIs" dxfId="278" priority="24" operator="greaterThan">
      <formula>0.01</formula>
    </cfRule>
  </conditionalFormatting>
  <conditionalFormatting sqref="L42:P49">
    <cfRule type="cellIs" dxfId="277" priority="21" operator="greaterThan">
      <formula>0.03</formula>
    </cfRule>
    <cfRule type="cellIs" dxfId="276" priority="22" operator="greaterThan">
      <formula>0.01</formula>
    </cfRule>
  </conditionalFormatting>
  <conditionalFormatting sqref="Q42:Q49">
    <cfRule type="cellIs" dxfId="275" priority="19" operator="greaterThan">
      <formula>0.03</formula>
    </cfRule>
    <cfRule type="cellIs" dxfId="274" priority="20" operator="greaterThan">
      <formula>0.01</formula>
    </cfRule>
  </conditionalFormatting>
  <conditionalFormatting sqref="B54:F61">
    <cfRule type="cellIs" dxfId="273" priority="17" operator="greaterThan">
      <formula>0.03</formula>
    </cfRule>
    <cfRule type="cellIs" dxfId="272" priority="18" operator="greaterThan">
      <formula>0.01</formula>
    </cfRule>
  </conditionalFormatting>
  <conditionalFormatting sqref="G54:K61">
    <cfRule type="cellIs" dxfId="271" priority="15" operator="greaterThan">
      <formula>0.03</formula>
    </cfRule>
    <cfRule type="cellIs" dxfId="270" priority="16" operator="greaterThan">
      <formula>0.01</formula>
    </cfRule>
  </conditionalFormatting>
  <conditionalFormatting sqref="L54:P61">
    <cfRule type="cellIs" dxfId="269" priority="13" operator="greaterThan">
      <formula>0.03</formula>
    </cfRule>
    <cfRule type="cellIs" dxfId="268" priority="14" operator="greaterThan">
      <formula>0.01</formula>
    </cfRule>
  </conditionalFormatting>
  <conditionalFormatting sqref="Q54:R61 T54:AC61">
    <cfRule type="cellIs" dxfId="267" priority="11" operator="greaterThan">
      <formula>0.03</formula>
    </cfRule>
    <cfRule type="cellIs" dxfId="266" priority="12" operator="greaterThan">
      <formula>0.01</formula>
    </cfRule>
  </conditionalFormatting>
  <conditionalFormatting sqref="S54:S61">
    <cfRule type="cellIs" dxfId="265" priority="9" operator="greaterThan">
      <formula>0.03</formula>
    </cfRule>
    <cfRule type="cellIs" dxfId="264" priority="10" operator="greaterThan">
      <formula>0.01</formula>
    </cfRule>
  </conditionalFormatting>
  <conditionalFormatting sqref="B66:F73">
    <cfRule type="cellIs" dxfId="263" priority="7" operator="greaterThan">
      <formula>0.03</formula>
    </cfRule>
    <cfRule type="cellIs" dxfId="262" priority="8" operator="greaterThan">
      <formula>0.01</formula>
    </cfRule>
  </conditionalFormatting>
  <conditionalFormatting sqref="G66:K73">
    <cfRule type="cellIs" dxfId="261" priority="5" operator="greaterThan">
      <formula>0.03</formula>
    </cfRule>
    <cfRule type="cellIs" dxfId="260" priority="6" operator="greaterThan">
      <formula>0.01</formula>
    </cfRule>
  </conditionalFormatting>
  <conditionalFormatting sqref="L66:P73">
    <cfRule type="cellIs" dxfId="259" priority="3" operator="greaterThan">
      <formula>0.03</formula>
    </cfRule>
    <cfRule type="cellIs" dxfId="258" priority="4" operator="greaterThan">
      <formula>0.01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"/>
  <sheetViews>
    <sheetView zoomScale="70" zoomScaleNormal="70" workbookViewId="0">
      <selection sqref="A1:E1"/>
    </sheetView>
  </sheetViews>
  <sheetFormatPr baseColWidth="10" defaultColWidth="10" defaultRowHeight="14.25" x14ac:dyDescent="0.2"/>
  <cols>
    <col min="1" max="1" width="10" style="35"/>
    <col min="2" max="13" width="10" style="26"/>
    <col min="14" max="14" width="10" style="35"/>
    <col min="15" max="15" width="10" style="26"/>
    <col min="16" max="16" width="12.25" style="26" bestFit="1" customWidth="1"/>
    <col min="17" max="20" width="10" style="26"/>
    <col min="21" max="21" width="14.5" style="26" bestFit="1" customWidth="1"/>
    <col min="22" max="25" width="10" style="26"/>
    <col min="26" max="26" width="14.5" style="26" bestFit="1" customWidth="1"/>
    <col min="27" max="16384" width="10" style="26"/>
  </cols>
  <sheetData>
    <row r="1" spans="1:30" ht="15.75" thickBot="1" x14ac:dyDescent="0.3">
      <c r="A1" s="371" t="s">
        <v>72</v>
      </c>
      <c r="B1" s="372"/>
      <c r="C1" s="372"/>
      <c r="D1" s="372"/>
      <c r="E1" s="373"/>
      <c r="F1" s="26" t="s">
        <v>51</v>
      </c>
      <c r="G1" s="371" t="s">
        <v>73</v>
      </c>
      <c r="H1" s="372"/>
      <c r="I1" s="372"/>
      <c r="J1" s="372"/>
      <c r="K1" s="373"/>
      <c r="R1" s="29"/>
      <c r="S1" s="374" t="s">
        <v>74</v>
      </c>
      <c r="T1" s="375"/>
      <c r="U1" s="375"/>
      <c r="V1" s="375"/>
      <c r="W1" s="376"/>
      <c r="X1" s="374" t="s">
        <v>75</v>
      </c>
      <c r="Y1" s="375"/>
      <c r="Z1" s="375"/>
      <c r="AA1" s="375"/>
      <c r="AB1" s="375"/>
      <c r="AC1" s="375"/>
      <c r="AD1" s="377"/>
    </row>
    <row r="2" spans="1:30" ht="15.75" thickBot="1" x14ac:dyDescent="0.3">
      <c r="R2" s="29"/>
      <c r="S2" s="378" t="s">
        <v>55</v>
      </c>
      <c r="T2" s="379"/>
      <c r="U2" s="379"/>
      <c r="V2" s="379"/>
      <c r="W2" s="380"/>
      <c r="X2" s="378" t="s">
        <v>56</v>
      </c>
      <c r="Y2" s="379"/>
      <c r="Z2" s="379"/>
      <c r="AA2" s="379"/>
      <c r="AB2" s="379"/>
      <c r="AC2" s="379"/>
      <c r="AD2" s="381"/>
    </row>
    <row r="3" spans="1:30" ht="15.75" thickBot="1" x14ac:dyDescent="0.3">
      <c r="B3" s="382" t="s">
        <v>57</v>
      </c>
      <c r="C3" s="383"/>
      <c r="R3" s="29"/>
      <c r="S3" s="32"/>
      <c r="T3" s="30"/>
      <c r="U3" s="30"/>
      <c r="V3" s="30"/>
      <c r="W3" s="29"/>
    </row>
    <row r="4" spans="1:30" ht="16.5" thickBot="1" x14ac:dyDescent="0.3">
      <c r="B4" s="48">
        <v>1</v>
      </c>
      <c r="C4" s="48">
        <v>2</v>
      </c>
      <c r="D4" s="48">
        <v>3</v>
      </c>
      <c r="E4" s="48">
        <v>4</v>
      </c>
      <c r="F4" s="48">
        <v>5</v>
      </c>
      <c r="G4" s="48">
        <v>6</v>
      </c>
      <c r="H4" s="48">
        <v>7</v>
      </c>
      <c r="I4" s="48">
        <v>8</v>
      </c>
      <c r="J4" s="48">
        <v>9</v>
      </c>
      <c r="K4" s="48">
        <v>10</v>
      </c>
      <c r="L4" s="48">
        <v>11</v>
      </c>
      <c r="M4" s="48">
        <v>12</v>
      </c>
      <c r="N4" s="27"/>
      <c r="O4" s="382" t="s">
        <v>57</v>
      </c>
      <c r="P4" s="383"/>
      <c r="Q4" s="49"/>
      <c r="R4" s="29"/>
      <c r="S4" s="32"/>
      <c r="T4" s="30"/>
      <c r="U4" s="34" t="s">
        <v>58</v>
      </c>
      <c r="V4" s="30"/>
      <c r="W4" s="29"/>
      <c r="Z4" s="382" t="s">
        <v>57</v>
      </c>
      <c r="AA4" s="383"/>
    </row>
    <row r="5" spans="1:30" ht="16.5" thickBot="1" x14ac:dyDescent="0.3">
      <c r="B5" s="50">
        <v>0</v>
      </c>
      <c r="C5" s="50">
        <v>0.75</v>
      </c>
      <c r="D5" s="50">
        <v>1.5</v>
      </c>
      <c r="E5" s="50">
        <v>2.25</v>
      </c>
      <c r="F5" s="50">
        <v>3</v>
      </c>
      <c r="G5" s="50">
        <v>3.75</v>
      </c>
      <c r="H5" s="50">
        <v>4.5</v>
      </c>
      <c r="I5" s="50">
        <v>5.25</v>
      </c>
      <c r="J5" s="50">
        <v>6</v>
      </c>
      <c r="K5" s="50">
        <v>6.75</v>
      </c>
      <c r="L5" s="50">
        <v>7.5</v>
      </c>
      <c r="M5" s="50">
        <v>10</v>
      </c>
      <c r="N5" s="27"/>
      <c r="O5" s="51" t="s">
        <v>59</v>
      </c>
      <c r="P5" s="38" t="s">
        <v>60</v>
      </c>
      <c r="Q5" s="49"/>
      <c r="R5" s="29"/>
      <c r="S5" s="32"/>
      <c r="T5" s="30"/>
      <c r="U5" s="38" t="s">
        <v>60</v>
      </c>
      <c r="V5" s="30"/>
      <c r="W5" s="29"/>
      <c r="Z5" s="39" t="s">
        <v>61</v>
      </c>
    </row>
    <row r="6" spans="1:30" ht="15" x14ac:dyDescent="0.25">
      <c r="A6" s="27">
        <v>1</v>
      </c>
      <c r="B6" s="40">
        <v>0.11157499999999999</v>
      </c>
      <c r="C6" s="40">
        <v>0.1056</v>
      </c>
      <c r="D6" s="40">
        <v>5.7174999999999997E-2</v>
      </c>
      <c r="E6" s="40">
        <v>-1.7374999999999899E-3</v>
      </c>
      <c r="F6" s="40">
        <v>-7.2249999999999997E-3</v>
      </c>
      <c r="G6" s="40">
        <v>-1.0449999999999999E-2</v>
      </c>
      <c r="H6" s="40">
        <v>-1.3599999999999999E-2</v>
      </c>
      <c r="I6" s="40">
        <v>-1.9550000000000001E-2</v>
      </c>
      <c r="J6" s="40">
        <v>-2.1925E-2</v>
      </c>
      <c r="K6" s="40">
        <v>-2.4150000000000001E-2</v>
      </c>
      <c r="L6" s="40">
        <v>-2.75625E-2</v>
      </c>
      <c r="M6" s="40">
        <v>-3.9600000000000003E-2</v>
      </c>
      <c r="N6" s="52">
        <v>1</v>
      </c>
      <c r="O6" s="53">
        <v>2.25</v>
      </c>
      <c r="P6" s="26">
        <v>33.75</v>
      </c>
      <c r="Q6" s="49"/>
      <c r="R6" s="29"/>
      <c r="S6" s="32"/>
      <c r="T6" s="30"/>
      <c r="U6" s="26">
        <v>3.75</v>
      </c>
      <c r="V6" s="30"/>
      <c r="W6" s="29"/>
      <c r="Z6" s="26">
        <f>P6-$U$14</f>
        <v>30.09375</v>
      </c>
    </row>
    <row r="7" spans="1:30" ht="15" x14ac:dyDescent="0.25">
      <c r="A7" s="27">
        <v>2</v>
      </c>
      <c r="B7" s="40">
        <v>0.134075</v>
      </c>
      <c r="C7" s="40">
        <v>0.15359999999999999</v>
      </c>
      <c r="D7" s="40">
        <v>7.7075000000000005E-2</v>
      </c>
      <c r="E7" s="40">
        <v>3.5262500000000002E-2</v>
      </c>
      <c r="F7" s="40">
        <v>-5.1250000000000002E-3</v>
      </c>
      <c r="G7" s="40">
        <v>-7.7500000000000104E-3</v>
      </c>
      <c r="H7" s="40">
        <v>-1.29E-2</v>
      </c>
      <c r="I7" s="40">
        <v>-1.7749999999999998E-2</v>
      </c>
      <c r="J7" s="40">
        <v>-2.1425E-2</v>
      </c>
      <c r="K7" s="40">
        <v>-2.6950000000000002E-2</v>
      </c>
      <c r="L7" s="40">
        <v>-3.0562499999999999E-2</v>
      </c>
      <c r="M7" s="40">
        <v>-4.53E-2</v>
      </c>
      <c r="N7" s="52">
        <v>2</v>
      </c>
      <c r="O7" s="53">
        <v>3</v>
      </c>
      <c r="P7" s="26">
        <v>45</v>
      </c>
      <c r="Q7" s="49"/>
      <c r="R7" s="29"/>
      <c r="S7" s="32"/>
      <c r="T7" s="30"/>
      <c r="U7" s="26">
        <v>3.75</v>
      </c>
      <c r="V7" s="30"/>
      <c r="W7" s="29"/>
      <c r="Z7" s="26">
        <f t="shared" ref="Z7:Z13" si="0">P7-$U$14</f>
        <v>41.34375</v>
      </c>
    </row>
    <row r="8" spans="1:30" ht="15" x14ac:dyDescent="0.25">
      <c r="A8" s="27">
        <v>3</v>
      </c>
      <c r="B8" s="40">
        <v>0.11107499999999999</v>
      </c>
      <c r="C8" s="40">
        <v>9.1200000000000003E-2</v>
      </c>
      <c r="D8" s="40">
        <v>7.3175000000000004E-2</v>
      </c>
      <c r="E8" s="40">
        <v>2.2162500000000002E-2</v>
      </c>
      <c r="F8" s="40">
        <v>-4.5250000000000004E-3</v>
      </c>
      <c r="G8" s="40">
        <v>-9.1500000000000106E-3</v>
      </c>
      <c r="H8" s="40">
        <v>-1.2E-2</v>
      </c>
      <c r="I8" s="40">
        <v>-1.7049999999999999E-2</v>
      </c>
      <c r="J8" s="40">
        <v>-2.2124999999999999E-2</v>
      </c>
      <c r="K8" s="40">
        <v>-2.555E-2</v>
      </c>
      <c r="L8" s="40">
        <v>-3.1462499999999997E-2</v>
      </c>
      <c r="M8" s="40">
        <v>-4.2900000000000001E-2</v>
      </c>
      <c r="N8" s="52">
        <v>3</v>
      </c>
      <c r="O8" s="53">
        <v>3</v>
      </c>
      <c r="P8" s="26">
        <v>45</v>
      </c>
      <c r="Q8" s="49"/>
      <c r="R8" s="29"/>
      <c r="S8" s="32"/>
      <c r="T8" s="30"/>
      <c r="U8" s="26">
        <v>3.75</v>
      </c>
      <c r="V8" s="30"/>
      <c r="W8" s="29"/>
      <c r="Z8" s="26">
        <f t="shared" si="0"/>
        <v>41.34375</v>
      </c>
    </row>
    <row r="9" spans="1:30" ht="15" x14ac:dyDescent="0.25">
      <c r="A9" s="27">
        <v>4</v>
      </c>
      <c r="B9" s="40">
        <v>8.1375000000000003E-2</v>
      </c>
      <c r="C9" s="40">
        <v>7.8100000000000003E-2</v>
      </c>
      <c r="D9" s="40">
        <v>6.5375000000000003E-2</v>
      </c>
      <c r="E9" s="40">
        <v>2.3762499999999999E-2</v>
      </c>
      <c r="F9" s="40">
        <v>-5.5250000000000004E-3</v>
      </c>
      <c r="G9" s="40">
        <v>-9.9500000000000092E-3</v>
      </c>
      <c r="H9" s="40">
        <v>-1.41E-2</v>
      </c>
      <c r="I9" s="40">
        <v>-1.745E-2</v>
      </c>
      <c r="J9" s="40">
        <v>-2.0924999999999999E-2</v>
      </c>
      <c r="K9" s="40">
        <v>-2.3550000000000001E-2</v>
      </c>
      <c r="L9" s="40">
        <v>-2.99625E-2</v>
      </c>
      <c r="M9" s="40">
        <v>-3.5900000000000001E-2</v>
      </c>
      <c r="N9" s="52">
        <v>4</v>
      </c>
      <c r="O9" s="53">
        <v>3</v>
      </c>
      <c r="P9" s="26">
        <v>45</v>
      </c>
      <c r="Q9" s="49"/>
      <c r="R9" s="29"/>
      <c r="S9" s="32"/>
      <c r="T9" s="30"/>
      <c r="U9" s="26">
        <v>3.75</v>
      </c>
      <c r="V9" s="30"/>
      <c r="W9" s="29"/>
      <c r="Z9" s="26">
        <f t="shared" si="0"/>
        <v>41.34375</v>
      </c>
    </row>
    <row r="10" spans="1:30" ht="15" x14ac:dyDescent="0.25">
      <c r="A10" s="27">
        <v>5</v>
      </c>
      <c r="B10" s="40">
        <v>0.105375</v>
      </c>
      <c r="C10" s="40">
        <v>9.8500000000000004E-2</v>
      </c>
      <c r="D10" s="40">
        <v>8.2974999999999993E-2</v>
      </c>
      <c r="E10" s="40">
        <v>5.3625000000000096E-3</v>
      </c>
      <c r="F10" s="40">
        <v>-2.72500000000001E-3</v>
      </c>
      <c r="G10" s="40">
        <v>-6.7500000000000103E-3</v>
      </c>
      <c r="H10" s="40">
        <v>-8.9999999999999993E-3</v>
      </c>
      <c r="I10" s="40">
        <v>-1.525E-2</v>
      </c>
      <c r="J10" s="40">
        <v>-1.8724999999999999E-2</v>
      </c>
      <c r="K10" s="40">
        <v>-2.2950000000000002E-2</v>
      </c>
      <c r="L10" s="40">
        <v>-2.81625E-2</v>
      </c>
      <c r="M10" s="40">
        <v>-4.2799999999999998E-2</v>
      </c>
      <c r="N10" s="52">
        <v>5</v>
      </c>
      <c r="O10" s="53">
        <v>2.25</v>
      </c>
      <c r="P10" s="26">
        <v>33.75</v>
      </c>
      <c r="Q10" s="49"/>
      <c r="R10" s="29"/>
      <c r="S10" s="32"/>
      <c r="T10" s="30"/>
      <c r="U10" s="26">
        <v>3</v>
      </c>
      <c r="V10" s="30"/>
      <c r="W10" s="29"/>
      <c r="Z10" s="26">
        <f t="shared" si="0"/>
        <v>30.09375</v>
      </c>
    </row>
    <row r="11" spans="1:30" ht="15" x14ac:dyDescent="0.25">
      <c r="A11" s="27">
        <v>6</v>
      </c>
      <c r="B11" s="40">
        <v>0.131275</v>
      </c>
      <c r="C11" s="40">
        <v>0.1318</v>
      </c>
      <c r="D11" s="40">
        <v>8.3375000000000005E-2</v>
      </c>
      <c r="E11" s="40">
        <v>4.86250000000001E-3</v>
      </c>
      <c r="F11" s="40">
        <v>-3.4250000000000001E-3</v>
      </c>
      <c r="G11" s="40">
        <v>-6.8500000000000002E-3</v>
      </c>
      <c r="H11" s="40">
        <v>-1.1299999999999999E-2</v>
      </c>
      <c r="I11" s="40">
        <v>-1.6549999999999999E-2</v>
      </c>
      <c r="J11" s="40">
        <v>-2.0324999999999999E-2</v>
      </c>
      <c r="K11" s="40">
        <v>-2.3949999999999999E-2</v>
      </c>
      <c r="L11" s="40">
        <v>-3.2162499999999997E-2</v>
      </c>
      <c r="M11" s="40">
        <v>-4.2599999999999999E-2</v>
      </c>
      <c r="N11" s="52">
        <v>6</v>
      </c>
      <c r="O11" s="53">
        <v>2.25</v>
      </c>
      <c r="P11" s="26">
        <v>33.75</v>
      </c>
      <c r="Q11" s="49"/>
      <c r="R11" s="29"/>
      <c r="S11" s="32"/>
      <c r="T11" s="30"/>
      <c r="U11" s="26">
        <v>3.75</v>
      </c>
      <c r="V11" s="30"/>
      <c r="W11" s="29"/>
      <c r="Z11" s="26">
        <f t="shared" si="0"/>
        <v>30.09375</v>
      </c>
    </row>
    <row r="12" spans="1:30" ht="15" x14ac:dyDescent="0.25">
      <c r="A12" s="27">
        <v>7</v>
      </c>
      <c r="B12" s="40">
        <v>0.130275</v>
      </c>
      <c r="C12" s="40">
        <v>0.1237</v>
      </c>
      <c r="D12" s="40">
        <v>7.6975000000000002E-2</v>
      </c>
      <c r="E12" s="40">
        <v>7.9625000000000095E-3</v>
      </c>
      <c r="F12" s="40">
        <v>-3.5249999999999999E-3</v>
      </c>
      <c r="G12" s="40">
        <v>-6.7500000000000103E-3</v>
      </c>
      <c r="H12" s="40">
        <v>-1.06E-2</v>
      </c>
      <c r="I12" s="40">
        <v>-1.5650000000000001E-2</v>
      </c>
      <c r="J12" s="40">
        <v>-1.9924999999999998E-2</v>
      </c>
      <c r="K12" s="40">
        <v>-2.4250000000000001E-2</v>
      </c>
      <c r="L12" s="40">
        <v>-2.7362500000000001E-2</v>
      </c>
      <c r="M12" s="40">
        <v>-4.3799999999999999E-2</v>
      </c>
      <c r="N12" s="52">
        <v>7</v>
      </c>
      <c r="O12" s="53">
        <v>2.25</v>
      </c>
      <c r="P12" s="26">
        <v>33.75</v>
      </c>
      <c r="Q12" s="49"/>
      <c r="R12" s="29"/>
      <c r="S12" s="32"/>
      <c r="T12" s="30"/>
      <c r="U12" s="26">
        <v>3.75</v>
      </c>
      <c r="V12" s="30"/>
      <c r="W12" s="29"/>
      <c r="Z12" s="26">
        <f t="shared" si="0"/>
        <v>30.09375</v>
      </c>
    </row>
    <row r="13" spans="1:30" ht="15" x14ac:dyDescent="0.25">
      <c r="A13" s="27">
        <v>8</v>
      </c>
      <c r="B13" s="40">
        <v>9.2075000000000004E-2</v>
      </c>
      <c r="C13" s="40">
        <v>0.10249999999999999</v>
      </c>
      <c r="D13" s="40">
        <v>1.9474999999999999E-2</v>
      </c>
      <c r="E13" s="40">
        <v>-1.43749999999999E-3</v>
      </c>
      <c r="F13" s="40">
        <v>-6.7250000000000001E-3</v>
      </c>
      <c r="G13" s="40">
        <v>-1.0749999999999999E-2</v>
      </c>
      <c r="H13" s="40">
        <v>-1.4800000000000001E-2</v>
      </c>
      <c r="I13" s="40">
        <v>-1.805E-2</v>
      </c>
      <c r="J13" s="40">
        <v>-2.2225000000000002E-2</v>
      </c>
      <c r="K13" s="40">
        <v>-2.265E-2</v>
      </c>
      <c r="L13" s="40">
        <v>-3.0262500000000001E-2</v>
      </c>
      <c r="M13" s="40">
        <v>-3.8199999999999998E-2</v>
      </c>
      <c r="N13" s="52">
        <v>8</v>
      </c>
      <c r="O13" s="53">
        <v>2.25</v>
      </c>
      <c r="P13" s="26">
        <v>33.75</v>
      </c>
      <c r="Q13" s="49"/>
      <c r="R13" s="29"/>
      <c r="S13" s="32"/>
      <c r="T13" s="30"/>
      <c r="U13" s="26">
        <v>3.75</v>
      </c>
      <c r="V13" s="30"/>
      <c r="W13" s="29"/>
      <c r="Z13" s="26">
        <f t="shared" si="0"/>
        <v>30.09375</v>
      </c>
    </row>
    <row r="14" spans="1:30" ht="15.75" thickBot="1" x14ac:dyDescent="0.3">
      <c r="N14" s="27"/>
      <c r="O14" s="49"/>
      <c r="P14" s="49"/>
      <c r="Q14" s="49"/>
      <c r="R14" s="29"/>
      <c r="S14" s="32"/>
      <c r="T14" s="30" t="s">
        <v>62</v>
      </c>
      <c r="U14" s="26">
        <f>AVERAGE(U6:U13)</f>
        <v>3.65625</v>
      </c>
      <c r="V14" s="30"/>
      <c r="W14" s="29"/>
    </row>
    <row r="15" spans="1:30" ht="15.75" thickBot="1" x14ac:dyDescent="0.3">
      <c r="B15" s="384" t="s">
        <v>63</v>
      </c>
      <c r="C15" s="385"/>
      <c r="N15" s="27"/>
      <c r="O15" s="49"/>
      <c r="P15" s="49"/>
      <c r="Q15" s="49"/>
      <c r="R15" s="29"/>
      <c r="S15" s="32"/>
      <c r="T15" s="30"/>
      <c r="U15" s="30"/>
      <c r="V15" s="30"/>
      <c r="W15" s="29"/>
      <c r="Z15" s="30"/>
    </row>
    <row r="16" spans="1:30" ht="16.5" thickBot="1" x14ac:dyDescent="0.3">
      <c r="B16" s="48">
        <v>1</v>
      </c>
      <c r="C16" s="48">
        <v>2</v>
      </c>
      <c r="D16" s="48">
        <v>3</v>
      </c>
      <c r="E16" s="48">
        <v>4</v>
      </c>
      <c r="F16" s="48">
        <v>5</v>
      </c>
      <c r="G16" s="48">
        <v>6</v>
      </c>
      <c r="H16" s="48">
        <v>7</v>
      </c>
      <c r="I16" s="48">
        <v>8</v>
      </c>
      <c r="J16" s="48">
        <v>9</v>
      </c>
      <c r="K16" s="48">
        <v>10</v>
      </c>
      <c r="L16" s="48">
        <v>11</v>
      </c>
      <c r="M16" s="48">
        <v>12</v>
      </c>
      <c r="N16" s="27"/>
      <c r="O16" s="384" t="s">
        <v>63</v>
      </c>
      <c r="P16" s="385"/>
      <c r="Q16" s="49"/>
      <c r="R16" s="29"/>
      <c r="S16" s="32"/>
      <c r="T16" s="30"/>
      <c r="U16" s="45" t="s">
        <v>64</v>
      </c>
      <c r="V16" s="30"/>
      <c r="W16" s="29"/>
      <c r="Z16" s="384" t="s">
        <v>63</v>
      </c>
      <c r="AA16" s="385"/>
    </row>
    <row r="17" spans="1:28" ht="16.5" thickBot="1" x14ac:dyDescent="0.3">
      <c r="B17" s="50">
        <v>0</v>
      </c>
      <c r="C17" s="50">
        <v>0.75</v>
      </c>
      <c r="D17" s="50">
        <v>1.5</v>
      </c>
      <c r="E17" s="50">
        <v>2.25</v>
      </c>
      <c r="F17" s="50">
        <v>3</v>
      </c>
      <c r="G17" s="50">
        <v>3.75</v>
      </c>
      <c r="H17" s="50">
        <v>4.5</v>
      </c>
      <c r="I17" s="50">
        <v>5.25</v>
      </c>
      <c r="J17" s="50">
        <v>6</v>
      </c>
      <c r="K17" s="50">
        <v>6.75</v>
      </c>
      <c r="L17" s="50">
        <v>7.5</v>
      </c>
      <c r="M17" s="50">
        <v>10</v>
      </c>
      <c r="N17" s="27"/>
      <c r="O17" s="51" t="s">
        <v>59</v>
      </c>
      <c r="P17" s="38" t="s">
        <v>60</v>
      </c>
      <c r="Q17" s="49"/>
      <c r="R17" s="29"/>
      <c r="S17" s="32"/>
      <c r="T17" s="30"/>
      <c r="U17" s="38" t="s">
        <v>60</v>
      </c>
      <c r="V17" s="30"/>
      <c r="W17" s="29"/>
      <c r="Z17" s="39" t="s">
        <v>61</v>
      </c>
    </row>
    <row r="18" spans="1:28" ht="15" x14ac:dyDescent="0.25">
      <c r="A18" s="27">
        <v>1</v>
      </c>
      <c r="B18" s="40">
        <v>0.104875</v>
      </c>
      <c r="C18" s="40">
        <v>0.12790000000000001</v>
      </c>
      <c r="D18" s="40">
        <v>0.14117499999999999</v>
      </c>
      <c r="E18" s="40">
        <v>1.86250000000001E-3</v>
      </c>
      <c r="F18" s="40">
        <v>-1.325E-3</v>
      </c>
      <c r="G18" s="40">
        <v>-7.6499999999999997E-3</v>
      </c>
      <c r="H18" s="40">
        <v>-1.15E-2</v>
      </c>
      <c r="I18" s="40">
        <v>-1.685E-2</v>
      </c>
      <c r="J18" s="40">
        <v>-2.0924999999999999E-2</v>
      </c>
      <c r="K18" s="40">
        <v>-2.7050000000000001E-2</v>
      </c>
      <c r="L18" s="40">
        <v>-2.58625E-2</v>
      </c>
      <c r="M18" s="40">
        <v>-3.61E-2</v>
      </c>
      <c r="N18" s="52">
        <v>1</v>
      </c>
      <c r="O18" s="53">
        <v>2.25</v>
      </c>
      <c r="P18" s="26">
        <v>33.75</v>
      </c>
      <c r="Q18" s="49"/>
      <c r="R18" s="29"/>
      <c r="S18" s="32"/>
      <c r="T18" s="30"/>
      <c r="U18" s="26">
        <v>3.75</v>
      </c>
      <c r="V18" s="30"/>
      <c r="W18" s="29"/>
      <c r="Z18" s="26">
        <f>P18-$U$26</f>
        <v>29.53125</v>
      </c>
    </row>
    <row r="19" spans="1:28" ht="15" x14ac:dyDescent="0.25">
      <c r="A19" s="27">
        <v>2</v>
      </c>
      <c r="B19" s="40">
        <v>0.124775</v>
      </c>
      <c r="C19" s="40">
        <v>0.1019</v>
      </c>
      <c r="D19" s="40">
        <v>9.1274999999999995E-2</v>
      </c>
      <c r="E19" s="40">
        <v>7.0625000000000097E-3</v>
      </c>
      <c r="F19" s="40">
        <v>6.7499999999999505E-4</v>
      </c>
      <c r="G19" s="40">
        <v>-4.8500000000000097E-3</v>
      </c>
      <c r="H19" s="40">
        <v>-9.2000000000000103E-3</v>
      </c>
      <c r="I19" s="40">
        <v>-1.265E-2</v>
      </c>
      <c r="J19" s="40">
        <v>-1.8525E-2</v>
      </c>
      <c r="K19" s="40">
        <v>-2.7449999999999999E-2</v>
      </c>
      <c r="L19" s="40">
        <v>-2.87625E-2</v>
      </c>
      <c r="M19" s="40">
        <v>-4.2900000000000001E-2</v>
      </c>
      <c r="N19" s="52">
        <v>2</v>
      </c>
      <c r="O19" s="53">
        <v>2.25</v>
      </c>
      <c r="P19" s="26">
        <v>33.75</v>
      </c>
      <c r="Q19" s="49"/>
      <c r="R19" s="29"/>
      <c r="S19" s="32"/>
      <c r="T19" s="30"/>
      <c r="U19" s="26">
        <v>3.75</v>
      </c>
      <c r="V19" s="30"/>
      <c r="W19" s="29"/>
      <c r="Z19" s="26">
        <f t="shared" ref="Z19:Z25" si="1">P19-$U$26</f>
        <v>29.53125</v>
      </c>
    </row>
    <row r="20" spans="1:28" ht="15" x14ac:dyDescent="0.25">
      <c r="A20" s="27">
        <v>3</v>
      </c>
      <c r="B20" s="40">
        <v>0.121475</v>
      </c>
      <c r="C20" s="40">
        <v>8.9800000000000005E-2</v>
      </c>
      <c r="D20" s="40">
        <v>8.2375000000000004E-2</v>
      </c>
      <c r="E20" s="40">
        <v>8.7625000000000099E-3</v>
      </c>
      <c r="F20" s="40">
        <v>-3.25000000000006E-4</v>
      </c>
      <c r="G20" s="40">
        <v>-5.2500000000000003E-3</v>
      </c>
      <c r="H20" s="40">
        <v>-1.04E-2</v>
      </c>
      <c r="I20" s="40">
        <v>-1.405E-2</v>
      </c>
      <c r="J20" s="40">
        <v>-1.9525000000000001E-2</v>
      </c>
      <c r="K20" s="40">
        <v>-2.8150000000000001E-2</v>
      </c>
      <c r="L20" s="40">
        <v>-2.8562500000000001E-2</v>
      </c>
      <c r="M20" s="40">
        <v>-4.41E-2</v>
      </c>
      <c r="N20" s="52">
        <v>3</v>
      </c>
      <c r="O20" s="53">
        <v>2.25</v>
      </c>
      <c r="P20" s="26">
        <v>33.75</v>
      </c>
      <c r="Q20" s="49"/>
      <c r="R20" s="29"/>
      <c r="S20" s="32"/>
      <c r="T20" s="30"/>
      <c r="U20" s="26">
        <v>4.5</v>
      </c>
      <c r="V20" s="30"/>
      <c r="W20" s="29"/>
      <c r="Z20" s="26">
        <f t="shared" si="1"/>
        <v>29.53125</v>
      </c>
    </row>
    <row r="21" spans="1:28" ht="15" x14ac:dyDescent="0.25">
      <c r="A21" s="27">
        <v>4</v>
      </c>
      <c r="B21" s="40">
        <v>0.149175</v>
      </c>
      <c r="C21" s="40">
        <v>0.1245</v>
      </c>
      <c r="D21" s="40">
        <v>6.3174999999999995E-2</v>
      </c>
      <c r="E21" s="40">
        <v>5.2625000000000102E-3</v>
      </c>
      <c r="F21" s="40">
        <v>-4.6249999999999998E-3</v>
      </c>
      <c r="G21" s="40">
        <v>-9.6500000000000093E-3</v>
      </c>
      <c r="H21" s="40">
        <v>-1.2800000000000001E-2</v>
      </c>
      <c r="I21" s="40">
        <v>-1.7749999999999998E-2</v>
      </c>
      <c r="J21" s="40">
        <v>-2.2225000000000002E-2</v>
      </c>
      <c r="K21" s="40">
        <v>-2.445E-2</v>
      </c>
      <c r="L21" s="40">
        <v>-2.9762500000000001E-2</v>
      </c>
      <c r="M21" s="40">
        <v>-4.4999999999999998E-2</v>
      </c>
      <c r="N21" s="52">
        <v>4</v>
      </c>
      <c r="O21" s="53">
        <v>2.25</v>
      </c>
      <c r="P21" s="26">
        <v>33.75</v>
      </c>
      <c r="Q21" s="49"/>
      <c r="R21" s="29"/>
      <c r="S21" s="32"/>
      <c r="T21" s="30"/>
      <c r="U21" s="26">
        <v>4.5</v>
      </c>
      <c r="V21" s="30"/>
      <c r="W21" s="29"/>
      <c r="Z21" s="26">
        <f t="shared" si="1"/>
        <v>29.53125</v>
      </c>
    </row>
    <row r="22" spans="1:28" ht="15" x14ac:dyDescent="0.25">
      <c r="A22" s="27">
        <v>5</v>
      </c>
      <c r="B22" s="40">
        <v>0.13047500000000001</v>
      </c>
      <c r="C22" s="40">
        <v>9.1700000000000004E-2</v>
      </c>
      <c r="D22" s="40">
        <v>7.9475000000000004E-2</v>
      </c>
      <c r="E22" s="40">
        <v>7.6625000000000096E-3</v>
      </c>
      <c r="F22" s="40">
        <v>1.7750000000000001E-3</v>
      </c>
      <c r="G22" s="40">
        <v>-5.45E-3</v>
      </c>
      <c r="H22" s="40">
        <v>-9.4999999999999998E-3</v>
      </c>
      <c r="I22" s="40">
        <v>-1.355E-2</v>
      </c>
      <c r="J22" s="40">
        <v>-1.8724999999999999E-2</v>
      </c>
      <c r="K22" s="40">
        <v>-2.495E-2</v>
      </c>
      <c r="L22" s="40">
        <v>-2.6062499999999999E-2</v>
      </c>
      <c r="M22" s="40">
        <v>-3.85E-2</v>
      </c>
      <c r="N22" s="52">
        <v>5</v>
      </c>
      <c r="O22" s="53">
        <v>2.25</v>
      </c>
      <c r="P22" s="26">
        <v>33.75</v>
      </c>
      <c r="Q22" s="49"/>
      <c r="R22" s="29"/>
      <c r="S22" s="32"/>
      <c r="T22" s="30"/>
      <c r="U22" s="26">
        <v>4.5</v>
      </c>
      <c r="V22" s="30"/>
      <c r="W22" s="29"/>
      <c r="Z22" s="26">
        <f t="shared" si="1"/>
        <v>29.53125</v>
      </c>
    </row>
    <row r="23" spans="1:28" ht="15" x14ac:dyDescent="0.25">
      <c r="A23" s="27">
        <v>6</v>
      </c>
      <c r="B23" s="40">
        <v>0.136875</v>
      </c>
      <c r="C23" s="40">
        <v>0.13350000000000001</v>
      </c>
      <c r="D23" s="40">
        <v>0.113575</v>
      </c>
      <c r="E23" s="40">
        <v>6.8162500000000001E-2</v>
      </c>
      <c r="F23" s="40">
        <v>2.2750000000000001E-3</v>
      </c>
      <c r="G23" s="40">
        <v>-4.8500000000000097E-3</v>
      </c>
      <c r="H23" s="40">
        <v>-9.5999999999999992E-3</v>
      </c>
      <c r="I23" s="40">
        <v>-1.455E-2</v>
      </c>
      <c r="J23" s="40">
        <v>-1.9625E-2</v>
      </c>
      <c r="K23" s="40">
        <v>-2.315E-2</v>
      </c>
      <c r="L23" s="40">
        <v>-2.8262499999999999E-2</v>
      </c>
      <c r="M23" s="40">
        <v>-3.6400000000000002E-2</v>
      </c>
      <c r="N23" s="52">
        <v>6</v>
      </c>
      <c r="O23" s="53">
        <v>3</v>
      </c>
      <c r="P23" s="26">
        <v>45</v>
      </c>
      <c r="Q23" s="49"/>
      <c r="R23" s="29"/>
      <c r="S23" s="32"/>
      <c r="T23" s="30"/>
      <c r="U23" s="26">
        <v>4.5</v>
      </c>
      <c r="V23" s="30"/>
      <c r="W23" s="29"/>
      <c r="Z23" s="26">
        <f t="shared" si="1"/>
        <v>40.78125</v>
      </c>
    </row>
    <row r="24" spans="1:28" ht="15" x14ac:dyDescent="0.25">
      <c r="A24" s="27">
        <v>7</v>
      </c>
      <c r="B24" s="40">
        <v>0.14477499999999999</v>
      </c>
      <c r="C24" s="40">
        <v>9.7500000000000003E-2</v>
      </c>
      <c r="D24" s="40">
        <v>7.3874999999999996E-2</v>
      </c>
      <c r="E24" s="40">
        <v>8.9625000000000104E-3</v>
      </c>
      <c r="F24" s="40">
        <v>8.7500000000000099E-4</v>
      </c>
      <c r="G24" s="40">
        <v>-3.8500000000000101E-3</v>
      </c>
      <c r="H24" s="40">
        <v>-8.0999999999999996E-3</v>
      </c>
      <c r="I24" s="40">
        <v>-1.325E-2</v>
      </c>
      <c r="J24" s="40">
        <v>-1.8124999999999999E-2</v>
      </c>
      <c r="K24" s="40">
        <v>-2.3449999999999999E-2</v>
      </c>
      <c r="L24" s="40">
        <v>-2.7762499999999999E-2</v>
      </c>
      <c r="M24" s="40">
        <v>-3.3700000000000001E-2</v>
      </c>
      <c r="N24" s="52">
        <v>7</v>
      </c>
      <c r="O24" s="53">
        <v>2.25</v>
      </c>
      <c r="P24" s="26">
        <v>33.75</v>
      </c>
      <c r="Q24" s="49"/>
      <c r="R24" s="29"/>
      <c r="S24" s="32"/>
      <c r="T24" s="30"/>
      <c r="U24" s="26">
        <v>3.75</v>
      </c>
      <c r="V24" s="30"/>
      <c r="W24" s="29"/>
      <c r="Z24" s="26">
        <f t="shared" si="1"/>
        <v>29.53125</v>
      </c>
    </row>
    <row r="25" spans="1:28" ht="15" x14ac:dyDescent="0.25">
      <c r="A25" s="27">
        <v>8</v>
      </c>
      <c r="B25" s="40">
        <v>0.10477499999999999</v>
      </c>
      <c r="C25" s="40">
        <v>0.1246</v>
      </c>
      <c r="D25" s="40">
        <v>3.3175000000000003E-2</v>
      </c>
      <c r="E25" s="40">
        <v>5.62500000000007E-4</v>
      </c>
      <c r="F25" s="40">
        <v>9.7499999999999703E-4</v>
      </c>
      <c r="G25" s="40">
        <v>-4.5500000000000098E-3</v>
      </c>
      <c r="H25" s="40">
        <v>-9.2999999999999992E-3</v>
      </c>
      <c r="I25" s="40">
        <v>-1.3950000000000001E-2</v>
      </c>
      <c r="J25" s="40">
        <v>-1.7624999999999998E-2</v>
      </c>
      <c r="K25" s="40">
        <v>-2.0049999999999998E-2</v>
      </c>
      <c r="L25" s="40">
        <v>-2.8562500000000001E-2</v>
      </c>
      <c r="M25" s="40">
        <v>-3.6799999999999999E-2</v>
      </c>
      <c r="N25" s="52">
        <v>8</v>
      </c>
      <c r="O25" s="53">
        <v>2.25</v>
      </c>
      <c r="P25" s="26">
        <v>33.75</v>
      </c>
      <c r="Q25" s="49"/>
      <c r="R25" s="29"/>
      <c r="S25" s="32"/>
      <c r="T25" s="30"/>
      <c r="U25" s="26">
        <v>4.5</v>
      </c>
      <c r="V25" s="30"/>
      <c r="W25" s="29"/>
      <c r="Z25" s="26">
        <f t="shared" si="1"/>
        <v>29.53125</v>
      </c>
    </row>
    <row r="26" spans="1:28" ht="15.75" thickBot="1" x14ac:dyDescent="0.3">
      <c r="N26" s="27"/>
      <c r="O26" s="49"/>
      <c r="P26" s="49"/>
      <c r="Q26" s="49"/>
      <c r="R26" s="29"/>
      <c r="S26" s="32"/>
      <c r="T26" s="30" t="s">
        <v>62</v>
      </c>
      <c r="U26" s="26">
        <f>AVERAGE(U18:U25)</f>
        <v>4.21875</v>
      </c>
      <c r="V26" s="30"/>
      <c r="W26" s="29"/>
    </row>
    <row r="27" spans="1:28" ht="15.75" thickBot="1" x14ac:dyDescent="0.3">
      <c r="B27" s="386" t="s">
        <v>65</v>
      </c>
      <c r="C27" s="387"/>
      <c r="D27" s="388"/>
      <c r="N27" s="27"/>
      <c r="O27" s="49"/>
      <c r="P27" s="49"/>
      <c r="Q27" s="49"/>
      <c r="R27" s="29"/>
      <c r="S27" s="32"/>
      <c r="T27" s="30"/>
      <c r="U27" s="30"/>
      <c r="V27" s="30"/>
      <c r="W27" s="29"/>
      <c r="Z27" s="30"/>
    </row>
    <row r="28" spans="1:28" ht="16.5" thickBot="1" x14ac:dyDescent="0.3">
      <c r="B28" s="48">
        <v>1</v>
      </c>
      <c r="C28" s="48">
        <v>2</v>
      </c>
      <c r="D28" s="48">
        <v>3</v>
      </c>
      <c r="E28" s="48">
        <v>4</v>
      </c>
      <c r="F28" s="48">
        <v>5</v>
      </c>
      <c r="G28" s="48">
        <v>6</v>
      </c>
      <c r="H28" s="48">
        <v>7</v>
      </c>
      <c r="I28" s="48">
        <v>8</v>
      </c>
      <c r="J28" s="48">
        <v>9</v>
      </c>
      <c r="K28" s="48">
        <v>10</v>
      </c>
      <c r="L28" s="48">
        <v>11</v>
      </c>
      <c r="M28" s="48">
        <v>12</v>
      </c>
      <c r="N28" s="27"/>
      <c r="O28" s="386" t="s">
        <v>65</v>
      </c>
      <c r="P28" s="387"/>
      <c r="Q28" s="388"/>
      <c r="R28" s="29"/>
      <c r="S28" s="32"/>
      <c r="T28" s="30"/>
      <c r="U28" s="46" t="s">
        <v>66</v>
      </c>
      <c r="V28" s="30"/>
      <c r="W28" s="29"/>
      <c r="Z28" s="386" t="s">
        <v>65</v>
      </c>
      <c r="AA28" s="387"/>
      <c r="AB28" s="388"/>
    </row>
    <row r="29" spans="1:28" ht="16.5" thickBot="1" x14ac:dyDescent="0.3">
      <c r="B29" s="50">
        <v>0</v>
      </c>
      <c r="C29" s="50">
        <v>0.75</v>
      </c>
      <c r="D29" s="50">
        <v>1.5</v>
      </c>
      <c r="E29" s="50">
        <v>2.25</v>
      </c>
      <c r="F29" s="50">
        <v>3</v>
      </c>
      <c r="G29" s="50">
        <v>3.75</v>
      </c>
      <c r="H29" s="50">
        <v>4.5</v>
      </c>
      <c r="I29" s="50">
        <v>5.25</v>
      </c>
      <c r="J29" s="50">
        <v>6</v>
      </c>
      <c r="K29" s="50">
        <v>6.75</v>
      </c>
      <c r="L29" s="50">
        <v>7.5</v>
      </c>
      <c r="M29" s="50">
        <v>10</v>
      </c>
      <c r="N29" s="27"/>
      <c r="O29" s="51" t="s">
        <v>59</v>
      </c>
      <c r="P29" s="38" t="s">
        <v>60</v>
      </c>
      <c r="Q29" s="49"/>
      <c r="R29" s="29"/>
      <c r="S29" s="32"/>
      <c r="T29" s="30"/>
      <c r="U29" s="38" t="s">
        <v>60</v>
      </c>
      <c r="V29" s="30"/>
      <c r="W29" s="29"/>
      <c r="Z29" s="39" t="s">
        <v>61</v>
      </c>
    </row>
    <row r="30" spans="1:28" ht="15" x14ac:dyDescent="0.25">
      <c r="A30" s="27">
        <v>1</v>
      </c>
      <c r="B30" s="40">
        <v>0.12417499999999999</v>
      </c>
      <c r="C30" s="40">
        <v>0.11650000000000001</v>
      </c>
      <c r="D30" s="40">
        <v>0.103075</v>
      </c>
      <c r="E30" s="40">
        <v>8.7962499999999999E-2</v>
      </c>
      <c r="F30" s="40">
        <v>9.1975000000000001E-2</v>
      </c>
      <c r="G30" s="40">
        <v>5.6149999999999999E-2</v>
      </c>
      <c r="H30" s="40">
        <v>2.3E-2</v>
      </c>
      <c r="I30" s="40">
        <v>4.5500000000000002E-3</v>
      </c>
      <c r="J30" s="40">
        <v>-2.4250000000000001E-3</v>
      </c>
      <c r="K30" s="40">
        <v>-1.1350000000000001E-2</v>
      </c>
      <c r="L30" s="40">
        <v>-1.9162499999999999E-2</v>
      </c>
      <c r="M30" s="40">
        <v>-2.6599999999999999E-2</v>
      </c>
      <c r="N30" s="52">
        <v>1</v>
      </c>
      <c r="O30" s="53">
        <v>5.25</v>
      </c>
      <c r="P30" s="26">
        <v>78.75</v>
      </c>
      <c r="Q30" s="49"/>
      <c r="R30" s="29"/>
      <c r="S30" s="32"/>
      <c r="T30" s="30"/>
      <c r="U30" s="26">
        <v>1.5</v>
      </c>
      <c r="V30" s="30"/>
      <c r="W30" s="29"/>
      <c r="Z30" s="26">
        <f>P30-$U$38</f>
        <v>76.78125</v>
      </c>
    </row>
    <row r="31" spans="1:28" ht="15" x14ac:dyDescent="0.25">
      <c r="A31" s="27">
        <v>2</v>
      </c>
      <c r="B31" s="40">
        <v>0.13137499999999999</v>
      </c>
      <c r="C31" s="40">
        <v>0.13220000000000001</v>
      </c>
      <c r="D31" s="40">
        <v>0.102275</v>
      </c>
      <c r="E31" s="40">
        <v>9.3962500000000004E-2</v>
      </c>
      <c r="F31" s="40">
        <v>0.105575</v>
      </c>
      <c r="G31" s="40">
        <v>5.4850000000000003E-2</v>
      </c>
      <c r="H31" s="40">
        <v>2.5100000000000001E-2</v>
      </c>
      <c r="I31" s="40">
        <v>8.0499999999999999E-3</v>
      </c>
      <c r="J31" s="40">
        <v>2.7500000000001102E-4</v>
      </c>
      <c r="K31" s="40">
        <v>-1.375E-2</v>
      </c>
      <c r="L31" s="40">
        <v>-1.8262500000000001E-2</v>
      </c>
      <c r="M31" s="40">
        <v>-3.5200000000000002E-2</v>
      </c>
      <c r="N31" s="52">
        <v>2</v>
      </c>
      <c r="O31" s="53">
        <v>5.25</v>
      </c>
      <c r="P31" s="26">
        <v>78.75</v>
      </c>
      <c r="Q31" s="49"/>
      <c r="R31" s="29"/>
      <c r="S31" s="32"/>
      <c r="T31" s="30"/>
      <c r="U31" s="26">
        <v>2.25</v>
      </c>
      <c r="V31" s="30"/>
      <c r="W31" s="29"/>
      <c r="Z31" s="26">
        <f t="shared" ref="Z31:Z37" si="2">P31-$U$38</f>
        <v>76.78125</v>
      </c>
    </row>
    <row r="32" spans="1:28" ht="15" x14ac:dyDescent="0.25">
      <c r="A32" s="27">
        <v>3</v>
      </c>
      <c r="B32" s="40">
        <v>0.110475</v>
      </c>
      <c r="C32" s="40">
        <v>0.13089999999999999</v>
      </c>
      <c r="D32" s="40">
        <v>0.100075</v>
      </c>
      <c r="E32" s="40">
        <v>9.7662499999999999E-2</v>
      </c>
      <c r="F32" s="40">
        <v>7.7174999999999994E-2</v>
      </c>
      <c r="G32" s="40">
        <v>5.4949999999999999E-2</v>
      </c>
      <c r="H32" s="40">
        <v>2.6599999999999999E-2</v>
      </c>
      <c r="I32" s="40">
        <v>9.5499999999999995E-3</v>
      </c>
      <c r="J32" s="40">
        <v>1.3749999999999999E-3</v>
      </c>
      <c r="K32" s="40">
        <v>-1.315E-2</v>
      </c>
      <c r="L32" s="40">
        <v>-1.6962499999999998E-2</v>
      </c>
      <c r="M32" s="40">
        <v>-3.0599999999999999E-2</v>
      </c>
      <c r="N32" s="52">
        <v>3</v>
      </c>
      <c r="O32" s="53">
        <v>5.25</v>
      </c>
      <c r="P32" s="26">
        <v>78.75</v>
      </c>
      <c r="Q32" s="49"/>
      <c r="R32" s="29"/>
      <c r="S32" s="32"/>
      <c r="T32" s="30"/>
      <c r="U32" s="26">
        <v>1.5</v>
      </c>
      <c r="V32" s="30"/>
      <c r="W32" s="29"/>
      <c r="Z32" s="26">
        <f t="shared" si="2"/>
        <v>76.78125</v>
      </c>
    </row>
    <row r="33" spans="1:28" ht="15" x14ac:dyDescent="0.25">
      <c r="A33" s="27">
        <v>4</v>
      </c>
      <c r="B33" s="40">
        <v>0.123575</v>
      </c>
      <c r="C33" s="40">
        <v>0.12609999999999999</v>
      </c>
      <c r="D33" s="40">
        <v>0.10047499999999999</v>
      </c>
      <c r="E33" s="40">
        <v>9.7962499999999994E-2</v>
      </c>
      <c r="F33" s="40">
        <v>0.101275</v>
      </c>
      <c r="G33" s="40">
        <v>6.9250000000000006E-2</v>
      </c>
      <c r="H33" s="40">
        <v>2.47E-2</v>
      </c>
      <c r="I33" s="40">
        <v>7.0499999999999998E-3</v>
      </c>
      <c r="J33" s="40">
        <v>-8.2499999999999197E-4</v>
      </c>
      <c r="K33" s="40">
        <v>-1.295E-2</v>
      </c>
      <c r="L33" s="40">
        <v>-1.7362499999999999E-2</v>
      </c>
      <c r="M33" s="40">
        <v>-3.44E-2</v>
      </c>
      <c r="N33" s="52">
        <v>4</v>
      </c>
      <c r="O33" s="53">
        <v>5.25</v>
      </c>
      <c r="P33" s="26">
        <v>78.75</v>
      </c>
      <c r="Q33" s="49"/>
      <c r="R33" s="29"/>
      <c r="S33" s="32"/>
      <c r="T33" s="30"/>
      <c r="U33" s="26">
        <v>2.25</v>
      </c>
      <c r="V33" s="30"/>
      <c r="W33" s="29"/>
      <c r="Z33" s="26">
        <f t="shared" si="2"/>
        <v>76.78125</v>
      </c>
    </row>
    <row r="34" spans="1:28" ht="15" x14ac:dyDescent="0.25">
      <c r="A34" s="27">
        <v>5</v>
      </c>
      <c r="B34" s="40">
        <v>0.12867500000000001</v>
      </c>
      <c r="C34" s="40">
        <v>0.1439</v>
      </c>
      <c r="D34" s="40">
        <v>0.10187499999999999</v>
      </c>
      <c r="E34" s="40">
        <v>0.1193625</v>
      </c>
      <c r="F34" s="40">
        <v>0.109775</v>
      </c>
      <c r="G34" s="40">
        <v>6.1150000000000003E-2</v>
      </c>
      <c r="H34" s="40">
        <v>3.0599999999999999E-2</v>
      </c>
      <c r="I34" s="40">
        <v>1.315E-2</v>
      </c>
      <c r="J34" s="40">
        <v>3.2750000000000101E-3</v>
      </c>
      <c r="K34" s="40">
        <v>-1.0149999999999999E-2</v>
      </c>
      <c r="L34" s="40">
        <v>-1.6962499999999998E-2</v>
      </c>
      <c r="M34" s="40">
        <v>-3.0099999999999998E-2</v>
      </c>
      <c r="N34" s="52">
        <v>5</v>
      </c>
      <c r="O34" s="53">
        <v>6</v>
      </c>
      <c r="P34" s="26">
        <v>90</v>
      </c>
      <c r="Q34" s="49"/>
      <c r="R34" s="29"/>
      <c r="S34" s="32"/>
      <c r="T34" s="30"/>
      <c r="U34" s="26">
        <v>1.5</v>
      </c>
      <c r="V34" s="30"/>
      <c r="W34" s="29"/>
      <c r="Z34" s="26">
        <f t="shared" si="2"/>
        <v>88.03125</v>
      </c>
    </row>
    <row r="35" spans="1:28" ht="15" x14ac:dyDescent="0.25">
      <c r="A35" s="27">
        <v>6</v>
      </c>
      <c r="B35" s="40">
        <v>0.107375</v>
      </c>
      <c r="C35" s="40">
        <v>0.1215</v>
      </c>
      <c r="D35" s="40">
        <v>9.6274999999999999E-2</v>
      </c>
      <c r="E35" s="40">
        <v>0.1117625</v>
      </c>
      <c r="F35" s="40">
        <v>9.3174999999999994E-2</v>
      </c>
      <c r="G35" s="40">
        <v>6.4549999999999996E-2</v>
      </c>
      <c r="H35" s="40">
        <v>3.5400000000000001E-2</v>
      </c>
      <c r="I35" s="40">
        <v>1.5350000000000001E-2</v>
      </c>
      <c r="J35" s="40">
        <v>4.2750000000000002E-3</v>
      </c>
      <c r="K35" s="40">
        <v>-7.9500000000000091E-3</v>
      </c>
      <c r="L35" s="40">
        <v>-1.60625E-2</v>
      </c>
      <c r="M35" s="40">
        <v>-2.7099999999999999E-2</v>
      </c>
      <c r="N35" s="52">
        <v>6</v>
      </c>
      <c r="O35" s="53">
        <v>6</v>
      </c>
      <c r="P35" s="26">
        <v>90</v>
      </c>
      <c r="Q35" s="49"/>
      <c r="R35" s="29"/>
      <c r="S35" s="32"/>
      <c r="T35" s="30"/>
      <c r="U35" s="26">
        <v>2.25</v>
      </c>
      <c r="V35" s="30"/>
      <c r="W35" s="29"/>
      <c r="Z35" s="26">
        <f t="shared" si="2"/>
        <v>88.03125</v>
      </c>
    </row>
    <row r="36" spans="1:28" ht="15" x14ac:dyDescent="0.25">
      <c r="A36" s="27">
        <v>7</v>
      </c>
      <c r="B36" s="40">
        <v>0.14257500000000001</v>
      </c>
      <c r="C36" s="40">
        <v>0.12709999999999999</v>
      </c>
      <c r="D36" s="40">
        <v>9.2274999999999996E-2</v>
      </c>
      <c r="E36" s="40">
        <v>9.9562499999999998E-2</v>
      </c>
      <c r="F36" s="40">
        <v>9.5475000000000004E-2</v>
      </c>
      <c r="G36" s="40">
        <v>5.5550000000000002E-2</v>
      </c>
      <c r="H36" s="40">
        <v>2.0299999999999999E-2</v>
      </c>
      <c r="I36" s="40">
        <v>7.9500000000000005E-3</v>
      </c>
      <c r="J36" s="40">
        <v>-3.2499999999999202E-4</v>
      </c>
      <c r="K36" s="40">
        <v>-1.1650000000000001E-2</v>
      </c>
      <c r="L36" s="40">
        <v>-1.7462499999999999E-2</v>
      </c>
      <c r="M36" s="40">
        <v>-2.8000000000000001E-2</v>
      </c>
      <c r="N36" s="52">
        <v>7</v>
      </c>
      <c r="O36" s="53">
        <v>5.25</v>
      </c>
      <c r="P36" s="26">
        <v>78.75</v>
      </c>
      <c r="Q36" s="49"/>
      <c r="R36" s="29"/>
      <c r="S36" s="32"/>
      <c r="T36" s="30"/>
      <c r="U36" s="26">
        <v>2.25</v>
      </c>
      <c r="V36" s="30"/>
      <c r="W36" s="29"/>
      <c r="Z36" s="26">
        <f t="shared" si="2"/>
        <v>76.78125</v>
      </c>
    </row>
    <row r="37" spans="1:28" ht="15" x14ac:dyDescent="0.25">
      <c r="A37" s="27">
        <v>8</v>
      </c>
      <c r="B37" s="40">
        <v>0.10917499999999999</v>
      </c>
      <c r="C37" s="40">
        <v>0.12770000000000001</v>
      </c>
      <c r="D37" s="40">
        <v>8.7175000000000002E-2</v>
      </c>
      <c r="E37" s="40">
        <v>9.2862500000000001E-2</v>
      </c>
      <c r="F37" s="40">
        <v>9.5774999999999999E-2</v>
      </c>
      <c r="G37" s="40">
        <v>4.6949999999999999E-2</v>
      </c>
      <c r="H37" s="40">
        <v>1.9699999999999999E-2</v>
      </c>
      <c r="I37" s="40">
        <v>6.3500000000000102E-3</v>
      </c>
      <c r="J37" s="40">
        <v>-3.5249999999999899E-3</v>
      </c>
      <c r="K37" s="40">
        <v>-1.1050000000000001E-2</v>
      </c>
      <c r="L37" s="40">
        <v>-1.60625E-2</v>
      </c>
      <c r="M37" s="40">
        <v>-3.1699999999999999E-2</v>
      </c>
      <c r="N37" s="52">
        <v>8</v>
      </c>
      <c r="O37" s="53">
        <v>5.25</v>
      </c>
      <c r="P37" s="26">
        <v>78.75</v>
      </c>
      <c r="Q37" s="49"/>
      <c r="R37" s="29"/>
      <c r="S37" s="32"/>
      <c r="T37" s="30"/>
      <c r="U37" s="26">
        <v>2.25</v>
      </c>
      <c r="V37" s="30"/>
      <c r="W37" s="29"/>
      <c r="Z37" s="26">
        <f t="shared" si="2"/>
        <v>76.78125</v>
      </c>
    </row>
    <row r="38" spans="1:28" ht="16.5" thickBot="1" x14ac:dyDescent="0.3">
      <c r="B38" s="54"/>
      <c r="N38" s="27"/>
      <c r="O38" s="49"/>
      <c r="P38" s="49"/>
      <c r="Q38" s="49"/>
      <c r="R38" s="29"/>
      <c r="S38" s="32"/>
      <c r="T38" s="30" t="s">
        <v>62</v>
      </c>
      <c r="U38" s="26">
        <f>AVERAGE(U30:U37)</f>
        <v>1.96875</v>
      </c>
      <c r="V38" s="30"/>
      <c r="W38" s="29"/>
    </row>
    <row r="39" spans="1:28" ht="15.75" thickBot="1" x14ac:dyDescent="0.3">
      <c r="B39" s="389" t="s">
        <v>67</v>
      </c>
      <c r="C39" s="390"/>
      <c r="D39" s="391"/>
      <c r="N39" s="27"/>
      <c r="O39" s="49"/>
      <c r="P39" s="49"/>
      <c r="Q39" s="49"/>
      <c r="R39" s="29"/>
      <c r="S39" s="32"/>
      <c r="T39" s="30"/>
      <c r="U39" s="30"/>
      <c r="V39" s="30"/>
      <c r="W39" s="29"/>
      <c r="Z39" s="30"/>
    </row>
    <row r="40" spans="1:28" ht="16.5" thickBot="1" x14ac:dyDescent="0.3">
      <c r="B40" s="48">
        <v>1</v>
      </c>
      <c r="C40" s="48">
        <v>2</v>
      </c>
      <c r="D40" s="48">
        <v>3</v>
      </c>
      <c r="E40" s="48">
        <v>4</v>
      </c>
      <c r="F40" s="48">
        <v>5</v>
      </c>
      <c r="G40" s="48">
        <v>6</v>
      </c>
      <c r="H40" s="48">
        <v>7</v>
      </c>
      <c r="I40" s="48">
        <v>8</v>
      </c>
      <c r="J40" s="48">
        <v>9</v>
      </c>
      <c r="K40" s="48">
        <v>10</v>
      </c>
      <c r="L40" s="48">
        <v>11</v>
      </c>
      <c r="M40" s="48">
        <v>12</v>
      </c>
      <c r="N40" s="27"/>
      <c r="O40" s="389" t="s">
        <v>67</v>
      </c>
      <c r="P40" s="390"/>
      <c r="Q40" s="391"/>
      <c r="R40" s="29"/>
      <c r="S40" s="32"/>
      <c r="T40" s="30"/>
      <c r="U40" s="47" t="s">
        <v>68</v>
      </c>
      <c r="V40" s="30"/>
      <c r="W40" s="29"/>
      <c r="Z40" s="389" t="s">
        <v>67</v>
      </c>
      <c r="AA40" s="390"/>
      <c r="AB40" s="391"/>
    </row>
    <row r="41" spans="1:28" ht="16.5" thickBot="1" x14ac:dyDescent="0.3">
      <c r="B41" s="50">
        <v>0</v>
      </c>
      <c r="C41" s="50">
        <v>0.75</v>
      </c>
      <c r="D41" s="50">
        <v>1.5</v>
      </c>
      <c r="E41" s="50">
        <v>2.25</v>
      </c>
      <c r="F41" s="50">
        <v>3</v>
      </c>
      <c r="G41" s="50">
        <v>3.75</v>
      </c>
      <c r="H41" s="50">
        <v>4.5</v>
      </c>
      <c r="I41" s="50">
        <v>5.25</v>
      </c>
      <c r="J41" s="50">
        <v>6</v>
      </c>
      <c r="K41" s="50">
        <v>6.75</v>
      </c>
      <c r="L41" s="50">
        <v>7.5</v>
      </c>
      <c r="M41" s="50">
        <v>10</v>
      </c>
      <c r="N41" s="27"/>
      <c r="O41" s="51" t="s">
        <v>59</v>
      </c>
      <c r="P41" s="38" t="s">
        <v>60</v>
      </c>
      <c r="R41" s="29"/>
      <c r="S41" s="32"/>
      <c r="T41" s="30"/>
      <c r="U41" s="38" t="s">
        <v>60</v>
      </c>
      <c r="V41" s="30"/>
      <c r="W41" s="29"/>
      <c r="Z41" s="39" t="s">
        <v>61</v>
      </c>
    </row>
    <row r="42" spans="1:28" ht="15" x14ac:dyDescent="0.25">
      <c r="A42" s="27">
        <v>1</v>
      </c>
      <c r="B42" s="40">
        <v>8.9374999999999996E-2</v>
      </c>
      <c r="C42" s="40">
        <v>1.8200000000000001E-2</v>
      </c>
      <c r="D42" s="40">
        <v>3.4749999999999998E-3</v>
      </c>
      <c r="E42" s="40">
        <v>-2.8374999999999902E-3</v>
      </c>
      <c r="F42" s="40">
        <v>-3.8249999999999998E-3</v>
      </c>
      <c r="G42" s="40">
        <v>-8.4500000000000096E-3</v>
      </c>
      <c r="H42" s="40">
        <v>-1.1900000000000001E-2</v>
      </c>
      <c r="I42" s="40">
        <v>-1.755E-2</v>
      </c>
      <c r="J42" s="40">
        <v>-2.0725E-2</v>
      </c>
      <c r="K42" s="40">
        <v>-2.8850000000000001E-2</v>
      </c>
      <c r="L42" s="40">
        <v>-3.0162499999999998E-2</v>
      </c>
      <c r="M42" s="40">
        <v>-4.3700000000000003E-2</v>
      </c>
      <c r="N42" s="52">
        <v>1</v>
      </c>
      <c r="O42" s="53">
        <v>1.5</v>
      </c>
      <c r="P42" s="26">
        <v>22.5</v>
      </c>
      <c r="Q42" s="49"/>
      <c r="R42" s="29"/>
      <c r="S42" s="32"/>
      <c r="T42" s="30"/>
      <c r="U42" s="26" t="s">
        <v>71</v>
      </c>
      <c r="V42" s="30"/>
      <c r="W42" s="29"/>
      <c r="Z42" s="26">
        <f>P42-$U$50</f>
        <v>17.142857142857142</v>
      </c>
    </row>
    <row r="43" spans="1:28" ht="15" x14ac:dyDescent="0.25">
      <c r="A43" s="27">
        <v>2</v>
      </c>
      <c r="B43" s="40">
        <v>0.12817500000000001</v>
      </c>
      <c r="C43" s="40">
        <v>3.32E-2</v>
      </c>
      <c r="D43" s="40">
        <v>1.4475E-2</v>
      </c>
      <c r="E43" s="40">
        <v>3.4625000000000098E-3</v>
      </c>
      <c r="F43" s="40">
        <v>-2.225E-3</v>
      </c>
      <c r="G43" s="40">
        <v>-6.8500000000000002E-3</v>
      </c>
      <c r="H43" s="40">
        <v>-1.0999999999999999E-2</v>
      </c>
      <c r="I43" s="40">
        <v>-1.695E-2</v>
      </c>
      <c r="J43" s="40">
        <v>-2.2225000000000002E-2</v>
      </c>
      <c r="K43" s="40">
        <v>-2.775E-2</v>
      </c>
      <c r="L43" s="40">
        <v>-3.4662499999999999E-2</v>
      </c>
      <c r="M43" s="40">
        <v>-3.6700000000000003E-2</v>
      </c>
      <c r="N43" s="52">
        <v>2</v>
      </c>
      <c r="O43" s="53">
        <v>2.25</v>
      </c>
      <c r="P43" s="26">
        <v>33.75</v>
      </c>
      <c r="Q43" s="49"/>
      <c r="R43" s="29"/>
      <c r="S43" s="32"/>
      <c r="T43" s="30"/>
      <c r="U43" s="26">
        <v>5.25</v>
      </c>
      <c r="V43" s="30"/>
      <c r="W43" s="29"/>
      <c r="Z43" s="26">
        <f t="shared" ref="Z43:Z73" si="3">P43-$U$50</f>
        <v>28.392857142857142</v>
      </c>
    </row>
    <row r="44" spans="1:28" ht="15" x14ac:dyDescent="0.25">
      <c r="A44" s="27">
        <v>3</v>
      </c>
      <c r="B44" s="40">
        <v>0.13817499999999999</v>
      </c>
      <c r="C44" s="40">
        <v>2.1899999999999999E-2</v>
      </c>
      <c r="D44" s="40">
        <v>5.9749999999999899E-3</v>
      </c>
      <c r="E44" s="40">
        <v>-1.93749999999999E-3</v>
      </c>
      <c r="F44" s="40">
        <v>-3.22500000000001E-3</v>
      </c>
      <c r="G44" s="40">
        <v>-7.3499999999999998E-3</v>
      </c>
      <c r="H44" s="40">
        <v>-1.15E-2</v>
      </c>
      <c r="I44" s="40">
        <v>-1.5949999999999999E-2</v>
      </c>
      <c r="J44" s="40">
        <v>-2.0125000000000001E-2</v>
      </c>
      <c r="K44" s="40">
        <v>-2.375E-2</v>
      </c>
      <c r="L44" s="40">
        <v>-2.99625E-2</v>
      </c>
      <c r="M44" s="40">
        <v>-4.0899999999999999E-2</v>
      </c>
      <c r="N44" s="52">
        <v>3</v>
      </c>
      <c r="O44" s="53">
        <v>1.5</v>
      </c>
      <c r="P44" s="26">
        <v>22.5</v>
      </c>
      <c r="Q44" s="49"/>
      <c r="R44" s="29"/>
      <c r="S44" s="32"/>
      <c r="T44" s="30"/>
      <c r="U44" s="26">
        <v>5.25</v>
      </c>
      <c r="V44" s="30"/>
      <c r="W44" s="29"/>
      <c r="Z44" s="26">
        <f t="shared" si="3"/>
        <v>17.142857142857142</v>
      </c>
    </row>
    <row r="45" spans="1:28" ht="15" x14ac:dyDescent="0.25">
      <c r="A45" s="27">
        <v>4</v>
      </c>
      <c r="B45" s="40">
        <v>0.14887500000000001</v>
      </c>
      <c r="C45" s="40">
        <v>0.124</v>
      </c>
      <c r="D45" s="40">
        <v>3.7374999999999999E-2</v>
      </c>
      <c r="E45" s="40">
        <v>-2.6374999999999901E-3</v>
      </c>
      <c r="F45" s="40">
        <v>-3.72500000000001E-3</v>
      </c>
      <c r="G45" s="40">
        <v>-9.25000000000001E-3</v>
      </c>
      <c r="H45" s="40">
        <v>-1.14E-2</v>
      </c>
      <c r="I45" s="40">
        <v>-1.7149999999999999E-2</v>
      </c>
      <c r="J45" s="40">
        <v>-2.1624999999999998E-2</v>
      </c>
      <c r="K45" s="40">
        <v>-2.9649999999999999E-2</v>
      </c>
      <c r="L45" s="40">
        <v>-3.1262499999999999E-2</v>
      </c>
      <c r="M45" s="40">
        <v>-3.9600000000000003E-2</v>
      </c>
      <c r="N45" s="52">
        <v>4</v>
      </c>
      <c r="O45" s="53">
        <v>2.25</v>
      </c>
      <c r="P45" s="26">
        <v>33.75</v>
      </c>
      <c r="Q45" s="49"/>
      <c r="R45" s="29"/>
      <c r="S45" s="32"/>
      <c r="T45" s="30"/>
      <c r="U45" s="26">
        <v>5.25</v>
      </c>
      <c r="V45" s="30"/>
      <c r="W45" s="29"/>
      <c r="Z45" s="26">
        <f t="shared" si="3"/>
        <v>28.392857142857142</v>
      </c>
    </row>
    <row r="46" spans="1:28" ht="15" x14ac:dyDescent="0.25">
      <c r="A46" s="27">
        <v>5</v>
      </c>
      <c r="B46" s="40">
        <v>0.152175</v>
      </c>
      <c r="C46" s="40">
        <v>0.1419</v>
      </c>
      <c r="D46" s="40">
        <v>3.9574999999999999E-2</v>
      </c>
      <c r="E46" s="40">
        <v>-1.3749999999999201E-4</v>
      </c>
      <c r="F46" s="40">
        <v>-2.72500000000001E-3</v>
      </c>
      <c r="G46" s="40">
        <v>-7.8499999999999993E-3</v>
      </c>
      <c r="H46" s="40">
        <v>-1.09E-2</v>
      </c>
      <c r="I46" s="40">
        <v>-1.5650000000000001E-2</v>
      </c>
      <c r="J46" s="40">
        <v>-2.0125000000000001E-2</v>
      </c>
      <c r="K46" s="40">
        <v>-2.4250000000000001E-2</v>
      </c>
      <c r="L46" s="40">
        <v>-3.0862500000000001E-2</v>
      </c>
      <c r="M46" s="40">
        <v>-4.3200000000000002E-2</v>
      </c>
      <c r="N46" s="52">
        <v>5</v>
      </c>
      <c r="O46" s="53">
        <v>2.25</v>
      </c>
      <c r="P46" s="26">
        <v>33.75</v>
      </c>
      <c r="Q46" s="49"/>
      <c r="R46" s="29"/>
      <c r="S46" s="32"/>
      <c r="T46" s="30"/>
      <c r="U46" s="26">
        <v>6</v>
      </c>
      <c r="V46" s="30"/>
      <c r="W46" s="29"/>
      <c r="Z46" s="26">
        <f t="shared" si="3"/>
        <v>28.392857142857142</v>
      </c>
    </row>
    <row r="47" spans="1:28" ht="15" x14ac:dyDescent="0.25">
      <c r="A47" s="27">
        <v>6</v>
      </c>
      <c r="B47" s="40">
        <v>0.139875</v>
      </c>
      <c r="C47" s="40">
        <v>2.2499999999999999E-2</v>
      </c>
      <c r="D47" s="40">
        <v>2.4174999999999999E-2</v>
      </c>
      <c r="E47" s="40">
        <v>1.5625000000000101E-3</v>
      </c>
      <c r="F47" s="40">
        <v>-2.25000000000003E-4</v>
      </c>
      <c r="G47" s="40">
        <v>-8.0499999999999999E-3</v>
      </c>
      <c r="H47" s="40">
        <v>-0.01</v>
      </c>
      <c r="I47" s="40">
        <v>-1.6449999999999999E-2</v>
      </c>
      <c r="J47" s="40">
        <v>-2.0825E-2</v>
      </c>
      <c r="K47" s="40">
        <v>-2.785E-2</v>
      </c>
      <c r="L47" s="40">
        <v>-3.3662499999999998E-2</v>
      </c>
      <c r="M47" s="40">
        <v>-3.9199999999999999E-2</v>
      </c>
      <c r="N47" s="52">
        <v>6</v>
      </c>
      <c r="O47" s="53">
        <v>2.25</v>
      </c>
      <c r="P47" s="26">
        <v>33.75</v>
      </c>
      <c r="Q47" s="49"/>
      <c r="R47" s="29"/>
      <c r="S47" s="32"/>
      <c r="T47" s="30"/>
      <c r="U47" s="26">
        <v>6</v>
      </c>
      <c r="V47" s="30"/>
      <c r="W47" s="29"/>
      <c r="Z47" s="26">
        <f t="shared" si="3"/>
        <v>28.392857142857142</v>
      </c>
    </row>
    <row r="48" spans="1:28" ht="15" x14ac:dyDescent="0.25">
      <c r="A48" s="27">
        <v>7</v>
      </c>
      <c r="B48" s="40">
        <v>0.145175</v>
      </c>
      <c r="C48" s="40">
        <v>2.3099999999999999E-2</v>
      </c>
      <c r="D48" s="40">
        <v>8.7749999999999998E-3</v>
      </c>
      <c r="E48" s="40">
        <v>2.1625000000000099E-3</v>
      </c>
      <c r="F48" s="40">
        <v>-1.25E-4</v>
      </c>
      <c r="G48" s="40">
        <v>-6.1500000000000001E-3</v>
      </c>
      <c r="H48" s="40">
        <v>-1.0999999999999999E-2</v>
      </c>
      <c r="I48" s="40">
        <v>-1.5949999999999999E-2</v>
      </c>
      <c r="J48" s="40">
        <v>-1.9525000000000001E-2</v>
      </c>
      <c r="K48" s="40">
        <v>-2.7150000000000001E-2</v>
      </c>
      <c r="L48" s="40">
        <v>-3.3562500000000002E-2</v>
      </c>
      <c r="M48" s="40">
        <v>-4.1300000000000003E-2</v>
      </c>
      <c r="N48" s="52">
        <v>7</v>
      </c>
      <c r="O48" s="53">
        <v>1.5</v>
      </c>
      <c r="P48" s="26">
        <v>22.5</v>
      </c>
      <c r="Q48" s="49"/>
      <c r="R48" s="29"/>
      <c r="S48" s="32"/>
      <c r="T48" s="30"/>
      <c r="U48" s="26">
        <v>4.5</v>
      </c>
      <c r="V48" s="30"/>
      <c r="W48" s="29"/>
      <c r="Z48" s="26">
        <f t="shared" si="3"/>
        <v>17.142857142857142</v>
      </c>
    </row>
    <row r="49" spans="1:26" ht="15" x14ac:dyDescent="0.25">
      <c r="A49" s="27">
        <v>8</v>
      </c>
      <c r="B49" s="40">
        <v>0.11877500000000001</v>
      </c>
      <c r="C49" s="40">
        <v>0.12959999999999999</v>
      </c>
      <c r="D49" s="40">
        <v>6.8574999999999997E-2</v>
      </c>
      <c r="E49" s="40">
        <v>1.2625000000000099E-3</v>
      </c>
      <c r="F49" s="40">
        <v>-4.6249999999999998E-3</v>
      </c>
      <c r="G49" s="40">
        <v>-7.9500000000000091E-3</v>
      </c>
      <c r="H49" s="40">
        <v>-1.14E-2</v>
      </c>
      <c r="I49" s="40">
        <v>-1.6150000000000001E-2</v>
      </c>
      <c r="J49" s="40">
        <v>-2.1825000000000001E-2</v>
      </c>
      <c r="K49" s="40">
        <v>-2.4649999999999998E-2</v>
      </c>
      <c r="L49" s="40">
        <v>-2.8462500000000002E-2</v>
      </c>
      <c r="M49" s="40">
        <v>-4.3900000000000002E-2</v>
      </c>
      <c r="N49" s="52">
        <v>8</v>
      </c>
      <c r="O49" s="53">
        <v>2.25</v>
      </c>
      <c r="P49" s="26">
        <v>33.75</v>
      </c>
      <c r="Q49" s="49"/>
      <c r="R49" s="29"/>
      <c r="S49" s="32"/>
      <c r="T49" s="30"/>
      <c r="U49" s="26">
        <v>5.25</v>
      </c>
      <c r="V49" s="30"/>
      <c r="W49" s="29"/>
      <c r="Z49" s="26">
        <f t="shared" si="3"/>
        <v>28.392857142857142</v>
      </c>
    </row>
    <row r="50" spans="1:26" ht="15" x14ac:dyDescent="0.25">
      <c r="A50" s="27">
        <v>9</v>
      </c>
      <c r="B50" s="40">
        <v>0.13237499999999999</v>
      </c>
      <c r="C50" s="40">
        <v>0.12230000000000001</v>
      </c>
      <c r="D50" s="40">
        <v>1.0274999999999999E-2</v>
      </c>
      <c r="E50" s="40">
        <v>-4.37499999999987E-4</v>
      </c>
      <c r="F50" s="40">
        <v>-4.4250000000000097E-3</v>
      </c>
      <c r="G50" s="40">
        <v>-5.9500000000000004E-3</v>
      </c>
      <c r="H50" s="40">
        <v>-1.03E-2</v>
      </c>
      <c r="I50" s="40">
        <v>-1.6049999999999998E-2</v>
      </c>
      <c r="J50" s="40">
        <v>-1.9525000000000001E-2</v>
      </c>
      <c r="K50" s="40">
        <v>-2.375E-2</v>
      </c>
      <c r="L50" s="40">
        <v>-2.7762499999999999E-2</v>
      </c>
      <c r="M50" s="40">
        <v>-4.3099999999999999E-2</v>
      </c>
      <c r="N50" s="52">
        <v>1</v>
      </c>
      <c r="O50" s="53">
        <v>2.25</v>
      </c>
      <c r="P50" s="26">
        <v>33.75</v>
      </c>
      <c r="Q50" s="49"/>
      <c r="R50" s="29"/>
      <c r="S50" s="32"/>
      <c r="T50" s="30" t="s">
        <v>62</v>
      </c>
      <c r="U50" s="26">
        <f>AVERAGE(U43:U49)</f>
        <v>5.3571428571428568</v>
      </c>
      <c r="V50" s="30"/>
      <c r="W50" s="29"/>
      <c r="Z50" s="26">
        <f t="shared" si="3"/>
        <v>28.392857142857142</v>
      </c>
    </row>
    <row r="51" spans="1:26" ht="15" x14ac:dyDescent="0.25">
      <c r="A51" s="27">
        <v>10</v>
      </c>
      <c r="B51" s="40">
        <v>0.143175</v>
      </c>
      <c r="C51" s="40">
        <v>2.7099999999999999E-2</v>
      </c>
      <c r="D51" s="40">
        <v>5.6750000000000004E-3</v>
      </c>
      <c r="E51" s="40">
        <v>-2.5374999999999899E-3</v>
      </c>
      <c r="F51" s="40">
        <v>-5.5250000000000004E-3</v>
      </c>
      <c r="G51" s="40">
        <v>-7.1500000000000001E-3</v>
      </c>
      <c r="H51" s="40">
        <v>-1.15E-2</v>
      </c>
      <c r="I51" s="40">
        <v>-1.6549999999999999E-2</v>
      </c>
      <c r="J51" s="40">
        <v>-2.0225E-2</v>
      </c>
      <c r="K51" s="40">
        <v>-2.2550000000000001E-2</v>
      </c>
      <c r="L51" s="40">
        <v>-2.9162500000000001E-2</v>
      </c>
      <c r="M51" s="40">
        <v>-4.36E-2</v>
      </c>
      <c r="N51" s="52">
        <v>2</v>
      </c>
      <c r="O51" s="53">
        <v>1.5</v>
      </c>
      <c r="P51" s="26">
        <v>22.5</v>
      </c>
      <c r="Q51" s="49"/>
      <c r="R51" s="29"/>
      <c r="S51" s="32"/>
      <c r="T51" s="30"/>
      <c r="U51" s="30"/>
      <c r="V51" s="30"/>
      <c r="W51" s="29"/>
      <c r="Z51" s="26">
        <f t="shared" si="3"/>
        <v>17.142857142857142</v>
      </c>
    </row>
    <row r="52" spans="1:26" ht="15" x14ac:dyDescent="0.25">
      <c r="A52" s="27">
        <v>11</v>
      </c>
      <c r="B52" s="40">
        <v>0.14357500000000001</v>
      </c>
      <c r="C52" s="40">
        <v>2.53E-2</v>
      </c>
      <c r="D52" s="40">
        <v>5.1749999999999999E-3</v>
      </c>
      <c r="E52" s="40">
        <v>-2.5374999999999899E-3</v>
      </c>
      <c r="F52" s="40">
        <v>-4.8250000000000003E-3</v>
      </c>
      <c r="G52" s="40">
        <v>-7.4500000000000104E-3</v>
      </c>
      <c r="H52" s="40">
        <v>-1.06E-2</v>
      </c>
      <c r="I52" s="40">
        <v>-1.525E-2</v>
      </c>
      <c r="J52" s="40">
        <v>-1.9525000000000001E-2</v>
      </c>
      <c r="K52" s="40">
        <v>-2.095E-2</v>
      </c>
      <c r="L52" s="40">
        <v>-2.93625E-2</v>
      </c>
      <c r="M52" s="40">
        <v>-4.0099999999999997E-2</v>
      </c>
      <c r="N52" s="52">
        <v>3</v>
      </c>
      <c r="O52" s="53">
        <v>1.5</v>
      </c>
      <c r="P52" s="26">
        <v>22.5</v>
      </c>
      <c r="Q52" s="49"/>
      <c r="R52" s="29"/>
      <c r="S52" s="32"/>
      <c r="V52" s="30"/>
      <c r="W52" s="29"/>
      <c r="Z52" s="26">
        <f t="shared" si="3"/>
        <v>17.142857142857142</v>
      </c>
    </row>
    <row r="53" spans="1:26" ht="15" x14ac:dyDescent="0.25">
      <c r="A53" s="27">
        <v>12</v>
      </c>
      <c r="B53" s="40">
        <v>0.12227499999999999</v>
      </c>
      <c r="C53" s="40">
        <v>5.5800000000000002E-2</v>
      </c>
      <c r="D53" s="40">
        <v>1.6475E-2</v>
      </c>
      <c r="E53" s="40">
        <v>3.36250000000001E-3</v>
      </c>
      <c r="F53" s="40">
        <v>-4.3249999999999999E-3</v>
      </c>
      <c r="G53" s="40">
        <v>-6.45E-3</v>
      </c>
      <c r="H53" s="40">
        <v>-1.15E-2</v>
      </c>
      <c r="I53" s="40">
        <v>-1.525E-2</v>
      </c>
      <c r="J53" s="40">
        <v>-1.9324999999999998E-2</v>
      </c>
      <c r="K53" s="40">
        <v>-2.385E-2</v>
      </c>
      <c r="L53" s="40">
        <v>-2.7362500000000001E-2</v>
      </c>
      <c r="M53" s="40">
        <v>-3.7900000000000003E-2</v>
      </c>
      <c r="N53" s="52">
        <v>4</v>
      </c>
      <c r="O53" s="53">
        <v>2.25</v>
      </c>
      <c r="P53" s="26">
        <v>33.75</v>
      </c>
      <c r="Q53" s="49"/>
      <c r="R53" s="29"/>
      <c r="S53" s="32"/>
      <c r="V53" s="30"/>
      <c r="W53" s="29"/>
      <c r="Z53" s="26">
        <f t="shared" si="3"/>
        <v>28.392857142857142</v>
      </c>
    </row>
    <row r="54" spans="1:26" ht="15" x14ac:dyDescent="0.25">
      <c r="A54" s="27">
        <v>13</v>
      </c>
      <c r="B54" s="40">
        <v>0.13317499999999999</v>
      </c>
      <c r="C54" s="40">
        <v>0.1234</v>
      </c>
      <c r="D54" s="40">
        <v>1.3675E-2</v>
      </c>
      <c r="E54" s="40">
        <v>6.2500000000013906E-5</v>
      </c>
      <c r="F54" s="40">
        <v>-3.8249999999999998E-3</v>
      </c>
      <c r="G54" s="40">
        <v>-6.2500000000000099E-3</v>
      </c>
      <c r="H54" s="40">
        <v>-1.1299999999999999E-2</v>
      </c>
      <c r="I54" s="40">
        <v>-1.5949999999999999E-2</v>
      </c>
      <c r="J54" s="40">
        <v>-1.9025E-2</v>
      </c>
      <c r="K54" s="40">
        <v>-2.1950000000000001E-2</v>
      </c>
      <c r="L54" s="40">
        <v>-2.81625E-2</v>
      </c>
      <c r="M54" s="40">
        <v>-3.8800000000000001E-2</v>
      </c>
      <c r="N54" s="52">
        <v>5</v>
      </c>
      <c r="O54" s="53">
        <v>2.25</v>
      </c>
      <c r="P54" s="26">
        <v>33.75</v>
      </c>
      <c r="Q54" s="49"/>
      <c r="R54" s="29"/>
      <c r="S54" s="32"/>
      <c r="V54" s="30"/>
      <c r="W54" s="29"/>
      <c r="Z54" s="26">
        <f t="shared" si="3"/>
        <v>28.392857142857142</v>
      </c>
    </row>
    <row r="55" spans="1:26" ht="15" x14ac:dyDescent="0.25">
      <c r="A55" s="27">
        <v>14</v>
      </c>
      <c r="B55" s="40">
        <v>0.13927500000000001</v>
      </c>
      <c r="C55" s="40">
        <v>7.9100000000000004E-2</v>
      </c>
      <c r="D55" s="40">
        <v>7.1749999999999904E-3</v>
      </c>
      <c r="E55" s="40">
        <v>-2.0374999999999898E-3</v>
      </c>
      <c r="F55" s="40">
        <v>-5.1250000000000002E-3</v>
      </c>
      <c r="G55" s="40">
        <v>-6.9499999999999996E-3</v>
      </c>
      <c r="H55" s="40">
        <v>-1.21E-2</v>
      </c>
      <c r="I55" s="40">
        <v>-1.6549999999999999E-2</v>
      </c>
      <c r="J55" s="40">
        <v>-2.0525000000000002E-2</v>
      </c>
      <c r="K55" s="40">
        <v>-2.3349999999999999E-2</v>
      </c>
      <c r="L55" s="40">
        <v>-2.7862499999999998E-2</v>
      </c>
      <c r="M55" s="40">
        <v>-3.1600000000000003E-2</v>
      </c>
      <c r="N55" s="52">
        <v>6</v>
      </c>
      <c r="O55" s="53">
        <v>1.5</v>
      </c>
      <c r="P55" s="26">
        <v>22.5</v>
      </c>
      <c r="Q55" s="49"/>
      <c r="R55" s="29"/>
      <c r="S55" s="32"/>
      <c r="V55" s="30"/>
      <c r="W55" s="29"/>
      <c r="Z55" s="26">
        <f t="shared" si="3"/>
        <v>17.142857142857142</v>
      </c>
    </row>
    <row r="56" spans="1:26" ht="15" x14ac:dyDescent="0.25">
      <c r="A56" s="27">
        <v>15</v>
      </c>
      <c r="B56" s="40">
        <v>0.13337499999999999</v>
      </c>
      <c r="C56" s="40">
        <v>1.5699999999999999E-2</v>
      </c>
      <c r="D56" s="40">
        <v>4.5750000000000001E-3</v>
      </c>
      <c r="E56" s="40">
        <v>-2.43749999999999E-3</v>
      </c>
      <c r="F56" s="40">
        <v>-4.9250000000000101E-3</v>
      </c>
      <c r="G56" s="40">
        <v>-7.0500000000000103E-3</v>
      </c>
      <c r="H56" s="40">
        <v>-1.14E-2</v>
      </c>
      <c r="I56" s="40">
        <v>-1.575E-2</v>
      </c>
      <c r="J56" s="40">
        <v>-1.9224999999999999E-2</v>
      </c>
      <c r="K56" s="40">
        <v>-2.2550000000000001E-2</v>
      </c>
      <c r="L56" s="40">
        <v>-2.76625E-2</v>
      </c>
      <c r="M56" s="40">
        <v>-4.0800000000000003E-2</v>
      </c>
      <c r="N56" s="52">
        <v>7</v>
      </c>
      <c r="O56" s="53">
        <v>1.5</v>
      </c>
      <c r="P56" s="26">
        <v>22.5</v>
      </c>
      <c r="Q56" s="49"/>
      <c r="R56" s="29"/>
      <c r="S56" s="32"/>
      <c r="V56" s="30"/>
      <c r="W56" s="29"/>
      <c r="Z56" s="26">
        <f t="shared" si="3"/>
        <v>17.142857142857142</v>
      </c>
    </row>
    <row r="57" spans="1:26" ht="15" x14ac:dyDescent="0.25">
      <c r="A57" s="27">
        <v>16</v>
      </c>
      <c r="B57" s="40">
        <v>0.125475</v>
      </c>
      <c r="C57" s="40">
        <v>0.11269999999999999</v>
      </c>
      <c r="D57" s="40">
        <v>1.4475E-2</v>
      </c>
      <c r="E57" s="40">
        <v>3.5625000000000101E-3</v>
      </c>
      <c r="F57" s="40">
        <v>-2.9250000000000001E-3</v>
      </c>
      <c r="G57" s="40">
        <v>-4.5500000000000098E-3</v>
      </c>
      <c r="H57" s="40">
        <v>-9.7000000000000107E-3</v>
      </c>
      <c r="I57" s="40">
        <v>-1.6049999999999998E-2</v>
      </c>
      <c r="J57" s="40">
        <v>-2.0324999999999999E-2</v>
      </c>
      <c r="K57" s="40">
        <v>-2.6349999999999998E-2</v>
      </c>
      <c r="L57" s="40">
        <v>-2.8862499999999999E-2</v>
      </c>
      <c r="M57" s="40">
        <v>-4.5100000000000001E-2</v>
      </c>
      <c r="N57" s="52">
        <v>8</v>
      </c>
      <c r="O57" s="53">
        <v>2.25</v>
      </c>
      <c r="P57" s="26">
        <v>33.75</v>
      </c>
      <c r="Q57" s="49"/>
      <c r="R57" s="29"/>
      <c r="S57" s="32"/>
      <c r="V57" s="30"/>
      <c r="W57" s="29"/>
      <c r="Z57" s="26">
        <f t="shared" si="3"/>
        <v>28.392857142857142</v>
      </c>
    </row>
    <row r="58" spans="1:26" ht="15" x14ac:dyDescent="0.25">
      <c r="A58" s="27">
        <v>17</v>
      </c>
      <c r="B58" s="40">
        <v>0.18637500000000001</v>
      </c>
      <c r="C58" s="40">
        <v>1.89E-2</v>
      </c>
      <c r="D58" s="40">
        <v>3.875E-3</v>
      </c>
      <c r="E58" s="40">
        <v>-1.7374999999999899E-3</v>
      </c>
      <c r="F58" s="40">
        <v>-3.4250000000000001E-3</v>
      </c>
      <c r="G58" s="40">
        <v>-6.3499999999999997E-3</v>
      </c>
      <c r="H58" s="40">
        <v>-8.8000000000000005E-3</v>
      </c>
      <c r="I58" s="40">
        <v>-1.325E-2</v>
      </c>
      <c r="J58" s="40">
        <v>-1.8825000000000001E-2</v>
      </c>
      <c r="K58" s="40">
        <v>-2.215E-2</v>
      </c>
      <c r="L58" s="40">
        <v>-2.8062500000000001E-2</v>
      </c>
      <c r="M58" s="40">
        <v>-3.78E-2</v>
      </c>
      <c r="N58" s="52">
        <v>1</v>
      </c>
      <c r="O58" s="53">
        <v>1.5</v>
      </c>
      <c r="P58" s="26">
        <v>22.5</v>
      </c>
      <c r="Q58" s="49"/>
      <c r="R58" s="29"/>
      <c r="S58" s="32"/>
      <c r="V58" s="30"/>
      <c r="W58" s="29"/>
      <c r="Z58" s="26">
        <f t="shared" si="3"/>
        <v>17.142857142857142</v>
      </c>
    </row>
    <row r="59" spans="1:26" ht="15" x14ac:dyDescent="0.25">
      <c r="A59" s="27">
        <v>18</v>
      </c>
      <c r="B59" s="40">
        <v>0.13187499999999999</v>
      </c>
      <c r="C59" s="40">
        <v>3.8199999999999998E-2</v>
      </c>
      <c r="D59" s="40">
        <v>1.1675E-2</v>
      </c>
      <c r="E59" s="40">
        <v>1.6625000000000101E-3</v>
      </c>
      <c r="F59" s="40">
        <v>-4.725E-3</v>
      </c>
      <c r="G59" s="40">
        <v>-9.8499999999999994E-3</v>
      </c>
      <c r="H59" s="40">
        <v>-1.35E-2</v>
      </c>
      <c r="I59" s="40">
        <v>-2.4999999999999301E-4</v>
      </c>
      <c r="J59" s="40">
        <v>-2.1325E-2</v>
      </c>
      <c r="K59" s="40">
        <v>-2.9250000000000002E-2</v>
      </c>
      <c r="L59" s="40">
        <v>-3.0262500000000001E-2</v>
      </c>
      <c r="M59" s="40">
        <v>-4.0099999999999997E-2</v>
      </c>
      <c r="N59" s="52">
        <v>2</v>
      </c>
      <c r="O59" s="53">
        <v>2.25</v>
      </c>
      <c r="P59" s="26">
        <v>33.75</v>
      </c>
      <c r="Q59" s="49"/>
      <c r="R59" s="29"/>
      <c r="S59" s="32"/>
      <c r="V59" s="30"/>
      <c r="W59" s="29"/>
      <c r="Z59" s="26">
        <f t="shared" si="3"/>
        <v>28.392857142857142</v>
      </c>
    </row>
    <row r="60" spans="1:26" ht="15" x14ac:dyDescent="0.25">
      <c r="A60" s="27">
        <v>19</v>
      </c>
      <c r="B60" s="40">
        <v>0.131075</v>
      </c>
      <c r="C60" s="40">
        <v>0.11940000000000001</v>
      </c>
      <c r="D60" s="40">
        <v>1.7874999999999999E-2</v>
      </c>
      <c r="E60" s="40">
        <v>3.1625000000000099E-3</v>
      </c>
      <c r="F60" s="40">
        <v>-9.2500000000000199E-4</v>
      </c>
      <c r="G60" s="40">
        <v>-5.9500000000000004E-3</v>
      </c>
      <c r="H60" s="40">
        <v>-8.6E-3</v>
      </c>
      <c r="I60" s="40">
        <v>-1.3650000000000001E-2</v>
      </c>
      <c r="J60" s="40">
        <v>-1.9924999999999998E-2</v>
      </c>
      <c r="K60" s="40">
        <v>-2.5649999999999999E-2</v>
      </c>
      <c r="L60" s="40">
        <v>-3.1462499999999997E-2</v>
      </c>
      <c r="M60" s="40">
        <v>-0.04</v>
      </c>
      <c r="N60" s="52">
        <v>3</v>
      </c>
      <c r="O60" s="53">
        <v>2.25</v>
      </c>
      <c r="P60" s="26">
        <v>33.75</v>
      </c>
      <c r="Q60" s="49"/>
      <c r="R60" s="29"/>
      <c r="S60" s="32"/>
      <c r="V60" s="30"/>
      <c r="W60" s="29"/>
      <c r="Z60" s="26">
        <f t="shared" si="3"/>
        <v>28.392857142857142</v>
      </c>
    </row>
    <row r="61" spans="1:26" ht="15" x14ac:dyDescent="0.25">
      <c r="A61" s="27">
        <v>20</v>
      </c>
      <c r="B61" s="40">
        <v>0.179475</v>
      </c>
      <c r="C61" s="40">
        <v>2.4199999999999999E-2</v>
      </c>
      <c r="D61" s="40">
        <v>3.7749999999999902E-3</v>
      </c>
      <c r="E61" s="40">
        <v>-2.3374999999999902E-3</v>
      </c>
      <c r="F61" s="40">
        <v>-4.1250000000000002E-3</v>
      </c>
      <c r="G61" s="40">
        <v>-7.9500000000000091E-3</v>
      </c>
      <c r="H61" s="40">
        <v>-1.03E-2</v>
      </c>
      <c r="I61" s="40">
        <v>-1.355E-2</v>
      </c>
      <c r="J61" s="40">
        <v>-1.8525E-2</v>
      </c>
      <c r="K61" s="40">
        <v>-2.1749999999999999E-2</v>
      </c>
      <c r="L61" s="40">
        <v>-2.53625E-2</v>
      </c>
      <c r="M61" s="40">
        <v>-3.56E-2</v>
      </c>
      <c r="N61" s="52">
        <v>4</v>
      </c>
      <c r="O61" s="53">
        <v>1.5</v>
      </c>
      <c r="P61" s="26">
        <v>22.5</v>
      </c>
      <c r="Q61" s="49"/>
      <c r="R61" s="29"/>
      <c r="S61" s="32"/>
      <c r="V61" s="30"/>
      <c r="W61" s="29"/>
      <c r="Z61" s="26">
        <f t="shared" si="3"/>
        <v>17.142857142857142</v>
      </c>
    </row>
    <row r="62" spans="1:26" ht="15" x14ac:dyDescent="0.25">
      <c r="A62" s="27">
        <v>21</v>
      </c>
      <c r="B62" s="40">
        <v>0.128775</v>
      </c>
      <c r="C62" s="40">
        <v>4.0300000000000002E-2</v>
      </c>
      <c r="D62" s="40">
        <v>1.0075000000000001E-2</v>
      </c>
      <c r="E62" s="40">
        <v>-1.3749999999999201E-4</v>
      </c>
      <c r="F62" s="40">
        <v>-4.725E-3</v>
      </c>
      <c r="G62" s="40">
        <v>-9.9500000000000092E-3</v>
      </c>
      <c r="H62" s="40">
        <v>-1.2999999999999999E-2</v>
      </c>
      <c r="I62" s="40">
        <v>-1.5350000000000001E-2</v>
      </c>
      <c r="J62" s="40">
        <v>-2.0525000000000002E-2</v>
      </c>
      <c r="K62" s="40">
        <v>-2.0549999999999999E-2</v>
      </c>
      <c r="L62" s="40">
        <v>-2.6862500000000001E-2</v>
      </c>
      <c r="M62" s="40">
        <v>-3.8899999999999997E-2</v>
      </c>
      <c r="N62" s="52">
        <v>5</v>
      </c>
      <c r="O62" s="53">
        <v>2.25</v>
      </c>
      <c r="P62" s="26">
        <v>33.75</v>
      </c>
      <c r="Q62" s="49"/>
      <c r="R62" s="29"/>
      <c r="S62" s="32"/>
      <c r="V62" s="30"/>
      <c r="W62" s="29"/>
      <c r="Z62" s="26">
        <f t="shared" si="3"/>
        <v>28.392857142857142</v>
      </c>
    </row>
    <row r="63" spans="1:26" ht="15" x14ac:dyDescent="0.25">
      <c r="A63" s="27">
        <v>22</v>
      </c>
      <c r="B63" s="40">
        <v>0.129775</v>
      </c>
      <c r="C63" s="40">
        <v>4.9000000000000002E-2</v>
      </c>
      <c r="D63" s="40">
        <v>9.8749999999999897E-3</v>
      </c>
      <c r="E63" s="40">
        <v>4.62500000000012E-4</v>
      </c>
      <c r="F63" s="40">
        <v>-2.8249999999999998E-3</v>
      </c>
      <c r="G63" s="40">
        <v>-6.7500000000000103E-3</v>
      </c>
      <c r="H63" s="40">
        <v>-1.0200000000000001E-2</v>
      </c>
      <c r="I63" s="40">
        <v>-1.405E-2</v>
      </c>
      <c r="J63" s="40">
        <v>-1.8825000000000001E-2</v>
      </c>
      <c r="K63" s="40">
        <v>-2.0449999999999999E-2</v>
      </c>
      <c r="L63" s="40">
        <v>-2.64625E-2</v>
      </c>
      <c r="M63" s="40">
        <v>-4.0800000000000003E-2</v>
      </c>
      <c r="N63" s="52">
        <v>6</v>
      </c>
      <c r="O63" s="53">
        <v>1.5</v>
      </c>
      <c r="P63" s="26">
        <v>22.5</v>
      </c>
      <c r="Q63" s="49"/>
      <c r="R63" s="29"/>
      <c r="S63" s="32"/>
      <c r="V63" s="30"/>
      <c r="W63" s="29"/>
      <c r="Z63" s="26">
        <f t="shared" si="3"/>
        <v>17.142857142857142</v>
      </c>
    </row>
    <row r="64" spans="1:26" ht="15" x14ac:dyDescent="0.25">
      <c r="A64" s="27">
        <v>23</v>
      </c>
      <c r="B64" s="40">
        <v>0.14117499999999999</v>
      </c>
      <c r="C64" s="40">
        <v>7.8700000000000006E-2</v>
      </c>
      <c r="D64" s="40">
        <v>1.2675000000000001E-2</v>
      </c>
      <c r="E64" s="40">
        <v>1.5625000000000101E-3</v>
      </c>
      <c r="F64" s="40">
        <v>-3.6250000000000002E-3</v>
      </c>
      <c r="G64" s="40">
        <v>-8.95000000000001E-3</v>
      </c>
      <c r="H64" s="40">
        <v>-1.2200000000000001E-2</v>
      </c>
      <c r="I64" s="40">
        <v>-1.6150000000000001E-2</v>
      </c>
      <c r="J64" s="40">
        <v>-1.9824999999999999E-2</v>
      </c>
      <c r="K64" s="40">
        <v>-2.2950000000000002E-2</v>
      </c>
      <c r="L64" s="40">
        <v>-2.7962500000000001E-2</v>
      </c>
      <c r="M64" s="40">
        <v>-4.2099999999999999E-2</v>
      </c>
      <c r="N64" s="52">
        <v>7</v>
      </c>
      <c r="O64" s="53">
        <v>2.25</v>
      </c>
      <c r="P64" s="26">
        <v>33.75</v>
      </c>
      <c r="Q64" s="49"/>
      <c r="R64" s="29"/>
      <c r="S64" s="32"/>
      <c r="V64" s="30"/>
      <c r="W64" s="29"/>
      <c r="Z64" s="26">
        <f t="shared" si="3"/>
        <v>28.392857142857142</v>
      </c>
    </row>
    <row r="65" spans="1:28" ht="15" x14ac:dyDescent="0.25">
      <c r="A65" s="27">
        <v>24</v>
      </c>
      <c r="B65" s="40">
        <v>0.15227499999999999</v>
      </c>
      <c r="C65" s="40">
        <v>1.44E-2</v>
      </c>
      <c r="D65" s="40">
        <v>1.9750000000000002E-3</v>
      </c>
      <c r="E65" s="40">
        <v>-2.3374999999999902E-3</v>
      </c>
      <c r="F65" s="40">
        <v>-3.8249999999999998E-3</v>
      </c>
      <c r="G65" s="40">
        <v>-7.9500000000000091E-3</v>
      </c>
      <c r="H65" s="40">
        <v>-1.04E-2</v>
      </c>
      <c r="I65" s="40">
        <v>-1.4250000000000001E-2</v>
      </c>
      <c r="J65" s="40">
        <v>-1.8024999999999999E-2</v>
      </c>
      <c r="K65" s="40">
        <v>-2.775E-2</v>
      </c>
      <c r="L65" s="40">
        <v>-2.4962499999999999E-2</v>
      </c>
      <c r="M65" s="40">
        <v>-4.2299999999999997E-2</v>
      </c>
      <c r="N65" s="52">
        <v>8</v>
      </c>
      <c r="O65" s="53">
        <v>1.5</v>
      </c>
      <c r="P65" s="26">
        <v>22.5</v>
      </c>
      <c r="Q65" s="49"/>
      <c r="R65" s="29"/>
      <c r="S65" s="32"/>
      <c r="V65" s="30"/>
      <c r="W65" s="29"/>
      <c r="Z65" s="26">
        <f t="shared" si="3"/>
        <v>17.142857142857142</v>
      </c>
    </row>
    <row r="66" spans="1:28" ht="15" x14ac:dyDescent="0.25">
      <c r="A66" s="27">
        <v>25</v>
      </c>
      <c r="B66" s="40">
        <v>0.12997500000000001</v>
      </c>
      <c r="C66" s="40">
        <v>3.6999999999999998E-2</v>
      </c>
      <c r="D66" s="40">
        <v>8.5749999999999993E-3</v>
      </c>
      <c r="E66" s="40">
        <v>8.6250000000000898E-4</v>
      </c>
      <c r="F66" s="40">
        <v>-5.1250000000000002E-3</v>
      </c>
      <c r="G66" s="40">
        <v>-1.1350000000000001E-2</v>
      </c>
      <c r="H66" s="40">
        <v>-1.35E-2</v>
      </c>
      <c r="I66" s="40">
        <v>-1.5049999999999999E-2</v>
      </c>
      <c r="J66" s="40">
        <v>-2.0025000000000001E-2</v>
      </c>
      <c r="K66" s="40">
        <v>-2.5149999999999999E-2</v>
      </c>
      <c r="L66" s="40">
        <v>-3.1862500000000002E-2</v>
      </c>
      <c r="M66" s="40">
        <v>-4.0500000000000001E-2</v>
      </c>
      <c r="N66" s="52">
        <v>1</v>
      </c>
      <c r="O66" s="53">
        <v>1.5</v>
      </c>
      <c r="P66" s="26">
        <v>22.5</v>
      </c>
      <c r="Q66" s="49"/>
      <c r="R66" s="29"/>
      <c r="S66" s="32"/>
      <c r="V66" s="30"/>
      <c r="W66" s="29"/>
      <c r="Z66" s="26">
        <f t="shared" si="3"/>
        <v>17.142857142857142</v>
      </c>
    </row>
    <row r="67" spans="1:28" ht="15" x14ac:dyDescent="0.25">
      <c r="A67" s="27">
        <v>26</v>
      </c>
      <c r="B67" s="40">
        <v>0.12637499999999999</v>
      </c>
      <c r="C67" s="40">
        <v>3.3000000000000002E-2</v>
      </c>
      <c r="D67" s="40">
        <v>8.4749999999999999E-3</v>
      </c>
      <c r="E67" s="40">
        <v>1.36250000000001E-3</v>
      </c>
      <c r="F67" s="40">
        <v>-3.8249999999999998E-3</v>
      </c>
      <c r="G67" s="40">
        <v>-1.1050000000000001E-2</v>
      </c>
      <c r="H67" s="40">
        <v>-1.4500000000000001E-2</v>
      </c>
      <c r="I67" s="40">
        <v>-1.1849999999999999E-2</v>
      </c>
      <c r="J67" s="40">
        <v>-2.1225000000000001E-2</v>
      </c>
      <c r="K67" s="40">
        <v>-2.9149999999999999E-2</v>
      </c>
      <c r="L67" s="40">
        <v>-3.2162499999999997E-2</v>
      </c>
      <c r="M67" s="40">
        <v>-4.24E-2</v>
      </c>
      <c r="N67" s="52">
        <v>2</v>
      </c>
      <c r="O67" s="53">
        <v>1.5</v>
      </c>
      <c r="P67" s="26">
        <v>22.5</v>
      </c>
      <c r="Q67" s="49"/>
      <c r="R67" s="29"/>
      <c r="S67" s="32"/>
      <c r="V67" s="30"/>
      <c r="W67" s="29"/>
      <c r="Z67" s="26">
        <f t="shared" si="3"/>
        <v>17.142857142857142</v>
      </c>
    </row>
    <row r="68" spans="1:28" ht="15" x14ac:dyDescent="0.25">
      <c r="A68" s="27">
        <v>27</v>
      </c>
      <c r="B68" s="40">
        <v>0.12507499999999999</v>
      </c>
      <c r="C68" s="40">
        <v>5.79E-2</v>
      </c>
      <c r="D68" s="40">
        <v>8.5749999999999993E-3</v>
      </c>
      <c r="E68" s="40">
        <v>-3.3749999999999102E-4</v>
      </c>
      <c r="F68" s="40">
        <v>-5.7250000000000001E-3</v>
      </c>
      <c r="G68" s="40">
        <v>-1.255E-2</v>
      </c>
      <c r="H68" s="40">
        <v>-1.38E-2</v>
      </c>
      <c r="I68" s="40">
        <v>-1.525E-2</v>
      </c>
      <c r="J68" s="40">
        <v>-1.9824999999999999E-2</v>
      </c>
      <c r="K68" s="40">
        <v>-2.7650000000000001E-2</v>
      </c>
      <c r="L68" s="40">
        <v>-3.0262500000000001E-2</v>
      </c>
      <c r="M68" s="40">
        <v>-3.9800000000000002E-2</v>
      </c>
      <c r="N68" s="52">
        <v>3</v>
      </c>
      <c r="O68" s="53">
        <v>1.5</v>
      </c>
      <c r="P68" s="26">
        <v>22.5</v>
      </c>
      <c r="Q68" s="49"/>
      <c r="R68" s="29"/>
      <c r="S68" s="32"/>
      <c r="V68" s="30"/>
      <c r="W68" s="29"/>
      <c r="Z68" s="26">
        <f t="shared" si="3"/>
        <v>17.142857142857142</v>
      </c>
    </row>
    <row r="69" spans="1:28" ht="15" x14ac:dyDescent="0.25">
      <c r="A69" s="27">
        <v>28</v>
      </c>
      <c r="B69" s="40">
        <v>0.139375</v>
      </c>
      <c r="C69" s="40">
        <v>4.65E-2</v>
      </c>
      <c r="D69" s="40">
        <v>1.1475000000000001E-2</v>
      </c>
      <c r="E69" s="40">
        <v>3.0625000000000101E-3</v>
      </c>
      <c r="F69" s="40">
        <v>-4.6249999999999998E-3</v>
      </c>
      <c r="G69" s="40">
        <v>-1.025E-2</v>
      </c>
      <c r="H69" s="40">
        <v>-1.2699999999999999E-2</v>
      </c>
      <c r="I69" s="40">
        <v>-1.2149999999999999E-2</v>
      </c>
      <c r="J69" s="40">
        <v>-2.0324999999999999E-2</v>
      </c>
      <c r="K69" s="40">
        <v>-2.5350000000000001E-2</v>
      </c>
      <c r="L69" s="40">
        <v>-2.9062500000000002E-2</v>
      </c>
      <c r="M69" s="40">
        <v>-3.4700000000000002E-2</v>
      </c>
      <c r="N69" s="52">
        <v>4</v>
      </c>
      <c r="O69" s="53">
        <v>2.25</v>
      </c>
      <c r="P69" s="26">
        <v>33.75</v>
      </c>
      <c r="Q69" s="49"/>
      <c r="R69" s="29"/>
      <c r="S69" s="32"/>
      <c r="V69" s="30"/>
      <c r="W69" s="29"/>
      <c r="Z69" s="26">
        <f t="shared" si="3"/>
        <v>28.392857142857142</v>
      </c>
    </row>
    <row r="70" spans="1:28" ht="15" x14ac:dyDescent="0.25">
      <c r="A70" s="27">
        <v>29</v>
      </c>
      <c r="B70" s="40">
        <v>0.127275</v>
      </c>
      <c r="C70" s="40">
        <v>3.3399999999999999E-2</v>
      </c>
      <c r="D70" s="40">
        <v>9.9749999999999995E-3</v>
      </c>
      <c r="E70" s="40">
        <v>1.1625000000000101E-3</v>
      </c>
      <c r="F70" s="40">
        <v>-2.6250000000000002E-3</v>
      </c>
      <c r="G70" s="40">
        <v>-9.75E-3</v>
      </c>
      <c r="H70" s="40">
        <v>-1.32E-2</v>
      </c>
      <c r="I70" s="40">
        <v>-1.5949999999999999E-2</v>
      </c>
      <c r="J70" s="40">
        <v>-2.0225E-2</v>
      </c>
      <c r="K70" s="40">
        <v>-2.6950000000000002E-2</v>
      </c>
      <c r="L70" s="40">
        <v>-2.8862499999999999E-2</v>
      </c>
      <c r="M70" s="40">
        <v>-4.19E-2</v>
      </c>
      <c r="N70" s="52">
        <v>5</v>
      </c>
      <c r="O70" s="53">
        <v>1.5</v>
      </c>
      <c r="P70" s="26">
        <v>22.5</v>
      </c>
      <c r="Q70" s="49"/>
      <c r="R70" s="29"/>
      <c r="S70" s="32"/>
      <c r="V70" s="30"/>
      <c r="W70" s="29"/>
      <c r="Z70" s="26">
        <f t="shared" si="3"/>
        <v>17.142857142857142</v>
      </c>
    </row>
    <row r="71" spans="1:28" ht="15" x14ac:dyDescent="0.25">
      <c r="A71" s="27">
        <v>30</v>
      </c>
      <c r="B71" s="40">
        <v>0.12567500000000001</v>
      </c>
      <c r="C71" s="40">
        <v>2.8199999999999999E-2</v>
      </c>
      <c r="D71" s="40">
        <v>9.8749999999999897E-3</v>
      </c>
      <c r="E71" s="40">
        <v>3.9625000000000103E-3</v>
      </c>
      <c r="F71" s="40">
        <v>-4.5250000000000004E-3</v>
      </c>
      <c r="G71" s="40">
        <v>-1.0149999999999999E-2</v>
      </c>
      <c r="H71" s="40">
        <v>-1.2200000000000001E-2</v>
      </c>
      <c r="I71" s="40">
        <v>-1.5650000000000001E-2</v>
      </c>
      <c r="J71" s="40">
        <v>-2.1125000000000001E-2</v>
      </c>
      <c r="K71" s="40">
        <v>-2.3349999999999999E-2</v>
      </c>
      <c r="L71" s="40">
        <v>-2.7362500000000001E-2</v>
      </c>
      <c r="M71" s="40">
        <v>-3.85E-2</v>
      </c>
      <c r="N71" s="52">
        <v>6</v>
      </c>
      <c r="O71" s="53">
        <v>1.5</v>
      </c>
      <c r="P71" s="26">
        <v>22.5</v>
      </c>
      <c r="Q71" s="49"/>
      <c r="R71" s="29"/>
      <c r="S71" s="32"/>
      <c r="V71" s="30"/>
      <c r="W71" s="29"/>
      <c r="Z71" s="26">
        <f t="shared" si="3"/>
        <v>17.142857142857142</v>
      </c>
    </row>
    <row r="72" spans="1:28" ht="15" x14ac:dyDescent="0.25">
      <c r="A72" s="27">
        <v>31</v>
      </c>
      <c r="B72" s="40">
        <v>0.13197500000000001</v>
      </c>
      <c r="C72" s="40">
        <v>5.9200000000000003E-2</v>
      </c>
      <c r="D72" s="40">
        <v>9.7750000000000007E-3</v>
      </c>
      <c r="E72" s="40">
        <v>1.9625000000000098E-3</v>
      </c>
      <c r="F72" s="40">
        <v>-2.6250000000000002E-3</v>
      </c>
      <c r="G72" s="40">
        <v>-9.1500000000000106E-3</v>
      </c>
      <c r="H72" s="40">
        <v>-1.2200000000000001E-2</v>
      </c>
      <c r="I72" s="40">
        <v>-1.555E-2</v>
      </c>
      <c r="J72" s="40">
        <v>-1.9724999999999999E-2</v>
      </c>
      <c r="K72" s="40">
        <v>-2.3949999999999999E-2</v>
      </c>
      <c r="L72" s="40">
        <v>-2.5562499999999998E-2</v>
      </c>
      <c r="M72" s="40">
        <v>-3.9199999999999999E-2</v>
      </c>
      <c r="N72" s="52">
        <v>7</v>
      </c>
      <c r="O72" s="53">
        <v>1.5</v>
      </c>
      <c r="P72" s="26">
        <v>22.5</v>
      </c>
      <c r="Q72" s="49"/>
      <c r="R72" s="29"/>
      <c r="S72" s="32"/>
      <c r="V72" s="30"/>
      <c r="W72" s="29"/>
      <c r="Z72" s="26">
        <f t="shared" si="3"/>
        <v>17.142857142857142</v>
      </c>
    </row>
    <row r="73" spans="1:28" ht="15" x14ac:dyDescent="0.25">
      <c r="A73" s="27">
        <v>32</v>
      </c>
      <c r="B73" s="40">
        <v>0.12817500000000001</v>
      </c>
      <c r="C73" s="40">
        <v>8.3500000000000005E-2</v>
      </c>
      <c r="D73" s="40">
        <v>1.2874999999999999E-2</v>
      </c>
      <c r="E73" s="40">
        <v>4.3625000000000096E-3</v>
      </c>
      <c r="F73" s="40">
        <v>-1.9250000000000001E-3</v>
      </c>
      <c r="G73" s="40">
        <v>-6.7500000000000103E-3</v>
      </c>
      <c r="H73" s="40">
        <v>-1.1900000000000001E-2</v>
      </c>
      <c r="I73" s="40">
        <v>-1.375E-2</v>
      </c>
      <c r="J73" s="40">
        <v>-1.9625E-2</v>
      </c>
      <c r="K73" s="40">
        <v>-2.7550000000000002E-2</v>
      </c>
      <c r="L73" s="40">
        <v>-2.6362500000000001E-2</v>
      </c>
      <c r="M73" s="40">
        <v>-3.5799999999999998E-2</v>
      </c>
      <c r="N73" s="52">
        <v>8</v>
      </c>
      <c r="O73" s="53">
        <v>2.25</v>
      </c>
      <c r="P73" s="26">
        <v>33.75</v>
      </c>
      <c r="Q73" s="49"/>
      <c r="R73" s="29"/>
      <c r="S73" s="32"/>
      <c r="V73" s="30"/>
      <c r="W73" s="29"/>
      <c r="Z73" s="26">
        <f t="shared" si="3"/>
        <v>28.392857142857142</v>
      </c>
    </row>
    <row r="74" spans="1:28" ht="15.75" thickBot="1" x14ac:dyDescent="0.3">
      <c r="N74" s="52"/>
      <c r="O74" s="55"/>
      <c r="P74" s="49"/>
      <c r="Q74" s="49"/>
      <c r="R74" s="29"/>
      <c r="S74" s="32"/>
      <c r="V74" s="30"/>
      <c r="W74" s="29"/>
    </row>
    <row r="75" spans="1:28" ht="15.75" thickBot="1" x14ac:dyDescent="0.3">
      <c r="B75" s="392" t="s">
        <v>69</v>
      </c>
      <c r="C75" s="393"/>
      <c r="D75" s="394"/>
      <c r="N75" s="52"/>
      <c r="O75" s="55"/>
      <c r="P75" s="49"/>
      <c r="Q75" s="49"/>
      <c r="R75" s="29"/>
      <c r="S75" s="32"/>
      <c r="T75" s="30"/>
      <c r="U75" s="30"/>
      <c r="V75" s="30"/>
      <c r="W75" s="29"/>
    </row>
    <row r="76" spans="1:28" ht="16.5" thickBot="1" x14ac:dyDescent="0.3">
      <c r="B76" s="48">
        <v>1</v>
      </c>
      <c r="C76" s="48">
        <v>2</v>
      </c>
      <c r="D76" s="48">
        <v>3</v>
      </c>
      <c r="E76" s="48">
        <v>4</v>
      </c>
      <c r="F76" s="48">
        <v>5</v>
      </c>
      <c r="G76" s="48">
        <v>6</v>
      </c>
      <c r="H76" s="48">
        <v>7</v>
      </c>
      <c r="I76" s="48">
        <v>8</v>
      </c>
      <c r="J76" s="48">
        <v>9</v>
      </c>
      <c r="K76" s="48">
        <v>10</v>
      </c>
      <c r="L76" s="48">
        <v>11</v>
      </c>
      <c r="M76" s="48">
        <v>12</v>
      </c>
      <c r="N76" s="52"/>
      <c r="O76" s="392" t="s">
        <v>69</v>
      </c>
      <c r="P76" s="393"/>
      <c r="Q76" s="394"/>
      <c r="R76" s="29"/>
      <c r="T76" s="30"/>
      <c r="U76" s="46" t="s">
        <v>66</v>
      </c>
      <c r="W76" s="29"/>
      <c r="Z76" s="392" t="s">
        <v>69</v>
      </c>
      <c r="AA76" s="393"/>
      <c r="AB76" s="394"/>
    </row>
    <row r="77" spans="1:28" ht="16.5" thickBot="1" x14ac:dyDescent="0.3">
      <c r="B77" s="50">
        <v>0</v>
      </c>
      <c r="C77" s="50">
        <v>0.75</v>
      </c>
      <c r="D77" s="50">
        <v>1.5</v>
      </c>
      <c r="E77" s="50">
        <v>2.25</v>
      </c>
      <c r="F77" s="50">
        <v>3</v>
      </c>
      <c r="G77" s="50">
        <v>3.75</v>
      </c>
      <c r="H77" s="50">
        <v>4.5</v>
      </c>
      <c r="I77" s="50">
        <v>5.25</v>
      </c>
      <c r="J77" s="50">
        <v>6</v>
      </c>
      <c r="K77" s="50">
        <v>6.75</v>
      </c>
      <c r="L77" s="50">
        <v>7.5</v>
      </c>
      <c r="M77" s="50">
        <v>10</v>
      </c>
      <c r="N77" s="27"/>
      <c r="O77" s="51" t="s">
        <v>59</v>
      </c>
      <c r="P77" s="38" t="s">
        <v>60</v>
      </c>
      <c r="R77" s="29"/>
      <c r="T77" s="30"/>
      <c r="U77" s="38" t="s">
        <v>60</v>
      </c>
      <c r="W77" s="29"/>
      <c r="Z77" s="39" t="s">
        <v>61</v>
      </c>
    </row>
    <row r="78" spans="1:28" ht="15" x14ac:dyDescent="0.25">
      <c r="A78" s="27">
        <v>1</v>
      </c>
      <c r="B78" s="40">
        <v>0.130575</v>
      </c>
      <c r="C78" s="40">
        <v>0.13750000000000001</v>
      </c>
      <c r="D78" s="40">
        <v>0.102675</v>
      </c>
      <c r="E78" s="40">
        <v>8.1062499999999996E-2</v>
      </c>
      <c r="F78" s="40">
        <v>9.6775E-2</v>
      </c>
      <c r="G78" s="40">
        <v>8.8150000000000006E-2</v>
      </c>
      <c r="H78" s="40">
        <v>4.6699999999999998E-2</v>
      </c>
      <c r="I78" s="40">
        <v>1.115E-2</v>
      </c>
      <c r="J78" s="40">
        <v>5.6750000000000099E-3</v>
      </c>
      <c r="K78" s="40">
        <v>-5.7500000000000199E-3</v>
      </c>
      <c r="L78" s="40">
        <v>-1.3462500000000001E-2</v>
      </c>
      <c r="M78" s="40">
        <v>-2.8400000000000002E-2</v>
      </c>
      <c r="N78" s="52">
        <v>1</v>
      </c>
      <c r="O78" s="53">
        <v>6</v>
      </c>
      <c r="P78" s="26">
        <v>90</v>
      </c>
      <c r="Q78" s="49"/>
      <c r="R78" s="29"/>
      <c r="T78" s="30"/>
      <c r="U78" s="26">
        <v>1.5</v>
      </c>
      <c r="W78" s="29"/>
      <c r="Z78" s="26">
        <f>P78-$U$86</f>
        <v>88.03125</v>
      </c>
    </row>
    <row r="79" spans="1:28" ht="15" x14ac:dyDescent="0.25">
      <c r="A79" s="27">
        <v>2</v>
      </c>
      <c r="B79" s="40">
        <v>0.11927500000000001</v>
      </c>
      <c r="C79" s="40">
        <v>0.14399999999999999</v>
      </c>
      <c r="D79" s="40">
        <v>0.102175</v>
      </c>
      <c r="E79" s="40">
        <v>9.8062499999999997E-2</v>
      </c>
      <c r="F79" s="40">
        <v>9.3975000000000003E-2</v>
      </c>
      <c r="G79" s="40">
        <v>5.6550000000000003E-2</v>
      </c>
      <c r="H79" s="40">
        <v>3.7100000000000001E-2</v>
      </c>
      <c r="I79" s="40">
        <v>1.6750000000000001E-2</v>
      </c>
      <c r="J79" s="40">
        <v>4.2750000000000002E-3</v>
      </c>
      <c r="K79" s="40">
        <v>-8.2500000000000108E-3</v>
      </c>
      <c r="L79" s="40">
        <v>-1.6262499999999999E-2</v>
      </c>
      <c r="M79" s="40">
        <v>-3.0800000000000001E-2</v>
      </c>
      <c r="N79" s="52">
        <v>2</v>
      </c>
      <c r="O79" s="53">
        <v>6</v>
      </c>
      <c r="P79" s="26">
        <v>90</v>
      </c>
      <c r="Q79" s="49"/>
      <c r="R79" s="29"/>
      <c r="T79" s="30"/>
      <c r="U79" s="26">
        <v>2.25</v>
      </c>
      <c r="W79" s="29"/>
      <c r="Z79" s="26">
        <f t="shared" ref="Z79:Z85" si="4">P79-$U$86</f>
        <v>88.03125</v>
      </c>
    </row>
    <row r="80" spans="1:28" ht="15" x14ac:dyDescent="0.25">
      <c r="A80" s="27">
        <v>3</v>
      </c>
      <c r="B80" s="40">
        <v>0.12077499999999999</v>
      </c>
      <c r="C80" s="40">
        <v>0.16339999999999999</v>
      </c>
      <c r="D80" s="40">
        <v>0.101675</v>
      </c>
      <c r="E80" s="40">
        <v>0.1026625</v>
      </c>
      <c r="F80" s="40">
        <v>7.9274999999999998E-2</v>
      </c>
      <c r="G80" s="40">
        <v>3.4450000000000001E-2</v>
      </c>
      <c r="H80" s="40">
        <v>1.5699999999999999E-2</v>
      </c>
      <c r="I80" s="40">
        <v>1.50000000000004E-4</v>
      </c>
      <c r="J80" s="40">
        <v>-7.52499999999999E-3</v>
      </c>
      <c r="K80" s="40">
        <v>-1.435E-2</v>
      </c>
      <c r="L80" s="40">
        <v>-2.1762500000000001E-2</v>
      </c>
      <c r="M80" s="40">
        <v>-3.5700000000000003E-2</v>
      </c>
      <c r="N80" s="52">
        <v>3</v>
      </c>
      <c r="O80" s="53">
        <v>5.25</v>
      </c>
      <c r="P80" s="26">
        <v>78.75</v>
      </c>
      <c r="Q80" s="49"/>
      <c r="R80" s="29"/>
      <c r="T80" s="30"/>
      <c r="U80" s="26">
        <v>1.5</v>
      </c>
      <c r="W80" s="29"/>
      <c r="Z80" s="26">
        <f t="shared" si="4"/>
        <v>76.78125</v>
      </c>
    </row>
    <row r="81" spans="1:28" ht="15" x14ac:dyDescent="0.25">
      <c r="A81" s="27">
        <v>4</v>
      </c>
      <c r="B81" s="40">
        <v>0.121375</v>
      </c>
      <c r="C81" s="40">
        <v>0.14799999999999999</v>
      </c>
      <c r="D81" s="40">
        <v>0.10277500000000001</v>
      </c>
      <c r="E81" s="40">
        <v>8.0062499999999995E-2</v>
      </c>
      <c r="F81" s="40">
        <v>8.5574999999999998E-2</v>
      </c>
      <c r="G81" s="40">
        <v>7.8649999999999998E-2</v>
      </c>
      <c r="H81" s="40">
        <v>8.5599999999999996E-2</v>
      </c>
      <c r="I81" s="40">
        <v>4.5749999999999999E-2</v>
      </c>
      <c r="J81" s="40">
        <v>1.1675E-2</v>
      </c>
      <c r="K81" s="40">
        <v>-5.6500000000000196E-3</v>
      </c>
      <c r="L81" s="40">
        <v>-1.4862500000000001E-2</v>
      </c>
      <c r="M81" s="40">
        <v>-3.4299999999999997E-2</v>
      </c>
      <c r="N81" s="52">
        <v>4</v>
      </c>
      <c r="O81" s="53">
        <v>6.75</v>
      </c>
      <c r="P81" s="26">
        <v>101.25</v>
      </c>
      <c r="Q81" s="49"/>
      <c r="R81" s="29"/>
      <c r="T81" s="30"/>
      <c r="U81" s="26">
        <v>2.25</v>
      </c>
      <c r="W81" s="29"/>
      <c r="Z81" s="26">
        <f t="shared" si="4"/>
        <v>99.28125</v>
      </c>
    </row>
    <row r="82" spans="1:28" ht="15" x14ac:dyDescent="0.25">
      <c r="A82" s="27">
        <v>5</v>
      </c>
      <c r="B82" s="40">
        <v>0.115075</v>
      </c>
      <c r="C82" s="40">
        <v>0.12909999999999999</v>
      </c>
      <c r="D82" s="40">
        <v>9.2475000000000002E-2</v>
      </c>
      <c r="E82" s="40">
        <v>7.3062500000000002E-2</v>
      </c>
      <c r="F82" s="40">
        <v>7.8274999999999997E-2</v>
      </c>
      <c r="G82" s="40">
        <v>7.8549999999999995E-2</v>
      </c>
      <c r="H82" s="40">
        <v>8.3000000000000004E-2</v>
      </c>
      <c r="I82" s="40">
        <v>6.055E-2</v>
      </c>
      <c r="J82" s="40">
        <v>3.2175000000000002E-2</v>
      </c>
      <c r="K82" s="40">
        <v>1.0149999999999999E-2</v>
      </c>
      <c r="L82" s="40">
        <v>-2.0624999999999901E-3</v>
      </c>
      <c r="M82" s="40">
        <v>-2.5999999999999999E-2</v>
      </c>
      <c r="N82" s="52">
        <v>5</v>
      </c>
      <c r="O82" s="53">
        <v>7.5</v>
      </c>
      <c r="P82" s="26">
        <v>112.5</v>
      </c>
      <c r="Q82" s="49"/>
      <c r="R82" s="29"/>
      <c r="T82" s="30"/>
      <c r="U82" s="26">
        <v>1.5</v>
      </c>
      <c r="W82" s="29"/>
      <c r="Z82" s="26">
        <f t="shared" si="4"/>
        <v>110.53125</v>
      </c>
    </row>
    <row r="83" spans="1:28" ht="15" x14ac:dyDescent="0.25">
      <c r="A83" s="27">
        <v>6</v>
      </c>
      <c r="B83" s="40">
        <v>0.11827500000000001</v>
      </c>
      <c r="C83" s="40">
        <v>0.11600000000000001</v>
      </c>
      <c r="D83" s="40">
        <v>9.1374999999999998E-2</v>
      </c>
      <c r="E83" s="40">
        <v>7.3062500000000002E-2</v>
      </c>
      <c r="F83" s="40">
        <v>9.7074999999999995E-2</v>
      </c>
      <c r="G83" s="40">
        <v>9.6350000000000005E-2</v>
      </c>
      <c r="H83" s="40">
        <v>6.0600000000000001E-2</v>
      </c>
      <c r="I83" s="40">
        <v>2.5049999999999999E-2</v>
      </c>
      <c r="J83" s="40">
        <v>1.0574999999999999E-2</v>
      </c>
      <c r="K83" s="40">
        <v>-3.0500000000000102E-3</v>
      </c>
      <c r="L83" s="40">
        <v>-1.0262500000000001E-2</v>
      </c>
      <c r="M83" s="40">
        <v>-3.2399999999999998E-2</v>
      </c>
      <c r="N83" s="52">
        <v>6</v>
      </c>
      <c r="O83" s="53">
        <v>6.75</v>
      </c>
      <c r="P83" s="26">
        <v>101.25</v>
      </c>
      <c r="Q83" s="49"/>
      <c r="R83" s="29"/>
      <c r="T83" s="30"/>
      <c r="U83" s="26">
        <v>2.25</v>
      </c>
      <c r="W83" s="29"/>
      <c r="Z83" s="26">
        <f t="shared" si="4"/>
        <v>99.28125</v>
      </c>
    </row>
    <row r="84" spans="1:28" ht="15" x14ac:dyDescent="0.25">
      <c r="A84" s="27">
        <v>7</v>
      </c>
      <c r="B84" s="40">
        <v>0.11347500000000001</v>
      </c>
      <c r="C84" s="40">
        <v>0.1173</v>
      </c>
      <c r="D84" s="40">
        <v>9.0475E-2</v>
      </c>
      <c r="E84" s="40">
        <v>7.6262499999999997E-2</v>
      </c>
      <c r="F84" s="40">
        <v>9.2274999999999996E-2</v>
      </c>
      <c r="G84" s="40">
        <v>7.9850000000000004E-2</v>
      </c>
      <c r="H84" s="40">
        <v>4.3299999999999998E-2</v>
      </c>
      <c r="I84" s="40">
        <v>1.9650000000000001E-2</v>
      </c>
      <c r="J84" s="40">
        <v>1.1375E-2</v>
      </c>
      <c r="K84" s="40">
        <v>-2.35000000000002E-3</v>
      </c>
      <c r="L84" s="40">
        <v>-7.5624999999999998E-3</v>
      </c>
      <c r="M84" s="40">
        <v>-2.9600000000000001E-2</v>
      </c>
      <c r="N84" s="52">
        <v>7</v>
      </c>
      <c r="O84" s="53">
        <v>6.75</v>
      </c>
      <c r="P84" s="26">
        <v>101.25</v>
      </c>
      <c r="Q84" s="49"/>
      <c r="R84" s="29"/>
      <c r="T84" s="30"/>
      <c r="U84" s="26">
        <v>2.25</v>
      </c>
      <c r="W84" s="29"/>
      <c r="Z84" s="26">
        <f t="shared" si="4"/>
        <v>99.28125</v>
      </c>
    </row>
    <row r="85" spans="1:28" ht="15" x14ac:dyDescent="0.25">
      <c r="A85" s="27">
        <v>8</v>
      </c>
      <c r="B85" s="40">
        <v>0.109975</v>
      </c>
      <c r="C85" s="40">
        <v>0.12939999999999999</v>
      </c>
      <c r="D85" s="40">
        <v>8.5074999999999998E-2</v>
      </c>
      <c r="E85" s="40">
        <v>8.0162499999999998E-2</v>
      </c>
      <c r="F85" s="40">
        <v>8.1875000000000003E-2</v>
      </c>
      <c r="G85" s="40">
        <v>8.3750000000000005E-2</v>
      </c>
      <c r="H85" s="40">
        <v>6.6799999999999998E-2</v>
      </c>
      <c r="I85" s="40">
        <v>6.2449999999999999E-2</v>
      </c>
      <c r="J85" s="40">
        <v>2.8774999999999998E-2</v>
      </c>
      <c r="K85" s="40">
        <v>4.8499999999999897E-3</v>
      </c>
      <c r="L85" s="40">
        <v>-4.9624999999999904E-3</v>
      </c>
      <c r="M85" s="40">
        <v>-2.76E-2</v>
      </c>
      <c r="N85" s="52">
        <v>8</v>
      </c>
      <c r="O85" s="53">
        <v>6.75</v>
      </c>
      <c r="P85" s="26">
        <v>101.25</v>
      </c>
      <c r="Q85" s="49"/>
      <c r="R85" s="29"/>
      <c r="T85" s="30"/>
      <c r="U85" s="26">
        <v>2.25</v>
      </c>
      <c r="W85" s="29"/>
      <c r="Z85" s="26">
        <f t="shared" si="4"/>
        <v>99.28125</v>
      </c>
    </row>
    <row r="86" spans="1:28" ht="15.75" thickBot="1" x14ac:dyDescent="0.3">
      <c r="N86" s="27"/>
      <c r="O86" s="49"/>
      <c r="P86" s="49"/>
      <c r="Q86" s="49"/>
      <c r="R86" s="29"/>
      <c r="T86" s="30" t="s">
        <v>62</v>
      </c>
      <c r="U86" s="26">
        <f>AVERAGE(U78:U85)</f>
        <v>1.96875</v>
      </c>
      <c r="W86" s="29"/>
    </row>
    <row r="87" spans="1:28" ht="15.75" thickBot="1" x14ac:dyDescent="0.3">
      <c r="B87" s="395" t="s">
        <v>70</v>
      </c>
      <c r="C87" s="396"/>
      <c r="D87" s="397"/>
      <c r="N87" s="27"/>
      <c r="O87" s="49"/>
      <c r="P87" s="49"/>
      <c r="Q87" s="49"/>
      <c r="R87" s="29"/>
      <c r="T87" s="30"/>
      <c r="U87" s="30"/>
      <c r="W87" s="29"/>
      <c r="Z87" s="30"/>
    </row>
    <row r="88" spans="1:28" ht="16.5" thickBot="1" x14ac:dyDescent="0.3">
      <c r="B88" s="48">
        <v>1</v>
      </c>
      <c r="C88" s="48">
        <v>2</v>
      </c>
      <c r="D88" s="48">
        <v>3</v>
      </c>
      <c r="E88" s="48">
        <v>4</v>
      </c>
      <c r="F88" s="48">
        <v>5</v>
      </c>
      <c r="G88" s="48">
        <v>6</v>
      </c>
      <c r="H88" s="48">
        <v>7</v>
      </c>
      <c r="I88" s="48">
        <v>8</v>
      </c>
      <c r="J88" s="48">
        <v>9</v>
      </c>
      <c r="K88" s="48">
        <v>10</v>
      </c>
      <c r="L88" s="48">
        <v>11</v>
      </c>
      <c r="M88" s="48">
        <v>12</v>
      </c>
      <c r="N88" s="27"/>
      <c r="O88" s="395" t="s">
        <v>70</v>
      </c>
      <c r="P88" s="396"/>
      <c r="Q88" s="397"/>
      <c r="R88" s="29"/>
      <c r="T88" s="30"/>
      <c r="U88" s="47" t="s">
        <v>68</v>
      </c>
      <c r="W88" s="29"/>
      <c r="Z88" s="395" t="s">
        <v>70</v>
      </c>
      <c r="AA88" s="396"/>
      <c r="AB88" s="397"/>
    </row>
    <row r="89" spans="1:28" ht="16.5" thickBot="1" x14ac:dyDescent="0.3">
      <c r="B89" s="50">
        <v>0</v>
      </c>
      <c r="C89" s="50">
        <v>0.75</v>
      </c>
      <c r="D89" s="50">
        <v>1.5</v>
      </c>
      <c r="E89" s="50">
        <v>2.25</v>
      </c>
      <c r="F89" s="50">
        <v>3</v>
      </c>
      <c r="G89" s="50">
        <v>3.75</v>
      </c>
      <c r="H89" s="50">
        <v>4.5</v>
      </c>
      <c r="I89" s="50">
        <v>5.25</v>
      </c>
      <c r="J89" s="50">
        <v>6</v>
      </c>
      <c r="K89" s="50">
        <v>6.75</v>
      </c>
      <c r="L89" s="50">
        <v>7.5</v>
      </c>
      <c r="M89" s="50">
        <v>10</v>
      </c>
      <c r="N89" s="27"/>
      <c r="O89" s="51" t="s">
        <v>59</v>
      </c>
      <c r="P89" s="38" t="s">
        <v>60</v>
      </c>
      <c r="R89" s="29"/>
      <c r="T89" s="30"/>
      <c r="U89" s="38" t="s">
        <v>60</v>
      </c>
      <c r="W89" s="29"/>
      <c r="Z89" s="39" t="s">
        <v>61</v>
      </c>
    </row>
    <row r="90" spans="1:28" ht="15" x14ac:dyDescent="0.25">
      <c r="A90" s="27">
        <v>1</v>
      </c>
      <c r="B90" s="40">
        <v>0.12517500000000001</v>
      </c>
      <c r="C90" s="40">
        <v>0.1217</v>
      </c>
      <c r="D90" s="40">
        <v>9.5975000000000005E-2</v>
      </c>
      <c r="E90" s="40">
        <v>4.6625000000000104E-3</v>
      </c>
      <c r="F90" s="40">
        <v>1.075E-3</v>
      </c>
      <c r="G90" s="40">
        <v>-3.8500000000000101E-3</v>
      </c>
      <c r="H90" s="40">
        <v>-8.2000000000000094E-3</v>
      </c>
      <c r="I90" s="40">
        <v>-1.485E-2</v>
      </c>
      <c r="J90" s="40">
        <v>-2.0525000000000002E-2</v>
      </c>
      <c r="K90" s="40">
        <v>-2.385E-2</v>
      </c>
      <c r="L90" s="40">
        <v>-2.7162499999999999E-2</v>
      </c>
      <c r="M90" s="40">
        <v>-3.9600000000000003E-2</v>
      </c>
      <c r="N90" s="52">
        <v>1</v>
      </c>
      <c r="O90" s="53">
        <v>2.25</v>
      </c>
      <c r="P90" s="26">
        <v>33.75</v>
      </c>
      <c r="Q90" s="49"/>
      <c r="R90" s="29"/>
      <c r="T90" s="30"/>
      <c r="U90" s="26" t="s">
        <v>71</v>
      </c>
      <c r="W90" s="29"/>
      <c r="Z90" s="26">
        <f>P90-$U$98</f>
        <v>28.392857142857142</v>
      </c>
    </row>
    <row r="91" spans="1:28" ht="15" x14ac:dyDescent="0.25">
      <c r="A91" s="27">
        <v>2</v>
      </c>
      <c r="B91" s="40">
        <v>0.14067499999999999</v>
      </c>
      <c r="C91" s="40">
        <v>8.8599999999999998E-2</v>
      </c>
      <c r="D91" s="40">
        <v>8.0174999999999996E-2</v>
      </c>
      <c r="E91" s="40">
        <v>5.7625000000000098E-3</v>
      </c>
      <c r="F91" s="40">
        <v>-3.25000000000006E-4</v>
      </c>
      <c r="G91" s="40">
        <v>-5.2500000000000003E-3</v>
      </c>
      <c r="H91" s="40">
        <v>-9.4999999999999998E-3</v>
      </c>
      <c r="I91" s="40">
        <v>-1.7049999999999999E-2</v>
      </c>
      <c r="J91" s="40">
        <v>-2.0525000000000002E-2</v>
      </c>
      <c r="K91" s="40">
        <v>-2.8549999999999999E-2</v>
      </c>
      <c r="L91" s="40">
        <v>-2.9062500000000002E-2</v>
      </c>
      <c r="M91" s="40">
        <v>-4.2599999999999999E-2</v>
      </c>
      <c r="N91" s="52">
        <v>2</v>
      </c>
      <c r="O91" s="53">
        <v>2.25</v>
      </c>
      <c r="P91" s="26">
        <v>33.75</v>
      </c>
      <c r="Q91" s="49"/>
      <c r="R91" s="29"/>
      <c r="T91" s="30"/>
      <c r="U91" s="26">
        <v>5.25</v>
      </c>
      <c r="W91" s="29"/>
      <c r="Z91" s="26">
        <f t="shared" ref="Z91:Z97" si="5">P91-$U$98</f>
        <v>28.392857142857142</v>
      </c>
    </row>
    <row r="92" spans="1:28" ht="15" x14ac:dyDescent="0.25">
      <c r="A92" s="27">
        <v>3</v>
      </c>
      <c r="B92" s="40">
        <v>0.124075</v>
      </c>
      <c r="C92" s="40">
        <v>0.12770000000000001</v>
      </c>
      <c r="D92" s="40">
        <v>7.7475000000000002E-2</v>
      </c>
      <c r="E92" s="40">
        <v>5.8625000000000101E-3</v>
      </c>
      <c r="F92" s="40">
        <v>3.7500000000000001E-4</v>
      </c>
      <c r="G92" s="40">
        <v>-4.0500000000000102E-3</v>
      </c>
      <c r="H92" s="40">
        <v>-8.8000000000000005E-3</v>
      </c>
      <c r="I92" s="40">
        <v>-1.575E-2</v>
      </c>
      <c r="J92" s="40">
        <v>-2.0125000000000001E-2</v>
      </c>
      <c r="K92" s="40">
        <v>-2.7150000000000001E-2</v>
      </c>
      <c r="L92" s="40">
        <v>-2.8262499999999999E-2</v>
      </c>
      <c r="M92" s="40">
        <v>-4.3299999999999998E-2</v>
      </c>
      <c r="N92" s="52">
        <v>3</v>
      </c>
      <c r="O92" s="53">
        <v>2.25</v>
      </c>
      <c r="P92" s="26">
        <v>33.75</v>
      </c>
      <c r="Q92" s="49"/>
      <c r="R92" s="29"/>
      <c r="T92" s="30"/>
      <c r="U92" s="26">
        <v>5.25</v>
      </c>
      <c r="W92" s="29"/>
      <c r="Z92" s="26">
        <f t="shared" si="5"/>
        <v>28.392857142857142</v>
      </c>
    </row>
    <row r="93" spans="1:28" ht="15" x14ac:dyDescent="0.25">
      <c r="A93" s="27">
        <v>4</v>
      </c>
      <c r="B93" s="40">
        <v>0.13377500000000001</v>
      </c>
      <c r="C93" s="40">
        <v>0.14249999999999999</v>
      </c>
      <c r="D93" s="40">
        <v>7.9674999999999996E-2</v>
      </c>
      <c r="E93" s="40">
        <v>7.6625000000000096E-3</v>
      </c>
      <c r="F93" s="40">
        <v>-8.2499999999999902E-4</v>
      </c>
      <c r="G93" s="40">
        <v>-5.0500000000000102E-3</v>
      </c>
      <c r="H93" s="40">
        <v>-8.2000000000000094E-3</v>
      </c>
      <c r="I93" s="40">
        <v>-1.435E-2</v>
      </c>
      <c r="J93" s="40">
        <v>-1.9425000000000001E-2</v>
      </c>
      <c r="K93" s="40">
        <v>-2.5950000000000001E-2</v>
      </c>
      <c r="L93" s="40">
        <v>-2.87625E-2</v>
      </c>
      <c r="M93" s="40">
        <v>-4.1399999999999999E-2</v>
      </c>
      <c r="N93" s="52">
        <v>4</v>
      </c>
      <c r="O93" s="53">
        <v>2.25</v>
      </c>
      <c r="P93" s="26">
        <v>33.75</v>
      </c>
      <c r="Q93" s="49"/>
      <c r="R93" s="29"/>
      <c r="T93" s="30"/>
      <c r="U93" s="26">
        <v>5.25</v>
      </c>
      <c r="W93" s="29"/>
      <c r="Z93" s="26">
        <f t="shared" si="5"/>
        <v>28.392857142857142</v>
      </c>
    </row>
    <row r="94" spans="1:28" ht="15" x14ac:dyDescent="0.25">
      <c r="A94" s="27">
        <v>5</v>
      </c>
      <c r="B94" s="40">
        <v>0.13387499999999999</v>
      </c>
      <c r="C94" s="40">
        <v>0.11070000000000001</v>
      </c>
      <c r="D94" s="40">
        <v>7.8274999999999997E-2</v>
      </c>
      <c r="E94" s="40">
        <v>7.9662499999999997E-2</v>
      </c>
      <c r="F94" s="40">
        <v>1.075E-3</v>
      </c>
      <c r="G94" s="40">
        <v>-4.6499999999999996E-3</v>
      </c>
      <c r="H94" s="40">
        <v>-9.1000000000000004E-3</v>
      </c>
      <c r="I94" s="40">
        <v>-1.3350000000000001E-2</v>
      </c>
      <c r="J94" s="40">
        <v>-1.8024999999999999E-2</v>
      </c>
      <c r="K94" s="40">
        <v>-2.205E-2</v>
      </c>
      <c r="L94" s="40">
        <v>-2.9062500000000002E-2</v>
      </c>
      <c r="M94" s="40">
        <v>-4.1399999999999999E-2</v>
      </c>
      <c r="N94" s="52">
        <v>5</v>
      </c>
      <c r="O94" s="53">
        <v>3</v>
      </c>
      <c r="P94" s="26">
        <v>45</v>
      </c>
      <c r="Q94" s="49"/>
      <c r="R94" s="29"/>
      <c r="T94" s="30"/>
      <c r="U94" s="26">
        <v>6</v>
      </c>
      <c r="W94" s="29"/>
      <c r="Z94" s="26">
        <f t="shared" si="5"/>
        <v>39.642857142857146</v>
      </c>
    </row>
    <row r="95" spans="1:28" ht="15" x14ac:dyDescent="0.25">
      <c r="A95" s="27">
        <v>6</v>
      </c>
      <c r="B95" s="40">
        <v>0.13167499999999999</v>
      </c>
      <c r="C95" s="40">
        <v>0.13320000000000001</v>
      </c>
      <c r="D95" s="40">
        <v>7.7274999999999996E-2</v>
      </c>
      <c r="E95" s="40">
        <v>6.0625000000000097E-3</v>
      </c>
      <c r="F95" s="40">
        <v>1.075E-3</v>
      </c>
      <c r="G95" s="40">
        <v>-3.8500000000000101E-3</v>
      </c>
      <c r="H95" s="40">
        <v>-8.0999999999999996E-3</v>
      </c>
      <c r="I95" s="40">
        <v>-1.5049999999999999E-2</v>
      </c>
      <c r="J95" s="40">
        <v>-2.0025000000000001E-2</v>
      </c>
      <c r="K95" s="40">
        <v>-2.1850000000000001E-2</v>
      </c>
      <c r="L95" s="40">
        <v>-2.69625E-2</v>
      </c>
      <c r="M95" s="40">
        <v>-4.1200000000000001E-2</v>
      </c>
      <c r="N95" s="52">
        <v>6</v>
      </c>
      <c r="O95" s="53">
        <v>2.25</v>
      </c>
      <c r="P95" s="26">
        <v>33.75</v>
      </c>
      <c r="Q95" s="49"/>
      <c r="R95" s="29"/>
      <c r="T95" s="30"/>
      <c r="U95" s="26">
        <v>6</v>
      </c>
      <c r="W95" s="29"/>
      <c r="Z95" s="26">
        <f t="shared" si="5"/>
        <v>28.392857142857142</v>
      </c>
    </row>
    <row r="96" spans="1:28" ht="15" x14ac:dyDescent="0.25">
      <c r="A96" s="27">
        <v>7</v>
      </c>
      <c r="B96" s="40">
        <v>0.12847500000000001</v>
      </c>
      <c r="C96" s="40">
        <v>0.14419999999999999</v>
      </c>
      <c r="D96" s="40">
        <v>7.8375E-2</v>
      </c>
      <c r="E96" s="40">
        <v>7.5625000000000102E-3</v>
      </c>
      <c r="F96" s="40">
        <v>2.075E-3</v>
      </c>
      <c r="G96" s="40">
        <v>-2.4500000000000099E-3</v>
      </c>
      <c r="H96" s="40">
        <v>-7.1000000000000004E-3</v>
      </c>
      <c r="I96" s="40">
        <v>-1.3050000000000001E-2</v>
      </c>
      <c r="J96" s="40">
        <v>-1.9625E-2</v>
      </c>
      <c r="K96" s="40">
        <v>-1.9349999999999999E-2</v>
      </c>
      <c r="L96" s="40">
        <v>-2.7962500000000001E-2</v>
      </c>
      <c r="M96" s="40">
        <v>-3.4299999999999997E-2</v>
      </c>
      <c r="N96" s="52">
        <v>7</v>
      </c>
      <c r="O96" s="53">
        <v>2.25</v>
      </c>
      <c r="P96" s="26">
        <v>33.75</v>
      </c>
      <c r="Q96" s="49"/>
      <c r="R96" s="29"/>
      <c r="T96" s="30"/>
      <c r="U96" s="26">
        <v>4.5</v>
      </c>
      <c r="W96" s="29"/>
      <c r="Z96" s="26">
        <f t="shared" si="5"/>
        <v>28.392857142857142</v>
      </c>
    </row>
    <row r="97" spans="1:26" ht="15" x14ac:dyDescent="0.25">
      <c r="A97" s="27">
        <v>8</v>
      </c>
      <c r="B97" s="40">
        <v>0.116975</v>
      </c>
      <c r="C97" s="40">
        <v>9.64E-2</v>
      </c>
      <c r="D97" s="40">
        <v>7.4675000000000005E-2</v>
      </c>
      <c r="E97" s="40">
        <v>5.16250000000001E-3</v>
      </c>
      <c r="F97" s="40">
        <v>-1.9250000000000001E-3</v>
      </c>
      <c r="G97" s="40">
        <v>-6.2500000000000099E-3</v>
      </c>
      <c r="H97" s="40">
        <v>-1.01E-2</v>
      </c>
      <c r="I97" s="40">
        <v>-1.6049999999999998E-2</v>
      </c>
      <c r="J97" s="40">
        <v>-2.1325E-2</v>
      </c>
      <c r="K97" s="40">
        <v>-2.6450000000000001E-2</v>
      </c>
      <c r="L97" s="40">
        <v>-2.7762499999999999E-2</v>
      </c>
      <c r="M97" s="40">
        <v>-3.9199999999999999E-2</v>
      </c>
      <c r="N97" s="52">
        <v>8</v>
      </c>
      <c r="O97" s="53">
        <v>2.25</v>
      </c>
      <c r="P97" s="26">
        <v>33.75</v>
      </c>
      <c r="Q97" s="49"/>
      <c r="R97" s="29"/>
      <c r="T97" s="30"/>
      <c r="U97" s="26">
        <v>5.25</v>
      </c>
      <c r="W97" s="29"/>
      <c r="Z97" s="26">
        <f t="shared" si="5"/>
        <v>28.392857142857142</v>
      </c>
    </row>
    <row r="98" spans="1:26" ht="15" x14ac:dyDescent="0.25">
      <c r="N98" s="27"/>
      <c r="O98" s="49"/>
      <c r="P98" s="49"/>
      <c r="Q98" s="49"/>
      <c r="R98" s="29"/>
      <c r="T98" s="30" t="s">
        <v>62</v>
      </c>
      <c r="U98" s="26">
        <f>AVERAGE(U90:U97)</f>
        <v>5.3571428571428568</v>
      </c>
      <c r="W98" s="29"/>
    </row>
    <row r="99" spans="1:26" ht="15" x14ac:dyDescent="0.25">
      <c r="N99" s="27"/>
      <c r="O99" s="49"/>
      <c r="P99" s="49"/>
      <c r="Q99" s="49"/>
      <c r="R99" s="29"/>
      <c r="W99" s="29"/>
    </row>
    <row r="100" spans="1:26" x14ac:dyDescent="0.2">
      <c r="R100" s="29"/>
      <c r="W100" s="29"/>
    </row>
  </sheetData>
  <mergeCells count="24">
    <mergeCell ref="B75:D75"/>
    <mergeCell ref="O76:Q76"/>
    <mergeCell ref="Z76:AB76"/>
    <mergeCell ref="B87:D87"/>
    <mergeCell ref="O88:Q88"/>
    <mergeCell ref="Z88:AB88"/>
    <mergeCell ref="B27:D27"/>
    <mergeCell ref="O28:Q28"/>
    <mergeCell ref="Z28:AB28"/>
    <mergeCell ref="B39:D39"/>
    <mergeCell ref="O40:Q40"/>
    <mergeCell ref="Z40:AB40"/>
    <mergeCell ref="B3:C3"/>
    <mergeCell ref="O4:P4"/>
    <mergeCell ref="Z4:AA4"/>
    <mergeCell ref="B15:C15"/>
    <mergeCell ref="O16:P16"/>
    <mergeCell ref="Z16:AA16"/>
    <mergeCell ref="A1:E1"/>
    <mergeCell ref="G1:K1"/>
    <mergeCell ref="S1:W1"/>
    <mergeCell ref="X1:AD1"/>
    <mergeCell ref="S2:W2"/>
    <mergeCell ref="X2:AD2"/>
  </mergeCells>
  <conditionalFormatting sqref="B6:M13">
    <cfRule type="cellIs" dxfId="257" priority="17" operator="greaterThan">
      <formula>0.03</formula>
    </cfRule>
    <cfRule type="cellIs" dxfId="256" priority="18" operator="greaterThan">
      <formula>0.01</formula>
    </cfRule>
  </conditionalFormatting>
  <conditionalFormatting sqref="B18:M25">
    <cfRule type="cellIs" dxfId="255" priority="15" operator="greaterThan">
      <formula>0.03</formula>
    </cfRule>
    <cfRule type="cellIs" dxfId="254" priority="16" operator="greaterThan">
      <formula>0.01</formula>
    </cfRule>
  </conditionalFormatting>
  <conditionalFormatting sqref="B30:M37">
    <cfRule type="cellIs" dxfId="253" priority="13" operator="greaterThan">
      <formula>0.03</formula>
    </cfRule>
    <cfRule type="cellIs" dxfId="252" priority="14" operator="greaterThan">
      <formula>0.01</formula>
    </cfRule>
  </conditionalFormatting>
  <conditionalFormatting sqref="B42:M49">
    <cfRule type="cellIs" dxfId="251" priority="11" operator="greaterThan">
      <formula>0.03</formula>
    </cfRule>
    <cfRule type="cellIs" dxfId="250" priority="12" operator="greaterThan">
      <formula>0.01</formula>
    </cfRule>
  </conditionalFormatting>
  <conditionalFormatting sqref="B50:M57">
    <cfRule type="cellIs" dxfId="249" priority="9" operator="greaterThan">
      <formula>0.03</formula>
    </cfRule>
    <cfRule type="cellIs" dxfId="248" priority="10" operator="greaterThan">
      <formula>0.01</formula>
    </cfRule>
  </conditionalFormatting>
  <conditionalFormatting sqref="B58:M65">
    <cfRule type="cellIs" dxfId="247" priority="7" operator="greaterThan">
      <formula>0.03</formula>
    </cfRule>
    <cfRule type="cellIs" dxfId="246" priority="8" operator="greaterThan">
      <formula>0.01</formula>
    </cfRule>
  </conditionalFormatting>
  <conditionalFormatting sqref="B66:M73">
    <cfRule type="cellIs" dxfId="245" priority="5" operator="greaterThan">
      <formula>0.03</formula>
    </cfRule>
    <cfRule type="cellIs" dxfId="244" priority="6" operator="greaterThan">
      <formula>0.01</formula>
    </cfRule>
  </conditionalFormatting>
  <conditionalFormatting sqref="B78:M85">
    <cfRule type="cellIs" dxfId="243" priority="3" operator="greaterThan">
      <formula>0.03</formula>
    </cfRule>
    <cfRule type="cellIs" dxfId="242" priority="4" operator="greaterThan">
      <formula>0.01</formula>
    </cfRule>
  </conditionalFormatting>
  <conditionalFormatting sqref="B90:M97">
    <cfRule type="cellIs" dxfId="241" priority="1" operator="greaterThan">
      <formula>0.03</formula>
    </cfRule>
    <cfRule type="cellIs" dxfId="240" priority="2" operator="greaterThan">
      <formula>0.01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zoomScale="70" zoomScaleNormal="70" workbookViewId="0">
      <selection sqref="A1:D1"/>
    </sheetView>
  </sheetViews>
  <sheetFormatPr baseColWidth="10" defaultColWidth="12" defaultRowHeight="14.25" x14ac:dyDescent="0.2"/>
  <cols>
    <col min="1" max="1" width="20.125" style="56" bestFit="1" customWidth="1"/>
    <col min="2" max="2" width="16.25" style="56" bestFit="1" customWidth="1"/>
    <col min="3" max="10" width="12" style="56"/>
    <col min="11" max="11" width="12" style="57"/>
    <col min="12" max="12" width="12" style="56"/>
    <col min="13" max="13" width="20.125" style="56" bestFit="1" customWidth="1"/>
    <col min="14" max="14" width="16.25" style="56" bestFit="1" customWidth="1"/>
    <col min="15" max="22" width="12" style="56"/>
    <col min="23" max="23" width="12" style="57"/>
    <col min="24" max="16384" width="12" style="56"/>
  </cols>
  <sheetData>
    <row r="1" spans="1:23" ht="27" thickBot="1" x14ac:dyDescent="0.45">
      <c r="A1" s="398" t="s">
        <v>76</v>
      </c>
      <c r="B1" s="399"/>
      <c r="C1" s="399"/>
      <c r="D1" s="400"/>
      <c r="L1" s="64"/>
      <c r="M1" s="399" t="s">
        <v>77</v>
      </c>
      <c r="N1" s="399"/>
      <c r="O1" s="400"/>
    </row>
    <row r="2" spans="1:23" s="59" customFormat="1" ht="15" customHeight="1" x14ac:dyDescent="0.2">
      <c r="B2" s="60"/>
      <c r="K2" s="61"/>
      <c r="L2" s="58"/>
      <c r="N2" s="60"/>
      <c r="W2" s="61"/>
    </row>
    <row r="3" spans="1:23" s="59" customFormat="1" ht="15" customHeight="1" x14ac:dyDescent="0.2">
      <c r="A3" s="62" t="s">
        <v>78</v>
      </c>
      <c r="B3" s="59">
        <v>13.75</v>
      </c>
      <c r="C3" s="59">
        <v>17.5</v>
      </c>
      <c r="D3" s="59">
        <v>21.25</v>
      </c>
      <c r="E3" s="59">
        <v>25</v>
      </c>
      <c r="F3" s="59">
        <v>28.75</v>
      </c>
      <c r="G3" s="59">
        <v>32.5</v>
      </c>
      <c r="H3" s="59">
        <v>36.25</v>
      </c>
      <c r="I3" s="59">
        <v>40</v>
      </c>
      <c r="J3" s="59">
        <v>43.75</v>
      </c>
      <c r="K3" s="59">
        <v>47.5</v>
      </c>
      <c r="L3" s="58"/>
      <c r="M3" s="62" t="s">
        <v>78</v>
      </c>
      <c r="N3" s="59">
        <v>8.25</v>
      </c>
      <c r="O3" s="59">
        <v>10.5</v>
      </c>
      <c r="P3" s="59">
        <v>12.75</v>
      </c>
      <c r="Q3" s="59">
        <v>15</v>
      </c>
      <c r="R3" s="59">
        <v>17.25</v>
      </c>
      <c r="S3" s="59">
        <v>19.5</v>
      </c>
      <c r="T3" s="59">
        <v>21.75</v>
      </c>
      <c r="U3" s="59">
        <v>24</v>
      </c>
      <c r="V3" s="59">
        <v>26.25</v>
      </c>
      <c r="W3" s="59">
        <v>28.5</v>
      </c>
    </row>
    <row r="4" spans="1:23" s="59" customFormat="1" ht="15" customHeight="1" x14ac:dyDescent="0.2">
      <c r="B4" s="60"/>
      <c r="K4" s="61"/>
      <c r="L4" s="58"/>
      <c r="N4" s="60"/>
      <c r="W4" s="61"/>
    </row>
    <row r="5" spans="1:23" ht="15" x14ac:dyDescent="0.2">
      <c r="A5" s="35" t="s">
        <v>0</v>
      </c>
      <c r="B5" s="63" t="s">
        <v>79</v>
      </c>
      <c r="L5" s="64"/>
      <c r="M5" s="35" t="s">
        <v>0</v>
      </c>
      <c r="N5" s="63" t="s">
        <v>79</v>
      </c>
    </row>
    <row r="6" spans="1:23" x14ac:dyDescent="0.2">
      <c r="A6" s="35"/>
      <c r="B6" s="56">
        <v>5.9799999999999999E-2</v>
      </c>
      <c r="C6" s="56">
        <v>7.8E-2</v>
      </c>
      <c r="D6" s="56">
        <v>8.0987500000000004E-2</v>
      </c>
      <c r="E6" s="56">
        <v>8.3462499999999995E-2</v>
      </c>
      <c r="F6" s="56">
        <v>5.8462500000000001E-2</v>
      </c>
      <c r="G6" s="56">
        <v>5.2937499999999998E-2</v>
      </c>
      <c r="H6" s="56">
        <v>5.5199999999999999E-2</v>
      </c>
      <c r="I6" s="56">
        <v>6.0887499999999997E-2</v>
      </c>
      <c r="J6" s="56">
        <v>4.9375000000000002E-2</v>
      </c>
      <c r="K6" s="57">
        <v>5.1087500000000001E-2</v>
      </c>
      <c r="L6" s="64"/>
      <c r="M6" s="35"/>
      <c r="N6" s="56">
        <v>0.19693749999999999</v>
      </c>
      <c r="O6" s="56">
        <v>0.1464</v>
      </c>
      <c r="P6" s="56">
        <v>0.15285000000000001</v>
      </c>
      <c r="Q6" s="56">
        <v>0.26957500000000001</v>
      </c>
      <c r="R6" s="56">
        <v>4.07E-2</v>
      </c>
      <c r="S6" s="56">
        <v>4.1524999999999999E-2</v>
      </c>
      <c r="T6" s="56">
        <v>4.7500000000000001E-2</v>
      </c>
      <c r="U6" s="56">
        <v>2.085E-2</v>
      </c>
      <c r="V6" s="56">
        <v>1.8387500000000001E-2</v>
      </c>
      <c r="W6" s="57">
        <v>2.1000000000000001E-2</v>
      </c>
    </row>
    <row r="7" spans="1:23" x14ac:dyDescent="0.2">
      <c r="A7" s="35"/>
      <c r="B7" s="56">
        <v>5.5300000000000002E-2</v>
      </c>
      <c r="C7" s="56">
        <v>7.2700000000000001E-2</v>
      </c>
      <c r="D7" s="56">
        <v>7.7787499999999996E-2</v>
      </c>
      <c r="E7" s="56">
        <v>7.5462500000000002E-2</v>
      </c>
      <c r="F7" s="56">
        <v>7.34625E-2</v>
      </c>
      <c r="G7" s="56">
        <v>5.9637500000000003E-2</v>
      </c>
      <c r="H7" s="56">
        <v>5.28E-2</v>
      </c>
      <c r="I7" s="56">
        <v>7.1187500000000001E-2</v>
      </c>
      <c r="J7" s="56">
        <v>4.6975000000000003E-2</v>
      </c>
      <c r="K7" s="57">
        <v>4.4387500000000003E-2</v>
      </c>
      <c r="L7" s="64"/>
      <c r="M7" s="35"/>
      <c r="N7" s="56">
        <v>0.1736375</v>
      </c>
      <c r="O7" s="56">
        <v>0.14130000000000001</v>
      </c>
      <c r="P7" s="56">
        <v>0.15404999999999999</v>
      </c>
      <c r="Q7" s="56">
        <v>0.26977499999999999</v>
      </c>
      <c r="R7" s="56">
        <v>0.105</v>
      </c>
      <c r="S7" s="56">
        <v>3.8824999999999998E-2</v>
      </c>
      <c r="T7" s="56">
        <v>4.6899999999999997E-2</v>
      </c>
      <c r="U7" s="56">
        <v>1.635E-2</v>
      </c>
      <c r="V7" s="56">
        <v>1.67875E-2</v>
      </c>
      <c r="W7" s="57">
        <v>1.89E-2</v>
      </c>
    </row>
    <row r="8" spans="1:23" x14ac:dyDescent="0.2">
      <c r="A8" s="35"/>
      <c r="B8" s="56">
        <v>4.9299999999999997E-2</v>
      </c>
      <c r="C8" s="56">
        <v>4.4299999999999999E-2</v>
      </c>
      <c r="D8" s="56">
        <v>5.3587500000000003E-2</v>
      </c>
      <c r="E8" s="56">
        <v>5.4762499999999999E-2</v>
      </c>
      <c r="F8" s="56">
        <v>5.57625E-2</v>
      </c>
      <c r="G8" s="56">
        <v>6.1137499999999997E-2</v>
      </c>
      <c r="H8" s="56">
        <v>4.3799999999999999E-2</v>
      </c>
      <c r="I8" s="56">
        <v>4.8787499999999998E-2</v>
      </c>
      <c r="J8" s="56">
        <v>3.8774999999999997E-2</v>
      </c>
      <c r="K8" s="57">
        <v>3.3887500000000001E-2</v>
      </c>
      <c r="L8" s="64"/>
      <c r="M8" s="35"/>
      <c r="N8" s="56">
        <v>0.1398375</v>
      </c>
      <c r="O8" s="56">
        <v>9.6199999999999994E-2</v>
      </c>
      <c r="P8" s="56">
        <v>9.3850000000000003E-2</v>
      </c>
      <c r="Q8" s="56">
        <v>0.114675</v>
      </c>
      <c r="R8" s="56">
        <v>0.1222</v>
      </c>
      <c r="S8" s="56">
        <v>8.2125000000000004E-2</v>
      </c>
      <c r="T8" s="56">
        <v>0.1368</v>
      </c>
      <c r="U8" s="56">
        <v>6.8750000000000006E-2</v>
      </c>
      <c r="V8" s="56">
        <v>0.12328749999999999</v>
      </c>
      <c r="W8" s="57">
        <v>6.2199999999999998E-2</v>
      </c>
    </row>
    <row r="9" spans="1:23" x14ac:dyDescent="0.2">
      <c r="A9" s="35"/>
      <c r="B9" s="56">
        <v>9.4500000000000001E-2</v>
      </c>
      <c r="C9" s="56">
        <v>0.1244</v>
      </c>
      <c r="D9" s="56">
        <v>0.1079875</v>
      </c>
      <c r="E9" s="56">
        <v>0.1092625</v>
      </c>
      <c r="F9" s="56">
        <v>9.9562499999999998E-2</v>
      </c>
      <c r="G9" s="56">
        <v>8.0237500000000003E-2</v>
      </c>
      <c r="H9" s="56">
        <v>6.59E-2</v>
      </c>
      <c r="I9" s="56">
        <v>0.1001875</v>
      </c>
      <c r="J9" s="56">
        <v>6.4975000000000005E-2</v>
      </c>
      <c r="K9" s="57">
        <v>6.6487500000000005E-2</v>
      </c>
      <c r="L9" s="64"/>
      <c r="M9" s="35"/>
      <c r="N9" s="56">
        <v>0.1228375</v>
      </c>
      <c r="O9" s="56">
        <v>0.1014</v>
      </c>
      <c r="P9" s="56">
        <v>0.11105</v>
      </c>
      <c r="Q9" s="56">
        <v>0.13137499999999999</v>
      </c>
      <c r="R9" s="56">
        <v>0.17180000000000001</v>
      </c>
      <c r="S9" s="56">
        <v>3.7425E-2</v>
      </c>
      <c r="T9" s="56">
        <v>4.3299999999999998E-2</v>
      </c>
      <c r="U9" s="56">
        <v>1.575E-2</v>
      </c>
      <c r="V9" s="56">
        <v>1.67875E-2</v>
      </c>
      <c r="W9" s="57">
        <v>1.7000000000000001E-2</v>
      </c>
    </row>
    <row r="10" spans="1:23" x14ac:dyDescent="0.2">
      <c r="A10" s="35"/>
      <c r="B10" s="56">
        <v>8.48E-2</v>
      </c>
      <c r="C10" s="56">
        <v>9.4799999999999995E-2</v>
      </c>
      <c r="D10" s="56">
        <v>8.9287500000000006E-2</v>
      </c>
      <c r="E10" s="56">
        <v>9.3062500000000006E-2</v>
      </c>
      <c r="F10" s="56">
        <v>7.8962500000000005E-2</v>
      </c>
      <c r="G10" s="56">
        <v>6.41375E-2</v>
      </c>
      <c r="H10" s="56">
        <v>5.3999999999999999E-2</v>
      </c>
      <c r="I10" s="56">
        <v>8.0387500000000001E-2</v>
      </c>
      <c r="J10" s="56">
        <v>5.0775000000000001E-2</v>
      </c>
      <c r="K10" s="57">
        <v>4.7687500000000001E-2</v>
      </c>
      <c r="L10" s="64"/>
      <c r="M10" s="35"/>
      <c r="N10" s="56">
        <v>0.15063750000000001</v>
      </c>
      <c r="O10" s="56">
        <v>0.1089</v>
      </c>
      <c r="P10" s="56">
        <v>0.10155</v>
      </c>
      <c r="Q10" s="56">
        <v>0.120375</v>
      </c>
      <c r="R10" s="56">
        <v>0.1414</v>
      </c>
      <c r="S10" s="56">
        <v>0.108225</v>
      </c>
      <c r="T10" s="56">
        <v>7.4300000000000005E-2</v>
      </c>
      <c r="U10" s="56">
        <v>4.385E-2</v>
      </c>
      <c r="V10" s="56">
        <v>2.1087499999999999E-2</v>
      </c>
      <c r="W10" s="57">
        <v>2.0899999999999998E-2</v>
      </c>
    </row>
    <row r="11" spans="1:23" x14ac:dyDescent="0.2">
      <c r="A11" s="35"/>
      <c r="B11" s="56">
        <v>9.9900000000000003E-2</v>
      </c>
      <c r="C11" s="56">
        <v>0.13189999999999999</v>
      </c>
      <c r="D11" s="56">
        <v>0.1215875</v>
      </c>
      <c r="E11" s="56">
        <v>0.11586249999999999</v>
      </c>
      <c r="F11" s="56">
        <v>0.1067625</v>
      </c>
      <c r="G11" s="56">
        <v>8.9137499999999995E-2</v>
      </c>
      <c r="H11" s="56">
        <v>7.0199999999999999E-2</v>
      </c>
      <c r="I11" s="56">
        <v>0.1046875</v>
      </c>
      <c r="J11" s="56">
        <v>6.6375000000000003E-2</v>
      </c>
      <c r="K11" s="57">
        <v>6.6087499999999993E-2</v>
      </c>
      <c r="L11" s="64"/>
      <c r="M11" s="35"/>
      <c r="N11" s="56">
        <v>8.6137500000000006E-2</v>
      </c>
      <c r="O11" s="56">
        <v>0.10489999999999999</v>
      </c>
      <c r="P11" s="56">
        <v>9.4750000000000001E-2</v>
      </c>
      <c r="Q11" s="56">
        <v>0.132275</v>
      </c>
      <c r="R11" s="56">
        <v>7.5899999999999995E-2</v>
      </c>
      <c r="S11" s="56">
        <v>4.0724999999999997E-2</v>
      </c>
      <c r="T11" s="56">
        <v>4.1399999999999999E-2</v>
      </c>
      <c r="U11" s="56">
        <v>1.1950000000000001E-2</v>
      </c>
      <c r="V11" s="56">
        <v>1.0987500000000001E-2</v>
      </c>
      <c r="W11" s="57">
        <v>1.18E-2</v>
      </c>
    </row>
    <row r="12" spans="1:23" x14ac:dyDescent="0.2">
      <c r="A12" s="35"/>
      <c r="B12" s="56">
        <v>6.4000000000000001E-2</v>
      </c>
      <c r="C12" s="56">
        <v>7.8799999999999995E-2</v>
      </c>
      <c r="D12" s="56">
        <v>8.7087499999999998E-2</v>
      </c>
      <c r="E12" s="56">
        <v>8.4562499999999999E-2</v>
      </c>
      <c r="F12" s="56">
        <v>7.7462500000000004E-2</v>
      </c>
      <c r="G12" s="56">
        <v>6.5437499999999996E-2</v>
      </c>
      <c r="H12" s="56">
        <v>6.7100000000000007E-2</v>
      </c>
      <c r="I12" s="56">
        <v>7.9187499999999994E-2</v>
      </c>
      <c r="J12" s="56">
        <v>5.9575000000000003E-2</v>
      </c>
      <c r="K12" s="57">
        <v>5.9687499999999998E-2</v>
      </c>
      <c r="L12" s="64"/>
      <c r="M12" s="35"/>
      <c r="N12" s="56">
        <v>0.12683749999999999</v>
      </c>
      <c r="O12" s="56">
        <v>9.7500000000000003E-2</v>
      </c>
      <c r="P12" s="56">
        <v>8.3150000000000002E-2</v>
      </c>
      <c r="Q12" s="56">
        <v>0.140875</v>
      </c>
      <c r="R12" s="56">
        <v>0.10929999999999999</v>
      </c>
      <c r="S12" s="56">
        <v>0.14322499999999999</v>
      </c>
      <c r="T12" s="56">
        <v>0.1201</v>
      </c>
      <c r="U12" s="56">
        <v>3.005E-2</v>
      </c>
      <c r="V12" s="56">
        <v>2.2987500000000001E-2</v>
      </c>
      <c r="W12" s="57">
        <v>1.9E-2</v>
      </c>
    </row>
    <row r="13" spans="1:23" ht="15" thickBot="1" x14ac:dyDescent="0.25">
      <c r="A13" s="35"/>
      <c r="B13" s="56">
        <v>5.8099999999999999E-2</v>
      </c>
      <c r="C13" s="56">
        <v>4.9599999999999998E-2</v>
      </c>
      <c r="D13" s="56">
        <v>7.5187500000000004E-2</v>
      </c>
      <c r="E13" s="56">
        <v>4.8862500000000003E-2</v>
      </c>
      <c r="F13" s="56">
        <v>8.6362499999999995E-2</v>
      </c>
      <c r="G13" s="56">
        <v>4.9237499999999997E-2</v>
      </c>
      <c r="H13" s="56">
        <v>4.7800000000000002E-2</v>
      </c>
      <c r="I13" s="56">
        <v>4.6187499999999999E-2</v>
      </c>
      <c r="J13" s="56">
        <v>4.5074999999999997E-2</v>
      </c>
      <c r="K13" s="57">
        <v>4.5687499999999999E-2</v>
      </c>
      <c r="L13" s="64"/>
      <c r="M13" s="35"/>
      <c r="N13" s="56">
        <v>0.1064375</v>
      </c>
      <c r="O13" s="56">
        <v>8.9200000000000002E-2</v>
      </c>
      <c r="P13" s="56">
        <v>7.1150000000000005E-2</v>
      </c>
      <c r="Q13" s="56">
        <v>0.108575</v>
      </c>
      <c r="R13" s="56">
        <v>0.10340000000000001</v>
      </c>
      <c r="S13" s="56">
        <v>0.117725</v>
      </c>
      <c r="T13" s="56">
        <v>0.12429999999999999</v>
      </c>
      <c r="U13" s="56">
        <v>5.6050000000000003E-2</v>
      </c>
      <c r="V13" s="56">
        <v>2.60875E-2</v>
      </c>
      <c r="W13" s="57">
        <v>2.5399999999999999E-2</v>
      </c>
    </row>
    <row r="14" spans="1:23" ht="15" thickTop="1" x14ac:dyDescent="0.2">
      <c r="A14" s="35" t="s">
        <v>4</v>
      </c>
      <c r="B14" s="65">
        <f t="shared" ref="B14:K14" si="0">AVERAGE(B6:B13)</f>
        <v>7.0712500000000011E-2</v>
      </c>
      <c r="C14" s="65">
        <f t="shared" si="0"/>
        <v>8.4312499999999999E-2</v>
      </c>
      <c r="D14" s="65">
        <f t="shared" si="0"/>
        <v>8.6687500000000001E-2</v>
      </c>
      <c r="E14" s="65">
        <f t="shared" si="0"/>
        <v>8.31625E-2</v>
      </c>
      <c r="F14" s="65">
        <f t="shared" si="0"/>
        <v>7.9600000000000004E-2</v>
      </c>
      <c r="G14" s="65">
        <f t="shared" si="0"/>
        <v>6.5237500000000004E-2</v>
      </c>
      <c r="H14" s="65">
        <f t="shared" si="0"/>
        <v>5.7099999999999998E-2</v>
      </c>
      <c r="I14" s="65">
        <f t="shared" si="0"/>
        <v>7.3937500000000003E-2</v>
      </c>
      <c r="J14" s="65">
        <f t="shared" si="0"/>
        <v>5.27375E-2</v>
      </c>
      <c r="K14" s="65">
        <f t="shared" si="0"/>
        <v>5.1874999999999998E-2</v>
      </c>
      <c r="L14" s="64"/>
      <c r="M14" s="35" t="s">
        <v>4</v>
      </c>
      <c r="N14" s="65">
        <f t="shared" ref="N14:W14" si="1">AVERAGE(N6:N13)</f>
        <v>0.13791249999999999</v>
      </c>
      <c r="O14" s="65">
        <f t="shared" si="1"/>
        <v>0.11072500000000002</v>
      </c>
      <c r="P14" s="65">
        <f t="shared" si="1"/>
        <v>0.10780000000000001</v>
      </c>
      <c r="Q14" s="65">
        <f t="shared" si="1"/>
        <v>0.16093750000000001</v>
      </c>
      <c r="R14" s="65">
        <f t="shared" si="1"/>
        <v>0.1087125</v>
      </c>
      <c r="S14" s="65">
        <f t="shared" si="1"/>
        <v>7.6225000000000001E-2</v>
      </c>
      <c r="T14" s="65">
        <f t="shared" si="1"/>
        <v>7.9324999999999993E-2</v>
      </c>
      <c r="U14" s="65">
        <f t="shared" si="1"/>
        <v>3.295E-2</v>
      </c>
      <c r="V14" s="65">
        <f t="shared" si="1"/>
        <v>3.2050000000000002E-2</v>
      </c>
      <c r="W14" s="65">
        <f t="shared" si="1"/>
        <v>2.4524999999999998E-2</v>
      </c>
    </row>
    <row r="15" spans="1:23" x14ac:dyDescent="0.2">
      <c r="A15" s="35" t="s">
        <v>5</v>
      </c>
      <c r="B15" s="56">
        <f>_xlfn.STDEV.P(B6:B13)</f>
        <v>1.8150305610374701E-2</v>
      </c>
      <c r="C15" s="56">
        <f t="shared" ref="C15:K15" si="2">_xlfn.STDEV.P(C6:C13)</f>
        <v>2.9564777924922767E-2</v>
      </c>
      <c r="D15" s="56">
        <f t="shared" si="2"/>
        <v>1.9423503803382158E-2</v>
      </c>
      <c r="E15" s="56">
        <f t="shared" si="2"/>
        <v>2.2059295092998754E-2</v>
      </c>
      <c r="F15" s="56">
        <f t="shared" si="2"/>
        <v>1.6732075297165042E-2</v>
      </c>
      <c r="G15" s="56">
        <f t="shared" si="2"/>
        <v>1.2514591483544273E-2</v>
      </c>
      <c r="H15" s="56">
        <f t="shared" si="2"/>
        <v>8.9731544063389769E-3</v>
      </c>
      <c r="I15" s="56">
        <f t="shared" si="2"/>
        <v>2.0261539921733452E-2</v>
      </c>
      <c r="J15" s="56">
        <f t="shared" si="2"/>
        <v>9.2501266883216124E-3</v>
      </c>
      <c r="K15" s="57">
        <f t="shared" si="2"/>
        <v>1.0680641073924345E-2</v>
      </c>
      <c r="L15" s="64"/>
      <c r="M15" s="35" t="s">
        <v>5</v>
      </c>
      <c r="N15" s="56">
        <f>_xlfn.STDEV.P(N6:N13)</f>
        <v>3.3442291712740053E-2</v>
      </c>
      <c r="O15" s="56">
        <f t="shared" ref="O15:W15" si="3">_xlfn.STDEV.P(O6:O13)</f>
        <v>1.9940395557761548E-2</v>
      </c>
      <c r="P15" s="56">
        <f t="shared" si="3"/>
        <v>2.8578707108614917E-2</v>
      </c>
      <c r="Q15" s="56">
        <f t="shared" si="3"/>
        <v>6.3514819874970915E-2</v>
      </c>
      <c r="R15" s="56">
        <f t="shared" si="3"/>
        <v>3.7039048229537443E-2</v>
      </c>
      <c r="S15" s="56">
        <f t="shared" si="3"/>
        <v>3.9747012466347695E-2</v>
      </c>
      <c r="T15" s="56">
        <f t="shared" si="3"/>
        <v>3.8428984829162495E-2</v>
      </c>
      <c r="U15" s="56">
        <f t="shared" si="3"/>
        <v>1.9689083269670029E-2</v>
      </c>
      <c r="V15" s="56">
        <f t="shared" si="3"/>
        <v>3.4746076667013792E-2</v>
      </c>
      <c r="W15" s="57">
        <f t="shared" si="3"/>
        <v>1.4690366741507855E-2</v>
      </c>
    </row>
    <row r="16" spans="1:23" x14ac:dyDescent="0.2">
      <c r="A16" s="35" t="s">
        <v>6</v>
      </c>
      <c r="B16" s="56">
        <v>8</v>
      </c>
      <c r="C16" s="56">
        <v>8</v>
      </c>
      <c r="D16" s="56">
        <v>8</v>
      </c>
      <c r="E16" s="56">
        <v>8</v>
      </c>
      <c r="F16" s="56">
        <v>8</v>
      </c>
      <c r="G16" s="56">
        <v>8</v>
      </c>
      <c r="H16" s="56">
        <v>8</v>
      </c>
      <c r="I16" s="56">
        <v>8</v>
      </c>
      <c r="J16" s="56">
        <v>8</v>
      </c>
      <c r="K16" s="57">
        <v>8</v>
      </c>
      <c r="L16" s="64"/>
      <c r="M16" s="35" t="s">
        <v>6</v>
      </c>
      <c r="N16" s="56">
        <v>8</v>
      </c>
      <c r="O16" s="56">
        <v>8</v>
      </c>
      <c r="P16" s="56">
        <v>8</v>
      </c>
      <c r="Q16" s="56">
        <v>8</v>
      </c>
      <c r="R16" s="56">
        <v>8</v>
      </c>
      <c r="S16" s="56">
        <v>8</v>
      </c>
      <c r="T16" s="56">
        <v>8</v>
      </c>
      <c r="U16" s="56">
        <v>8</v>
      </c>
      <c r="V16" s="56">
        <v>8</v>
      </c>
      <c r="W16" s="57">
        <v>8</v>
      </c>
    </row>
    <row r="17" spans="1:23" x14ac:dyDescent="0.2">
      <c r="A17" s="35" t="s">
        <v>7</v>
      </c>
      <c r="B17" s="66">
        <f t="shared" ref="B17:K17" si="4">_xlfn.CONFIDENCE.NORM(0.05,B15,B16)</f>
        <v>1.2577288979266852E-2</v>
      </c>
      <c r="C17" s="66">
        <f t="shared" si="4"/>
        <v>2.0486969396099692E-2</v>
      </c>
      <c r="D17" s="66">
        <f t="shared" si="4"/>
        <v>1.3459554101688918E-2</v>
      </c>
      <c r="E17" s="66">
        <f t="shared" si="4"/>
        <v>1.5286030715922522E-2</v>
      </c>
      <c r="F17" s="66">
        <f t="shared" si="4"/>
        <v>1.1594523571823898E-2</v>
      </c>
      <c r="G17" s="66">
        <f t="shared" si="4"/>
        <v>8.6720100986089552E-3</v>
      </c>
      <c r="H17" s="66">
        <f t="shared" si="4"/>
        <v>6.2179645041126738E-3</v>
      </c>
      <c r="I17" s="66">
        <f t="shared" si="4"/>
        <v>1.4040272832372027E-2</v>
      </c>
      <c r="J17" s="66">
        <f t="shared" si="4"/>
        <v>6.4098929765319694E-3</v>
      </c>
      <c r="K17" s="67">
        <f t="shared" si="4"/>
        <v>7.4011706554289979E-3</v>
      </c>
      <c r="L17" s="64"/>
      <c r="M17" s="35" t="s">
        <v>7</v>
      </c>
      <c r="N17" s="66">
        <f t="shared" ref="N17:W17" si="5">_xlfn.CONFIDENCE.NORM(0.05,N15,N16)</f>
        <v>2.3173899989851983E-2</v>
      </c>
      <c r="O17" s="66">
        <f t="shared" si="5"/>
        <v>1.3817735231273524E-2</v>
      </c>
      <c r="P17" s="66">
        <f t="shared" si="5"/>
        <v>1.9803669738399362E-2</v>
      </c>
      <c r="Q17" s="66">
        <f t="shared" si="5"/>
        <v>4.4012715883801547E-2</v>
      </c>
      <c r="R17" s="66">
        <f t="shared" si="5"/>
        <v>2.5666279295794046E-2</v>
      </c>
      <c r="S17" s="66">
        <f t="shared" si="5"/>
        <v>2.7542768291792787E-2</v>
      </c>
      <c r="T17" s="66">
        <f t="shared" si="5"/>
        <v>2.6629438520306019E-2</v>
      </c>
      <c r="U17" s="66">
        <f t="shared" si="5"/>
        <v>1.3643587900687471E-2</v>
      </c>
      <c r="V17" s="66">
        <f t="shared" si="5"/>
        <v>2.4077360266980756E-2</v>
      </c>
      <c r="W17" s="67">
        <f t="shared" si="5"/>
        <v>1.0179717724077521E-2</v>
      </c>
    </row>
    <row r="18" spans="1:23" x14ac:dyDescent="0.2">
      <c r="A18" s="35"/>
      <c r="L18" s="64"/>
      <c r="M18" s="35"/>
    </row>
    <row r="19" spans="1:23" s="59" customFormat="1" ht="15" customHeight="1" x14ac:dyDescent="0.2">
      <c r="A19" s="62"/>
      <c r="B19" s="60"/>
      <c r="K19" s="61"/>
      <c r="L19" s="58"/>
      <c r="M19" s="62"/>
      <c r="N19" s="60"/>
      <c r="W19" s="61"/>
    </row>
    <row r="20" spans="1:23" ht="15" x14ac:dyDescent="0.2">
      <c r="A20" s="35" t="s">
        <v>0</v>
      </c>
      <c r="B20" s="68" t="s">
        <v>80</v>
      </c>
      <c r="L20" s="64"/>
      <c r="M20" s="35" t="s">
        <v>0</v>
      </c>
      <c r="N20" s="68" t="s">
        <v>80</v>
      </c>
    </row>
    <row r="21" spans="1:23" x14ac:dyDescent="0.2">
      <c r="A21" s="35"/>
      <c r="B21" s="56">
        <v>7.8200000000000006E-2</v>
      </c>
      <c r="C21" s="56">
        <v>7.7899999999999997E-2</v>
      </c>
      <c r="D21" s="56">
        <v>8.9187500000000003E-2</v>
      </c>
      <c r="E21" s="56">
        <v>0.1079625</v>
      </c>
      <c r="F21" s="56">
        <v>8.7962499999999999E-2</v>
      </c>
      <c r="G21" s="56">
        <v>7.7137499999999998E-2</v>
      </c>
      <c r="H21" s="56">
        <v>7.1599999999999997E-2</v>
      </c>
      <c r="I21" s="56">
        <v>9.2087500000000003E-2</v>
      </c>
      <c r="J21" s="56">
        <v>7.0974999999999996E-2</v>
      </c>
      <c r="K21" s="57">
        <v>6.8587499999999996E-2</v>
      </c>
      <c r="L21" s="64"/>
      <c r="M21" s="35"/>
      <c r="N21" s="56">
        <v>9.5837500000000006E-2</v>
      </c>
      <c r="O21" s="56">
        <v>9.69E-2</v>
      </c>
      <c r="P21" s="56">
        <v>8.2449999999999996E-2</v>
      </c>
      <c r="Q21" s="56">
        <v>7.0074999999999998E-2</v>
      </c>
      <c r="R21" s="56">
        <v>9.7900000000000001E-2</v>
      </c>
      <c r="S21" s="56">
        <v>5.4225000000000002E-2</v>
      </c>
      <c r="T21" s="56">
        <v>6.5600000000000006E-2</v>
      </c>
      <c r="U21" s="56">
        <v>3.1350000000000003E-2</v>
      </c>
      <c r="V21" s="56">
        <v>3.06875E-2</v>
      </c>
      <c r="W21" s="57">
        <v>1.9900000000000001E-2</v>
      </c>
    </row>
    <row r="22" spans="1:23" x14ac:dyDescent="0.2">
      <c r="A22" s="35"/>
      <c r="B22" s="56">
        <v>3.95E-2</v>
      </c>
      <c r="C22" s="56">
        <v>3.32E-2</v>
      </c>
      <c r="D22" s="56">
        <v>3.7887499999999998E-2</v>
      </c>
      <c r="E22" s="56">
        <v>4.1362500000000003E-2</v>
      </c>
      <c r="F22" s="56">
        <v>3.6462500000000002E-2</v>
      </c>
      <c r="G22" s="56">
        <v>5.2637499999999997E-2</v>
      </c>
      <c r="H22" s="56">
        <v>3.7999999999999999E-2</v>
      </c>
      <c r="I22" s="56">
        <v>3.7787500000000002E-2</v>
      </c>
      <c r="J22" s="56">
        <v>3.9274999999999997E-2</v>
      </c>
      <c r="K22" s="57">
        <v>3.4687500000000003E-2</v>
      </c>
      <c r="L22" s="64"/>
      <c r="M22" s="35"/>
      <c r="N22" s="56">
        <v>7.0737499999999995E-2</v>
      </c>
      <c r="O22" s="56">
        <v>8.3500000000000005E-2</v>
      </c>
      <c r="P22" s="56">
        <v>7.8750000000000001E-2</v>
      </c>
      <c r="Q22" s="56">
        <v>5.4175000000000001E-2</v>
      </c>
      <c r="R22" s="56">
        <v>5.5500000000000001E-2</v>
      </c>
      <c r="S22" s="56">
        <v>4.2924999999999998E-2</v>
      </c>
      <c r="T22" s="56">
        <v>5.8000000000000003E-2</v>
      </c>
      <c r="U22" s="56">
        <v>2.9950000000000001E-2</v>
      </c>
      <c r="V22" s="56">
        <v>2.4787500000000001E-2</v>
      </c>
      <c r="W22" s="57">
        <v>2.24E-2</v>
      </c>
    </row>
    <row r="23" spans="1:23" x14ac:dyDescent="0.2">
      <c r="A23" s="35"/>
      <c r="B23" s="56">
        <v>7.3300000000000004E-2</v>
      </c>
      <c r="C23" s="56">
        <v>7.2599999999999998E-2</v>
      </c>
      <c r="D23" s="56">
        <v>7.9187499999999994E-2</v>
      </c>
      <c r="E23" s="56">
        <v>7.3362499999999997E-2</v>
      </c>
      <c r="F23" s="56">
        <v>7.2662500000000005E-2</v>
      </c>
      <c r="G23" s="56">
        <v>7.33375E-2</v>
      </c>
      <c r="H23" s="56">
        <v>6.5299999999999997E-2</v>
      </c>
      <c r="I23" s="56">
        <v>7.2887499999999994E-2</v>
      </c>
      <c r="J23" s="56">
        <v>6.7174999999999999E-2</v>
      </c>
      <c r="K23" s="57">
        <v>6.3187499999999994E-2</v>
      </c>
      <c r="L23" s="64"/>
      <c r="M23" s="35"/>
      <c r="N23" s="56">
        <v>6.9037500000000002E-2</v>
      </c>
      <c r="O23" s="56">
        <v>8.3400000000000002E-2</v>
      </c>
      <c r="P23" s="56">
        <v>6.1749999999999999E-2</v>
      </c>
      <c r="Q23" s="56">
        <v>5.3374999999999999E-2</v>
      </c>
      <c r="R23" s="56">
        <v>5.7599999999999998E-2</v>
      </c>
      <c r="S23" s="56">
        <v>3.6325000000000003E-2</v>
      </c>
      <c r="T23" s="56">
        <v>5.5300000000000002E-2</v>
      </c>
      <c r="U23" s="56">
        <v>2.8850000000000001E-2</v>
      </c>
      <c r="V23" s="56">
        <v>2.4187500000000001E-2</v>
      </c>
      <c r="W23" s="57">
        <v>2.23E-2</v>
      </c>
    </row>
    <row r="24" spans="1:23" x14ac:dyDescent="0.2">
      <c r="A24" s="35"/>
      <c r="B24" s="56">
        <v>2.52E-2</v>
      </c>
      <c r="C24" s="56">
        <v>2.1299999999999999E-2</v>
      </c>
      <c r="D24" s="56">
        <v>2.6987500000000001E-2</v>
      </c>
      <c r="E24" s="56">
        <v>2.47625E-2</v>
      </c>
      <c r="F24" s="56">
        <v>2.3962500000000001E-2</v>
      </c>
      <c r="G24" s="56">
        <v>3.4937500000000003E-2</v>
      </c>
      <c r="H24" s="56">
        <v>2.5999999999999999E-2</v>
      </c>
      <c r="I24" s="56">
        <v>2.53875E-2</v>
      </c>
      <c r="J24" s="56">
        <v>2.7275000000000001E-2</v>
      </c>
      <c r="K24" s="57">
        <v>2.36875E-2</v>
      </c>
      <c r="L24" s="64"/>
      <c r="M24" s="35"/>
      <c r="N24" s="56">
        <v>6.19375E-2</v>
      </c>
      <c r="O24" s="56">
        <v>8.09E-2</v>
      </c>
      <c r="P24" s="56">
        <v>7.1050000000000002E-2</v>
      </c>
      <c r="Q24" s="56">
        <v>5.3675E-2</v>
      </c>
      <c r="R24" s="56">
        <v>5.5100000000000003E-2</v>
      </c>
      <c r="S24" s="56">
        <v>3.6924999999999999E-2</v>
      </c>
      <c r="T24" s="56">
        <v>5.3199999999999997E-2</v>
      </c>
      <c r="U24" s="56">
        <v>2.5950000000000001E-2</v>
      </c>
      <c r="V24" s="56">
        <v>2.7487500000000002E-2</v>
      </c>
      <c r="W24" s="57">
        <v>1.9E-2</v>
      </c>
    </row>
    <row r="25" spans="1:23" x14ac:dyDescent="0.2">
      <c r="A25" s="35"/>
      <c r="B25" s="56">
        <v>6.0900000000000003E-2</v>
      </c>
      <c r="C25" s="56">
        <v>6.9099999999999995E-2</v>
      </c>
      <c r="D25" s="56">
        <v>5.8787499999999999E-2</v>
      </c>
      <c r="E25" s="56">
        <v>6.7562499999999998E-2</v>
      </c>
      <c r="F25" s="56">
        <v>6.5162499999999998E-2</v>
      </c>
      <c r="G25" s="56">
        <v>5.0737499999999998E-2</v>
      </c>
      <c r="H25" s="56">
        <v>5.5300000000000002E-2</v>
      </c>
      <c r="I25" s="56">
        <v>6.5787499999999999E-2</v>
      </c>
      <c r="J25" s="56">
        <v>5.2874999999999998E-2</v>
      </c>
      <c r="K25" s="57">
        <v>4.78875E-2</v>
      </c>
      <c r="L25" s="64"/>
      <c r="M25" s="35"/>
      <c r="N25" s="56">
        <v>4.9137500000000001E-2</v>
      </c>
      <c r="O25" s="56">
        <v>6.0299999999999999E-2</v>
      </c>
      <c r="P25" s="56">
        <v>3.7350000000000001E-2</v>
      </c>
      <c r="Q25" s="56">
        <v>2.6374999999999999E-2</v>
      </c>
      <c r="R25" s="56">
        <v>1.7899999999999999E-2</v>
      </c>
      <c r="S25" s="56">
        <v>1.3525000000000001E-2</v>
      </c>
      <c r="T25" s="56">
        <v>3.8800000000000001E-2</v>
      </c>
      <c r="U25" s="56">
        <v>1.205E-2</v>
      </c>
      <c r="V25" s="56">
        <v>1.04875E-2</v>
      </c>
      <c r="W25" s="57">
        <v>1.0200000000000001E-2</v>
      </c>
    </row>
    <row r="26" spans="1:23" x14ac:dyDescent="0.2">
      <c r="A26" s="35"/>
      <c r="B26" s="56">
        <v>1.35E-2</v>
      </c>
      <c r="C26" s="56">
        <v>1.17E-2</v>
      </c>
      <c r="D26" s="56">
        <v>1.24875E-2</v>
      </c>
      <c r="E26" s="56">
        <v>1.61625E-2</v>
      </c>
      <c r="F26" s="56">
        <v>1.6962499999999998E-2</v>
      </c>
      <c r="G26" s="56">
        <v>2.16375E-2</v>
      </c>
      <c r="H26" s="56">
        <v>1.8200000000000001E-2</v>
      </c>
      <c r="I26" s="56">
        <v>1.8787499999999999E-2</v>
      </c>
      <c r="J26" s="56">
        <v>1.7375000000000002E-2</v>
      </c>
      <c r="K26" s="57">
        <v>1.47875E-2</v>
      </c>
      <c r="L26" s="64"/>
      <c r="M26" s="35"/>
      <c r="N26" s="56">
        <v>4.9037499999999998E-2</v>
      </c>
      <c r="O26" s="56">
        <v>6.9400000000000003E-2</v>
      </c>
      <c r="P26" s="56">
        <v>4.6249999999999999E-2</v>
      </c>
      <c r="Q26" s="56">
        <v>3.7074999999999997E-2</v>
      </c>
      <c r="R26" s="56">
        <v>2.6700000000000002E-2</v>
      </c>
      <c r="S26" s="56">
        <v>1.8325000000000001E-2</v>
      </c>
      <c r="T26" s="56">
        <v>4.1200000000000001E-2</v>
      </c>
      <c r="U26" s="56">
        <v>1.545E-2</v>
      </c>
      <c r="V26" s="56">
        <v>1.67875E-2</v>
      </c>
      <c r="W26" s="57">
        <v>1.03E-2</v>
      </c>
    </row>
    <row r="27" spans="1:23" x14ac:dyDescent="0.2">
      <c r="A27" s="35"/>
      <c r="B27" s="56">
        <v>1.84E-2</v>
      </c>
      <c r="C27" s="56">
        <v>1.7600000000000001E-2</v>
      </c>
      <c r="D27" s="56">
        <v>3.4687500000000003E-2</v>
      </c>
      <c r="E27" s="56">
        <v>3.5562499999999997E-2</v>
      </c>
      <c r="F27" s="56">
        <v>1.8662499999999999E-2</v>
      </c>
      <c r="G27" s="56">
        <v>3.2837499999999999E-2</v>
      </c>
      <c r="H27" s="56">
        <v>2.0400000000000001E-2</v>
      </c>
      <c r="I27" s="56">
        <v>1.97875E-2</v>
      </c>
      <c r="J27" s="56">
        <v>2.3675000000000002E-2</v>
      </c>
      <c r="K27" s="57">
        <v>2.2887500000000002E-2</v>
      </c>
      <c r="L27" s="64"/>
      <c r="M27" s="35"/>
      <c r="N27" s="56">
        <v>6.8237500000000006E-2</v>
      </c>
      <c r="O27" s="56">
        <v>7.8E-2</v>
      </c>
      <c r="P27" s="56">
        <v>5.7849999999999999E-2</v>
      </c>
      <c r="Q27" s="56">
        <v>7.5675000000000006E-2</v>
      </c>
      <c r="R27" s="56">
        <v>5.1900000000000002E-2</v>
      </c>
      <c r="S27" s="56">
        <v>3.1324999999999999E-2</v>
      </c>
      <c r="T27" s="56">
        <v>5.1999999999999998E-2</v>
      </c>
      <c r="U27" s="56">
        <v>2.4049999999999998E-2</v>
      </c>
      <c r="V27" s="56">
        <v>1.9587500000000001E-2</v>
      </c>
      <c r="W27" s="57">
        <v>1.9E-2</v>
      </c>
    </row>
    <row r="28" spans="1:23" ht="15" thickBot="1" x14ac:dyDescent="0.25">
      <c r="A28" s="35"/>
      <c r="B28" s="56">
        <v>5.62E-2</v>
      </c>
      <c r="C28" s="56">
        <v>5.2900000000000003E-2</v>
      </c>
      <c r="D28" s="56">
        <v>6.0387499999999997E-2</v>
      </c>
      <c r="E28" s="56">
        <v>6.1862500000000001E-2</v>
      </c>
      <c r="F28" s="56">
        <v>6.2762499999999999E-2</v>
      </c>
      <c r="G28" s="56">
        <v>5.5037500000000003E-2</v>
      </c>
      <c r="H28" s="56">
        <v>5.5599999999999997E-2</v>
      </c>
      <c r="I28" s="56">
        <v>6.4987500000000004E-2</v>
      </c>
      <c r="J28" s="56">
        <v>5.3874999999999999E-2</v>
      </c>
      <c r="K28" s="57">
        <v>5.3387499999999997E-2</v>
      </c>
      <c r="L28" s="64"/>
      <c r="M28" s="35"/>
      <c r="N28" s="56">
        <v>7.3437500000000003E-2</v>
      </c>
      <c r="O28" s="56">
        <v>7.6799999999999993E-2</v>
      </c>
      <c r="P28" s="56">
        <v>4.1549999999999997E-2</v>
      </c>
      <c r="Q28" s="56">
        <v>7.1275000000000005E-2</v>
      </c>
      <c r="R28" s="56">
        <v>1.9E-2</v>
      </c>
      <c r="S28" s="56">
        <v>1.5424999999999999E-2</v>
      </c>
      <c r="T28" s="56">
        <v>3.85E-2</v>
      </c>
      <c r="U28" s="56">
        <v>1.0449999999999999E-2</v>
      </c>
      <c r="V28" s="56">
        <v>1.2687500000000001E-2</v>
      </c>
      <c r="W28" s="57">
        <v>8.8000000000000005E-3</v>
      </c>
    </row>
    <row r="29" spans="1:23" ht="15" thickTop="1" x14ac:dyDescent="0.2">
      <c r="A29" s="35" t="s">
        <v>4</v>
      </c>
      <c r="B29" s="65">
        <f t="shared" ref="B29:K29" si="6">AVERAGE(B21:B28)</f>
        <v>4.565000000000001E-2</v>
      </c>
      <c r="C29" s="65">
        <f t="shared" si="6"/>
        <v>4.4537500000000001E-2</v>
      </c>
      <c r="D29" s="65">
        <f t="shared" si="6"/>
        <v>4.9949999999999994E-2</v>
      </c>
      <c r="E29" s="65">
        <f t="shared" si="6"/>
        <v>5.3575000000000005E-2</v>
      </c>
      <c r="F29" s="65">
        <f t="shared" si="6"/>
        <v>4.8075E-2</v>
      </c>
      <c r="G29" s="65">
        <f t="shared" si="6"/>
        <v>4.9787500000000005E-2</v>
      </c>
      <c r="H29" s="65">
        <f t="shared" si="6"/>
        <v>4.3799999999999992E-2</v>
      </c>
      <c r="I29" s="65">
        <f t="shared" si="6"/>
        <v>4.9687500000000009E-2</v>
      </c>
      <c r="J29" s="65">
        <f t="shared" si="6"/>
        <v>4.4062500000000004E-2</v>
      </c>
      <c r="K29" s="65">
        <f t="shared" si="6"/>
        <v>4.11375E-2</v>
      </c>
      <c r="L29" s="64"/>
      <c r="M29" s="35" t="s">
        <v>4</v>
      </c>
      <c r="N29" s="65">
        <f t="shared" ref="N29:W29" si="7">AVERAGE(N21:N28)</f>
        <v>6.7174999999999999E-2</v>
      </c>
      <c r="O29" s="65">
        <f t="shared" si="7"/>
        <v>7.8649999999999998E-2</v>
      </c>
      <c r="P29" s="65">
        <f t="shared" si="7"/>
        <v>5.9625000000000004E-2</v>
      </c>
      <c r="Q29" s="65">
        <f t="shared" si="7"/>
        <v>5.5212499999999998E-2</v>
      </c>
      <c r="R29" s="65">
        <f t="shared" si="7"/>
        <v>4.7700000000000006E-2</v>
      </c>
      <c r="S29" s="65">
        <f t="shared" si="7"/>
        <v>3.1125E-2</v>
      </c>
      <c r="T29" s="65">
        <f t="shared" si="7"/>
        <v>5.0325000000000002E-2</v>
      </c>
      <c r="U29" s="65">
        <f t="shared" si="7"/>
        <v>2.2262499999999998E-2</v>
      </c>
      <c r="V29" s="65">
        <f t="shared" si="7"/>
        <v>2.0837499999999998E-2</v>
      </c>
      <c r="W29" s="65">
        <f t="shared" si="7"/>
        <v>1.6487500000000002E-2</v>
      </c>
    </row>
    <row r="30" spans="1:23" x14ac:dyDescent="0.2">
      <c r="A30" s="35" t="s">
        <v>5</v>
      </c>
      <c r="B30" s="56">
        <f>_xlfn.STDEV.P(B21:B28)</f>
        <v>2.3452345298498392E-2</v>
      </c>
      <c r="C30" s="56">
        <f t="shared" ref="C30:K30" si="8">_xlfn.STDEV.P(C21:C28)</f>
        <v>2.5115380621244816E-2</v>
      </c>
      <c r="D30" s="56">
        <f t="shared" si="8"/>
        <v>2.4725034757306232E-2</v>
      </c>
      <c r="E30" s="56">
        <f t="shared" si="8"/>
        <v>2.810099809170484E-2</v>
      </c>
      <c r="F30" s="56">
        <f t="shared" si="8"/>
        <v>2.5623740822721428E-2</v>
      </c>
      <c r="G30" s="56">
        <f t="shared" si="8"/>
        <v>1.8164044153216517E-2</v>
      </c>
      <c r="H30" s="56">
        <f t="shared" si="8"/>
        <v>1.9557543301754458E-2</v>
      </c>
      <c r="I30" s="56">
        <f t="shared" si="8"/>
        <v>2.6005335990907687E-2</v>
      </c>
      <c r="J30" s="56">
        <f t="shared" si="8"/>
        <v>1.8924285818756794E-2</v>
      </c>
      <c r="K30" s="57">
        <f t="shared" si="8"/>
        <v>1.8737729318143104E-2</v>
      </c>
      <c r="L30" s="64"/>
      <c r="M30" s="35" t="s">
        <v>5</v>
      </c>
      <c r="N30" s="56">
        <f>_xlfn.STDEV.P(N21:N28)</f>
        <v>1.3963339276476815E-2</v>
      </c>
      <c r="O30" s="56">
        <f t="shared" ref="O30:W30" si="9">_xlfn.STDEV.P(O21:O28)</f>
        <v>1.0064417519161253E-2</v>
      </c>
      <c r="P30" s="56">
        <f t="shared" si="9"/>
        <v>1.5916638307130037E-2</v>
      </c>
      <c r="Q30" s="56">
        <f t="shared" si="9"/>
        <v>1.6066264150386693E-2</v>
      </c>
      <c r="R30" s="56">
        <f t="shared" si="9"/>
        <v>2.4758887293252898E-2</v>
      </c>
      <c r="S30" s="56">
        <f t="shared" si="9"/>
        <v>1.3479892432805245E-2</v>
      </c>
      <c r="T30" s="56">
        <f t="shared" si="9"/>
        <v>9.2464520222623522E-3</v>
      </c>
      <c r="U30" s="56">
        <f t="shared" si="9"/>
        <v>7.8430602286352572E-3</v>
      </c>
      <c r="V30" s="56">
        <f t="shared" si="9"/>
        <v>6.704289671546129E-3</v>
      </c>
      <c r="W30" s="57">
        <f t="shared" si="9"/>
        <v>5.3610720709574393E-3</v>
      </c>
    </row>
    <row r="31" spans="1:23" x14ac:dyDescent="0.2">
      <c r="A31" s="35" t="s">
        <v>6</v>
      </c>
      <c r="B31" s="56">
        <v>8</v>
      </c>
      <c r="C31" s="56">
        <v>8</v>
      </c>
      <c r="D31" s="56">
        <v>8</v>
      </c>
      <c r="E31" s="56">
        <v>8</v>
      </c>
      <c r="F31" s="56">
        <v>8</v>
      </c>
      <c r="G31" s="56">
        <v>8</v>
      </c>
      <c r="H31" s="56">
        <v>8</v>
      </c>
      <c r="I31" s="56">
        <v>8</v>
      </c>
      <c r="J31" s="56">
        <v>8</v>
      </c>
      <c r="K31" s="57">
        <v>8</v>
      </c>
      <c r="L31" s="64"/>
      <c r="M31" s="35" t="s">
        <v>6</v>
      </c>
      <c r="N31" s="56">
        <v>8</v>
      </c>
      <c r="O31" s="56">
        <v>8</v>
      </c>
      <c r="P31" s="56">
        <v>8</v>
      </c>
      <c r="Q31" s="56">
        <v>8</v>
      </c>
      <c r="R31" s="56">
        <v>8</v>
      </c>
      <c r="S31" s="56">
        <v>8</v>
      </c>
      <c r="T31" s="56">
        <v>8</v>
      </c>
      <c r="U31" s="56">
        <v>8</v>
      </c>
      <c r="V31" s="56">
        <v>8</v>
      </c>
      <c r="W31" s="57">
        <v>8</v>
      </c>
    </row>
    <row r="32" spans="1:23" x14ac:dyDescent="0.2">
      <c r="A32" s="35" t="s">
        <v>7</v>
      </c>
      <c r="B32" s="66">
        <f t="shared" ref="B32:K32" si="10">_xlfn.CONFIDENCE.NORM(0.05,B30,B31)</f>
        <v>1.6251347519579049E-2</v>
      </c>
      <c r="C32" s="66">
        <f t="shared" si="10"/>
        <v>1.7403751026490482E-2</v>
      </c>
      <c r="D32" s="66">
        <f t="shared" si="10"/>
        <v>1.71332601136647E-2</v>
      </c>
      <c r="E32" s="66">
        <f t="shared" si="10"/>
        <v>1.9472640361668365E-2</v>
      </c>
      <c r="F32" s="66">
        <f t="shared" si="10"/>
        <v>1.7756020200177289E-2</v>
      </c>
      <c r="G32" s="66">
        <f t="shared" si="10"/>
        <v>1.2586809128799583E-2</v>
      </c>
      <c r="H32" s="66">
        <f t="shared" si="10"/>
        <v>1.355243702839296E-2</v>
      </c>
      <c r="I32" s="66">
        <f t="shared" si="10"/>
        <v>1.8020447301648635E-2</v>
      </c>
      <c r="J32" s="66">
        <f t="shared" si="10"/>
        <v>1.3113620044650703E-2</v>
      </c>
      <c r="K32" s="67">
        <f t="shared" si="10"/>
        <v>1.2984345360821801E-2</v>
      </c>
      <c r="L32" s="64"/>
      <c r="M32" s="35" t="s">
        <v>7</v>
      </c>
      <c r="N32" s="66">
        <f t="shared" ref="N32:W32" si="11">_xlfn.CONFIDENCE.NORM(0.05,N30,N31)</f>
        <v>9.6759226519806379E-3</v>
      </c>
      <c r="O32" s="66">
        <f t="shared" si="11"/>
        <v>6.9741573648287366E-3</v>
      </c>
      <c r="P32" s="66">
        <f t="shared" si="11"/>
        <v>1.1029464950321047E-2</v>
      </c>
      <c r="Q32" s="66">
        <f t="shared" si="11"/>
        <v>1.113314846451652E-2</v>
      </c>
      <c r="R32" s="66">
        <f t="shared" si="11"/>
        <v>1.7156718293180915E-2</v>
      </c>
      <c r="S32" s="66">
        <f t="shared" si="11"/>
        <v>9.3409172372235331E-3</v>
      </c>
      <c r="T32" s="66">
        <f t="shared" si="11"/>
        <v>6.407346609659601E-3</v>
      </c>
      <c r="U32" s="66">
        <f t="shared" si="11"/>
        <v>5.4348635827352288E-3</v>
      </c>
      <c r="V32" s="66">
        <f t="shared" si="11"/>
        <v>4.6457503476719118E-3</v>
      </c>
      <c r="W32" s="67">
        <f t="shared" si="11"/>
        <v>3.7149651428770802E-3</v>
      </c>
    </row>
    <row r="33" spans="1:24" x14ac:dyDescent="0.2">
      <c r="A33" s="35"/>
      <c r="L33" s="64"/>
      <c r="M33" s="35"/>
    </row>
    <row r="34" spans="1:24" x14ac:dyDescent="0.2">
      <c r="A34" s="350"/>
      <c r="B34" s="212"/>
      <c r="C34" s="212"/>
      <c r="D34" s="212"/>
      <c r="E34" s="212"/>
      <c r="F34" s="212"/>
      <c r="G34" s="212"/>
      <c r="H34" s="212"/>
      <c r="I34" s="212"/>
      <c r="J34" s="212"/>
      <c r="K34" s="351"/>
      <c r="L34" s="265"/>
      <c r="M34" s="350"/>
      <c r="N34" s="212"/>
      <c r="O34" s="212"/>
      <c r="P34" s="212"/>
      <c r="Q34" s="212"/>
      <c r="R34" s="212"/>
      <c r="S34" s="212"/>
      <c r="T34" s="212"/>
      <c r="U34" s="212"/>
      <c r="V34" s="212"/>
      <c r="W34" s="351"/>
      <c r="X34" s="212"/>
    </row>
    <row r="35" spans="1:24" s="143" customFormat="1" ht="15" thickBot="1" x14ac:dyDescent="0.25">
      <c r="A35" s="352"/>
      <c r="K35" s="353"/>
      <c r="L35" s="354"/>
      <c r="M35" s="352"/>
      <c r="W35" s="353"/>
    </row>
    <row r="36" spans="1:24" s="143" customFormat="1" ht="27" thickBot="1" x14ac:dyDescent="0.45">
      <c r="A36" s="398" t="s">
        <v>76</v>
      </c>
      <c r="B36" s="399"/>
      <c r="C36" s="399"/>
      <c r="D36" s="400"/>
      <c r="K36" s="353"/>
      <c r="L36" s="354"/>
      <c r="M36" s="399" t="s">
        <v>77</v>
      </c>
      <c r="N36" s="399"/>
      <c r="O36" s="400"/>
      <c r="W36" s="353"/>
    </row>
    <row r="37" spans="1:24" s="59" customFormat="1" ht="15" customHeight="1" x14ac:dyDescent="0.2">
      <c r="A37" s="62"/>
      <c r="B37" s="60"/>
      <c r="K37" s="61"/>
      <c r="L37" s="58"/>
      <c r="M37" s="62"/>
      <c r="N37" s="60"/>
      <c r="W37" s="61"/>
    </row>
    <row r="38" spans="1:24" ht="15" x14ac:dyDescent="0.2">
      <c r="A38" s="35" t="s">
        <v>0</v>
      </c>
      <c r="B38" s="69" t="s">
        <v>81</v>
      </c>
      <c r="L38" s="64"/>
      <c r="M38" s="35" t="s">
        <v>0</v>
      </c>
      <c r="N38" s="69" t="s">
        <v>81</v>
      </c>
    </row>
    <row r="39" spans="1:24" x14ac:dyDescent="0.2">
      <c r="A39" s="35"/>
      <c r="B39" s="56">
        <v>7.2900000000000006E-2</v>
      </c>
      <c r="C39" s="56">
        <v>0.1021</v>
      </c>
      <c r="D39" s="56">
        <v>0.1097875</v>
      </c>
      <c r="E39" s="56">
        <v>0.1007625</v>
      </c>
      <c r="F39" s="56">
        <v>8.1962499999999994E-2</v>
      </c>
      <c r="G39" s="56">
        <v>7.1337499999999998E-2</v>
      </c>
      <c r="H39" s="56">
        <v>5.5100000000000003E-2</v>
      </c>
      <c r="I39" s="56">
        <v>7.2187500000000002E-2</v>
      </c>
      <c r="J39" s="56">
        <v>5.4375E-2</v>
      </c>
      <c r="K39" s="57">
        <v>5.4487500000000001E-2</v>
      </c>
      <c r="L39" s="64"/>
      <c r="M39" s="35"/>
      <c r="N39" s="56">
        <v>0.19463749999999999</v>
      </c>
      <c r="O39" s="56">
        <v>0.13819999999999999</v>
      </c>
      <c r="P39" s="56">
        <v>9.9750000000000005E-2</v>
      </c>
      <c r="Q39" s="56">
        <v>0.24817500000000001</v>
      </c>
      <c r="R39" s="56">
        <v>3.95E-2</v>
      </c>
      <c r="S39" s="56">
        <v>3.0525E-2</v>
      </c>
      <c r="T39" s="56">
        <v>4.8800000000000003E-2</v>
      </c>
      <c r="U39" s="56">
        <v>2.0150000000000001E-2</v>
      </c>
      <c r="V39" s="56">
        <v>1.8087499999999999E-2</v>
      </c>
      <c r="W39" s="57">
        <v>1.2699999999999999E-2</v>
      </c>
    </row>
    <row r="40" spans="1:24" x14ac:dyDescent="0.2">
      <c r="A40" s="35"/>
      <c r="B40" s="56">
        <v>6.6000000000000003E-2</v>
      </c>
      <c r="C40" s="56">
        <v>9.9500000000000005E-2</v>
      </c>
      <c r="D40" s="56">
        <v>9.8087499999999994E-2</v>
      </c>
      <c r="E40" s="56">
        <v>9.1562500000000005E-2</v>
      </c>
      <c r="F40" s="56">
        <v>6.9262500000000005E-2</v>
      </c>
      <c r="G40" s="56">
        <v>6.4637500000000001E-2</v>
      </c>
      <c r="H40" s="56">
        <v>6.0400000000000002E-2</v>
      </c>
      <c r="I40" s="56">
        <v>7.2787500000000005E-2</v>
      </c>
      <c r="J40" s="56">
        <v>5.1775000000000002E-2</v>
      </c>
      <c r="K40" s="57">
        <v>5.0487499999999998E-2</v>
      </c>
      <c r="L40" s="64"/>
      <c r="M40" s="35"/>
      <c r="N40" s="56">
        <v>0.15083750000000001</v>
      </c>
      <c r="O40" s="56">
        <v>0.10730000000000001</v>
      </c>
      <c r="P40" s="56">
        <v>5.525E-2</v>
      </c>
      <c r="Q40" s="56">
        <v>0.15957499999999999</v>
      </c>
      <c r="R40" s="56">
        <v>0.1754</v>
      </c>
      <c r="S40" s="56">
        <v>0.13572500000000001</v>
      </c>
      <c r="T40" s="56">
        <v>0.10920000000000001</v>
      </c>
      <c r="U40" s="56">
        <v>2.555E-2</v>
      </c>
      <c r="V40" s="56">
        <v>2.30875E-2</v>
      </c>
      <c r="W40" s="57">
        <v>1.7999999999999999E-2</v>
      </c>
    </row>
    <row r="41" spans="1:24" x14ac:dyDescent="0.2">
      <c r="A41" s="35"/>
      <c r="B41" s="56">
        <v>9.8199999999999996E-2</v>
      </c>
      <c r="C41" s="56">
        <v>0.1212</v>
      </c>
      <c r="D41" s="56">
        <v>0.1186875</v>
      </c>
      <c r="E41" s="56">
        <v>0.1185625</v>
      </c>
      <c r="F41" s="56">
        <v>0.10766249999999999</v>
      </c>
      <c r="G41" s="56">
        <v>8.54375E-2</v>
      </c>
      <c r="H41" s="56">
        <v>7.1599999999999997E-2</v>
      </c>
      <c r="I41" s="56">
        <v>0.1012875</v>
      </c>
      <c r="J41" s="56">
        <v>6.7074999999999996E-2</v>
      </c>
      <c r="K41" s="57">
        <v>6.8487500000000007E-2</v>
      </c>
      <c r="L41" s="64"/>
      <c r="M41" s="35"/>
      <c r="N41" s="56">
        <v>0.1097375</v>
      </c>
      <c r="O41" s="56">
        <v>7.5899999999999995E-2</v>
      </c>
      <c r="P41" s="56">
        <v>7.3150000000000007E-2</v>
      </c>
      <c r="Q41" s="56">
        <v>8.6974999999999997E-2</v>
      </c>
      <c r="R41" s="56">
        <v>0.10589999999999999</v>
      </c>
      <c r="S41" s="56">
        <v>0.111425</v>
      </c>
      <c r="T41" s="56">
        <v>0.15659999999999999</v>
      </c>
      <c r="U41" s="56">
        <v>5.3650000000000003E-2</v>
      </c>
      <c r="V41" s="56">
        <v>4.3987499999999999E-2</v>
      </c>
      <c r="W41" s="57">
        <v>1.9199999999999998E-2</v>
      </c>
    </row>
    <row r="42" spans="1:24" x14ac:dyDescent="0.2">
      <c r="A42" s="35"/>
      <c r="B42" s="56">
        <v>8.1600000000000006E-2</v>
      </c>
      <c r="C42" s="56">
        <v>0.10879999999999999</v>
      </c>
      <c r="D42" s="56">
        <v>9.4087500000000004E-2</v>
      </c>
      <c r="E42" s="56">
        <v>9.2462500000000003E-2</v>
      </c>
      <c r="F42" s="56">
        <v>9.1762499999999997E-2</v>
      </c>
      <c r="G42" s="56">
        <v>6.6837499999999994E-2</v>
      </c>
      <c r="H42" s="56">
        <v>6.3100000000000003E-2</v>
      </c>
      <c r="I42" s="56">
        <v>8.2487500000000005E-2</v>
      </c>
      <c r="J42" s="56">
        <v>5.7775E-2</v>
      </c>
      <c r="K42" s="57">
        <v>4.5787500000000002E-2</v>
      </c>
      <c r="L42" s="64"/>
      <c r="M42" s="35"/>
      <c r="N42" s="56">
        <v>0.1232375</v>
      </c>
      <c r="O42" s="56">
        <v>7.4499999999999997E-2</v>
      </c>
      <c r="P42" s="56">
        <v>8.2750000000000004E-2</v>
      </c>
      <c r="Q42" s="56">
        <v>0.12077499999999999</v>
      </c>
      <c r="R42" s="56">
        <v>3.5200000000000002E-2</v>
      </c>
      <c r="S42" s="56">
        <v>3.8124999999999999E-2</v>
      </c>
      <c r="T42" s="56">
        <v>4.6899999999999997E-2</v>
      </c>
      <c r="U42" s="56">
        <v>1.4749999999999999E-2</v>
      </c>
      <c r="V42" s="56">
        <v>1.50875E-2</v>
      </c>
      <c r="W42" s="57">
        <v>1.1299999999999999E-2</v>
      </c>
    </row>
    <row r="43" spans="1:24" x14ac:dyDescent="0.2">
      <c r="A43" s="35"/>
      <c r="B43" s="56">
        <v>7.8299999999999995E-2</v>
      </c>
      <c r="C43" s="56">
        <v>0.1167</v>
      </c>
      <c r="D43" s="56">
        <v>9.3287499999999995E-2</v>
      </c>
      <c r="E43" s="56">
        <v>9.8762500000000003E-2</v>
      </c>
      <c r="F43" s="56">
        <v>8.8462499999999999E-2</v>
      </c>
      <c r="G43" s="56">
        <v>6.9237499999999993E-2</v>
      </c>
      <c r="H43" s="56">
        <v>5.5599999999999997E-2</v>
      </c>
      <c r="I43" s="56">
        <v>7.2087499999999999E-2</v>
      </c>
      <c r="J43" s="56">
        <v>4.7774999999999998E-2</v>
      </c>
      <c r="K43" s="57">
        <v>4.0487500000000003E-2</v>
      </c>
      <c r="L43" s="64"/>
      <c r="M43" s="35"/>
      <c r="N43" s="56">
        <v>0.13463749999999999</v>
      </c>
      <c r="O43" s="56">
        <v>0.1057</v>
      </c>
      <c r="P43" s="56">
        <v>7.5550000000000006E-2</v>
      </c>
      <c r="Q43" s="56">
        <v>0.144675</v>
      </c>
      <c r="R43" s="56">
        <v>9.0800000000000006E-2</v>
      </c>
      <c r="S43" s="56">
        <v>8.7724999999999997E-2</v>
      </c>
      <c r="T43" s="56">
        <v>7.17E-2</v>
      </c>
      <c r="U43" s="56">
        <v>2.955E-2</v>
      </c>
      <c r="V43" s="56">
        <v>2.6787499999999999E-2</v>
      </c>
      <c r="W43" s="57">
        <v>2.18E-2</v>
      </c>
    </row>
    <row r="44" spans="1:24" x14ac:dyDescent="0.2">
      <c r="A44" s="35"/>
      <c r="B44" s="56">
        <v>0.10920000000000001</v>
      </c>
      <c r="C44" s="56">
        <v>0.1469</v>
      </c>
      <c r="D44" s="56">
        <v>0.1284875</v>
      </c>
      <c r="E44" s="56">
        <v>0.1398625</v>
      </c>
      <c r="F44" s="56">
        <v>0.12356250000000001</v>
      </c>
      <c r="G44" s="56">
        <v>0.1035375</v>
      </c>
      <c r="H44" s="56">
        <v>8.1699999999999995E-2</v>
      </c>
      <c r="I44" s="56">
        <v>0.1083875</v>
      </c>
      <c r="J44" s="56">
        <v>7.1874999999999994E-2</v>
      </c>
      <c r="K44" s="57">
        <v>7.06875E-2</v>
      </c>
      <c r="L44" s="64"/>
      <c r="M44" s="35"/>
      <c r="N44" s="56">
        <v>0.13323750000000001</v>
      </c>
      <c r="O44" s="56">
        <v>0.10879999999999999</v>
      </c>
      <c r="P44" s="56">
        <v>8.695E-2</v>
      </c>
      <c r="Q44" s="56">
        <v>0.140875</v>
      </c>
      <c r="R44" s="56">
        <v>4.0500000000000001E-2</v>
      </c>
      <c r="S44" s="56">
        <v>3.4325000000000001E-2</v>
      </c>
      <c r="T44" s="56">
        <v>4.1200000000000001E-2</v>
      </c>
      <c r="U44" s="56">
        <v>1.375E-2</v>
      </c>
      <c r="V44" s="56">
        <v>1.3487499999999999E-2</v>
      </c>
      <c r="W44" s="57">
        <v>1.03E-2</v>
      </c>
    </row>
    <row r="45" spans="1:24" x14ac:dyDescent="0.2">
      <c r="A45" s="35"/>
      <c r="B45" s="56">
        <v>7.1900000000000006E-2</v>
      </c>
      <c r="C45" s="56">
        <v>0.1052</v>
      </c>
      <c r="D45" s="56">
        <v>9.3287499999999995E-2</v>
      </c>
      <c r="E45" s="56">
        <v>9.2062500000000005E-2</v>
      </c>
      <c r="F45" s="56">
        <v>7.8462500000000004E-2</v>
      </c>
      <c r="G45" s="56">
        <v>7.1137500000000006E-2</v>
      </c>
      <c r="H45" s="56">
        <v>5.4899999999999997E-2</v>
      </c>
      <c r="I45" s="56">
        <v>7.01875E-2</v>
      </c>
      <c r="J45" s="56">
        <v>4.8575E-2</v>
      </c>
      <c r="K45" s="57">
        <v>4.5587500000000003E-2</v>
      </c>
      <c r="L45" s="64"/>
      <c r="M45" s="35"/>
      <c r="N45" s="56">
        <v>0.14223749999999999</v>
      </c>
      <c r="O45" s="56">
        <v>9.1300000000000006E-2</v>
      </c>
      <c r="P45" s="56">
        <v>5.7450000000000001E-2</v>
      </c>
      <c r="Q45" s="56">
        <v>0.112875</v>
      </c>
      <c r="R45" s="56">
        <v>0.12659999999999999</v>
      </c>
      <c r="S45" s="56">
        <v>0.10262499999999999</v>
      </c>
      <c r="T45" s="56">
        <v>6.0400000000000002E-2</v>
      </c>
      <c r="U45" s="56">
        <v>2.495E-2</v>
      </c>
      <c r="V45" s="56">
        <v>1.9887499999999999E-2</v>
      </c>
      <c r="W45" s="57">
        <v>1.6299999999999999E-2</v>
      </c>
    </row>
    <row r="46" spans="1:24" ht="15" thickBot="1" x14ac:dyDescent="0.25">
      <c r="A46" s="35"/>
      <c r="B46" s="56">
        <v>7.6999999999999999E-2</v>
      </c>
      <c r="C46" s="56">
        <v>0.12509999999999999</v>
      </c>
      <c r="D46" s="56">
        <v>0.11108750000000001</v>
      </c>
      <c r="E46" s="56">
        <v>0.12116250000000001</v>
      </c>
      <c r="F46" s="56">
        <v>9.9162500000000001E-2</v>
      </c>
      <c r="G46" s="56">
        <v>8.7937500000000002E-2</v>
      </c>
      <c r="H46" s="56">
        <v>6.1800000000000001E-2</v>
      </c>
      <c r="I46" s="56">
        <v>9.0587500000000001E-2</v>
      </c>
      <c r="J46" s="56">
        <v>6.1874999999999999E-2</v>
      </c>
      <c r="K46" s="57">
        <v>5.9387500000000003E-2</v>
      </c>
      <c r="L46" s="64"/>
      <c r="M46" s="35"/>
      <c r="N46" s="56">
        <v>0.1214375</v>
      </c>
      <c r="O46" s="56">
        <v>8.8200000000000001E-2</v>
      </c>
      <c r="P46" s="56">
        <v>0.17824999999999999</v>
      </c>
      <c r="Q46" s="56">
        <v>0.13187499999999999</v>
      </c>
      <c r="R46" s="56">
        <v>0.1137</v>
      </c>
      <c r="S46" s="56">
        <v>7.1925000000000003E-2</v>
      </c>
      <c r="T46" s="56">
        <v>7.0400000000000004E-2</v>
      </c>
      <c r="U46" s="56">
        <v>1.7649999999999999E-2</v>
      </c>
      <c r="V46" s="56">
        <v>1.7787500000000001E-2</v>
      </c>
      <c r="W46" s="57">
        <v>1.04E-2</v>
      </c>
    </row>
    <row r="47" spans="1:24" ht="15" thickTop="1" x14ac:dyDescent="0.2">
      <c r="A47" s="35" t="s">
        <v>4</v>
      </c>
      <c r="B47" s="65">
        <f t="shared" ref="B47:K47" si="12">AVERAGE(B39:B46)</f>
        <v>8.1887499999999988E-2</v>
      </c>
      <c r="C47" s="65">
        <f t="shared" si="12"/>
        <v>0.1156875</v>
      </c>
      <c r="D47" s="65">
        <f t="shared" si="12"/>
        <v>0.10584999999999999</v>
      </c>
      <c r="E47" s="65">
        <f t="shared" si="12"/>
        <v>0.10690000000000002</v>
      </c>
      <c r="F47" s="65">
        <f t="shared" si="12"/>
        <v>9.2537500000000009E-2</v>
      </c>
      <c r="G47" s="65">
        <f t="shared" si="12"/>
        <v>7.7512499999999998E-2</v>
      </c>
      <c r="H47" s="65">
        <f t="shared" si="12"/>
        <v>6.3024999999999998E-2</v>
      </c>
      <c r="I47" s="65">
        <f t="shared" si="12"/>
        <v>8.3750000000000005E-2</v>
      </c>
      <c r="J47" s="65">
        <f t="shared" si="12"/>
        <v>5.7637500000000001E-2</v>
      </c>
      <c r="K47" s="65">
        <f t="shared" si="12"/>
        <v>5.4425000000000001E-2</v>
      </c>
      <c r="L47" s="64"/>
      <c r="M47" s="35" t="s">
        <v>4</v>
      </c>
      <c r="N47" s="65">
        <f t="shared" ref="N47:W47" si="13">AVERAGE(N39:N46)</f>
        <v>0.13874999999999998</v>
      </c>
      <c r="O47" s="65">
        <f t="shared" si="13"/>
        <v>9.8737500000000006E-2</v>
      </c>
      <c r="P47" s="65">
        <f t="shared" si="13"/>
        <v>8.8637500000000008E-2</v>
      </c>
      <c r="Q47" s="65">
        <f t="shared" si="13"/>
        <v>0.14322499999999999</v>
      </c>
      <c r="R47" s="65">
        <f t="shared" si="13"/>
        <v>9.0949999999999989E-2</v>
      </c>
      <c r="S47" s="65">
        <f t="shared" si="13"/>
        <v>7.6550000000000007E-2</v>
      </c>
      <c r="T47" s="65">
        <f t="shared" si="13"/>
        <v>7.5649999999999995E-2</v>
      </c>
      <c r="U47" s="65">
        <f t="shared" si="13"/>
        <v>2.5000000000000001E-2</v>
      </c>
      <c r="V47" s="65">
        <f t="shared" si="13"/>
        <v>2.2275000000000003E-2</v>
      </c>
      <c r="W47" s="65">
        <f t="shared" si="13"/>
        <v>1.4999999999999999E-2</v>
      </c>
    </row>
    <row r="48" spans="1:24" x14ac:dyDescent="0.2">
      <c r="A48" s="35" t="s">
        <v>5</v>
      </c>
      <c r="B48" s="56">
        <f>_xlfn.STDEV.P(B39:B46)</f>
        <v>1.3609963032646439E-2</v>
      </c>
      <c r="C48" s="56">
        <f t="shared" ref="C48:K48" si="14">_xlfn.STDEV.P(C39:C46)</f>
        <v>1.4570126758199532E-2</v>
      </c>
      <c r="D48" s="56">
        <f t="shared" si="14"/>
        <v>1.2421950078389518E-2</v>
      </c>
      <c r="E48" s="56">
        <f t="shared" si="14"/>
        <v>1.6559282706385448E-2</v>
      </c>
      <c r="F48" s="56">
        <f t="shared" si="14"/>
        <v>1.6217563781283483E-2</v>
      </c>
      <c r="G48" s="56">
        <f t="shared" si="14"/>
        <v>1.2628118426749076E-2</v>
      </c>
      <c r="H48" s="56">
        <f t="shared" si="14"/>
        <v>8.7652367338253417E-3</v>
      </c>
      <c r="I48" s="56">
        <f t="shared" si="14"/>
        <v>1.3859738228047433E-2</v>
      </c>
      <c r="J48" s="56">
        <f t="shared" si="14"/>
        <v>8.1712816467185822E-3</v>
      </c>
      <c r="K48" s="57">
        <f t="shared" si="14"/>
        <v>1.0303632551192815E-2</v>
      </c>
      <c r="L48" s="64"/>
      <c r="M48" s="35" t="s">
        <v>5</v>
      </c>
      <c r="N48" s="56">
        <f>_xlfn.STDEV.P(N39:N46)</f>
        <v>2.4266923862533596E-2</v>
      </c>
      <c r="O48" s="56">
        <f t="shared" ref="O48:W48" si="15">_xlfn.STDEV.P(O39:O46)</f>
        <v>1.9543856931271232E-2</v>
      </c>
      <c r="P48" s="56">
        <f t="shared" si="15"/>
        <v>3.6554631631983373E-2</v>
      </c>
      <c r="Q48" s="56">
        <f t="shared" si="15"/>
        <v>4.4731784001982383E-2</v>
      </c>
      <c r="R48" s="56">
        <f t="shared" si="15"/>
        <v>4.669606514472071E-2</v>
      </c>
      <c r="S48" s="56">
        <f t="shared" si="15"/>
        <v>3.6949044304284778E-2</v>
      </c>
      <c r="T48" s="56">
        <f t="shared" si="15"/>
        <v>3.6552222914619036E-2</v>
      </c>
      <c r="U48" s="56">
        <f t="shared" si="15"/>
        <v>1.1994790535895148E-2</v>
      </c>
      <c r="V48" s="56">
        <f t="shared" si="15"/>
        <v>9.115294496065381E-3</v>
      </c>
      <c r="W48" s="57">
        <f t="shared" si="15"/>
        <v>4.1352146256270639E-3</v>
      </c>
    </row>
    <row r="49" spans="1:23" x14ac:dyDescent="0.2">
      <c r="A49" s="35" t="s">
        <v>6</v>
      </c>
      <c r="B49" s="56">
        <v>8</v>
      </c>
      <c r="C49" s="56">
        <v>8</v>
      </c>
      <c r="D49" s="56">
        <v>8</v>
      </c>
      <c r="E49" s="56">
        <v>8</v>
      </c>
      <c r="F49" s="56">
        <v>8</v>
      </c>
      <c r="G49" s="56">
        <v>8</v>
      </c>
      <c r="H49" s="56">
        <v>8</v>
      </c>
      <c r="I49" s="56">
        <v>8</v>
      </c>
      <c r="J49" s="56">
        <v>8</v>
      </c>
      <c r="K49" s="57">
        <v>8</v>
      </c>
      <c r="L49" s="64"/>
      <c r="M49" s="35" t="s">
        <v>6</v>
      </c>
      <c r="N49" s="56">
        <v>8</v>
      </c>
      <c r="O49" s="56">
        <v>8</v>
      </c>
      <c r="P49" s="56">
        <v>8</v>
      </c>
      <c r="Q49" s="56">
        <v>8</v>
      </c>
      <c r="R49" s="56">
        <v>8</v>
      </c>
      <c r="S49" s="56">
        <v>8</v>
      </c>
      <c r="T49" s="56">
        <v>8</v>
      </c>
      <c r="U49" s="56">
        <v>8</v>
      </c>
      <c r="V49" s="56">
        <v>8</v>
      </c>
      <c r="W49" s="57">
        <v>8</v>
      </c>
    </row>
    <row r="50" spans="1:23" x14ac:dyDescent="0.2">
      <c r="A50" s="35" t="s">
        <v>7</v>
      </c>
      <c r="B50" s="66">
        <f t="shared" ref="B50:K50" si="16">_xlfn.CONFIDENCE.NORM(0.05,B48,B49)</f>
        <v>9.4310499081012161E-3</v>
      </c>
      <c r="C50" s="66">
        <f t="shared" si="16"/>
        <v>1.009639719772415E-2</v>
      </c>
      <c r="D50" s="66">
        <f t="shared" si="16"/>
        <v>8.6078140597604033E-3</v>
      </c>
      <c r="E50" s="66">
        <f t="shared" si="16"/>
        <v>1.1474786615633534E-2</v>
      </c>
      <c r="F50" s="66">
        <f t="shared" si="16"/>
        <v>1.1237991833057797E-2</v>
      </c>
      <c r="G50" s="66">
        <f t="shared" si="16"/>
        <v>8.7506788109860869E-3</v>
      </c>
      <c r="H50" s="66">
        <f t="shared" si="16"/>
        <v>6.0738875553694076E-3</v>
      </c>
      <c r="I50" s="66">
        <f t="shared" si="16"/>
        <v>9.6041321073681799E-3</v>
      </c>
      <c r="J50" s="66">
        <f t="shared" si="16"/>
        <v>5.6623052420128068E-3</v>
      </c>
      <c r="K50" s="67">
        <f t="shared" si="16"/>
        <v>7.1399218786959723E-3</v>
      </c>
      <c r="L50" s="64"/>
      <c r="M50" s="35" t="s">
        <v>7</v>
      </c>
      <c r="N50" s="66">
        <f t="shared" ref="N50:W50" si="17">_xlfn.CONFIDENCE.NORM(0.05,N48,N49)</f>
        <v>1.6815811293143877E-2</v>
      </c>
      <c r="O50" s="66">
        <f t="shared" si="17"/>
        <v>1.3542953031795875E-2</v>
      </c>
      <c r="P50" s="66">
        <f t="shared" si="17"/>
        <v>2.5330601888229724E-2</v>
      </c>
      <c r="Q50" s="66">
        <f t="shared" si="17"/>
        <v>3.0996975259165553E-2</v>
      </c>
      <c r="R50" s="66">
        <f t="shared" si="17"/>
        <v>3.2358127633075058E-2</v>
      </c>
      <c r="S50" s="66">
        <f t="shared" si="17"/>
        <v>2.560391090368697E-2</v>
      </c>
      <c r="T50" s="66">
        <f t="shared" si="17"/>
        <v>2.5328932762926217E-2</v>
      </c>
      <c r="U50" s="66">
        <f t="shared" si="17"/>
        <v>8.3118130379852013E-3</v>
      </c>
      <c r="V50" s="66">
        <f t="shared" si="17"/>
        <v>6.3164607510852889E-3</v>
      </c>
      <c r="W50" s="67">
        <f t="shared" si="17"/>
        <v>2.8655048820816335E-3</v>
      </c>
    </row>
    <row r="51" spans="1:23" x14ac:dyDescent="0.2">
      <c r="A51" s="35"/>
      <c r="L51" s="64"/>
      <c r="M51" s="35"/>
    </row>
    <row r="52" spans="1:23" s="59" customFormat="1" ht="15" customHeight="1" x14ac:dyDescent="0.2">
      <c r="A52" s="62"/>
      <c r="B52" s="60"/>
      <c r="K52" s="61"/>
      <c r="L52" s="58"/>
      <c r="M52" s="62"/>
      <c r="N52" s="60"/>
      <c r="W52" s="61"/>
    </row>
    <row r="53" spans="1:23" ht="15" x14ac:dyDescent="0.2">
      <c r="A53" s="35" t="s">
        <v>0</v>
      </c>
      <c r="B53" s="70" t="s">
        <v>82</v>
      </c>
      <c r="L53" s="64"/>
      <c r="M53" s="35" t="s">
        <v>0</v>
      </c>
      <c r="N53" s="70" t="s">
        <v>82</v>
      </c>
    </row>
    <row r="54" spans="1:23" x14ac:dyDescent="0.2">
      <c r="A54" s="35"/>
      <c r="B54" s="56">
        <v>0.1202</v>
      </c>
      <c r="C54" s="56">
        <v>0.18679999999999999</v>
      </c>
      <c r="D54" s="56">
        <v>0.17068749999999999</v>
      </c>
      <c r="E54" s="56">
        <v>0.17726249999999999</v>
      </c>
      <c r="F54" s="56">
        <v>0.15566250000000001</v>
      </c>
      <c r="G54" s="56">
        <v>0.1323375</v>
      </c>
      <c r="H54" s="56">
        <v>0.10150000000000001</v>
      </c>
      <c r="I54" s="56">
        <v>0.1190875</v>
      </c>
      <c r="J54" s="56">
        <v>8.7275000000000005E-2</v>
      </c>
      <c r="K54" s="57">
        <v>8.9687500000000003E-2</v>
      </c>
      <c r="L54" s="64"/>
      <c r="M54" s="35"/>
      <c r="N54" s="56">
        <v>0.19613749999999999</v>
      </c>
      <c r="O54" s="56">
        <v>0.12659999999999999</v>
      </c>
      <c r="P54" s="56">
        <v>0.17155000000000001</v>
      </c>
      <c r="Q54" s="56">
        <v>0.234375</v>
      </c>
      <c r="R54" s="56">
        <v>0.17960000000000001</v>
      </c>
      <c r="S54" s="56">
        <v>0.15112500000000001</v>
      </c>
      <c r="T54" s="56">
        <v>0.19539999999999999</v>
      </c>
      <c r="U54" s="56">
        <v>0.13935</v>
      </c>
      <c r="V54" s="56">
        <v>0.1443875</v>
      </c>
      <c r="W54" s="57">
        <v>9.8599999999999993E-2</v>
      </c>
    </row>
    <row r="55" spans="1:23" x14ac:dyDescent="0.2">
      <c r="A55" s="35"/>
      <c r="B55" s="56">
        <v>0.12089999999999999</v>
      </c>
      <c r="C55" s="56">
        <v>0.20330000000000001</v>
      </c>
      <c r="D55" s="56">
        <v>0.1816875</v>
      </c>
      <c r="E55" s="56">
        <v>0.17196249999999999</v>
      </c>
      <c r="F55" s="56">
        <v>0.1605625</v>
      </c>
      <c r="G55" s="56">
        <v>0.12003750000000001</v>
      </c>
      <c r="H55" s="56">
        <v>9.4299999999999995E-2</v>
      </c>
      <c r="I55" s="56">
        <v>0.1192875</v>
      </c>
      <c r="J55" s="56">
        <v>8.4775000000000003E-2</v>
      </c>
      <c r="K55" s="57">
        <v>8.0387500000000001E-2</v>
      </c>
      <c r="L55" s="64"/>
      <c r="M55" s="35"/>
      <c r="N55" s="56">
        <v>0.16393750000000001</v>
      </c>
      <c r="O55" s="56">
        <v>0.1191</v>
      </c>
      <c r="P55" s="56">
        <v>0.12634999999999999</v>
      </c>
      <c r="Q55" s="56">
        <v>0.17217499999999999</v>
      </c>
      <c r="R55" s="56">
        <v>0.14749999999999999</v>
      </c>
      <c r="S55" s="56">
        <v>0.16022500000000001</v>
      </c>
      <c r="T55" s="56">
        <v>0.19009999999999999</v>
      </c>
      <c r="U55" s="56">
        <v>0.15595000000000001</v>
      </c>
      <c r="V55" s="56">
        <v>0.15388750000000001</v>
      </c>
      <c r="W55" s="57">
        <v>0.12659999999999999</v>
      </c>
    </row>
    <row r="56" spans="1:23" x14ac:dyDescent="0.2">
      <c r="A56" s="35"/>
      <c r="B56" s="56">
        <v>0.12239999999999999</v>
      </c>
      <c r="C56" s="56">
        <v>0.1769</v>
      </c>
      <c r="D56" s="56">
        <v>0.16948750000000001</v>
      </c>
      <c r="E56" s="56">
        <v>0.1577625</v>
      </c>
      <c r="F56" s="56">
        <v>0.16646250000000001</v>
      </c>
      <c r="G56" s="56">
        <v>0.14283750000000001</v>
      </c>
      <c r="H56" s="56">
        <v>0.1108</v>
      </c>
      <c r="I56" s="56">
        <v>0.13568749999999999</v>
      </c>
      <c r="J56" s="56">
        <v>8.9974999999999999E-2</v>
      </c>
      <c r="K56" s="57">
        <v>8.7987499999999996E-2</v>
      </c>
      <c r="L56" s="64"/>
      <c r="M56" s="35"/>
      <c r="N56" s="56">
        <v>0.16043750000000001</v>
      </c>
      <c r="O56" s="56">
        <v>0.13669999999999999</v>
      </c>
      <c r="P56" s="56">
        <v>0.10324999999999999</v>
      </c>
      <c r="Q56" s="56">
        <v>0.15237500000000001</v>
      </c>
      <c r="R56" s="56">
        <v>0.13930000000000001</v>
      </c>
      <c r="S56" s="56">
        <v>0.14222499999999999</v>
      </c>
      <c r="T56" s="56">
        <v>0.1198</v>
      </c>
      <c r="U56" s="56">
        <v>6.4850000000000005E-2</v>
      </c>
      <c r="V56" s="56">
        <v>5.2687499999999998E-2</v>
      </c>
      <c r="W56" s="57">
        <v>3.6700000000000003E-2</v>
      </c>
    </row>
    <row r="57" spans="1:23" x14ac:dyDescent="0.2">
      <c r="A57" s="35"/>
      <c r="B57" s="56">
        <v>9.2600000000000002E-2</v>
      </c>
      <c r="C57" s="56">
        <v>0.14199999999999999</v>
      </c>
      <c r="D57" s="56">
        <v>0.13198750000000001</v>
      </c>
      <c r="E57" s="56">
        <v>0.1285625</v>
      </c>
      <c r="F57" s="56">
        <v>0.1220625</v>
      </c>
      <c r="G57" s="56">
        <v>0.10113750000000001</v>
      </c>
      <c r="H57" s="56">
        <v>8.3400000000000002E-2</v>
      </c>
      <c r="I57" s="56">
        <v>0.11358749999999999</v>
      </c>
      <c r="J57" s="56">
        <v>7.3275000000000007E-2</v>
      </c>
      <c r="K57" s="57">
        <v>8.3087499999999995E-2</v>
      </c>
      <c r="L57" s="64"/>
      <c r="M57" s="35"/>
      <c r="N57" s="56">
        <v>0.16853750000000001</v>
      </c>
      <c r="O57" s="56">
        <v>0.1202</v>
      </c>
      <c r="P57" s="56">
        <v>0.11705</v>
      </c>
      <c r="Q57" s="56">
        <v>0.145875</v>
      </c>
      <c r="R57" s="56">
        <v>0.14580000000000001</v>
      </c>
      <c r="S57" s="56">
        <v>0.163325</v>
      </c>
      <c r="T57" s="56">
        <v>0.17630000000000001</v>
      </c>
      <c r="U57" s="56">
        <v>0.15665000000000001</v>
      </c>
      <c r="V57" s="56">
        <v>0.14898749999999999</v>
      </c>
      <c r="W57" s="57">
        <v>0.1429</v>
      </c>
    </row>
    <row r="58" spans="1:23" x14ac:dyDescent="0.2">
      <c r="A58" s="35"/>
      <c r="B58" s="56">
        <v>0.10589999999999999</v>
      </c>
      <c r="C58" s="56">
        <v>0.14849999999999999</v>
      </c>
      <c r="D58" s="56">
        <v>0.1385875</v>
      </c>
      <c r="E58" s="56">
        <v>0.1436625</v>
      </c>
      <c r="F58" s="56">
        <v>0.13616249999999999</v>
      </c>
      <c r="G58" s="56">
        <v>0.1168375</v>
      </c>
      <c r="H58" s="56">
        <v>9.0200000000000002E-2</v>
      </c>
      <c r="I58" s="56">
        <v>0.1089875</v>
      </c>
      <c r="J58" s="56">
        <v>7.4475E-2</v>
      </c>
      <c r="K58" s="57">
        <v>7.9587500000000005E-2</v>
      </c>
      <c r="L58" s="64"/>
      <c r="M58" s="35"/>
      <c r="N58" s="56">
        <v>0.1489375</v>
      </c>
      <c r="O58" s="56">
        <v>0.1249</v>
      </c>
      <c r="P58" s="56">
        <v>0.11835</v>
      </c>
      <c r="Q58" s="56">
        <v>0.166875</v>
      </c>
      <c r="R58" s="56">
        <v>0.1196</v>
      </c>
      <c r="S58" s="56">
        <v>0.150925</v>
      </c>
      <c r="T58" s="56">
        <v>0.17519999999999999</v>
      </c>
      <c r="U58" s="56">
        <v>0.15195</v>
      </c>
      <c r="V58" s="56">
        <v>0.15138750000000001</v>
      </c>
      <c r="W58" s="57">
        <v>0.1384</v>
      </c>
    </row>
    <row r="59" spans="1:23" x14ac:dyDescent="0.2">
      <c r="A59" s="35"/>
      <c r="B59" s="56">
        <v>0.11650000000000001</v>
      </c>
      <c r="C59" s="56">
        <v>0.1704</v>
      </c>
      <c r="D59" s="56">
        <v>0.1607875</v>
      </c>
      <c r="E59" s="56">
        <v>0.17326250000000001</v>
      </c>
      <c r="F59" s="56">
        <v>0.1522625</v>
      </c>
      <c r="G59" s="56">
        <v>0.12593750000000001</v>
      </c>
      <c r="H59" s="56">
        <v>9.8799999999999999E-2</v>
      </c>
      <c r="I59" s="56">
        <v>0.1305875</v>
      </c>
      <c r="J59" s="56">
        <v>8.4974999999999995E-2</v>
      </c>
      <c r="K59" s="57">
        <v>8.5587499999999997E-2</v>
      </c>
      <c r="L59" s="64"/>
      <c r="M59" s="35"/>
      <c r="N59" s="56">
        <v>0.1628375</v>
      </c>
      <c r="O59" s="56">
        <v>0.12659999999999999</v>
      </c>
      <c r="P59" s="56">
        <v>0.14215</v>
      </c>
      <c r="Q59" s="56">
        <v>0.17047499999999999</v>
      </c>
      <c r="R59" s="56">
        <v>0.13270000000000001</v>
      </c>
      <c r="S59" s="56">
        <v>0.14002500000000001</v>
      </c>
      <c r="T59" s="56">
        <v>0.18579999999999999</v>
      </c>
      <c r="U59" s="56">
        <v>0.15834999999999999</v>
      </c>
      <c r="V59" s="56">
        <v>0.1345875</v>
      </c>
      <c r="W59" s="57">
        <v>0.14180000000000001</v>
      </c>
    </row>
    <row r="60" spans="1:23" x14ac:dyDescent="0.2">
      <c r="A60" s="35"/>
      <c r="B60" s="56">
        <v>0.11749999999999999</v>
      </c>
      <c r="C60" s="56">
        <v>0.154</v>
      </c>
      <c r="D60" s="56">
        <v>0.1466875</v>
      </c>
      <c r="E60" s="56">
        <v>0.15706249999999999</v>
      </c>
      <c r="F60" s="56">
        <v>0.1426625</v>
      </c>
      <c r="G60" s="56">
        <v>0.12393750000000001</v>
      </c>
      <c r="H60" s="56">
        <v>9.6000000000000002E-2</v>
      </c>
      <c r="I60" s="56">
        <v>0.11888749999999999</v>
      </c>
      <c r="J60" s="56">
        <v>8.3674999999999999E-2</v>
      </c>
      <c r="K60" s="57">
        <v>8.5087499999999996E-2</v>
      </c>
      <c r="L60" s="64"/>
      <c r="M60" s="35"/>
      <c r="N60" s="56">
        <v>0.1557375</v>
      </c>
      <c r="O60" s="56">
        <v>0.1192</v>
      </c>
      <c r="P60" s="56">
        <v>0.13735</v>
      </c>
      <c r="Q60" s="56">
        <v>0.190775</v>
      </c>
      <c r="R60" s="56">
        <v>0.1595</v>
      </c>
      <c r="S60" s="56">
        <v>0.147925</v>
      </c>
      <c r="T60" s="56">
        <v>0.1663</v>
      </c>
      <c r="U60" s="56">
        <v>0.15495</v>
      </c>
      <c r="V60" s="56">
        <v>0.12468750000000001</v>
      </c>
      <c r="W60" s="57">
        <v>0.1326</v>
      </c>
    </row>
    <row r="61" spans="1:23" ht="15" thickBot="1" x14ac:dyDescent="0.25">
      <c r="A61" s="35"/>
      <c r="B61" s="56">
        <v>0.106</v>
      </c>
      <c r="C61" s="56">
        <v>0.16250000000000001</v>
      </c>
      <c r="D61" s="56">
        <v>0.1494875</v>
      </c>
      <c r="E61" s="56">
        <v>0.1678625</v>
      </c>
      <c r="F61" s="56">
        <v>0.1355625</v>
      </c>
      <c r="G61" s="56">
        <v>0.1193375</v>
      </c>
      <c r="H61" s="56">
        <v>9.8799999999999999E-2</v>
      </c>
      <c r="I61" s="56">
        <v>0.12968750000000001</v>
      </c>
      <c r="J61" s="56">
        <v>9.2075000000000004E-2</v>
      </c>
      <c r="K61" s="57">
        <v>9.9087499999999995E-2</v>
      </c>
      <c r="L61" s="64"/>
      <c r="M61" s="35"/>
      <c r="N61" s="56">
        <v>0.16593749999999999</v>
      </c>
      <c r="O61" s="56">
        <v>0.1198</v>
      </c>
      <c r="P61" s="56">
        <v>0.13635</v>
      </c>
      <c r="Q61" s="56">
        <v>0.20927499999999999</v>
      </c>
      <c r="R61" s="56">
        <v>0.17269999999999999</v>
      </c>
      <c r="S61" s="56">
        <v>0.12612499999999999</v>
      </c>
      <c r="T61" s="56">
        <v>0.18709999999999999</v>
      </c>
      <c r="U61" s="56">
        <v>0.13255</v>
      </c>
      <c r="V61" s="56">
        <v>0.1181875</v>
      </c>
      <c r="W61" s="57">
        <v>0.10730000000000001</v>
      </c>
    </row>
    <row r="62" spans="1:23" ht="15" thickTop="1" x14ac:dyDescent="0.2">
      <c r="A62" s="35" t="s">
        <v>4</v>
      </c>
      <c r="B62" s="65">
        <f t="shared" ref="B62:K62" si="18">AVERAGE(B54:B61)</f>
        <v>0.11275</v>
      </c>
      <c r="C62" s="65">
        <f t="shared" si="18"/>
        <v>0.16804999999999998</v>
      </c>
      <c r="D62" s="65">
        <f t="shared" si="18"/>
        <v>0.15617500000000001</v>
      </c>
      <c r="E62" s="65">
        <f t="shared" si="18"/>
        <v>0.15967500000000001</v>
      </c>
      <c r="F62" s="65">
        <f t="shared" si="18"/>
        <v>0.146425</v>
      </c>
      <c r="G62" s="65">
        <f t="shared" si="18"/>
        <v>0.12280000000000001</v>
      </c>
      <c r="H62" s="65">
        <f t="shared" si="18"/>
        <v>9.6724999999999992E-2</v>
      </c>
      <c r="I62" s="65">
        <f t="shared" si="18"/>
        <v>0.121975</v>
      </c>
      <c r="J62" s="65">
        <f t="shared" si="18"/>
        <v>8.3812499999999998E-2</v>
      </c>
      <c r="K62" s="65">
        <f t="shared" si="18"/>
        <v>8.63125E-2</v>
      </c>
      <c r="L62" s="64"/>
      <c r="M62" s="35" t="s">
        <v>4</v>
      </c>
      <c r="N62" s="65">
        <f t="shared" ref="N62:W62" si="19">AVERAGE(N54:N61)</f>
        <v>0.16531250000000003</v>
      </c>
      <c r="O62" s="65">
        <f t="shared" si="19"/>
        <v>0.1241375</v>
      </c>
      <c r="P62" s="65">
        <f t="shared" si="19"/>
        <v>0.13155</v>
      </c>
      <c r="Q62" s="65">
        <f t="shared" si="19"/>
        <v>0.18027499999999996</v>
      </c>
      <c r="R62" s="65">
        <f t="shared" si="19"/>
        <v>0.14958750000000004</v>
      </c>
      <c r="S62" s="65">
        <f t="shared" si="19"/>
        <v>0.14773750000000002</v>
      </c>
      <c r="T62" s="65">
        <f t="shared" si="19"/>
        <v>0.17449999999999999</v>
      </c>
      <c r="U62" s="65">
        <f t="shared" si="19"/>
        <v>0.139325</v>
      </c>
      <c r="V62" s="65">
        <f t="shared" si="19"/>
        <v>0.12859999999999999</v>
      </c>
      <c r="W62" s="65">
        <f t="shared" si="19"/>
        <v>0.11561249999999998</v>
      </c>
    </row>
    <row r="63" spans="1:23" x14ac:dyDescent="0.2">
      <c r="A63" s="35" t="s">
        <v>5</v>
      </c>
      <c r="B63" s="56">
        <f>_xlfn.STDEV.P(B54:B61)</f>
        <v>9.6836201908170674E-3</v>
      </c>
      <c r="C63" s="56">
        <f t="shared" ref="C63:K63" si="20">_xlfn.STDEV.P(C54:C61)</f>
        <v>1.9258050264759616E-2</v>
      </c>
      <c r="D63" s="56">
        <f t="shared" si="20"/>
        <v>1.6159705868300928E-2</v>
      </c>
      <c r="E63" s="56">
        <f t="shared" si="20"/>
        <v>1.5599794670123065E-2</v>
      </c>
      <c r="F63" s="56">
        <f t="shared" si="20"/>
        <v>1.3927395440282438E-2</v>
      </c>
      <c r="G63" s="56">
        <f t="shared" si="20"/>
        <v>1.1335997695394968E-2</v>
      </c>
      <c r="H63" s="56">
        <f t="shared" si="20"/>
        <v>7.5502897295401834E-3</v>
      </c>
      <c r="I63" s="56">
        <f t="shared" si="20"/>
        <v>8.5572246523040376E-3</v>
      </c>
      <c r="J63" s="56">
        <f t="shared" si="20"/>
        <v>6.3122772237917428E-3</v>
      </c>
      <c r="K63" s="57">
        <f t="shared" si="20"/>
        <v>5.8111423145539966E-3</v>
      </c>
      <c r="L63" s="64"/>
      <c r="M63" s="35" t="s">
        <v>5</v>
      </c>
      <c r="N63" s="56">
        <f>_xlfn.STDEV.P(N54:N61)</f>
        <v>1.3002764129214984E-2</v>
      </c>
      <c r="O63" s="56">
        <f t="shared" ref="O63:W63" si="21">_xlfn.STDEV.P(O54:O61)</f>
        <v>5.6413512344118365E-3</v>
      </c>
      <c r="P63" s="56">
        <f t="shared" si="21"/>
        <v>1.9304986402481586E-2</v>
      </c>
      <c r="Q63" s="56">
        <f t="shared" si="21"/>
        <v>2.779622276497325E-2</v>
      </c>
      <c r="R63" s="56">
        <f t="shared" si="21"/>
        <v>1.8848636389669975E-2</v>
      </c>
      <c r="S63" s="56">
        <f t="shared" si="21"/>
        <v>1.1054121120649985E-2</v>
      </c>
      <c r="T63" s="56">
        <f t="shared" si="21"/>
        <v>2.244348457793496E-2</v>
      </c>
      <c r="U63" s="56">
        <f t="shared" si="21"/>
        <v>2.9441584111592922E-2</v>
      </c>
      <c r="V63" s="56">
        <f t="shared" si="21"/>
        <v>3.1116532482749485E-2</v>
      </c>
      <c r="W63" s="57">
        <f t="shared" si="21"/>
        <v>3.3437757008358125E-2</v>
      </c>
    </row>
    <row r="64" spans="1:23" x14ac:dyDescent="0.2">
      <c r="A64" s="35" t="s">
        <v>6</v>
      </c>
      <c r="B64" s="56">
        <v>8</v>
      </c>
      <c r="C64" s="56">
        <v>8</v>
      </c>
      <c r="D64" s="56">
        <v>8</v>
      </c>
      <c r="E64" s="56">
        <v>8</v>
      </c>
      <c r="F64" s="56">
        <v>8</v>
      </c>
      <c r="G64" s="56">
        <v>8</v>
      </c>
      <c r="H64" s="56">
        <v>8</v>
      </c>
      <c r="I64" s="56">
        <v>8</v>
      </c>
      <c r="J64" s="56">
        <v>8</v>
      </c>
      <c r="K64" s="57">
        <v>8</v>
      </c>
      <c r="L64" s="64"/>
      <c r="M64" s="35" t="s">
        <v>6</v>
      </c>
      <c r="N64" s="56">
        <v>8</v>
      </c>
      <c r="O64" s="56">
        <v>8</v>
      </c>
      <c r="P64" s="56">
        <v>8</v>
      </c>
      <c r="Q64" s="56">
        <v>8</v>
      </c>
      <c r="R64" s="56">
        <v>8</v>
      </c>
      <c r="S64" s="56">
        <v>8</v>
      </c>
      <c r="T64" s="56">
        <v>8</v>
      </c>
      <c r="U64" s="56">
        <v>8</v>
      </c>
      <c r="V64" s="56">
        <v>8</v>
      </c>
      <c r="W64" s="57">
        <v>8</v>
      </c>
    </row>
    <row r="65" spans="1:23" x14ac:dyDescent="0.2">
      <c r="A65" s="35" t="s">
        <v>7</v>
      </c>
      <c r="B65" s="66">
        <f t="shared" ref="B65:K65" si="22">_xlfn.CONFIDENCE.NORM(0.05,B63,B64)</f>
        <v>6.7102831280015634E-3</v>
      </c>
      <c r="C65" s="66">
        <f t="shared" si="22"/>
        <v>1.3344902755724334E-2</v>
      </c>
      <c r="D65" s="66">
        <f t="shared" si="22"/>
        <v>1.119789908162209E-2</v>
      </c>
      <c r="E65" s="66">
        <f t="shared" si="22"/>
        <v>1.0809907546196635E-2</v>
      </c>
      <c r="F65" s="66">
        <f t="shared" si="22"/>
        <v>9.651015301958844E-3</v>
      </c>
      <c r="G65" s="66">
        <f t="shared" si="22"/>
        <v>7.8553012794335079E-3</v>
      </c>
      <c r="H65" s="66">
        <f t="shared" si="22"/>
        <v>5.2319877055589156E-3</v>
      </c>
      <c r="I65" s="66">
        <f t="shared" si="22"/>
        <v>5.9297451857237516E-3</v>
      </c>
      <c r="J65" s="66">
        <f t="shared" si="22"/>
        <v>4.3741045724041711E-3</v>
      </c>
      <c r="K65" s="67">
        <f t="shared" si="22"/>
        <v>4.0268421787903099E-3</v>
      </c>
      <c r="L65" s="64"/>
      <c r="M65" s="35" t="s">
        <v>7</v>
      </c>
      <c r="N65" s="66">
        <f t="shared" ref="N65:W65" si="23">_xlfn.CONFIDENCE.NORM(0.05,N63,N64)</f>
        <v>9.0102902668979246E-3</v>
      </c>
      <c r="O65" s="66">
        <f t="shared" si="23"/>
        <v>3.9091851251355694E-3</v>
      </c>
      <c r="P65" s="66">
        <f t="shared" si="23"/>
        <v>1.3377427242108875E-2</v>
      </c>
      <c r="Q65" s="66">
        <f t="shared" si="23"/>
        <v>1.9261445716225994E-2</v>
      </c>
      <c r="R65" s="66">
        <f t="shared" si="23"/>
        <v>1.3061198628110058E-2</v>
      </c>
      <c r="S65" s="66">
        <f t="shared" si="23"/>
        <v>7.6599743679666779E-3</v>
      </c>
      <c r="T65" s="66">
        <f t="shared" si="23"/>
        <v>1.5552255554146533E-2</v>
      </c>
      <c r="U65" s="66">
        <f t="shared" si="23"/>
        <v>2.0401602007584663E-2</v>
      </c>
      <c r="V65" s="66">
        <f t="shared" si="23"/>
        <v>2.1562260684171736E-2</v>
      </c>
      <c r="W65" s="67">
        <f t="shared" si="23"/>
        <v>2.317075765777938E-2</v>
      </c>
    </row>
    <row r="66" spans="1:23" x14ac:dyDescent="0.2">
      <c r="A66" s="35"/>
      <c r="L66" s="64"/>
      <c r="M66" s="35"/>
    </row>
    <row r="67" spans="1:23" x14ac:dyDescent="0.2">
      <c r="L67" s="64"/>
    </row>
  </sheetData>
  <mergeCells count="4">
    <mergeCell ref="A1:D1"/>
    <mergeCell ref="M1:O1"/>
    <mergeCell ref="A36:D36"/>
    <mergeCell ref="M36:O3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70" zoomScaleNormal="70" workbookViewId="0">
      <selection sqref="A1:D1"/>
    </sheetView>
  </sheetViews>
  <sheetFormatPr baseColWidth="10" defaultColWidth="10" defaultRowHeight="15" x14ac:dyDescent="0.25"/>
  <cols>
    <col min="1" max="1" width="14.75" style="71" bestFit="1" customWidth="1"/>
    <col min="2" max="3" width="16" style="71" bestFit="1" customWidth="1"/>
    <col min="4" max="5" width="16.25" style="71" bestFit="1" customWidth="1"/>
    <col min="6" max="6" width="10" style="71"/>
    <col min="7" max="7" width="14.75" style="71" bestFit="1" customWidth="1"/>
    <col min="8" max="9" width="16" style="71" bestFit="1" customWidth="1"/>
    <col min="10" max="11" width="16.25" style="71" bestFit="1" customWidth="1"/>
    <col min="12" max="16384" width="10" style="71"/>
  </cols>
  <sheetData>
    <row r="1" spans="1:11" ht="27" thickBot="1" x14ac:dyDescent="0.45">
      <c r="A1" s="398" t="s">
        <v>76</v>
      </c>
      <c r="B1" s="399"/>
      <c r="C1" s="399"/>
      <c r="D1" s="400"/>
      <c r="F1" s="72"/>
      <c r="G1" s="398" t="s">
        <v>77</v>
      </c>
      <c r="H1" s="399"/>
      <c r="I1" s="400"/>
    </row>
    <row r="2" spans="1:11" x14ac:dyDescent="0.25">
      <c r="F2" s="72"/>
    </row>
    <row r="3" spans="1:11" x14ac:dyDescent="0.25">
      <c r="A3" s="73" t="s">
        <v>0</v>
      </c>
      <c r="B3" s="63" t="s">
        <v>79</v>
      </c>
      <c r="C3" s="68" t="s">
        <v>80</v>
      </c>
      <c r="D3" s="69" t="s">
        <v>81</v>
      </c>
      <c r="E3" s="70" t="s">
        <v>82</v>
      </c>
      <c r="F3" s="72"/>
      <c r="G3" s="73" t="s">
        <v>0</v>
      </c>
      <c r="H3" s="63" t="s">
        <v>79</v>
      </c>
      <c r="I3" s="68" t="s">
        <v>80</v>
      </c>
      <c r="J3" s="69" t="s">
        <v>81</v>
      </c>
      <c r="K3" s="70" t="s">
        <v>82</v>
      </c>
    </row>
    <row r="4" spans="1:11" x14ac:dyDescent="0.25">
      <c r="A4" s="74">
        <v>1</v>
      </c>
      <c r="B4" s="74">
        <v>0.11732142857142799</v>
      </c>
      <c r="C4" s="74">
        <v>0.11079375</v>
      </c>
      <c r="D4" s="74">
        <v>0.145185714285714</v>
      </c>
      <c r="E4" s="74">
        <v>0.16086875</v>
      </c>
      <c r="F4" s="72"/>
      <c r="G4" s="74">
        <v>1</v>
      </c>
      <c r="H4" s="74">
        <v>0.1220765625</v>
      </c>
      <c r="I4" s="74">
        <v>8.8406250000000006E-2</v>
      </c>
      <c r="J4" s="74">
        <v>0.15717031249999999</v>
      </c>
      <c r="K4" s="74">
        <v>0.1696828125</v>
      </c>
    </row>
    <row r="5" spans="1:11" x14ac:dyDescent="0.25">
      <c r="A5" s="74">
        <v>2</v>
      </c>
      <c r="B5" s="74">
        <v>9.3299999999999994E-2</v>
      </c>
      <c r="C5" s="74">
        <v>8.7559374999999995E-2</v>
      </c>
      <c r="D5" s="74">
        <v>0.12988571428571399</v>
      </c>
      <c r="E5" s="74">
        <v>0.1417546875</v>
      </c>
      <c r="F5" s="72"/>
      <c r="G5" s="74">
        <v>2</v>
      </c>
      <c r="H5" s="74">
        <v>9.7143750000000001E-2</v>
      </c>
      <c r="I5" s="74">
        <v>7.00515624999999E-2</v>
      </c>
      <c r="J5" s="74">
        <v>0.13355624999999999</v>
      </c>
      <c r="K5" s="74">
        <v>0.15188281249999899</v>
      </c>
    </row>
    <row r="6" spans="1:11" x14ac:dyDescent="0.25">
      <c r="A6" s="74">
        <v>3</v>
      </c>
      <c r="B6" s="74">
        <v>9.5471428571428499E-2</v>
      </c>
      <c r="C6" s="74">
        <v>0.12601718749999999</v>
      </c>
      <c r="D6" s="74">
        <v>0.12862857142857101</v>
      </c>
      <c r="E6" s="74">
        <v>0.17070156249999999</v>
      </c>
      <c r="F6" s="72"/>
      <c r="G6" s="74">
        <v>3</v>
      </c>
      <c r="H6" s="74">
        <v>5.6389062499999899E-2</v>
      </c>
      <c r="I6" s="74">
        <v>8.8970312499999996E-2</v>
      </c>
      <c r="J6" s="74">
        <v>0.144375</v>
      </c>
      <c r="K6" s="74">
        <v>0.17250312500000001</v>
      </c>
    </row>
    <row r="7" spans="1:11" x14ac:dyDescent="0.25">
      <c r="A7" s="74">
        <v>4</v>
      </c>
      <c r="B7" s="74">
        <v>9.3964285714285695E-2</v>
      </c>
      <c r="C7" s="74">
        <v>8.8759375000000001E-2</v>
      </c>
      <c r="D7" s="74">
        <v>0.123528571428571</v>
      </c>
      <c r="E7" s="74">
        <v>0.15389375</v>
      </c>
      <c r="F7" s="72"/>
      <c r="G7" s="74">
        <v>4</v>
      </c>
      <c r="H7" s="74">
        <v>3.78578124999999E-2</v>
      </c>
      <c r="I7" s="74">
        <v>7.5678124999999999E-2</v>
      </c>
      <c r="J7" s="74">
        <v>0.1312890625</v>
      </c>
      <c r="K7" s="74">
        <v>0.15450312499999999</v>
      </c>
    </row>
    <row r="8" spans="1:11" x14ac:dyDescent="0.25">
      <c r="A8" s="74">
        <v>5</v>
      </c>
      <c r="B8" s="74">
        <v>0.11331428571428501</v>
      </c>
      <c r="C8" s="74">
        <v>0.1224703125</v>
      </c>
      <c r="D8" s="74">
        <v>0.17265</v>
      </c>
      <c r="E8" s="74">
        <v>0.19917499999999999</v>
      </c>
      <c r="F8" s="72"/>
      <c r="G8" s="74">
        <v>5</v>
      </c>
      <c r="H8" s="74">
        <v>9.5062499999999897E-2</v>
      </c>
      <c r="I8" s="74">
        <v>9.0992187499999905E-2</v>
      </c>
      <c r="J8" s="74">
        <v>0.17328749999999901</v>
      </c>
      <c r="K8" s="74">
        <v>0.17060312499999999</v>
      </c>
    </row>
    <row r="9" spans="1:11" x14ac:dyDescent="0.25">
      <c r="A9" s="74">
        <v>6</v>
      </c>
      <c r="B9" s="74">
        <v>9.6949999999999897E-2</v>
      </c>
      <c r="C9" s="74">
        <v>8.5801562499999998E-2</v>
      </c>
      <c r="D9" s="74">
        <v>0.153749999999999</v>
      </c>
      <c r="E9" s="74">
        <v>0.1747578125</v>
      </c>
      <c r="F9" s="72"/>
      <c r="G9" s="74">
        <v>6</v>
      </c>
      <c r="H9" s="74">
        <v>7.2206249999999902E-2</v>
      </c>
      <c r="I9" s="74">
        <v>7.7601562499999902E-2</v>
      </c>
      <c r="J9" s="74">
        <v>0.14398749999999999</v>
      </c>
      <c r="K9" s="74">
        <v>0.16388906249999999</v>
      </c>
    </row>
    <row r="10" spans="1:11" x14ac:dyDescent="0.25">
      <c r="A10" s="74">
        <v>7</v>
      </c>
      <c r="B10" s="74">
        <v>0.107257142857142</v>
      </c>
      <c r="C10" s="74">
        <v>0.119879687499999</v>
      </c>
      <c r="D10" s="74">
        <v>0.18834999999999999</v>
      </c>
      <c r="E10" s="74">
        <v>0.1783890625</v>
      </c>
      <c r="F10" s="72"/>
      <c r="G10" s="74">
        <v>7</v>
      </c>
      <c r="H10" s="74">
        <v>0.1129953125</v>
      </c>
      <c r="I10" s="74">
        <v>9.0876562499999994E-2</v>
      </c>
      <c r="J10" s="74">
        <v>0.15318749999999901</v>
      </c>
      <c r="K10" s="74">
        <v>0.16938906249999899</v>
      </c>
    </row>
    <row r="11" spans="1:11" x14ac:dyDescent="0.25">
      <c r="A11" s="74">
        <v>8</v>
      </c>
      <c r="B11" s="74">
        <v>9.0157142857142797E-2</v>
      </c>
      <c r="C11" s="74">
        <v>7.2395312500000003E-2</v>
      </c>
      <c r="D11" s="74">
        <v>0.165492857142857</v>
      </c>
      <c r="E11" s="74">
        <v>0.15968281249999999</v>
      </c>
      <c r="F11" s="72"/>
      <c r="G11" s="74">
        <v>8</v>
      </c>
      <c r="H11" s="74">
        <v>8.8459375000000007E-2</v>
      </c>
      <c r="I11" s="74">
        <v>7.4654687499999997E-2</v>
      </c>
      <c r="J11" s="74">
        <v>0.14108749999999901</v>
      </c>
      <c r="K11" s="74">
        <v>0.17120312500000001</v>
      </c>
    </row>
    <row r="12" spans="1:11" x14ac:dyDescent="0.25">
      <c r="A12" s="74">
        <v>9</v>
      </c>
      <c r="B12" s="74">
        <v>0.16430714285714201</v>
      </c>
      <c r="C12" s="74">
        <v>0.13173437499999999</v>
      </c>
      <c r="D12" s="74">
        <v>0.19055</v>
      </c>
      <c r="E12" s="74">
        <v>0.19752343750000001</v>
      </c>
      <c r="F12" s="72"/>
      <c r="G12" s="74">
        <v>9</v>
      </c>
      <c r="H12" s="74">
        <v>9.9879687499999995E-2</v>
      </c>
      <c r="I12" s="74">
        <v>9.2854687500000005E-2</v>
      </c>
      <c r="J12" s="74">
        <v>0.15278906249999999</v>
      </c>
      <c r="K12" s="74">
        <v>0.1779828125</v>
      </c>
    </row>
    <row r="13" spans="1:11" x14ac:dyDescent="0.25">
      <c r="A13" s="74">
        <v>10</v>
      </c>
      <c r="B13" s="74">
        <v>0.13894285714285701</v>
      </c>
      <c r="C13" s="74">
        <v>9.3481249999999905E-2</v>
      </c>
      <c r="D13" s="74">
        <v>0.16912857142857099</v>
      </c>
      <c r="E13" s="74">
        <v>0.15126718750000001</v>
      </c>
      <c r="F13" s="72"/>
      <c r="G13" s="74">
        <v>10</v>
      </c>
      <c r="H13" s="74">
        <v>7.4067187500000006E-2</v>
      </c>
      <c r="I13" s="74">
        <v>7.7817187499999996E-2</v>
      </c>
      <c r="J13" s="74">
        <v>0.1374828125</v>
      </c>
      <c r="K13" s="74">
        <v>0.16678281249999999</v>
      </c>
    </row>
    <row r="14" spans="1:11" x14ac:dyDescent="0.25">
      <c r="A14" s="74">
        <v>11</v>
      </c>
      <c r="B14" s="74">
        <v>0.10562142857142801</v>
      </c>
      <c r="C14" s="74">
        <v>0.15609062499999901</v>
      </c>
      <c r="D14" s="74">
        <v>0.13994999999999999</v>
      </c>
      <c r="E14" s="74">
        <v>0.204089062499999</v>
      </c>
      <c r="F14" s="72"/>
      <c r="G14" s="74">
        <v>11</v>
      </c>
      <c r="H14" s="74">
        <v>0.1127859375</v>
      </c>
      <c r="I14" s="74">
        <v>9.7239062499999904E-2</v>
      </c>
      <c r="J14" s="74">
        <v>0.15068281249999901</v>
      </c>
      <c r="K14" s="74">
        <v>0.17508281249999999</v>
      </c>
    </row>
    <row r="15" spans="1:11" x14ac:dyDescent="0.25">
      <c r="A15" s="74">
        <v>12</v>
      </c>
      <c r="B15" s="74">
        <v>9.5092857142857104E-2</v>
      </c>
      <c r="C15" s="74">
        <v>0.12475937500000001</v>
      </c>
      <c r="D15" s="74">
        <v>0.126392857142857</v>
      </c>
      <c r="E15" s="74">
        <v>0.16520312500000001</v>
      </c>
      <c r="F15" s="72"/>
      <c r="G15" s="74">
        <v>12</v>
      </c>
      <c r="H15" s="74">
        <v>8.4873437499999996E-2</v>
      </c>
      <c r="I15" s="74">
        <v>7.8487499999999905E-2</v>
      </c>
      <c r="J15" s="74">
        <v>0.13938281250000001</v>
      </c>
      <c r="K15" s="74">
        <v>0.156665624999999</v>
      </c>
    </row>
    <row r="16" spans="1:11" x14ac:dyDescent="0.25">
      <c r="A16" s="74">
        <v>13</v>
      </c>
      <c r="B16" s="74">
        <v>9.2014285714285701E-2</v>
      </c>
      <c r="C16" s="74">
        <v>0.1361015625</v>
      </c>
      <c r="D16" s="74">
        <v>0.15875</v>
      </c>
      <c r="E16" s="74">
        <v>0.2008484375</v>
      </c>
      <c r="F16" s="72"/>
      <c r="G16" s="74">
        <v>13</v>
      </c>
      <c r="H16" s="74">
        <v>0.10728749999999999</v>
      </c>
      <c r="I16" s="74">
        <v>9.3801562499999894E-2</v>
      </c>
      <c r="J16" s="74">
        <v>0.11966093749999999</v>
      </c>
      <c r="K16" s="74">
        <v>0.17208281249999999</v>
      </c>
    </row>
    <row r="17" spans="1:11" x14ac:dyDescent="0.25">
      <c r="A17" s="74">
        <v>14</v>
      </c>
      <c r="B17" s="74">
        <v>7.8014285714285703E-2</v>
      </c>
      <c r="C17" s="74">
        <v>0.115537499999999</v>
      </c>
      <c r="D17" s="74">
        <v>0.13994999999999999</v>
      </c>
      <c r="E17" s="74">
        <v>0.1600140625</v>
      </c>
      <c r="F17" s="72"/>
      <c r="G17" s="74">
        <v>14</v>
      </c>
      <c r="H17" s="74">
        <v>8.4034374999999994E-2</v>
      </c>
      <c r="I17" s="74">
        <v>7.9478124999999997E-2</v>
      </c>
      <c r="J17" s="74">
        <v>0.1027875</v>
      </c>
      <c r="K17" s="74">
        <v>0.162382812499999</v>
      </c>
    </row>
    <row r="18" spans="1:11" x14ac:dyDescent="0.25">
      <c r="A18" s="74">
        <v>15</v>
      </c>
      <c r="B18" s="74">
        <v>8.4814285714285703E-2</v>
      </c>
      <c r="C18" s="74">
        <v>0.12164531250000001</v>
      </c>
      <c r="D18" s="74">
        <v>0.15325</v>
      </c>
      <c r="E18" s="74">
        <v>0.16818749999999999</v>
      </c>
      <c r="F18" s="72"/>
      <c r="G18" s="74">
        <v>15</v>
      </c>
      <c r="H18" s="74">
        <v>0.116157812499999</v>
      </c>
      <c r="I18" s="74">
        <v>0.113674999999999</v>
      </c>
      <c r="J18" s="74">
        <v>0.168421875</v>
      </c>
      <c r="K18" s="74">
        <v>0.1847828125</v>
      </c>
    </row>
    <row r="19" spans="1:11" x14ac:dyDescent="0.25">
      <c r="A19" s="74">
        <v>16</v>
      </c>
      <c r="B19" s="74">
        <v>7.7135714285714196E-2</v>
      </c>
      <c r="C19" s="74">
        <v>9.4676562499999894E-2</v>
      </c>
      <c r="D19" s="74">
        <v>0.143364285714285</v>
      </c>
      <c r="E19" s="74">
        <v>0.15818749999999901</v>
      </c>
      <c r="F19" s="72"/>
      <c r="G19" s="74">
        <v>16</v>
      </c>
      <c r="H19" s="74">
        <v>9.4757812499999899E-2</v>
      </c>
      <c r="I19" s="74">
        <v>8.59015625E-2</v>
      </c>
      <c r="J19" s="74">
        <v>0.164287499999999</v>
      </c>
      <c r="K19" s="74">
        <v>0.160703125</v>
      </c>
    </row>
    <row r="20" spans="1:11" x14ac:dyDescent="0.25">
      <c r="F20" s="72"/>
    </row>
    <row r="21" spans="1:11" x14ac:dyDescent="0.25">
      <c r="F21" s="72"/>
    </row>
  </sheetData>
  <mergeCells count="2">
    <mergeCell ref="A1:D1"/>
    <mergeCell ref="G1:I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2"/>
  <sheetViews>
    <sheetView zoomScale="70" zoomScaleNormal="70" workbookViewId="0">
      <selection sqref="A1:D1"/>
    </sheetView>
  </sheetViews>
  <sheetFormatPr baseColWidth="10" defaultColWidth="8.625" defaultRowHeight="14.25" x14ac:dyDescent="0.2"/>
  <cols>
    <col min="1" max="1" width="22.625" bestFit="1" customWidth="1"/>
    <col min="17" max="17" width="22.625" bestFit="1" customWidth="1"/>
    <col min="18" max="18" width="8.75" bestFit="1" customWidth="1"/>
    <col min="21" max="21" width="22.625" bestFit="1" customWidth="1"/>
    <col min="37" max="37" width="22.625" bestFit="1" customWidth="1"/>
    <col min="38" max="38" width="8.75" bestFit="1" customWidth="1"/>
  </cols>
  <sheetData>
    <row r="1" spans="1:39" ht="27" thickBot="1" x14ac:dyDescent="0.45">
      <c r="A1" s="398" t="s">
        <v>76</v>
      </c>
      <c r="B1" s="399"/>
      <c r="C1" s="399"/>
      <c r="D1" s="400"/>
      <c r="E1" s="30"/>
      <c r="F1" s="30"/>
      <c r="G1" s="30"/>
      <c r="H1" s="30"/>
      <c r="I1" s="57"/>
      <c r="J1" s="57"/>
      <c r="K1" s="57"/>
      <c r="L1" s="30"/>
      <c r="M1" s="30"/>
      <c r="N1" s="30"/>
      <c r="O1" s="30"/>
      <c r="P1" s="30"/>
      <c r="Q1" s="30"/>
      <c r="R1" s="30"/>
      <c r="S1" s="30"/>
      <c r="T1" s="29"/>
      <c r="U1" s="398" t="s">
        <v>77</v>
      </c>
      <c r="V1" s="399"/>
      <c r="W1" s="40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39" ht="15" thickBot="1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29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</row>
    <row r="3" spans="1:39" ht="15" thickBot="1" x14ac:dyDescent="0.25">
      <c r="A3" s="76" t="s">
        <v>83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26"/>
      <c r="S3" s="26"/>
      <c r="T3" s="29"/>
      <c r="U3" s="76" t="s">
        <v>83</v>
      </c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</row>
    <row r="4" spans="1:39" ht="15" thickBot="1" x14ac:dyDescent="0.25">
      <c r="A4" s="77" t="s">
        <v>8</v>
      </c>
      <c r="B4" s="78">
        <v>1</v>
      </c>
      <c r="C4" s="78">
        <v>2</v>
      </c>
      <c r="D4" s="78">
        <v>3</v>
      </c>
      <c r="E4" s="78">
        <v>4</v>
      </c>
      <c r="F4" s="78">
        <v>5</v>
      </c>
      <c r="G4" s="78">
        <v>6</v>
      </c>
      <c r="H4" s="78">
        <v>7</v>
      </c>
      <c r="I4" s="78">
        <v>8</v>
      </c>
      <c r="J4" s="78">
        <v>9</v>
      </c>
      <c r="K4" s="78">
        <v>10</v>
      </c>
      <c r="L4" s="78">
        <v>11</v>
      </c>
      <c r="M4" s="78">
        <v>12</v>
      </c>
      <c r="N4" s="78">
        <v>13</v>
      </c>
      <c r="O4" s="78">
        <v>14</v>
      </c>
      <c r="P4" s="78">
        <v>15</v>
      </c>
      <c r="Q4" s="79" t="s">
        <v>84</v>
      </c>
      <c r="R4" s="80" t="s">
        <v>85</v>
      </c>
      <c r="S4" s="81" t="s">
        <v>86</v>
      </c>
      <c r="T4" s="29"/>
      <c r="U4" s="77" t="s">
        <v>8</v>
      </c>
      <c r="V4" s="78">
        <v>1</v>
      </c>
      <c r="W4" s="78">
        <v>2</v>
      </c>
      <c r="X4" s="78">
        <v>3</v>
      </c>
      <c r="Y4" s="78">
        <v>4</v>
      </c>
      <c r="Z4" s="78">
        <v>5</v>
      </c>
      <c r="AA4" s="78">
        <v>6</v>
      </c>
      <c r="AB4" s="78">
        <v>7</v>
      </c>
      <c r="AC4" s="78">
        <v>8</v>
      </c>
      <c r="AD4" s="78">
        <v>9</v>
      </c>
      <c r="AE4" s="78">
        <v>10</v>
      </c>
      <c r="AF4" s="78">
        <v>11</v>
      </c>
      <c r="AG4" s="78">
        <v>12</v>
      </c>
      <c r="AH4" s="78">
        <v>13</v>
      </c>
      <c r="AI4" s="78">
        <v>14</v>
      </c>
      <c r="AJ4" s="78">
        <v>15</v>
      </c>
      <c r="AK4" s="79" t="s">
        <v>84</v>
      </c>
      <c r="AL4" s="80" t="s">
        <v>85</v>
      </c>
      <c r="AM4" s="81" t="s">
        <v>86</v>
      </c>
    </row>
    <row r="5" spans="1:39" x14ac:dyDescent="0.2">
      <c r="A5" s="82" t="s">
        <v>87</v>
      </c>
      <c r="B5" s="83">
        <v>0</v>
      </c>
      <c r="C5" s="83">
        <v>0</v>
      </c>
      <c r="D5" s="83">
        <v>12</v>
      </c>
      <c r="E5" s="83">
        <v>0</v>
      </c>
      <c r="F5" s="83">
        <v>0</v>
      </c>
      <c r="G5" s="83">
        <v>12</v>
      </c>
      <c r="H5" s="83">
        <v>0</v>
      </c>
      <c r="I5" s="83">
        <v>0</v>
      </c>
      <c r="J5" s="83">
        <v>0</v>
      </c>
      <c r="K5" s="83">
        <v>11</v>
      </c>
      <c r="L5" s="83">
        <v>12</v>
      </c>
      <c r="M5" s="83">
        <v>2</v>
      </c>
      <c r="N5" s="83">
        <v>0</v>
      </c>
      <c r="O5" s="83">
        <v>12</v>
      </c>
      <c r="P5" s="83">
        <v>12</v>
      </c>
      <c r="Q5" s="84">
        <f>SUM(B5:P5)</f>
        <v>73</v>
      </c>
      <c r="R5" s="401">
        <f>Q5+Q6</f>
        <v>73</v>
      </c>
      <c r="S5" s="85">
        <f>Q5/$R$5*100</f>
        <v>100</v>
      </c>
      <c r="T5" s="29"/>
      <c r="U5" s="86" t="s">
        <v>87</v>
      </c>
      <c r="V5" s="83">
        <v>0</v>
      </c>
      <c r="W5" s="83">
        <v>0</v>
      </c>
      <c r="X5" s="83">
        <v>0</v>
      </c>
      <c r="Y5" s="83">
        <v>0</v>
      </c>
      <c r="Z5" s="83">
        <v>0</v>
      </c>
      <c r="AA5" s="83">
        <v>0</v>
      </c>
      <c r="AB5" s="83">
        <v>0</v>
      </c>
      <c r="AC5" s="83">
        <v>0</v>
      </c>
      <c r="AD5" s="83">
        <v>0</v>
      </c>
      <c r="AE5" s="83">
        <v>0</v>
      </c>
      <c r="AF5" s="83">
        <v>0</v>
      </c>
      <c r="AG5" s="83">
        <v>0</v>
      </c>
      <c r="AH5" s="83">
        <v>0</v>
      </c>
      <c r="AI5" s="83">
        <v>0</v>
      </c>
      <c r="AJ5" s="83">
        <v>0</v>
      </c>
      <c r="AK5" s="84">
        <f>SUM(V5:AJ5)</f>
        <v>0</v>
      </c>
      <c r="AL5" s="401">
        <f>AK5+AK6</f>
        <v>0</v>
      </c>
      <c r="AM5" s="85">
        <v>0</v>
      </c>
    </row>
    <row r="6" spans="1:39" ht="15" thickBot="1" x14ac:dyDescent="0.25">
      <c r="A6" s="87" t="s">
        <v>88</v>
      </c>
      <c r="B6" s="88">
        <v>0</v>
      </c>
      <c r="C6" s="88">
        <v>0</v>
      </c>
      <c r="D6" s="88">
        <v>0</v>
      </c>
      <c r="E6" s="88">
        <v>0</v>
      </c>
      <c r="F6" s="88">
        <v>0</v>
      </c>
      <c r="G6" s="88">
        <v>0</v>
      </c>
      <c r="H6" s="88">
        <v>0</v>
      </c>
      <c r="I6" s="88">
        <v>0</v>
      </c>
      <c r="J6" s="88">
        <v>0</v>
      </c>
      <c r="K6" s="88">
        <v>0</v>
      </c>
      <c r="L6" s="88">
        <v>0</v>
      </c>
      <c r="M6" s="88">
        <v>0</v>
      </c>
      <c r="N6" s="88">
        <v>0</v>
      </c>
      <c r="O6" s="88">
        <v>0</v>
      </c>
      <c r="P6" s="88">
        <v>0</v>
      </c>
      <c r="Q6" s="89">
        <f>SUM(B6:P6)</f>
        <v>0</v>
      </c>
      <c r="R6" s="402"/>
      <c r="S6" s="90">
        <f>Q6/$R$5*100</f>
        <v>0</v>
      </c>
      <c r="T6" s="29"/>
      <c r="U6" s="91" t="s">
        <v>88</v>
      </c>
      <c r="V6" s="88">
        <v>0</v>
      </c>
      <c r="W6" s="88">
        <v>0</v>
      </c>
      <c r="X6" s="88">
        <v>0</v>
      </c>
      <c r="Y6" s="88">
        <v>0</v>
      </c>
      <c r="Z6" s="88">
        <v>0</v>
      </c>
      <c r="AA6" s="88">
        <v>0</v>
      </c>
      <c r="AB6" s="88">
        <v>0</v>
      </c>
      <c r="AC6" s="88">
        <v>0</v>
      </c>
      <c r="AD6" s="88">
        <v>0</v>
      </c>
      <c r="AE6" s="88">
        <v>0</v>
      </c>
      <c r="AF6" s="88">
        <v>0</v>
      </c>
      <c r="AG6" s="88">
        <v>0</v>
      </c>
      <c r="AH6" s="88">
        <v>0</v>
      </c>
      <c r="AI6" s="88">
        <v>0</v>
      </c>
      <c r="AJ6" s="88">
        <v>0</v>
      </c>
      <c r="AK6" s="89">
        <f>SUM(V6:AJ6)</f>
        <v>0</v>
      </c>
      <c r="AL6" s="402"/>
      <c r="AM6" s="90">
        <v>0</v>
      </c>
    </row>
    <row r="7" spans="1:39" x14ac:dyDescent="0.2">
      <c r="A7" s="92" t="s">
        <v>89</v>
      </c>
      <c r="B7" s="93">
        <v>5</v>
      </c>
      <c r="C7" s="93">
        <v>7</v>
      </c>
      <c r="D7" s="93">
        <v>0</v>
      </c>
      <c r="E7" s="93">
        <v>16</v>
      </c>
      <c r="F7" s="93">
        <v>0</v>
      </c>
      <c r="G7" s="93">
        <v>4</v>
      </c>
      <c r="H7" s="93">
        <v>2</v>
      </c>
      <c r="I7" s="93">
        <v>0</v>
      </c>
      <c r="J7" s="93">
        <v>5</v>
      </c>
      <c r="K7" s="93">
        <v>1</v>
      </c>
      <c r="L7" s="93">
        <v>0</v>
      </c>
      <c r="M7" s="93">
        <v>0</v>
      </c>
      <c r="N7" s="93">
        <v>3</v>
      </c>
      <c r="O7" s="93">
        <v>4</v>
      </c>
      <c r="P7" s="93">
        <v>6</v>
      </c>
      <c r="Q7" s="94">
        <f>SUM(B7:P7)</f>
        <v>53</v>
      </c>
      <c r="R7" s="403">
        <f>Q7+Q8</f>
        <v>285</v>
      </c>
      <c r="S7" s="95">
        <f>Q7/$R$7*100</f>
        <v>18.596491228070175</v>
      </c>
      <c r="T7" s="29"/>
      <c r="U7" s="96" t="s">
        <v>89</v>
      </c>
      <c r="V7" s="93">
        <v>0</v>
      </c>
      <c r="W7" s="93">
        <v>0</v>
      </c>
      <c r="X7" s="93">
        <v>3</v>
      </c>
      <c r="Y7" s="93">
        <v>0</v>
      </c>
      <c r="Z7" s="93">
        <v>0</v>
      </c>
      <c r="AA7" s="93">
        <v>4</v>
      </c>
      <c r="AB7" s="93">
        <v>0</v>
      </c>
      <c r="AC7" s="93">
        <v>0</v>
      </c>
      <c r="AD7" s="93">
        <v>0</v>
      </c>
      <c r="AE7" s="93">
        <v>24</v>
      </c>
      <c r="AF7" s="93">
        <v>0</v>
      </c>
      <c r="AG7" s="93">
        <v>6</v>
      </c>
      <c r="AH7" s="93">
        <v>6</v>
      </c>
      <c r="AI7" s="93">
        <v>3</v>
      </c>
      <c r="AJ7" s="93">
        <v>3</v>
      </c>
      <c r="AK7" s="94">
        <f>SUM(V7:AJ7)</f>
        <v>49</v>
      </c>
      <c r="AL7" s="403">
        <f>AK7+AK8</f>
        <v>342</v>
      </c>
      <c r="AM7" s="95">
        <f>AK7/$AL$7*100</f>
        <v>14.327485380116958</v>
      </c>
    </row>
    <row r="8" spans="1:39" ht="15" thickBot="1" x14ac:dyDescent="0.25">
      <c r="A8" s="97" t="s">
        <v>90</v>
      </c>
      <c r="B8" s="98">
        <v>19</v>
      </c>
      <c r="C8" s="98">
        <v>17</v>
      </c>
      <c r="D8" s="98">
        <v>12</v>
      </c>
      <c r="E8" s="98">
        <v>8</v>
      </c>
      <c r="F8" s="98">
        <v>24</v>
      </c>
      <c r="G8" s="98">
        <v>8</v>
      </c>
      <c r="H8" s="98">
        <v>22</v>
      </c>
      <c r="I8" s="98">
        <v>22</v>
      </c>
      <c r="J8" s="98">
        <v>19</v>
      </c>
      <c r="K8" s="98">
        <v>12</v>
      </c>
      <c r="L8" s="98">
        <v>12</v>
      </c>
      <c r="M8" s="98">
        <v>22</v>
      </c>
      <c r="N8" s="98">
        <v>21</v>
      </c>
      <c r="O8" s="98">
        <v>8</v>
      </c>
      <c r="P8" s="98">
        <v>6</v>
      </c>
      <c r="Q8" s="99">
        <f>SUM(B8:P8)</f>
        <v>232</v>
      </c>
      <c r="R8" s="402"/>
      <c r="S8" s="90">
        <f>Q8/$R$7*100</f>
        <v>81.403508771929822</v>
      </c>
      <c r="T8" s="29"/>
      <c r="U8" s="100" t="s">
        <v>90</v>
      </c>
      <c r="V8" s="98">
        <v>24</v>
      </c>
      <c r="W8" s="98">
        <v>24</v>
      </c>
      <c r="X8" s="98">
        <v>21</v>
      </c>
      <c r="Y8" s="98">
        <v>24</v>
      </c>
      <c r="Z8" s="98">
        <v>24</v>
      </c>
      <c r="AA8" s="98">
        <v>2</v>
      </c>
      <c r="AB8" s="98">
        <v>24</v>
      </c>
      <c r="AC8" s="98">
        <v>24</v>
      </c>
      <c r="AD8" s="98">
        <v>24</v>
      </c>
      <c r="AE8" s="98">
        <v>0</v>
      </c>
      <c r="AF8" s="98">
        <v>24</v>
      </c>
      <c r="AG8" s="98">
        <v>18</v>
      </c>
      <c r="AH8" s="98">
        <v>18</v>
      </c>
      <c r="AI8" s="98">
        <v>21</v>
      </c>
      <c r="AJ8" s="98">
        <v>21</v>
      </c>
      <c r="AK8" s="99">
        <f>SUM(V8:AJ8)</f>
        <v>293</v>
      </c>
      <c r="AL8" s="402"/>
      <c r="AM8" s="90">
        <f>AK8/$AL$7*100</f>
        <v>85.672514619883046</v>
      </c>
    </row>
    <row r="9" spans="1:39" x14ac:dyDescent="0.2">
      <c r="A9" s="7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9"/>
      <c r="U9" s="75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ht="15" thickBot="1" x14ac:dyDescent="0.25">
      <c r="A10" s="7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9"/>
      <c r="U10" s="75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ht="15" thickBot="1" x14ac:dyDescent="0.25">
      <c r="A11" s="76" t="s">
        <v>91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9"/>
      <c r="U11" s="76" t="s">
        <v>91</v>
      </c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ht="15" thickBot="1" x14ac:dyDescent="0.25">
      <c r="A12" s="77" t="s">
        <v>8</v>
      </c>
      <c r="B12" s="78">
        <v>1</v>
      </c>
      <c r="C12" s="78">
        <v>2</v>
      </c>
      <c r="D12" s="78">
        <v>3</v>
      </c>
      <c r="E12" s="78">
        <v>4</v>
      </c>
      <c r="F12" s="78">
        <v>5</v>
      </c>
      <c r="G12" s="78">
        <v>6</v>
      </c>
      <c r="H12" s="78">
        <v>7</v>
      </c>
      <c r="I12" s="78">
        <v>8</v>
      </c>
      <c r="J12" s="78">
        <v>9</v>
      </c>
      <c r="K12" s="78">
        <v>10</v>
      </c>
      <c r="L12" s="78">
        <v>11</v>
      </c>
      <c r="M12" s="78">
        <v>12</v>
      </c>
      <c r="N12" s="78">
        <v>13</v>
      </c>
      <c r="O12" s="78">
        <v>14</v>
      </c>
      <c r="P12" s="78">
        <v>15</v>
      </c>
      <c r="Q12" s="79" t="s">
        <v>84</v>
      </c>
      <c r="R12" s="80" t="s">
        <v>85</v>
      </c>
      <c r="S12" s="81" t="s">
        <v>86</v>
      </c>
      <c r="T12" s="29"/>
      <c r="U12" s="77" t="s">
        <v>8</v>
      </c>
      <c r="V12" s="78">
        <v>1</v>
      </c>
      <c r="W12" s="78">
        <v>2</v>
      </c>
      <c r="X12" s="78">
        <v>3</v>
      </c>
      <c r="Y12" s="78">
        <v>4</v>
      </c>
      <c r="Z12" s="78">
        <v>5</v>
      </c>
      <c r="AA12" s="78">
        <v>6</v>
      </c>
      <c r="AB12" s="78">
        <v>7</v>
      </c>
      <c r="AC12" s="78">
        <v>8</v>
      </c>
      <c r="AD12" s="78">
        <v>9</v>
      </c>
      <c r="AE12" s="78">
        <v>10</v>
      </c>
      <c r="AF12" s="78">
        <v>11</v>
      </c>
      <c r="AG12" s="78">
        <v>12</v>
      </c>
      <c r="AH12" s="78">
        <v>13</v>
      </c>
      <c r="AI12" s="78">
        <v>14</v>
      </c>
      <c r="AJ12" s="78">
        <v>15</v>
      </c>
      <c r="AK12" s="79" t="s">
        <v>84</v>
      </c>
      <c r="AL12" s="80" t="s">
        <v>85</v>
      </c>
      <c r="AM12" s="81" t="s">
        <v>86</v>
      </c>
    </row>
    <row r="13" spans="1:39" x14ac:dyDescent="0.2">
      <c r="A13" s="82" t="s">
        <v>92</v>
      </c>
      <c r="B13" s="83">
        <v>16</v>
      </c>
      <c r="C13" s="83">
        <v>16</v>
      </c>
      <c r="D13" s="83">
        <v>16</v>
      </c>
      <c r="E13" s="83">
        <v>16</v>
      </c>
      <c r="F13" s="83">
        <v>16</v>
      </c>
      <c r="G13" s="83">
        <v>16</v>
      </c>
      <c r="H13" s="83">
        <v>16</v>
      </c>
      <c r="I13" s="83">
        <v>16</v>
      </c>
      <c r="J13" s="83">
        <v>16</v>
      </c>
      <c r="K13" s="83">
        <v>16</v>
      </c>
      <c r="L13" s="83">
        <v>8</v>
      </c>
      <c r="M13" s="83">
        <v>16</v>
      </c>
      <c r="N13" s="83">
        <v>16</v>
      </c>
      <c r="O13" s="83">
        <v>16</v>
      </c>
      <c r="P13" s="83">
        <v>11</v>
      </c>
      <c r="Q13" s="84">
        <f>SUM(B13:P13)</f>
        <v>227</v>
      </c>
      <c r="R13" s="401">
        <f>Q13+Q14</f>
        <v>227</v>
      </c>
      <c r="S13" s="85">
        <f>Q13/$R$13*100</f>
        <v>100</v>
      </c>
      <c r="T13" s="29"/>
      <c r="U13" s="86" t="s">
        <v>92</v>
      </c>
      <c r="V13" s="83">
        <v>16</v>
      </c>
      <c r="W13" s="83">
        <v>16</v>
      </c>
      <c r="X13" s="83">
        <v>16</v>
      </c>
      <c r="Y13" s="83">
        <v>16</v>
      </c>
      <c r="Z13" s="83">
        <v>16</v>
      </c>
      <c r="AA13" s="83">
        <v>16</v>
      </c>
      <c r="AB13" s="83">
        <v>16</v>
      </c>
      <c r="AC13" s="83">
        <v>16</v>
      </c>
      <c r="AD13" s="83">
        <v>16</v>
      </c>
      <c r="AE13" s="83">
        <v>16</v>
      </c>
      <c r="AF13" s="83">
        <v>16</v>
      </c>
      <c r="AG13" s="83">
        <v>16</v>
      </c>
      <c r="AH13" s="83">
        <v>16</v>
      </c>
      <c r="AI13" s="83">
        <v>16</v>
      </c>
      <c r="AJ13" s="83">
        <v>16</v>
      </c>
      <c r="AK13" s="84">
        <f>SUM(V13:AJ13)</f>
        <v>240</v>
      </c>
      <c r="AL13" s="401">
        <f>AK13+AK14</f>
        <v>240</v>
      </c>
      <c r="AM13" s="85">
        <f>AK13/$AL$13*100</f>
        <v>100</v>
      </c>
    </row>
    <row r="14" spans="1:39" ht="15" thickBot="1" x14ac:dyDescent="0.25">
      <c r="A14" s="87" t="s">
        <v>93</v>
      </c>
      <c r="B14" s="88">
        <v>0</v>
      </c>
      <c r="C14" s="88">
        <v>0</v>
      </c>
      <c r="D14" s="88">
        <v>0</v>
      </c>
      <c r="E14" s="88">
        <v>0</v>
      </c>
      <c r="F14" s="88">
        <v>0</v>
      </c>
      <c r="G14" s="88">
        <v>0</v>
      </c>
      <c r="H14" s="88">
        <v>0</v>
      </c>
      <c r="I14" s="88">
        <v>0</v>
      </c>
      <c r="J14" s="88">
        <v>0</v>
      </c>
      <c r="K14" s="88">
        <v>0</v>
      </c>
      <c r="L14" s="88">
        <v>0</v>
      </c>
      <c r="M14" s="88">
        <v>0</v>
      </c>
      <c r="N14" s="88">
        <v>0</v>
      </c>
      <c r="O14" s="88">
        <v>0</v>
      </c>
      <c r="P14" s="88">
        <v>0</v>
      </c>
      <c r="Q14" s="89">
        <f>SUM(B14:P14)</f>
        <v>0</v>
      </c>
      <c r="R14" s="402"/>
      <c r="S14" s="90">
        <f>Q14/$R$13*100</f>
        <v>0</v>
      </c>
      <c r="T14" s="29"/>
      <c r="U14" s="91" t="s">
        <v>93</v>
      </c>
      <c r="V14" s="88">
        <v>0</v>
      </c>
      <c r="W14" s="88">
        <v>0</v>
      </c>
      <c r="X14" s="88">
        <v>0</v>
      </c>
      <c r="Y14" s="88">
        <v>0</v>
      </c>
      <c r="Z14" s="88">
        <v>0</v>
      </c>
      <c r="AA14" s="88">
        <v>0</v>
      </c>
      <c r="AB14" s="88">
        <v>0</v>
      </c>
      <c r="AC14" s="88">
        <v>0</v>
      </c>
      <c r="AD14" s="88">
        <v>0</v>
      </c>
      <c r="AE14" s="88">
        <v>0</v>
      </c>
      <c r="AF14" s="88">
        <v>0</v>
      </c>
      <c r="AG14" s="88">
        <v>0</v>
      </c>
      <c r="AH14" s="88">
        <v>0</v>
      </c>
      <c r="AI14" s="88">
        <v>0</v>
      </c>
      <c r="AJ14" s="88">
        <v>0</v>
      </c>
      <c r="AK14" s="89">
        <f>SUM(V14:AJ14)</f>
        <v>0</v>
      </c>
      <c r="AL14" s="402"/>
      <c r="AM14" s="90">
        <f>AK14/$AL$13*100</f>
        <v>0</v>
      </c>
    </row>
    <row r="15" spans="1:39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9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ht="15" thickBot="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9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ht="15" thickBot="1" x14ac:dyDescent="0.25">
      <c r="A17" s="76" t="s">
        <v>91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9"/>
      <c r="U17" s="76" t="s">
        <v>91</v>
      </c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ht="15" thickBot="1" x14ac:dyDescent="0.25">
      <c r="A18" s="77" t="s">
        <v>8</v>
      </c>
      <c r="B18" s="78">
        <v>1</v>
      </c>
      <c r="C18" s="78">
        <v>2</v>
      </c>
      <c r="D18" s="78">
        <v>3</v>
      </c>
      <c r="E18" s="78">
        <v>4</v>
      </c>
      <c r="F18" s="78">
        <v>5</v>
      </c>
      <c r="G18" s="78">
        <v>6</v>
      </c>
      <c r="H18" s="78">
        <v>7</v>
      </c>
      <c r="I18" s="78">
        <v>8</v>
      </c>
      <c r="J18" s="78">
        <v>9</v>
      </c>
      <c r="K18" s="78">
        <v>10</v>
      </c>
      <c r="L18" s="78">
        <v>11</v>
      </c>
      <c r="M18" s="78">
        <v>12</v>
      </c>
      <c r="N18" s="78">
        <v>13</v>
      </c>
      <c r="O18" s="78">
        <v>14</v>
      </c>
      <c r="P18" s="78">
        <v>15</v>
      </c>
      <c r="Q18" s="79" t="s">
        <v>84</v>
      </c>
      <c r="R18" s="80" t="s">
        <v>85</v>
      </c>
      <c r="S18" s="81" t="s">
        <v>86</v>
      </c>
      <c r="T18" s="29"/>
      <c r="U18" s="77" t="s">
        <v>8</v>
      </c>
      <c r="V18" s="78">
        <v>1</v>
      </c>
      <c r="W18" s="78">
        <v>2</v>
      </c>
      <c r="X18" s="78">
        <v>3</v>
      </c>
      <c r="Y18" s="78">
        <v>4</v>
      </c>
      <c r="Z18" s="78">
        <v>5</v>
      </c>
      <c r="AA18" s="78">
        <v>6</v>
      </c>
      <c r="AB18" s="78">
        <v>7</v>
      </c>
      <c r="AC18" s="78">
        <v>8</v>
      </c>
      <c r="AD18" s="78">
        <v>9</v>
      </c>
      <c r="AE18" s="78">
        <v>10</v>
      </c>
      <c r="AF18" s="78">
        <v>11</v>
      </c>
      <c r="AG18" s="78">
        <v>12</v>
      </c>
      <c r="AH18" s="78">
        <v>13</v>
      </c>
      <c r="AI18" s="78">
        <v>14</v>
      </c>
      <c r="AJ18" s="78">
        <v>15</v>
      </c>
      <c r="AK18" s="79" t="s">
        <v>84</v>
      </c>
      <c r="AL18" s="80" t="s">
        <v>85</v>
      </c>
      <c r="AM18" s="81" t="s">
        <v>86</v>
      </c>
    </row>
    <row r="19" spans="1:39" x14ac:dyDescent="0.2">
      <c r="A19" s="101" t="s">
        <v>94</v>
      </c>
      <c r="B19" s="102">
        <v>16</v>
      </c>
      <c r="C19" s="102">
        <v>16</v>
      </c>
      <c r="D19" s="102">
        <v>16</v>
      </c>
      <c r="E19" s="102">
        <v>16</v>
      </c>
      <c r="F19" s="102">
        <v>16</v>
      </c>
      <c r="G19" s="102">
        <v>6</v>
      </c>
      <c r="H19" s="102">
        <v>16</v>
      </c>
      <c r="I19" s="102">
        <v>16</v>
      </c>
      <c r="J19" s="102">
        <v>16</v>
      </c>
      <c r="K19" s="102">
        <v>16</v>
      </c>
      <c r="L19" s="102">
        <v>16</v>
      </c>
      <c r="M19" s="102">
        <v>16</v>
      </c>
      <c r="N19" s="102">
        <v>16</v>
      </c>
      <c r="O19" s="102">
        <v>16</v>
      </c>
      <c r="P19" s="102">
        <v>16</v>
      </c>
      <c r="Q19" s="103">
        <f>SUM(B19:P19)</f>
        <v>230</v>
      </c>
      <c r="R19" s="401">
        <f>Q19+Q20</f>
        <v>240</v>
      </c>
      <c r="S19" s="85">
        <f>Q19/$R$19*100</f>
        <v>95.833333333333343</v>
      </c>
      <c r="T19" s="29"/>
      <c r="U19" s="104" t="s">
        <v>94</v>
      </c>
      <c r="V19" s="102">
        <v>16</v>
      </c>
      <c r="W19" s="102">
        <v>16</v>
      </c>
      <c r="X19" s="102">
        <v>16</v>
      </c>
      <c r="Y19" s="102">
        <v>16</v>
      </c>
      <c r="Z19" s="102">
        <v>16</v>
      </c>
      <c r="AA19" s="102">
        <v>16</v>
      </c>
      <c r="AB19" s="102">
        <v>16</v>
      </c>
      <c r="AC19" s="102">
        <v>16</v>
      </c>
      <c r="AD19" s="102">
        <v>16</v>
      </c>
      <c r="AE19" s="102">
        <v>16</v>
      </c>
      <c r="AF19" s="102">
        <v>16</v>
      </c>
      <c r="AG19" s="102">
        <v>16</v>
      </c>
      <c r="AH19" s="102">
        <v>16</v>
      </c>
      <c r="AI19" s="102">
        <v>16</v>
      </c>
      <c r="AJ19" s="102">
        <v>16</v>
      </c>
      <c r="AK19" s="103">
        <f>SUM(V19:AJ19)</f>
        <v>240</v>
      </c>
      <c r="AL19" s="401">
        <f>AK19+AK20</f>
        <v>240</v>
      </c>
      <c r="AM19" s="85">
        <f>AK19/$AL$19*100</f>
        <v>100</v>
      </c>
    </row>
    <row r="20" spans="1:39" ht="15" thickBot="1" x14ac:dyDescent="0.25">
      <c r="A20" s="97" t="s">
        <v>95</v>
      </c>
      <c r="B20" s="98">
        <v>0</v>
      </c>
      <c r="C20" s="98">
        <v>0</v>
      </c>
      <c r="D20" s="98">
        <v>0</v>
      </c>
      <c r="E20" s="98">
        <v>0</v>
      </c>
      <c r="F20" s="98">
        <v>0</v>
      </c>
      <c r="G20" s="98">
        <v>10</v>
      </c>
      <c r="H20" s="98">
        <v>0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  <c r="N20" s="98">
        <v>0</v>
      </c>
      <c r="O20" s="98">
        <v>0</v>
      </c>
      <c r="P20" s="98">
        <v>0</v>
      </c>
      <c r="Q20" s="99">
        <f>SUM(B20:P20)</f>
        <v>10</v>
      </c>
      <c r="R20" s="402"/>
      <c r="S20" s="90">
        <f>Q20/$R$19*100</f>
        <v>4.1666666666666661</v>
      </c>
      <c r="T20" s="29"/>
      <c r="U20" s="100" t="s">
        <v>95</v>
      </c>
      <c r="V20" s="98">
        <v>0</v>
      </c>
      <c r="W20" s="98">
        <v>0</v>
      </c>
      <c r="X20" s="98">
        <v>0</v>
      </c>
      <c r="Y20" s="98">
        <v>0</v>
      </c>
      <c r="Z20" s="98">
        <v>0</v>
      </c>
      <c r="AA20" s="98">
        <v>0</v>
      </c>
      <c r="AB20" s="98">
        <v>0</v>
      </c>
      <c r="AC20" s="98">
        <v>0</v>
      </c>
      <c r="AD20" s="98">
        <v>0</v>
      </c>
      <c r="AE20" s="98">
        <v>0</v>
      </c>
      <c r="AF20" s="98">
        <v>0</v>
      </c>
      <c r="AG20" s="98">
        <v>0</v>
      </c>
      <c r="AH20" s="98">
        <v>0</v>
      </c>
      <c r="AI20" s="98">
        <v>0</v>
      </c>
      <c r="AJ20" s="98">
        <v>0</v>
      </c>
      <c r="AK20" s="99">
        <f>SUM(V20:AJ20)</f>
        <v>0</v>
      </c>
      <c r="AL20" s="402"/>
      <c r="AM20" s="90">
        <f>AK20/$AL$19*100</f>
        <v>0</v>
      </c>
    </row>
    <row r="21" spans="1:39" x14ac:dyDescent="0.2">
      <c r="A21" s="7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9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x14ac:dyDescent="0.2">
      <c r="A22" s="7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9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</sheetData>
  <mergeCells count="10">
    <mergeCell ref="R13:R14"/>
    <mergeCell ref="AL13:AL14"/>
    <mergeCell ref="R19:R20"/>
    <mergeCell ref="AL19:AL20"/>
    <mergeCell ref="A1:D1"/>
    <mergeCell ref="U1:W1"/>
    <mergeCell ref="R5:R6"/>
    <mergeCell ref="AL5:AL6"/>
    <mergeCell ref="R7:R8"/>
    <mergeCell ref="AL7:AL8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zoomScale="70" zoomScaleNormal="70" workbookViewId="0">
      <selection sqref="A1:D1"/>
    </sheetView>
  </sheetViews>
  <sheetFormatPr baseColWidth="10" defaultColWidth="8" defaultRowHeight="14.25" x14ac:dyDescent="0.2"/>
  <cols>
    <col min="1" max="1" width="19.625" style="106" bestFit="1" customWidth="1"/>
    <col min="2" max="2" width="2" style="106" customWidth="1"/>
    <col min="3" max="3" width="10.125" style="106" bestFit="1" customWidth="1"/>
    <col min="4" max="13" width="11" style="106" bestFit="1" customWidth="1"/>
    <col min="14" max="14" width="11" style="106" customWidth="1"/>
    <col min="15" max="15" width="3.875" style="106" customWidth="1"/>
    <col min="16" max="16" width="19.625" style="106" bestFit="1" customWidth="1"/>
    <col min="17" max="17" width="2" style="106" customWidth="1"/>
    <col min="18" max="18" width="10.25" style="106" bestFit="1" customWidth="1"/>
    <col min="19" max="19" width="11" style="106" bestFit="1" customWidth="1"/>
    <col min="20" max="20" width="11.125" style="106" bestFit="1" customWidth="1"/>
    <col min="21" max="26" width="11" style="106" bestFit="1" customWidth="1"/>
    <col min="27" max="29" width="11.125" style="106" bestFit="1" customWidth="1"/>
    <col min="30" max="16384" width="8" style="106"/>
  </cols>
  <sheetData>
    <row r="1" spans="1:29" ht="27" thickBot="1" x14ac:dyDescent="0.45">
      <c r="A1" s="404" t="s">
        <v>96</v>
      </c>
      <c r="B1" s="405"/>
      <c r="C1" s="405"/>
      <c r="D1" s="406"/>
      <c r="E1" s="105"/>
      <c r="F1" s="105"/>
      <c r="O1" s="107"/>
      <c r="P1" s="405" t="s">
        <v>97</v>
      </c>
      <c r="Q1" s="405"/>
      <c r="R1" s="405"/>
      <c r="S1" s="406"/>
    </row>
    <row r="2" spans="1:29" x14ac:dyDescent="0.2">
      <c r="O2" s="107"/>
    </row>
    <row r="3" spans="1:29" ht="15" thickBot="1" x14ac:dyDescent="0.25">
      <c r="O3" s="107"/>
    </row>
    <row r="4" spans="1:29" x14ac:dyDescent="0.2">
      <c r="A4" s="407" t="s">
        <v>8</v>
      </c>
      <c r="B4" s="408"/>
      <c r="C4" s="108" t="s">
        <v>98</v>
      </c>
      <c r="D4" s="108" t="s">
        <v>99</v>
      </c>
      <c r="E4" s="108" t="s">
        <v>100</v>
      </c>
      <c r="F4" s="108" t="s">
        <v>101</v>
      </c>
      <c r="G4" s="108" t="s">
        <v>102</v>
      </c>
      <c r="H4" s="108" t="s">
        <v>103</v>
      </c>
      <c r="I4" s="108" t="s">
        <v>104</v>
      </c>
      <c r="J4" s="108" t="s">
        <v>105</v>
      </c>
      <c r="K4" s="108" t="s">
        <v>106</v>
      </c>
      <c r="L4" s="108" t="s">
        <v>107</v>
      </c>
      <c r="M4" s="108" t="s">
        <v>108</v>
      </c>
      <c r="N4" s="109" t="s">
        <v>109</v>
      </c>
      <c r="O4" s="107"/>
      <c r="P4" s="409" t="s">
        <v>8</v>
      </c>
      <c r="Q4" s="408"/>
      <c r="R4" s="108" t="s">
        <v>98</v>
      </c>
      <c r="S4" s="108" t="s">
        <v>99</v>
      </c>
      <c r="T4" s="108" t="s">
        <v>100</v>
      </c>
      <c r="U4" s="108" t="s">
        <v>101</v>
      </c>
      <c r="V4" s="108" t="s">
        <v>102</v>
      </c>
      <c r="W4" s="108" t="s">
        <v>103</v>
      </c>
      <c r="X4" s="108" t="s">
        <v>104</v>
      </c>
      <c r="Y4" s="108" t="s">
        <v>105</v>
      </c>
      <c r="Z4" s="108" t="s">
        <v>106</v>
      </c>
      <c r="AA4" s="108" t="s">
        <v>107</v>
      </c>
      <c r="AB4" s="108" t="s">
        <v>108</v>
      </c>
      <c r="AC4" s="109" t="s">
        <v>109</v>
      </c>
    </row>
    <row r="5" spans="1:29" x14ac:dyDescent="0.2">
      <c r="A5" s="410" t="s">
        <v>110</v>
      </c>
      <c r="B5" s="411"/>
      <c r="C5" s="110" t="s">
        <v>111</v>
      </c>
      <c r="D5" s="110" t="s">
        <v>112</v>
      </c>
      <c r="E5" s="110" t="s">
        <v>113</v>
      </c>
      <c r="F5" s="110" t="s">
        <v>114</v>
      </c>
      <c r="G5" s="110" t="s">
        <v>115</v>
      </c>
      <c r="H5" s="110" t="s">
        <v>116</v>
      </c>
      <c r="I5" s="110" t="s">
        <v>117</v>
      </c>
      <c r="J5" s="110" t="s">
        <v>118</v>
      </c>
      <c r="K5" s="110" t="s">
        <v>119</v>
      </c>
      <c r="L5" s="110" t="s">
        <v>120</v>
      </c>
      <c r="M5" s="110" t="s">
        <v>121</v>
      </c>
      <c r="N5" s="111" t="s">
        <v>122</v>
      </c>
      <c r="O5" s="107"/>
      <c r="P5" s="412" t="s">
        <v>110</v>
      </c>
      <c r="Q5" s="411"/>
      <c r="R5" s="110" t="s">
        <v>111</v>
      </c>
      <c r="S5" s="110" t="s">
        <v>112</v>
      </c>
      <c r="T5" s="110" t="s">
        <v>113</v>
      </c>
      <c r="U5" s="110" t="s">
        <v>114</v>
      </c>
      <c r="V5" s="110" t="s">
        <v>115</v>
      </c>
      <c r="W5" s="110" t="s">
        <v>116</v>
      </c>
      <c r="X5" s="110" t="s">
        <v>117</v>
      </c>
      <c r="Y5" s="110" t="s">
        <v>118</v>
      </c>
      <c r="Z5" s="110" t="s">
        <v>119</v>
      </c>
      <c r="AA5" s="110" t="s">
        <v>120</v>
      </c>
      <c r="AB5" s="110" t="s">
        <v>121</v>
      </c>
      <c r="AC5" s="111" t="s">
        <v>122</v>
      </c>
    </row>
    <row r="6" spans="1:29" x14ac:dyDescent="0.2">
      <c r="A6" s="410" t="s">
        <v>123</v>
      </c>
      <c r="B6" s="411"/>
      <c r="C6" s="110" t="s">
        <v>124</v>
      </c>
      <c r="D6" s="110" t="s">
        <v>124</v>
      </c>
      <c r="E6" s="110" t="s">
        <v>124</v>
      </c>
      <c r="F6" s="110" t="s">
        <v>124</v>
      </c>
      <c r="G6" s="110" t="s">
        <v>124</v>
      </c>
      <c r="H6" s="110" t="s">
        <v>124</v>
      </c>
      <c r="I6" s="110" t="s">
        <v>124</v>
      </c>
      <c r="J6" s="110" t="s">
        <v>124</v>
      </c>
      <c r="K6" s="110" t="s">
        <v>124</v>
      </c>
      <c r="L6" s="110" t="s">
        <v>124</v>
      </c>
      <c r="M6" s="110" t="s">
        <v>124</v>
      </c>
      <c r="N6" s="111" t="s">
        <v>124</v>
      </c>
      <c r="O6" s="107"/>
      <c r="P6" s="412" t="s">
        <v>123</v>
      </c>
      <c r="Q6" s="411"/>
      <c r="R6" s="110" t="s">
        <v>124</v>
      </c>
      <c r="S6" s="110" t="s">
        <v>124</v>
      </c>
      <c r="T6" s="110" t="s">
        <v>124</v>
      </c>
      <c r="U6" s="110" t="s">
        <v>124</v>
      </c>
      <c r="V6" s="110" t="s">
        <v>124</v>
      </c>
      <c r="W6" s="110" t="s">
        <v>124</v>
      </c>
      <c r="X6" s="110" t="s">
        <v>124</v>
      </c>
      <c r="Y6" s="110" t="s">
        <v>124</v>
      </c>
      <c r="Z6" s="110" t="s">
        <v>124</v>
      </c>
      <c r="AA6" s="110" t="s">
        <v>124</v>
      </c>
      <c r="AB6" s="110" t="s">
        <v>124</v>
      </c>
      <c r="AC6" s="111" t="s">
        <v>124</v>
      </c>
    </row>
    <row r="7" spans="1:29" x14ac:dyDescent="0.2">
      <c r="A7" s="413" t="s">
        <v>125</v>
      </c>
      <c r="B7" s="112">
        <v>1</v>
      </c>
      <c r="C7" s="113">
        <v>27000000</v>
      </c>
      <c r="D7" s="113">
        <v>300000000</v>
      </c>
      <c r="E7" s="113">
        <v>20000000</v>
      </c>
      <c r="F7" s="113">
        <v>160000000</v>
      </c>
      <c r="G7" s="113">
        <v>280000000</v>
      </c>
      <c r="H7" s="113">
        <v>260000000</v>
      </c>
      <c r="I7" s="113">
        <v>230000000</v>
      </c>
      <c r="J7" s="113">
        <v>190000000</v>
      </c>
      <c r="K7" s="113">
        <v>420000000</v>
      </c>
      <c r="L7" s="113">
        <v>350000000</v>
      </c>
      <c r="M7" s="113">
        <v>620000000</v>
      </c>
      <c r="N7" s="114">
        <v>330000000</v>
      </c>
      <c r="O7" s="107"/>
      <c r="P7" s="415" t="s">
        <v>125</v>
      </c>
      <c r="Q7" s="112">
        <v>1</v>
      </c>
      <c r="R7" s="110">
        <v>30000000</v>
      </c>
      <c r="S7" s="110">
        <v>220000000</v>
      </c>
      <c r="T7" s="110">
        <v>370000000</v>
      </c>
      <c r="U7" s="110">
        <v>50000000</v>
      </c>
      <c r="V7" s="110">
        <v>36000000</v>
      </c>
      <c r="W7" s="110">
        <v>17000000</v>
      </c>
      <c r="X7" s="110">
        <v>10000000</v>
      </c>
      <c r="Y7" s="110">
        <v>3100000</v>
      </c>
      <c r="Z7" s="110">
        <v>2000000</v>
      </c>
      <c r="AA7" s="110">
        <v>740000</v>
      </c>
      <c r="AB7" s="110">
        <v>690000</v>
      </c>
      <c r="AC7" s="111">
        <v>400000</v>
      </c>
    </row>
    <row r="8" spans="1:29" x14ac:dyDescent="0.2">
      <c r="A8" s="413"/>
      <c r="B8" s="112">
        <v>2</v>
      </c>
      <c r="C8" s="113">
        <v>21000000</v>
      </c>
      <c r="D8" s="113">
        <v>270000000</v>
      </c>
      <c r="E8" s="113">
        <v>10000000</v>
      </c>
      <c r="F8" s="113">
        <v>140000000</v>
      </c>
      <c r="G8" s="113">
        <v>280000000</v>
      </c>
      <c r="H8" s="113">
        <v>190000000</v>
      </c>
      <c r="I8" s="113">
        <v>230000000</v>
      </c>
      <c r="J8" s="113">
        <v>310000000</v>
      </c>
      <c r="K8" s="113">
        <v>390000000</v>
      </c>
      <c r="L8" s="113">
        <v>260000000</v>
      </c>
      <c r="M8" s="113">
        <v>390000000</v>
      </c>
      <c r="N8" s="114">
        <v>340000000</v>
      </c>
      <c r="O8" s="107"/>
      <c r="P8" s="415"/>
      <c r="Q8" s="112">
        <v>2</v>
      </c>
      <c r="R8" s="110">
        <v>27000000</v>
      </c>
      <c r="S8" s="110">
        <v>150000000</v>
      </c>
      <c r="T8" s="110">
        <v>430000000</v>
      </c>
      <c r="U8" s="110">
        <v>50000000</v>
      </c>
      <c r="V8" s="110">
        <v>28000000</v>
      </c>
      <c r="W8" s="110">
        <v>16000000</v>
      </c>
      <c r="X8" s="110">
        <v>5000000</v>
      </c>
      <c r="Y8" s="110">
        <v>3800000</v>
      </c>
      <c r="Z8" s="110">
        <v>1900000</v>
      </c>
      <c r="AA8" s="110">
        <v>910000</v>
      </c>
      <c r="AB8" s="110">
        <v>750000</v>
      </c>
      <c r="AC8" s="111">
        <v>400000</v>
      </c>
    </row>
    <row r="9" spans="1:29" x14ac:dyDescent="0.2">
      <c r="A9" s="413"/>
      <c r="B9" s="112">
        <v>3</v>
      </c>
      <c r="C9" s="113">
        <v>26000000</v>
      </c>
      <c r="D9" s="113">
        <v>390000000</v>
      </c>
      <c r="E9" s="113">
        <v>280000000</v>
      </c>
      <c r="F9" s="113">
        <v>420000000</v>
      </c>
      <c r="G9" s="113">
        <v>370000000</v>
      </c>
      <c r="H9" s="113">
        <v>380000000</v>
      </c>
      <c r="I9" s="113">
        <v>430000000</v>
      </c>
      <c r="J9" s="113">
        <v>430000000</v>
      </c>
      <c r="K9" s="113">
        <v>570000000</v>
      </c>
      <c r="L9" s="113">
        <v>560000000</v>
      </c>
      <c r="M9" s="113">
        <v>650000000</v>
      </c>
      <c r="N9" s="114">
        <v>640000000</v>
      </c>
      <c r="O9" s="107"/>
      <c r="P9" s="415"/>
      <c r="Q9" s="112">
        <v>3</v>
      </c>
      <c r="R9" s="110">
        <v>30000000</v>
      </c>
      <c r="S9" s="110">
        <v>420000000</v>
      </c>
      <c r="T9" s="110">
        <v>350000000</v>
      </c>
      <c r="U9" s="110">
        <v>60000000</v>
      </c>
      <c r="V9" s="110">
        <v>51000000</v>
      </c>
      <c r="W9" s="110">
        <v>21000000</v>
      </c>
      <c r="X9" s="110">
        <v>9000000</v>
      </c>
      <c r="Y9" s="110">
        <v>4500000</v>
      </c>
      <c r="Z9" s="110">
        <v>2700000</v>
      </c>
      <c r="AA9" s="110">
        <v>930000</v>
      </c>
      <c r="AB9" s="110">
        <v>820000</v>
      </c>
      <c r="AC9" s="111">
        <v>680000</v>
      </c>
    </row>
    <row r="10" spans="1:29" ht="15" thickBot="1" x14ac:dyDescent="0.25">
      <c r="A10" s="414"/>
      <c r="B10" s="115">
        <v>4</v>
      </c>
      <c r="C10" s="116">
        <v>28000000</v>
      </c>
      <c r="D10" s="116">
        <v>260000000</v>
      </c>
      <c r="E10" s="116">
        <v>10000000</v>
      </c>
      <c r="F10" s="116">
        <v>190000000</v>
      </c>
      <c r="G10" s="116">
        <v>240000000</v>
      </c>
      <c r="H10" s="116">
        <v>590000000</v>
      </c>
      <c r="I10" s="116">
        <v>270000000</v>
      </c>
      <c r="J10" s="116">
        <v>200000000</v>
      </c>
      <c r="K10" s="116">
        <v>320000000</v>
      </c>
      <c r="L10" s="116">
        <v>260000000</v>
      </c>
      <c r="M10" s="116">
        <v>440000000</v>
      </c>
      <c r="N10" s="117">
        <v>250000000</v>
      </c>
      <c r="O10" s="107"/>
      <c r="P10" s="416"/>
      <c r="Q10" s="115">
        <v>4</v>
      </c>
      <c r="R10" s="118">
        <v>28000000</v>
      </c>
      <c r="S10" s="118">
        <v>150000000</v>
      </c>
      <c r="T10" s="118">
        <v>420000000</v>
      </c>
      <c r="U10" s="118">
        <v>80000000</v>
      </c>
      <c r="V10" s="118">
        <v>26000000</v>
      </c>
      <c r="W10" s="118">
        <v>24000000</v>
      </c>
      <c r="X10" s="118">
        <v>14000000</v>
      </c>
      <c r="Y10" s="118">
        <v>3600000</v>
      </c>
      <c r="Z10" s="118">
        <v>2200000</v>
      </c>
      <c r="AA10" s="118">
        <v>990000</v>
      </c>
      <c r="AB10" s="118">
        <v>630000</v>
      </c>
      <c r="AC10" s="119">
        <v>440000</v>
      </c>
    </row>
    <row r="11" spans="1:29" ht="15" thickBot="1" x14ac:dyDescent="0.25"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07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</row>
    <row r="12" spans="1:29" x14ac:dyDescent="0.2">
      <c r="A12" s="407" t="s">
        <v>8</v>
      </c>
      <c r="B12" s="408"/>
      <c r="C12" s="108" t="s">
        <v>98</v>
      </c>
      <c r="D12" s="108" t="s">
        <v>99</v>
      </c>
      <c r="E12" s="108" t="s">
        <v>100</v>
      </c>
      <c r="F12" s="108" t="s">
        <v>101</v>
      </c>
      <c r="G12" s="108" t="s">
        <v>102</v>
      </c>
      <c r="H12" s="108" t="s">
        <v>103</v>
      </c>
      <c r="I12" s="108" t="s">
        <v>104</v>
      </c>
      <c r="J12" s="108" t="s">
        <v>105</v>
      </c>
      <c r="K12" s="108" t="s">
        <v>106</v>
      </c>
      <c r="L12" s="108" t="s">
        <v>107</v>
      </c>
      <c r="M12" s="108" t="s">
        <v>108</v>
      </c>
      <c r="N12" s="109" t="s">
        <v>109</v>
      </c>
      <c r="O12" s="107"/>
      <c r="P12" s="409" t="s">
        <v>8</v>
      </c>
      <c r="Q12" s="408"/>
      <c r="R12" s="108" t="s">
        <v>98</v>
      </c>
      <c r="S12" s="108" t="s">
        <v>99</v>
      </c>
      <c r="T12" s="108" t="s">
        <v>100</v>
      </c>
      <c r="U12" s="108" t="s">
        <v>101</v>
      </c>
      <c r="V12" s="108" t="s">
        <v>102</v>
      </c>
      <c r="W12" s="108" t="s">
        <v>103</v>
      </c>
      <c r="X12" s="108" t="s">
        <v>104</v>
      </c>
      <c r="Y12" s="108" t="s">
        <v>105</v>
      </c>
      <c r="Z12" s="108" t="s">
        <v>106</v>
      </c>
      <c r="AA12" s="108" t="s">
        <v>107</v>
      </c>
      <c r="AB12" s="108" t="s">
        <v>108</v>
      </c>
      <c r="AC12" s="109" t="s">
        <v>109</v>
      </c>
    </row>
    <row r="13" spans="1:29" x14ac:dyDescent="0.2">
      <c r="A13" s="410" t="s">
        <v>110</v>
      </c>
      <c r="B13" s="411"/>
      <c r="C13" s="110" t="s">
        <v>111</v>
      </c>
      <c r="D13" s="110" t="s">
        <v>112</v>
      </c>
      <c r="E13" s="110" t="s">
        <v>113</v>
      </c>
      <c r="F13" s="110" t="s">
        <v>114</v>
      </c>
      <c r="G13" s="110" t="s">
        <v>115</v>
      </c>
      <c r="H13" s="110" t="s">
        <v>116</v>
      </c>
      <c r="I13" s="110" t="s">
        <v>117</v>
      </c>
      <c r="J13" s="110" t="s">
        <v>118</v>
      </c>
      <c r="K13" s="110" t="s">
        <v>119</v>
      </c>
      <c r="L13" s="110" t="s">
        <v>120</v>
      </c>
      <c r="M13" s="110" t="s">
        <v>121</v>
      </c>
      <c r="N13" s="111" t="s">
        <v>122</v>
      </c>
      <c r="O13" s="107"/>
      <c r="P13" s="412" t="s">
        <v>110</v>
      </c>
      <c r="Q13" s="411"/>
      <c r="R13" s="110" t="s">
        <v>111</v>
      </c>
      <c r="S13" s="110" t="s">
        <v>112</v>
      </c>
      <c r="T13" s="110" t="s">
        <v>113</v>
      </c>
      <c r="U13" s="110" t="s">
        <v>114</v>
      </c>
      <c r="V13" s="110" t="s">
        <v>115</v>
      </c>
      <c r="W13" s="110" t="s">
        <v>116</v>
      </c>
      <c r="X13" s="110" t="s">
        <v>117</v>
      </c>
      <c r="Y13" s="110" t="s">
        <v>118</v>
      </c>
      <c r="Z13" s="110" t="s">
        <v>119</v>
      </c>
      <c r="AA13" s="110" t="s">
        <v>120</v>
      </c>
      <c r="AB13" s="110" t="s">
        <v>121</v>
      </c>
      <c r="AC13" s="111" t="s">
        <v>122</v>
      </c>
    </row>
    <row r="14" spans="1:29" x14ac:dyDescent="0.2">
      <c r="A14" s="410" t="s">
        <v>123</v>
      </c>
      <c r="B14" s="411"/>
      <c r="C14" s="110" t="s">
        <v>126</v>
      </c>
      <c r="D14" s="110" t="s">
        <v>126</v>
      </c>
      <c r="E14" s="110" t="s">
        <v>126</v>
      </c>
      <c r="F14" s="110" t="s">
        <v>126</v>
      </c>
      <c r="G14" s="110" t="s">
        <v>126</v>
      </c>
      <c r="H14" s="110" t="s">
        <v>126</v>
      </c>
      <c r="I14" s="110" t="s">
        <v>126</v>
      </c>
      <c r="J14" s="110" t="s">
        <v>126</v>
      </c>
      <c r="K14" s="110" t="s">
        <v>126</v>
      </c>
      <c r="L14" s="110" t="s">
        <v>126</v>
      </c>
      <c r="M14" s="110" t="s">
        <v>126</v>
      </c>
      <c r="N14" s="111" t="s">
        <v>126</v>
      </c>
      <c r="O14" s="107"/>
      <c r="P14" s="412" t="s">
        <v>123</v>
      </c>
      <c r="Q14" s="411"/>
      <c r="R14" s="110" t="s">
        <v>126</v>
      </c>
      <c r="S14" s="110" t="s">
        <v>126</v>
      </c>
      <c r="T14" s="110" t="s">
        <v>126</v>
      </c>
      <c r="U14" s="110" t="s">
        <v>126</v>
      </c>
      <c r="V14" s="110" t="s">
        <v>126</v>
      </c>
      <c r="W14" s="110" t="s">
        <v>126</v>
      </c>
      <c r="X14" s="110" t="s">
        <v>126</v>
      </c>
      <c r="Y14" s="110" t="s">
        <v>126</v>
      </c>
      <c r="Z14" s="110" t="s">
        <v>126</v>
      </c>
      <c r="AA14" s="110" t="s">
        <v>126</v>
      </c>
      <c r="AB14" s="110" t="s">
        <v>126</v>
      </c>
      <c r="AC14" s="111" t="s">
        <v>126</v>
      </c>
    </row>
    <row r="15" spans="1:29" x14ac:dyDescent="0.2">
      <c r="A15" s="413" t="s">
        <v>125</v>
      </c>
      <c r="B15" s="121">
        <v>1</v>
      </c>
      <c r="C15" s="122">
        <v>25000000</v>
      </c>
      <c r="D15" s="113">
        <v>31000000</v>
      </c>
      <c r="E15" s="113">
        <v>150000000</v>
      </c>
      <c r="F15" s="113">
        <v>50000000</v>
      </c>
      <c r="G15" s="113">
        <v>54000000</v>
      </c>
      <c r="H15" s="113">
        <v>50000000</v>
      </c>
      <c r="I15" s="113">
        <v>44000000</v>
      </c>
      <c r="J15" s="113">
        <v>42000000</v>
      </c>
      <c r="K15" s="113">
        <v>78000000</v>
      </c>
      <c r="L15" s="113">
        <v>105000000</v>
      </c>
      <c r="M15" s="113">
        <v>310000000</v>
      </c>
      <c r="N15" s="114">
        <v>101000000</v>
      </c>
      <c r="O15" s="107"/>
      <c r="P15" s="415" t="s">
        <v>125</v>
      </c>
      <c r="Q15" s="112">
        <v>1</v>
      </c>
      <c r="R15" s="113">
        <v>24000000</v>
      </c>
      <c r="S15" s="113">
        <v>380000000</v>
      </c>
      <c r="T15" s="113">
        <v>90000000</v>
      </c>
      <c r="U15" s="113">
        <v>420000000</v>
      </c>
      <c r="V15" s="113">
        <v>760000000</v>
      </c>
      <c r="W15" s="113">
        <v>400000000</v>
      </c>
      <c r="X15" s="113">
        <v>600000000</v>
      </c>
      <c r="Y15" s="113">
        <v>470000000</v>
      </c>
      <c r="Z15" s="113">
        <v>650000000</v>
      </c>
      <c r="AA15" s="113">
        <v>510000000</v>
      </c>
      <c r="AB15" s="113">
        <v>790000000</v>
      </c>
      <c r="AC15" s="114">
        <v>600000000</v>
      </c>
    </row>
    <row r="16" spans="1:29" x14ac:dyDescent="0.2">
      <c r="A16" s="413"/>
      <c r="B16" s="121">
        <v>2</v>
      </c>
      <c r="C16" s="122">
        <v>18000000</v>
      </c>
      <c r="D16" s="113">
        <v>37000000</v>
      </c>
      <c r="E16" s="113">
        <v>170000000</v>
      </c>
      <c r="F16" s="113">
        <v>30000000</v>
      </c>
      <c r="G16" s="113">
        <v>46000000</v>
      </c>
      <c r="H16" s="113">
        <v>44000000</v>
      </c>
      <c r="I16" s="113">
        <v>45000000</v>
      </c>
      <c r="J16" s="113">
        <v>47000000</v>
      </c>
      <c r="K16" s="113">
        <v>71000000</v>
      </c>
      <c r="L16" s="113">
        <v>89000000</v>
      </c>
      <c r="M16" s="113">
        <v>200000000</v>
      </c>
      <c r="N16" s="114">
        <v>110000000</v>
      </c>
      <c r="O16" s="107"/>
      <c r="P16" s="415"/>
      <c r="Q16" s="112">
        <v>2</v>
      </c>
      <c r="R16" s="113">
        <v>21000000</v>
      </c>
      <c r="S16" s="113">
        <v>380000000</v>
      </c>
      <c r="T16" s="113">
        <v>90000000</v>
      </c>
      <c r="U16" s="113">
        <v>390000000</v>
      </c>
      <c r="V16" s="113">
        <v>640000000</v>
      </c>
      <c r="W16" s="113">
        <v>490000000</v>
      </c>
      <c r="X16" s="113">
        <v>510000000</v>
      </c>
      <c r="Y16" s="113">
        <v>460000000</v>
      </c>
      <c r="Z16" s="113">
        <v>610000000</v>
      </c>
      <c r="AA16" s="113">
        <v>550000000</v>
      </c>
      <c r="AB16" s="113">
        <v>840000000</v>
      </c>
      <c r="AC16" s="114">
        <v>740000000</v>
      </c>
    </row>
    <row r="17" spans="1:31" x14ac:dyDescent="0.2">
      <c r="A17" s="413"/>
      <c r="B17" s="123">
        <v>3</v>
      </c>
      <c r="C17" s="124">
        <v>24000000</v>
      </c>
      <c r="D17" s="124">
        <v>37000000</v>
      </c>
      <c r="E17" s="124">
        <v>390000000</v>
      </c>
      <c r="F17" s="124">
        <v>470000000</v>
      </c>
      <c r="G17" s="124" t="s">
        <v>71</v>
      </c>
      <c r="H17" s="124" t="s">
        <v>71</v>
      </c>
      <c r="I17" s="124" t="s">
        <v>71</v>
      </c>
      <c r="J17" s="124" t="s">
        <v>71</v>
      </c>
      <c r="K17" s="124" t="s">
        <v>71</v>
      </c>
      <c r="L17" s="124" t="s">
        <v>71</v>
      </c>
      <c r="M17" s="124">
        <v>520000000</v>
      </c>
      <c r="N17" s="125" t="s">
        <v>71</v>
      </c>
      <c r="O17" s="107"/>
      <c r="P17" s="415"/>
      <c r="Q17" s="112">
        <v>3</v>
      </c>
      <c r="R17" s="113">
        <v>21000000</v>
      </c>
      <c r="S17" s="113">
        <v>320000000</v>
      </c>
      <c r="T17" s="113">
        <v>150000000</v>
      </c>
      <c r="U17" s="113">
        <v>320000000</v>
      </c>
      <c r="V17" s="113">
        <v>680000000</v>
      </c>
      <c r="W17" s="113">
        <v>470000000</v>
      </c>
      <c r="X17" s="113">
        <v>660000000</v>
      </c>
      <c r="Y17" s="113">
        <v>550000000</v>
      </c>
      <c r="Z17" s="113">
        <v>480000000</v>
      </c>
      <c r="AA17" s="113">
        <v>560000000</v>
      </c>
      <c r="AB17" s="113">
        <v>840000000</v>
      </c>
      <c r="AC17" s="114">
        <v>670000000</v>
      </c>
    </row>
    <row r="18" spans="1:31" ht="15" thickBot="1" x14ac:dyDescent="0.25">
      <c r="A18" s="414"/>
      <c r="B18" s="115">
        <v>4</v>
      </c>
      <c r="C18" s="116">
        <v>25000000</v>
      </c>
      <c r="D18" s="116">
        <v>34000000</v>
      </c>
      <c r="E18" s="116">
        <v>100000000</v>
      </c>
      <c r="F18" s="116">
        <v>20000000</v>
      </c>
      <c r="G18" s="116">
        <v>46000000</v>
      </c>
      <c r="H18" s="116">
        <v>43000000</v>
      </c>
      <c r="I18" s="116">
        <v>37000000</v>
      </c>
      <c r="J18" s="116">
        <v>31000000</v>
      </c>
      <c r="K18" s="116">
        <v>53000000</v>
      </c>
      <c r="L18" s="116">
        <v>69000000</v>
      </c>
      <c r="M18" s="116">
        <v>420000000</v>
      </c>
      <c r="N18" s="117">
        <v>61000000</v>
      </c>
      <c r="O18" s="107"/>
      <c r="P18" s="416"/>
      <c r="Q18" s="115">
        <v>4</v>
      </c>
      <c r="R18" s="116">
        <v>21000000</v>
      </c>
      <c r="S18" s="116">
        <v>430000000</v>
      </c>
      <c r="T18" s="116">
        <v>80000000</v>
      </c>
      <c r="U18" s="116">
        <v>450000000</v>
      </c>
      <c r="V18" s="116">
        <v>690000000</v>
      </c>
      <c r="W18" s="116">
        <v>430000000</v>
      </c>
      <c r="X18" s="116">
        <v>670000000</v>
      </c>
      <c r="Y18" s="116">
        <v>490000000</v>
      </c>
      <c r="Z18" s="116">
        <v>720000000</v>
      </c>
      <c r="AA18" s="116">
        <v>590000000</v>
      </c>
      <c r="AB18" s="116">
        <v>800000000</v>
      </c>
      <c r="AC18" s="117">
        <v>620000000</v>
      </c>
    </row>
    <row r="19" spans="1:31" x14ac:dyDescent="0.2">
      <c r="O19" s="107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</row>
    <row r="20" spans="1:31" s="128" customFormat="1" x14ac:dyDescent="0.2">
      <c r="A20" s="126"/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7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06"/>
    </row>
    <row r="21" spans="1:31" ht="15" thickBot="1" x14ac:dyDescent="0.25">
      <c r="O21" s="107"/>
    </row>
    <row r="22" spans="1:31" x14ac:dyDescent="0.2">
      <c r="A22" s="407" t="s">
        <v>8</v>
      </c>
      <c r="B22" s="408"/>
      <c r="C22" s="108" t="s">
        <v>98</v>
      </c>
      <c r="D22" s="108" t="s">
        <v>99</v>
      </c>
      <c r="E22" s="108" t="s">
        <v>100</v>
      </c>
      <c r="F22" s="108" t="s">
        <v>101</v>
      </c>
      <c r="G22" s="108" t="s">
        <v>102</v>
      </c>
      <c r="H22" s="108" t="s">
        <v>103</v>
      </c>
      <c r="I22" s="108" t="s">
        <v>104</v>
      </c>
      <c r="J22" s="108" t="s">
        <v>105</v>
      </c>
      <c r="K22" s="108" t="s">
        <v>106</v>
      </c>
      <c r="L22" s="108" t="s">
        <v>107</v>
      </c>
      <c r="M22" s="108" t="s">
        <v>108</v>
      </c>
      <c r="N22" s="109" t="s">
        <v>109</v>
      </c>
      <c r="O22" s="107"/>
      <c r="P22" s="409" t="s">
        <v>8</v>
      </c>
      <c r="Q22" s="408"/>
      <c r="R22" s="108" t="s">
        <v>98</v>
      </c>
      <c r="S22" s="108" t="s">
        <v>99</v>
      </c>
      <c r="T22" s="108" t="s">
        <v>100</v>
      </c>
      <c r="U22" s="108" t="s">
        <v>101</v>
      </c>
      <c r="V22" s="108" t="s">
        <v>102</v>
      </c>
      <c r="W22" s="108" t="s">
        <v>103</v>
      </c>
      <c r="X22" s="108" t="s">
        <v>104</v>
      </c>
      <c r="Y22" s="108" t="s">
        <v>105</v>
      </c>
      <c r="Z22" s="108" t="s">
        <v>106</v>
      </c>
      <c r="AA22" s="108" t="s">
        <v>107</v>
      </c>
      <c r="AB22" s="108" t="s">
        <v>108</v>
      </c>
      <c r="AC22" s="109" t="s">
        <v>109</v>
      </c>
    </row>
    <row r="23" spans="1:31" x14ac:dyDescent="0.2">
      <c r="A23" s="410" t="s">
        <v>110</v>
      </c>
      <c r="B23" s="411"/>
      <c r="C23" s="110" t="s">
        <v>111</v>
      </c>
      <c r="D23" s="110" t="s">
        <v>113</v>
      </c>
      <c r="E23" s="110" t="s">
        <v>115</v>
      </c>
      <c r="F23" s="110" t="s">
        <v>117</v>
      </c>
      <c r="G23" s="110" t="s">
        <v>119</v>
      </c>
      <c r="H23" s="110" t="s">
        <v>121</v>
      </c>
      <c r="I23" s="110"/>
      <c r="J23" s="110"/>
      <c r="K23" s="110"/>
      <c r="L23" s="110"/>
      <c r="M23" s="110"/>
      <c r="N23" s="111"/>
      <c r="O23" s="107"/>
      <c r="P23" s="412" t="s">
        <v>110</v>
      </c>
      <c r="Q23" s="411"/>
      <c r="R23" s="110" t="s">
        <v>111</v>
      </c>
      <c r="S23" s="110" t="s">
        <v>112</v>
      </c>
      <c r="T23" s="110" t="s">
        <v>113</v>
      </c>
      <c r="U23" s="110" t="s">
        <v>114</v>
      </c>
      <c r="V23" s="110" t="s">
        <v>115</v>
      </c>
      <c r="W23" s="110" t="s">
        <v>116</v>
      </c>
      <c r="X23" s="110" t="s">
        <v>117</v>
      </c>
      <c r="Y23" s="110" t="s">
        <v>118</v>
      </c>
      <c r="Z23" s="110" t="s">
        <v>119</v>
      </c>
      <c r="AA23" s="110" t="s">
        <v>120</v>
      </c>
      <c r="AB23" s="110" t="s">
        <v>121</v>
      </c>
      <c r="AC23" s="111" t="s">
        <v>122</v>
      </c>
    </row>
    <row r="24" spans="1:31" x14ac:dyDescent="0.2">
      <c r="A24" s="410" t="s">
        <v>123</v>
      </c>
      <c r="B24" s="411"/>
      <c r="C24" s="110" t="s">
        <v>124</v>
      </c>
      <c r="D24" s="110" t="s">
        <v>124</v>
      </c>
      <c r="E24" s="110" t="s">
        <v>124</v>
      </c>
      <c r="F24" s="110" t="s">
        <v>124</v>
      </c>
      <c r="G24" s="110" t="s">
        <v>124</v>
      </c>
      <c r="H24" s="110" t="s">
        <v>124</v>
      </c>
      <c r="I24" s="110" t="s">
        <v>124</v>
      </c>
      <c r="J24" s="110" t="s">
        <v>124</v>
      </c>
      <c r="K24" s="110" t="s">
        <v>124</v>
      </c>
      <c r="L24" s="110" t="s">
        <v>124</v>
      </c>
      <c r="M24" s="110" t="s">
        <v>124</v>
      </c>
      <c r="N24" s="111" t="s">
        <v>124</v>
      </c>
      <c r="O24" s="107"/>
      <c r="P24" s="412" t="s">
        <v>123</v>
      </c>
      <c r="Q24" s="411"/>
      <c r="R24" s="110" t="s">
        <v>124</v>
      </c>
      <c r="S24" s="110" t="s">
        <v>124</v>
      </c>
      <c r="T24" s="110" t="s">
        <v>124</v>
      </c>
      <c r="U24" s="110" t="s">
        <v>124</v>
      </c>
      <c r="V24" s="110" t="s">
        <v>124</v>
      </c>
      <c r="W24" s="110" t="s">
        <v>124</v>
      </c>
      <c r="X24" s="110" t="s">
        <v>124</v>
      </c>
      <c r="Y24" s="110" t="s">
        <v>124</v>
      </c>
      <c r="Z24" s="110" t="s">
        <v>124</v>
      </c>
      <c r="AA24" s="110" t="s">
        <v>124</v>
      </c>
      <c r="AB24" s="110" t="s">
        <v>124</v>
      </c>
      <c r="AC24" s="111" t="s">
        <v>124</v>
      </c>
    </row>
    <row r="25" spans="1:31" x14ac:dyDescent="0.2">
      <c r="A25" s="413" t="s">
        <v>127</v>
      </c>
      <c r="B25" s="112">
        <v>1</v>
      </c>
      <c r="C25" s="110">
        <f>LOG(C7,10)</f>
        <v>7.431363764158986</v>
      </c>
      <c r="D25" s="110">
        <f t="shared" ref="D25:N25" si="0">LOG(D7,10)</f>
        <v>8.4771212547196608</v>
      </c>
      <c r="E25" s="110">
        <f t="shared" si="0"/>
        <v>7.3010299956639804</v>
      </c>
      <c r="F25" s="110">
        <f t="shared" si="0"/>
        <v>8.204119982655925</v>
      </c>
      <c r="G25" s="110">
        <f t="shared" si="0"/>
        <v>8.4471580313422177</v>
      </c>
      <c r="H25" s="110">
        <f t="shared" si="0"/>
        <v>8.4149733479708164</v>
      </c>
      <c r="I25" s="110">
        <f t="shared" si="0"/>
        <v>8.3617278360175931</v>
      </c>
      <c r="J25" s="110">
        <f t="shared" si="0"/>
        <v>8.2787536009528271</v>
      </c>
      <c r="K25" s="110">
        <f t="shared" si="0"/>
        <v>8.623249290397899</v>
      </c>
      <c r="L25" s="110">
        <f t="shared" si="0"/>
        <v>8.5440680443502739</v>
      </c>
      <c r="M25" s="110">
        <f t="shared" si="0"/>
        <v>8.7923916894982543</v>
      </c>
      <c r="N25" s="111">
        <f t="shared" si="0"/>
        <v>8.5185139398778862</v>
      </c>
      <c r="O25" s="107"/>
      <c r="P25" s="415" t="s">
        <v>127</v>
      </c>
      <c r="Q25" s="112">
        <v>1</v>
      </c>
      <c r="R25" s="110">
        <f t="shared" ref="R25:AC28" si="1">LOG(R7,10)</f>
        <v>7.4771212547196608</v>
      </c>
      <c r="S25" s="110">
        <f t="shared" si="1"/>
        <v>8.3424226808222066</v>
      </c>
      <c r="T25" s="110">
        <f t="shared" si="1"/>
        <v>8.5682017240669932</v>
      </c>
      <c r="U25" s="110">
        <f t="shared" si="1"/>
        <v>7.6989700043360179</v>
      </c>
      <c r="V25" s="110">
        <f t="shared" si="1"/>
        <v>7.5563025007672859</v>
      </c>
      <c r="W25" s="110">
        <f t="shared" si="1"/>
        <v>7.2304489213782723</v>
      </c>
      <c r="X25" s="110">
        <f t="shared" si="1"/>
        <v>7</v>
      </c>
      <c r="Y25" s="110">
        <f t="shared" si="1"/>
        <v>6.4913616938342722</v>
      </c>
      <c r="Z25" s="110">
        <f t="shared" si="1"/>
        <v>6.3010299956639804</v>
      </c>
      <c r="AA25" s="110">
        <f t="shared" si="1"/>
        <v>5.8692317197309762</v>
      </c>
      <c r="AB25" s="110">
        <f t="shared" si="1"/>
        <v>5.8388490907372548</v>
      </c>
      <c r="AC25" s="111">
        <f t="shared" si="1"/>
        <v>5.6020599913279616</v>
      </c>
    </row>
    <row r="26" spans="1:31" x14ac:dyDescent="0.2">
      <c r="A26" s="413"/>
      <c r="B26" s="112">
        <v>2</v>
      </c>
      <c r="C26" s="110">
        <f t="shared" ref="C26:N28" si="2">LOG(C8,10)</f>
        <v>7.3222192947339177</v>
      </c>
      <c r="D26" s="110">
        <f t="shared" si="2"/>
        <v>8.431363764158986</v>
      </c>
      <c r="E26" s="110">
        <f t="shared" si="2"/>
        <v>7</v>
      </c>
      <c r="F26" s="110">
        <f t="shared" si="2"/>
        <v>8.1461280356782382</v>
      </c>
      <c r="G26" s="110">
        <f t="shared" si="2"/>
        <v>8.4471580313422177</v>
      </c>
      <c r="H26" s="110">
        <f t="shared" si="2"/>
        <v>8.2787536009528271</v>
      </c>
      <c r="I26" s="110">
        <f t="shared" si="2"/>
        <v>8.3617278360175931</v>
      </c>
      <c r="J26" s="110">
        <f t="shared" si="2"/>
        <v>8.4913616938342713</v>
      </c>
      <c r="K26" s="110">
        <f t="shared" si="2"/>
        <v>8.5910646070264995</v>
      </c>
      <c r="L26" s="110">
        <f t="shared" si="2"/>
        <v>8.4149733479708164</v>
      </c>
      <c r="M26" s="110">
        <f t="shared" si="2"/>
        <v>8.5910646070264995</v>
      </c>
      <c r="N26" s="111">
        <f t="shared" si="2"/>
        <v>8.5314789170422554</v>
      </c>
      <c r="O26" s="107"/>
      <c r="P26" s="415"/>
      <c r="Q26" s="112">
        <v>2</v>
      </c>
      <c r="R26" s="110">
        <f t="shared" si="1"/>
        <v>7.431363764158986</v>
      </c>
      <c r="S26" s="110">
        <f t="shared" si="1"/>
        <v>8.1760912590556813</v>
      </c>
      <c r="T26" s="110">
        <f t="shared" si="1"/>
        <v>8.6334684555795853</v>
      </c>
      <c r="U26" s="110">
        <f t="shared" si="1"/>
        <v>7.6989700043360179</v>
      </c>
      <c r="V26" s="110">
        <f t="shared" si="1"/>
        <v>7.4471580313422194</v>
      </c>
      <c r="W26" s="110">
        <f t="shared" si="1"/>
        <v>7.2041199826559241</v>
      </c>
      <c r="X26" s="110">
        <f t="shared" si="1"/>
        <v>6.6989700043360187</v>
      </c>
      <c r="Y26" s="110">
        <f t="shared" si="1"/>
        <v>6.5797835966168092</v>
      </c>
      <c r="Z26" s="110">
        <f t="shared" si="1"/>
        <v>6.278753600952828</v>
      </c>
      <c r="AA26" s="110">
        <f t="shared" si="1"/>
        <v>5.959041392321093</v>
      </c>
      <c r="AB26" s="110">
        <f t="shared" si="1"/>
        <v>5.8750612633917001</v>
      </c>
      <c r="AC26" s="111">
        <f t="shared" si="1"/>
        <v>5.6020599913279616</v>
      </c>
    </row>
    <row r="27" spans="1:31" x14ac:dyDescent="0.2">
      <c r="A27" s="413"/>
      <c r="B27" s="112">
        <v>3</v>
      </c>
      <c r="C27" s="110">
        <f t="shared" si="2"/>
        <v>7.4149733479708173</v>
      </c>
      <c r="D27" s="110">
        <f t="shared" si="2"/>
        <v>8.5910646070264995</v>
      </c>
      <c r="E27" s="110">
        <f t="shared" si="2"/>
        <v>8.4471580313422177</v>
      </c>
      <c r="F27" s="110">
        <f t="shared" si="2"/>
        <v>8.623249290397899</v>
      </c>
      <c r="G27" s="110">
        <f t="shared" si="2"/>
        <v>8.5682017240669932</v>
      </c>
      <c r="H27" s="110">
        <f t="shared" si="2"/>
        <v>8.5797835966168101</v>
      </c>
      <c r="I27" s="110">
        <f t="shared" si="2"/>
        <v>8.6334684555795853</v>
      </c>
      <c r="J27" s="110">
        <f t="shared" si="2"/>
        <v>8.6334684555795853</v>
      </c>
      <c r="K27" s="110">
        <f t="shared" si="2"/>
        <v>8.7558748556724897</v>
      </c>
      <c r="L27" s="110">
        <f t="shared" si="2"/>
        <v>8.7481880270062007</v>
      </c>
      <c r="M27" s="110">
        <f t="shared" si="2"/>
        <v>8.8129133566428539</v>
      </c>
      <c r="N27" s="111">
        <f t="shared" si="2"/>
        <v>8.8061799739838875</v>
      </c>
      <c r="O27" s="107"/>
      <c r="P27" s="415"/>
      <c r="Q27" s="112">
        <v>3</v>
      </c>
      <c r="R27" s="110">
        <f t="shared" si="1"/>
        <v>7.4771212547196608</v>
      </c>
      <c r="S27" s="110">
        <f t="shared" si="1"/>
        <v>8.623249290397899</v>
      </c>
      <c r="T27" s="110">
        <f t="shared" si="1"/>
        <v>8.5440680443502739</v>
      </c>
      <c r="U27" s="110">
        <f t="shared" si="1"/>
        <v>7.778151250383643</v>
      </c>
      <c r="V27" s="110">
        <f t="shared" si="1"/>
        <v>7.7075701760979358</v>
      </c>
      <c r="W27" s="110">
        <f t="shared" si="1"/>
        <v>7.3222192947339177</v>
      </c>
      <c r="X27" s="110">
        <f t="shared" si="1"/>
        <v>6.9542425094393234</v>
      </c>
      <c r="Y27" s="110">
        <f t="shared" si="1"/>
        <v>6.6532125137753431</v>
      </c>
      <c r="Z27" s="110">
        <f t="shared" si="1"/>
        <v>6.4313637641589869</v>
      </c>
      <c r="AA27" s="110">
        <f t="shared" si="1"/>
        <v>5.9684829485539339</v>
      </c>
      <c r="AB27" s="110">
        <f t="shared" si="1"/>
        <v>5.9138138523837158</v>
      </c>
      <c r="AC27" s="111">
        <f t="shared" si="1"/>
        <v>5.8325089127062357</v>
      </c>
    </row>
    <row r="28" spans="1:31" ht="15" thickBot="1" x14ac:dyDescent="0.25">
      <c r="A28" s="414"/>
      <c r="B28" s="115">
        <v>4</v>
      </c>
      <c r="C28" s="118">
        <f t="shared" si="2"/>
        <v>7.4471580313422194</v>
      </c>
      <c r="D28" s="118">
        <f t="shared" si="2"/>
        <v>8.4149733479708164</v>
      </c>
      <c r="E28" s="118">
        <f t="shared" si="2"/>
        <v>7</v>
      </c>
      <c r="F28" s="118">
        <f t="shared" si="2"/>
        <v>8.2787536009528271</v>
      </c>
      <c r="G28" s="118">
        <f t="shared" si="2"/>
        <v>8.3802112417116046</v>
      </c>
      <c r="H28" s="118">
        <f t="shared" si="2"/>
        <v>8.7708520116421429</v>
      </c>
      <c r="I28" s="118">
        <f t="shared" si="2"/>
        <v>8.431363764158986</v>
      </c>
      <c r="J28" s="118">
        <f t="shared" si="2"/>
        <v>8.3010299956639813</v>
      </c>
      <c r="K28" s="118">
        <f t="shared" si="2"/>
        <v>8.5051499783199045</v>
      </c>
      <c r="L28" s="118">
        <f t="shared" si="2"/>
        <v>8.4149733479708164</v>
      </c>
      <c r="M28" s="118">
        <f t="shared" si="2"/>
        <v>8.6434526764861861</v>
      </c>
      <c r="N28" s="119">
        <f t="shared" si="2"/>
        <v>8.3979400086720357</v>
      </c>
      <c r="O28" s="107"/>
      <c r="P28" s="416"/>
      <c r="Q28" s="115">
        <v>4</v>
      </c>
      <c r="R28" s="118">
        <f t="shared" si="1"/>
        <v>7.4471580313422194</v>
      </c>
      <c r="S28" s="118">
        <f t="shared" si="1"/>
        <v>8.1760912590556813</v>
      </c>
      <c r="T28" s="118">
        <f t="shared" si="1"/>
        <v>8.623249290397899</v>
      </c>
      <c r="U28" s="118">
        <f t="shared" si="1"/>
        <v>7.9030899869919429</v>
      </c>
      <c r="V28" s="118">
        <f t="shared" si="1"/>
        <v>7.4149733479708173</v>
      </c>
      <c r="W28" s="118">
        <f t="shared" si="1"/>
        <v>7.3802112417116046</v>
      </c>
      <c r="X28" s="118">
        <f t="shared" si="1"/>
        <v>7.1461280356782373</v>
      </c>
      <c r="Y28" s="118">
        <f t="shared" si="1"/>
        <v>6.5563025007672859</v>
      </c>
      <c r="Z28" s="118">
        <f t="shared" si="1"/>
        <v>6.3424226808222057</v>
      </c>
      <c r="AA28" s="118">
        <f t="shared" si="1"/>
        <v>5.9956351945975497</v>
      </c>
      <c r="AB28" s="118">
        <f t="shared" si="1"/>
        <v>5.7993405494535812</v>
      </c>
      <c r="AC28" s="119">
        <f t="shared" si="1"/>
        <v>5.643452676486187</v>
      </c>
    </row>
    <row r="29" spans="1:31" ht="15" thickBot="1" x14ac:dyDescent="0.25">
      <c r="O29" s="107"/>
    </row>
    <row r="30" spans="1:31" x14ac:dyDescent="0.2">
      <c r="A30" s="407" t="s">
        <v>8</v>
      </c>
      <c r="B30" s="408"/>
      <c r="C30" s="108" t="s">
        <v>98</v>
      </c>
      <c r="D30" s="108" t="s">
        <v>99</v>
      </c>
      <c r="E30" s="108" t="s">
        <v>100</v>
      </c>
      <c r="F30" s="108" t="s">
        <v>101</v>
      </c>
      <c r="G30" s="108" t="s">
        <v>102</v>
      </c>
      <c r="H30" s="108" t="s">
        <v>103</v>
      </c>
      <c r="I30" s="108" t="s">
        <v>104</v>
      </c>
      <c r="J30" s="108" t="s">
        <v>105</v>
      </c>
      <c r="K30" s="108" t="s">
        <v>106</v>
      </c>
      <c r="L30" s="108" t="s">
        <v>107</v>
      </c>
      <c r="M30" s="108" t="s">
        <v>108</v>
      </c>
      <c r="N30" s="109" t="s">
        <v>109</v>
      </c>
      <c r="O30" s="107"/>
      <c r="P30" s="409" t="s">
        <v>8</v>
      </c>
      <c r="Q30" s="408"/>
      <c r="R30" s="108" t="s">
        <v>98</v>
      </c>
      <c r="S30" s="108" t="s">
        <v>99</v>
      </c>
      <c r="T30" s="108" t="s">
        <v>100</v>
      </c>
      <c r="U30" s="108" t="s">
        <v>101</v>
      </c>
      <c r="V30" s="108" t="s">
        <v>102</v>
      </c>
      <c r="W30" s="108" t="s">
        <v>103</v>
      </c>
      <c r="X30" s="108" t="s">
        <v>104</v>
      </c>
      <c r="Y30" s="108" t="s">
        <v>105</v>
      </c>
      <c r="Z30" s="108" t="s">
        <v>106</v>
      </c>
      <c r="AA30" s="108" t="s">
        <v>107</v>
      </c>
      <c r="AB30" s="108" t="s">
        <v>108</v>
      </c>
      <c r="AC30" s="109" t="s">
        <v>109</v>
      </c>
    </row>
    <row r="31" spans="1:31" x14ac:dyDescent="0.2">
      <c r="A31" s="410" t="s">
        <v>110</v>
      </c>
      <c r="B31" s="411"/>
      <c r="C31" s="110" t="s">
        <v>112</v>
      </c>
      <c r="D31" s="110" t="s">
        <v>114</v>
      </c>
      <c r="E31" s="110" t="s">
        <v>116</v>
      </c>
      <c r="F31" s="110" t="s">
        <v>118</v>
      </c>
      <c r="G31" s="110" t="s">
        <v>120</v>
      </c>
      <c r="H31" s="110" t="s">
        <v>122</v>
      </c>
      <c r="I31" s="110"/>
      <c r="J31" s="110"/>
      <c r="K31" s="110"/>
      <c r="L31" s="110"/>
      <c r="M31" s="110"/>
      <c r="N31" s="111"/>
      <c r="O31" s="107"/>
      <c r="P31" s="412" t="s">
        <v>110</v>
      </c>
      <c r="Q31" s="411"/>
      <c r="R31" s="110" t="s">
        <v>111</v>
      </c>
      <c r="S31" s="110" t="s">
        <v>112</v>
      </c>
      <c r="T31" s="110" t="s">
        <v>113</v>
      </c>
      <c r="U31" s="110" t="s">
        <v>114</v>
      </c>
      <c r="V31" s="110" t="s">
        <v>115</v>
      </c>
      <c r="W31" s="110" t="s">
        <v>116</v>
      </c>
      <c r="X31" s="110" t="s">
        <v>117</v>
      </c>
      <c r="Y31" s="110" t="s">
        <v>118</v>
      </c>
      <c r="Z31" s="110" t="s">
        <v>119</v>
      </c>
      <c r="AA31" s="110" t="s">
        <v>120</v>
      </c>
      <c r="AB31" s="110" t="s">
        <v>121</v>
      </c>
      <c r="AC31" s="111" t="s">
        <v>122</v>
      </c>
    </row>
    <row r="32" spans="1:31" x14ac:dyDescent="0.2">
      <c r="A32" s="410" t="s">
        <v>123</v>
      </c>
      <c r="B32" s="411"/>
      <c r="C32" s="110" t="s">
        <v>126</v>
      </c>
      <c r="D32" s="110" t="s">
        <v>126</v>
      </c>
      <c r="E32" s="110" t="s">
        <v>126</v>
      </c>
      <c r="F32" s="110" t="s">
        <v>126</v>
      </c>
      <c r="G32" s="110" t="s">
        <v>126</v>
      </c>
      <c r="H32" s="110" t="s">
        <v>126</v>
      </c>
      <c r="I32" s="110" t="s">
        <v>126</v>
      </c>
      <c r="J32" s="110" t="s">
        <v>126</v>
      </c>
      <c r="K32" s="110" t="s">
        <v>126</v>
      </c>
      <c r="L32" s="110" t="s">
        <v>126</v>
      </c>
      <c r="M32" s="110" t="s">
        <v>126</v>
      </c>
      <c r="N32" s="111" t="s">
        <v>126</v>
      </c>
      <c r="O32" s="107"/>
      <c r="P32" s="412" t="s">
        <v>123</v>
      </c>
      <c r="Q32" s="411"/>
      <c r="R32" s="110" t="s">
        <v>126</v>
      </c>
      <c r="S32" s="110" t="s">
        <v>126</v>
      </c>
      <c r="T32" s="110" t="s">
        <v>126</v>
      </c>
      <c r="U32" s="110" t="s">
        <v>126</v>
      </c>
      <c r="V32" s="110" t="s">
        <v>126</v>
      </c>
      <c r="W32" s="110" t="s">
        <v>126</v>
      </c>
      <c r="X32" s="110" t="s">
        <v>126</v>
      </c>
      <c r="Y32" s="110" t="s">
        <v>126</v>
      </c>
      <c r="Z32" s="110" t="s">
        <v>126</v>
      </c>
      <c r="AA32" s="110" t="s">
        <v>126</v>
      </c>
      <c r="AB32" s="110" t="s">
        <v>126</v>
      </c>
      <c r="AC32" s="111" t="s">
        <v>126</v>
      </c>
    </row>
    <row r="33" spans="1:29" x14ac:dyDescent="0.2">
      <c r="A33" s="417" t="s">
        <v>127</v>
      </c>
      <c r="B33" s="121">
        <v>1</v>
      </c>
      <c r="C33" s="129">
        <f t="shared" ref="C33:N36" si="3">LOG(C15,10)</f>
        <v>7.3979400086720375</v>
      </c>
      <c r="D33" s="110">
        <f t="shared" si="3"/>
        <v>7.4913616938342713</v>
      </c>
      <c r="E33" s="110">
        <f t="shared" si="3"/>
        <v>8.1760912590556813</v>
      </c>
      <c r="F33" s="110">
        <f t="shared" si="3"/>
        <v>7.6989700043360179</v>
      </c>
      <c r="G33" s="110">
        <f t="shared" si="3"/>
        <v>7.7323937598229682</v>
      </c>
      <c r="H33" s="110">
        <f t="shared" si="3"/>
        <v>7.6989700043360179</v>
      </c>
      <c r="I33" s="110">
        <f t="shared" si="3"/>
        <v>7.643452676486187</v>
      </c>
      <c r="J33" s="110">
        <f t="shared" si="3"/>
        <v>7.6232492903978999</v>
      </c>
      <c r="K33" s="110">
        <f t="shared" si="3"/>
        <v>7.892094602690479</v>
      </c>
      <c r="L33" s="110">
        <f t="shared" si="3"/>
        <v>8.0211892990699365</v>
      </c>
      <c r="M33" s="110">
        <f t="shared" si="3"/>
        <v>8.4913616938342713</v>
      </c>
      <c r="N33" s="111">
        <f t="shared" si="3"/>
        <v>8.0043213737826413</v>
      </c>
      <c r="O33" s="107"/>
      <c r="P33" s="415" t="s">
        <v>127</v>
      </c>
      <c r="Q33" s="112">
        <v>1</v>
      </c>
      <c r="R33" s="110">
        <f t="shared" ref="R33:AC36" si="4">LOG(R15,10)</f>
        <v>7.3802112417116046</v>
      </c>
      <c r="S33" s="110">
        <f t="shared" si="4"/>
        <v>8.5797835966168101</v>
      </c>
      <c r="T33" s="110">
        <f t="shared" si="4"/>
        <v>7.9542425094393243</v>
      </c>
      <c r="U33" s="110">
        <f t="shared" si="4"/>
        <v>8.623249290397899</v>
      </c>
      <c r="V33" s="110">
        <f t="shared" si="4"/>
        <v>8.8808135922807896</v>
      </c>
      <c r="W33" s="110">
        <f t="shared" si="4"/>
        <v>8.6020599913279607</v>
      </c>
      <c r="X33" s="110">
        <f t="shared" si="4"/>
        <v>8.7781512503836439</v>
      </c>
      <c r="Y33" s="110">
        <f t="shared" si="4"/>
        <v>8.672097857935718</v>
      </c>
      <c r="Z33" s="110">
        <f t="shared" si="4"/>
        <v>8.8129133566428539</v>
      </c>
      <c r="AA33" s="110">
        <f t="shared" si="4"/>
        <v>8.7075701760979367</v>
      </c>
      <c r="AB33" s="110">
        <f t="shared" si="4"/>
        <v>8.8976270912904418</v>
      </c>
      <c r="AC33" s="111">
        <f t="shared" si="4"/>
        <v>8.7781512503836439</v>
      </c>
    </row>
    <row r="34" spans="1:29" x14ac:dyDescent="0.2">
      <c r="A34" s="417"/>
      <c r="B34" s="121">
        <v>2</v>
      </c>
      <c r="C34" s="129">
        <f t="shared" si="3"/>
        <v>7.2552725051033056</v>
      </c>
      <c r="D34" s="110">
        <f t="shared" si="3"/>
        <v>7.568201724066995</v>
      </c>
      <c r="E34" s="110">
        <f t="shared" si="3"/>
        <v>8.2304489213782723</v>
      </c>
      <c r="F34" s="110">
        <f t="shared" si="3"/>
        <v>7.4771212547196608</v>
      </c>
      <c r="G34" s="110">
        <f t="shared" si="3"/>
        <v>7.6627578316815743</v>
      </c>
      <c r="H34" s="110">
        <f t="shared" si="3"/>
        <v>7.643452676486187</v>
      </c>
      <c r="I34" s="110">
        <f t="shared" si="3"/>
        <v>7.6532125137753431</v>
      </c>
      <c r="J34" s="110">
        <f t="shared" si="3"/>
        <v>7.6720978579357171</v>
      </c>
      <c r="K34" s="110">
        <f t="shared" si="3"/>
        <v>7.8512583487190737</v>
      </c>
      <c r="L34" s="110">
        <f t="shared" si="3"/>
        <v>7.9493900066449124</v>
      </c>
      <c r="M34" s="110">
        <f t="shared" si="3"/>
        <v>8.3010299956639813</v>
      </c>
      <c r="N34" s="111">
        <f t="shared" si="3"/>
        <v>8.0413926851582236</v>
      </c>
      <c r="O34" s="107"/>
      <c r="P34" s="415"/>
      <c r="Q34" s="112">
        <v>2</v>
      </c>
      <c r="R34" s="110">
        <f t="shared" si="4"/>
        <v>7.3222192947339177</v>
      </c>
      <c r="S34" s="110">
        <f t="shared" si="4"/>
        <v>8.5797835966168101</v>
      </c>
      <c r="T34" s="110">
        <f t="shared" si="4"/>
        <v>7.9542425094393243</v>
      </c>
      <c r="U34" s="110">
        <f t="shared" si="4"/>
        <v>8.5910646070264995</v>
      </c>
      <c r="V34" s="110">
        <f t="shared" si="4"/>
        <v>8.8061799739838875</v>
      </c>
      <c r="W34" s="110">
        <f t="shared" si="4"/>
        <v>8.6901960800285138</v>
      </c>
      <c r="X34" s="110">
        <f t="shared" si="4"/>
        <v>8.7075701760979367</v>
      </c>
      <c r="Y34" s="110">
        <f t="shared" si="4"/>
        <v>8.6627578316815725</v>
      </c>
      <c r="Z34" s="110">
        <f t="shared" si="4"/>
        <v>8.7853298350107654</v>
      </c>
      <c r="AA34" s="110">
        <f t="shared" si="4"/>
        <v>8.7403626894942441</v>
      </c>
      <c r="AB34" s="110">
        <f t="shared" si="4"/>
        <v>8.9242792860618803</v>
      </c>
      <c r="AC34" s="111">
        <f t="shared" si="4"/>
        <v>8.8692317197309762</v>
      </c>
    </row>
    <row r="35" spans="1:29" x14ac:dyDescent="0.2">
      <c r="A35" s="417"/>
      <c r="B35" s="123">
        <v>3</v>
      </c>
      <c r="C35" s="130">
        <f t="shared" si="3"/>
        <v>7.3802112417116046</v>
      </c>
      <c r="D35" s="130">
        <f t="shared" si="3"/>
        <v>7.568201724066995</v>
      </c>
      <c r="E35" s="130">
        <f t="shared" si="3"/>
        <v>8.5910646070264995</v>
      </c>
      <c r="F35" s="130">
        <f t="shared" si="3"/>
        <v>8.672097857935718</v>
      </c>
      <c r="G35" s="124" t="s">
        <v>71</v>
      </c>
      <c r="H35" s="124" t="s">
        <v>71</v>
      </c>
      <c r="I35" s="124" t="s">
        <v>71</v>
      </c>
      <c r="J35" s="124" t="s">
        <v>71</v>
      </c>
      <c r="K35" s="124" t="s">
        <v>71</v>
      </c>
      <c r="L35" s="124" t="s">
        <v>71</v>
      </c>
      <c r="M35" s="130">
        <f>LOG(M17,10)</f>
        <v>8.7160033436347977</v>
      </c>
      <c r="N35" s="131" t="s">
        <v>71</v>
      </c>
      <c r="O35" s="107"/>
      <c r="P35" s="415"/>
      <c r="Q35" s="112">
        <v>3</v>
      </c>
      <c r="R35" s="110">
        <f t="shared" si="4"/>
        <v>7.3222192947339177</v>
      </c>
      <c r="S35" s="110">
        <f t="shared" si="4"/>
        <v>8.5051499783199045</v>
      </c>
      <c r="T35" s="110">
        <f t="shared" si="4"/>
        <v>8.1760912590556813</v>
      </c>
      <c r="U35" s="110">
        <f t="shared" si="4"/>
        <v>8.5051499783199045</v>
      </c>
      <c r="V35" s="110">
        <f t="shared" si="4"/>
        <v>8.8325089127062348</v>
      </c>
      <c r="W35" s="110">
        <f t="shared" si="4"/>
        <v>8.672097857935718</v>
      </c>
      <c r="X35" s="110">
        <f t="shared" si="4"/>
        <v>8.8195439355418674</v>
      </c>
      <c r="Y35" s="110">
        <f t="shared" si="4"/>
        <v>8.7403626894942441</v>
      </c>
      <c r="Z35" s="110">
        <f t="shared" si="4"/>
        <v>8.6812412373755858</v>
      </c>
      <c r="AA35" s="110">
        <f t="shared" si="4"/>
        <v>8.7481880270062007</v>
      </c>
      <c r="AB35" s="110">
        <f t="shared" si="4"/>
        <v>8.9242792860618803</v>
      </c>
      <c r="AC35" s="111">
        <f t="shared" si="4"/>
        <v>8.8260748027008251</v>
      </c>
    </row>
    <row r="36" spans="1:29" ht="15" thickBot="1" x14ac:dyDescent="0.25">
      <c r="A36" s="418"/>
      <c r="B36" s="132">
        <v>4</v>
      </c>
      <c r="C36" s="133">
        <f t="shared" si="3"/>
        <v>7.3979400086720375</v>
      </c>
      <c r="D36" s="118">
        <f t="shared" si="3"/>
        <v>7.5314789170422545</v>
      </c>
      <c r="E36" s="118">
        <f t="shared" si="3"/>
        <v>8</v>
      </c>
      <c r="F36" s="118">
        <f t="shared" si="3"/>
        <v>7.3010299956639804</v>
      </c>
      <c r="G36" s="118">
        <f t="shared" si="3"/>
        <v>7.6627578316815743</v>
      </c>
      <c r="H36" s="118">
        <f t="shared" si="3"/>
        <v>7.6334684555795853</v>
      </c>
      <c r="I36" s="118">
        <f t="shared" si="3"/>
        <v>7.568201724066995</v>
      </c>
      <c r="J36" s="118">
        <f t="shared" si="3"/>
        <v>7.4913616938342713</v>
      </c>
      <c r="K36" s="118">
        <f t="shared" si="3"/>
        <v>7.7242758696007874</v>
      </c>
      <c r="L36" s="118">
        <f t="shared" si="3"/>
        <v>7.8388490907372548</v>
      </c>
      <c r="M36" s="118">
        <f>LOG(M18,10)</f>
        <v>8.623249290397899</v>
      </c>
      <c r="N36" s="119">
        <f>LOG(N18,10)</f>
        <v>7.7853298350107654</v>
      </c>
      <c r="O36" s="107"/>
      <c r="P36" s="416"/>
      <c r="Q36" s="115">
        <v>4</v>
      </c>
      <c r="R36" s="118">
        <f t="shared" si="4"/>
        <v>7.3222192947339177</v>
      </c>
      <c r="S36" s="118">
        <f t="shared" si="4"/>
        <v>8.6334684555795853</v>
      </c>
      <c r="T36" s="118">
        <f t="shared" si="4"/>
        <v>7.9030899869919429</v>
      </c>
      <c r="U36" s="118">
        <f t="shared" si="4"/>
        <v>8.6532125137753422</v>
      </c>
      <c r="V36" s="118">
        <f t="shared" si="4"/>
        <v>8.8388490907372539</v>
      </c>
      <c r="W36" s="118">
        <f t="shared" si="4"/>
        <v>8.6334684555795853</v>
      </c>
      <c r="X36" s="118">
        <f t="shared" si="4"/>
        <v>8.8260748027008251</v>
      </c>
      <c r="Y36" s="118">
        <f t="shared" si="4"/>
        <v>8.6901960800285138</v>
      </c>
      <c r="Z36" s="118">
        <f t="shared" si="4"/>
        <v>8.857332496431269</v>
      </c>
      <c r="AA36" s="118">
        <f t="shared" si="4"/>
        <v>8.7708520116421429</v>
      </c>
      <c r="AB36" s="118">
        <f t="shared" si="4"/>
        <v>8.903089986991942</v>
      </c>
      <c r="AC36" s="119">
        <f t="shared" si="4"/>
        <v>8.7923916894982543</v>
      </c>
    </row>
    <row r="37" spans="1:29" x14ac:dyDescent="0.2">
      <c r="O37" s="107"/>
    </row>
    <row r="38" spans="1:29" ht="15" thickBot="1" x14ac:dyDescent="0.25">
      <c r="O38" s="107"/>
    </row>
    <row r="39" spans="1:29" ht="15.75" thickBot="1" x14ac:dyDescent="0.25">
      <c r="A39" s="419" t="s">
        <v>128</v>
      </c>
      <c r="B39" s="420"/>
      <c r="C39" s="420"/>
      <c r="D39" s="420"/>
      <c r="E39" s="420"/>
      <c r="F39" s="420"/>
      <c r="G39" s="420"/>
      <c r="H39" s="420"/>
      <c r="I39" s="420"/>
      <c r="J39" s="420"/>
      <c r="K39" s="420"/>
      <c r="L39" s="420"/>
      <c r="M39" s="420"/>
      <c r="N39" s="421"/>
      <c r="O39" s="107"/>
    </row>
    <row r="40" spans="1:29" x14ac:dyDescent="0.2">
      <c r="O40" s="107"/>
    </row>
    <row r="41" spans="1:29" x14ac:dyDescent="0.2">
      <c r="O41" s="107"/>
    </row>
  </sheetData>
  <mergeCells count="35">
    <mergeCell ref="A32:B32"/>
    <mergeCell ref="P32:Q32"/>
    <mergeCell ref="A33:A36"/>
    <mergeCell ref="P33:P36"/>
    <mergeCell ref="A39:N39"/>
    <mergeCell ref="A25:A28"/>
    <mergeCell ref="P25:P28"/>
    <mergeCell ref="A30:B30"/>
    <mergeCell ref="P30:Q30"/>
    <mergeCell ref="A31:B31"/>
    <mergeCell ref="P31:Q31"/>
    <mergeCell ref="A22:B22"/>
    <mergeCell ref="P22:Q22"/>
    <mergeCell ref="A23:B23"/>
    <mergeCell ref="P23:Q23"/>
    <mergeCell ref="A24:B24"/>
    <mergeCell ref="P24:Q24"/>
    <mergeCell ref="A13:B13"/>
    <mergeCell ref="P13:Q13"/>
    <mergeCell ref="A14:B14"/>
    <mergeCell ref="P14:Q14"/>
    <mergeCell ref="A15:A18"/>
    <mergeCell ref="P15:P18"/>
    <mergeCell ref="A6:B6"/>
    <mergeCell ref="P6:Q6"/>
    <mergeCell ref="A7:A10"/>
    <mergeCell ref="P7:P10"/>
    <mergeCell ref="A12:B12"/>
    <mergeCell ref="P12:Q12"/>
    <mergeCell ref="A1:D1"/>
    <mergeCell ref="P1:S1"/>
    <mergeCell ref="A4:B4"/>
    <mergeCell ref="P4:Q4"/>
    <mergeCell ref="A5:B5"/>
    <mergeCell ref="P5:Q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1"/>
  <sheetViews>
    <sheetView zoomScale="70" zoomScaleNormal="70" workbookViewId="0"/>
  </sheetViews>
  <sheetFormatPr baseColWidth="10" defaultColWidth="11.125" defaultRowHeight="14.25" customHeight="1" x14ac:dyDescent="0.2"/>
  <cols>
    <col min="1" max="1" width="15.875" style="35" bestFit="1" customWidth="1"/>
    <col min="2" max="2" width="13.375" style="227" bestFit="1" customWidth="1"/>
    <col min="3" max="16" width="11.25" style="143" bestFit="1" customWidth="1"/>
    <col min="17" max="17" width="11.125" style="57"/>
    <col min="18" max="18" width="16.125" style="35" bestFit="1" customWidth="1"/>
    <col min="19" max="19" width="13.375" style="143" bestFit="1" customWidth="1"/>
    <col min="20" max="31" width="11.25" style="143" bestFit="1" customWidth="1"/>
    <col min="32" max="33" width="13.5" style="143" bestFit="1" customWidth="1"/>
    <col min="34" max="34" width="11.125" style="57"/>
    <col min="35" max="35" width="16.125" style="26" bestFit="1" customWidth="1"/>
    <col min="36" max="38" width="11.25" style="26" bestFit="1" customWidth="1"/>
    <col min="39" max="39" width="13.875" style="26" bestFit="1" customWidth="1"/>
    <col min="40" max="40" width="13" style="26" bestFit="1" customWidth="1"/>
    <col min="41" max="42" width="11.25" style="26" bestFit="1" customWidth="1"/>
    <col min="43" max="44" width="13" style="26" bestFit="1" customWidth="1"/>
    <col min="45" max="45" width="13.875" style="26" bestFit="1" customWidth="1"/>
    <col min="46" max="46" width="11.25" style="26" bestFit="1" customWidth="1"/>
    <col min="47" max="47" width="12.75" style="26" bestFit="1" customWidth="1"/>
    <col min="48" max="48" width="13.875" style="26" bestFit="1" customWidth="1"/>
    <col min="49" max="49" width="11.25" style="26" bestFit="1" customWidth="1"/>
    <col min="50" max="50" width="11.125" style="56"/>
    <col min="51" max="51" width="16.125" style="56" bestFit="1" customWidth="1"/>
    <col min="52" max="52" width="19.75" style="26" bestFit="1" customWidth="1"/>
    <col min="53" max="16384" width="11.125" style="56"/>
  </cols>
  <sheetData>
    <row r="1" spans="1:59" s="141" customFormat="1" ht="27" thickBot="1" x14ac:dyDescent="0.4">
      <c r="A1" s="134" t="s">
        <v>129</v>
      </c>
      <c r="B1" s="135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7"/>
      <c r="R1" s="422" t="s">
        <v>130</v>
      </c>
      <c r="S1" s="423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8"/>
      <c r="AH1" s="137"/>
      <c r="AI1" s="424" t="s">
        <v>131</v>
      </c>
      <c r="AJ1" s="422"/>
      <c r="AK1" s="423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40"/>
      <c r="AY1" s="140"/>
      <c r="AZ1" s="139"/>
      <c r="BA1" s="140"/>
      <c r="BB1" s="140"/>
      <c r="BC1" s="140"/>
      <c r="BD1" s="136"/>
      <c r="BE1" s="140"/>
      <c r="BF1" s="140"/>
      <c r="BG1" s="140"/>
    </row>
    <row r="2" spans="1:59" ht="14.25" customHeight="1" thickBot="1" x14ac:dyDescent="0.25">
      <c r="A2" s="6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58"/>
      <c r="AH2" s="58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</row>
    <row r="3" spans="1:59" ht="14.25" customHeight="1" thickBot="1" x14ac:dyDescent="0.25">
      <c r="A3" s="62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58"/>
      <c r="AH3" s="58"/>
      <c r="AI3" s="144" t="s">
        <v>58</v>
      </c>
      <c r="AX3" s="59"/>
      <c r="AY3" s="59"/>
      <c r="AZ3" s="59"/>
      <c r="BA3" s="59"/>
      <c r="BB3" s="59"/>
      <c r="BC3" s="59"/>
      <c r="BD3" s="59"/>
      <c r="BE3" s="59"/>
      <c r="BF3" s="59"/>
      <c r="BG3" s="59"/>
    </row>
    <row r="4" spans="1:59" ht="14.25" customHeight="1" thickBot="1" x14ac:dyDescent="0.25">
      <c r="A4" s="355" t="s">
        <v>132</v>
      </c>
      <c r="B4" s="146" t="s">
        <v>58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58"/>
      <c r="R4" s="358" t="s">
        <v>132</v>
      </c>
      <c r="S4" s="144" t="s">
        <v>58</v>
      </c>
      <c r="AH4" s="58"/>
      <c r="AI4" s="147" t="s">
        <v>133</v>
      </c>
      <c r="AJ4" s="148">
        <v>3</v>
      </c>
      <c r="AK4" s="149">
        <v>3</v>
      </c>
      <c r="AL4" s="149">
        <v>3</v>
      </c>
      <c r="AM4" s="149">
        <v>3</v>
      </c>
      <c r="AN4" s="149">
        <v>3</v>
      </c>
      <c r="AO4" s="150">
        <v>3</v>
      </c>
      <c r="AP4" s="149">
        <v>3</v>
      </c>
      <c r="AQ4" s="149">
        <v>3</v>
      </c>
      <c r="AR4" s="149">
        <v>6</v>
      </c>
      <c r="AS4" s="149">
        <v>12</v>
      </c>
      <c r="AT4" s="149">
        <v>6</v>
      </c>
      <c r="AU4" s="149">
        <v>6</v>
      </c>
      <c r="AV4" s="149">
        <v>12</v>
      </c>
      <c r="AW4" s="151">
        <v>6</v>
      </c>
      <c r="AX4" s="59"/>
      <c r="AY4" s="59"/>
      <c r="AZ4" s="59"/>
      <c r="BA4" s="59"/>
      <c r="BB4" s="59"/>
      <c r="BC4" s="59"/>
      <c r="BD4" s="59"/>
      <c r="BE4" s="59"/>
      <c r="BF4" s="59"/>
      <c r="BG4" s="59"/>
    </row>
    <row r="5" spans="1:59" ht="14.25" customHeight="1" thickBot="1" x14ac:dyDescent="0.25">
      <c r="A5" s="356" t="s">
        <v>134</v>
      </c>
      <c r="B5" s="148">
        <v>0</v>
      </c>
      <c r="C5" s="149">
        <v>3</v>
      </c>
      <c r="D5" s="149">
        <v>6</v>
      </c>
      <c r="E5" s="149">
        <v>9</v>
      </c>
      <c r="F5" s="149">
        <v>12</v>
      </c>
      <c r="G5" s="149">
        <v>15</v>
      </c>
      <c r="H5" s="149">
        <v>18</v>
      </c>
      <c r="I5" s="149">
        <v>21</v>
      </c>
      <c r="J5" s="149">
        <v>24</v>
      </c>
      <c r="K5" s="149">
        <v>30</v>
      </c>
      <c r="L5" s="149">
        <v>42</v>
      </c>
      <c r="M5" s="149">
        <v>48</v>
      </c>
      <c r="N5" s="149">
        <v>54</v>
      </c>
      <c r="O5" s="149">
        <v>66</v>
      </c>
      <c r="P5" s="151">
        <v>72</v>
      </c>
      <c r="Q5" s="153"/>
      <c r="R5" s="359" t="s">
        <v>134</v>
      </c>
      <c r="S5" s="148">
        <v>0</v>
      </c>
      <c r="T5" s="149">
        <v>3</v>
      </c>
      <c r="U5" s="149">
        <v>6</v>
      </c>
      <c r="V5" s="149">
        <v>9</v>
      </c>
      <c r="W5" s="149">
        <v>12</v>
      </c>
      <c r="X5" s="149">
        <v>15</v>
      </c>
      <c r="Y5" s="149">
        <v>18</v>
      </c>
      <c r="Z5" s="149">
        <v>21</v>
      </c>
      <c r="AA5" s="149">
        <v>24</v>
      </c>
      <c r="AB5" s="149">
        <v>30</v>
      </c>
      <c r="AC5" s="149">
        <v>42</v>
      </c>
      <c r="AD5" s="149">
        <v>48</v>
      </c>
      <c r="AE5" s="149">
        <v>54</v>
      </c>
      <c r="AF5" s="149">
        <v>66</v>
      </c>
      <c r="AG5" s="154">
        <v>72</v>
      </c>
      <c r="AH5" s="153"/>
      <c r="AI5" s="147" t="s">
        <v>134</v>
      </c>
      <c r="AJ5" s="148" t="s">
        <v>135</v>
      </c>
      <c r="AK5" s="149" t="s">
        <v>136</v>
      </c>
      <c r="AL5" s="149" t="s">
        <v>137</v>
      </c>
      <c r="AM5" s="149" t="s">
        <v>138</v>
      </c>
      <c r="AN5" s="149" t="s">
        <v>139</v>
      </c>
      <c r="AO5" s="150" t="s">
        <v>140</v>
      </c>
      <c r="AP5" s="149" t="s">
        <v>141</v>
      </c>
      <c r="AQ5" s="149" t="s">
        <v>142</v>
      </c>
      <c r="AR5" s="149" t="s">
        <v>143</v>
      </c>
      <c r="AS5" s="149" t="s">
        <v>144</v>
      </c>
      <c r="AT5" s="149" t="s">
        <v>145</v>
      </c>
      <c r="AU5" s="149" t="s">
        <v>146</v>
      </c>
      <c r="AV5" s="149" t="s">
        <v>147</v>
      </c>
      <c r="AW5" s="155" t="s">
        <v>148</v>
      </c>
      <c r="AX5" s="59"/>
      <c r="AY5" s="62"/>
      <c r="AZ5" s="59"/>
      <c r="BA5" s="62"/>
      <c r="BB5" s="62"/>
      <c r="BC5" s="62"/>
      <c r="BD5" s="156"/>
      <c r="BE5" s="62"/>
      <c r="BF5" s="62"/>
      <c r="BG5" s="62"/>
    </row>
    <row r="6" spans="1:59" ht="14.25" customHeight="1" thickBot="1" x14ac:dyDescent="0.25">
      <c r="A6" s="357" t="s">
        <v>8</v>
      </c>
      <c r="B6" s="157" t="s">
        <v>149</v>
      </c>
      <c r="C6" s="158" t="s">
        <v>20</v>
      </c>
      <c r="D6" s="158" t="s">
        <v>21</v>
      </c>
      <c r="E6" s="158" t="s">
        <v>22</v>
      </c>
      <c r="F6" s="158" t="s">
        <v>23</v>
      </c>
      <c r="G6" s="158" t="s">
        <v>24</v>
      </c>
      <c r="H6" s="158" t="s">
        <v>25</v>
      </c>
      <c r="I6" s="158" t="s">
        <v>26</v>
      </c>
      <c r="J6" s="158" t="s">
        <v>27</v>
      </c>
      <c r="K6" s="158" t="s">
        <v>28</v>
      </c>
      <c r="L6" s="158" t="s">
        <v>29</v>
      </c>
      <c r="M6" s="158" t="s">
        <v>30</v>
      </c>
      <c r="N6" s="158" t="s">
        <v>31</v>
      </c>
      <c r="O6" s="158" t="s">
        <v>32</v>
      </c>
      <c r="P6" s="159" t="s">
        <v>33</v>
      </c>
      <c r="Q6" s="153"/>
      <c r="R6" s="360" t="s">
        <v>8</v>
      </c>
      <c r="S6" s="157" t="s">
        <v>149</v>
      </c>
      <c r="T6" s="158" t="s">
        <v>20</v>
      </c>
      <c r="U6" s="158" t="s">
        <v>21</v>
      </c>
      <c r="V6" s="158" t="s">
        <v>22</v>
      </c>
      <c r="W6" s="158" t="s">
        <v>23</v>
      </c>
      <c r="X6" s="158" t="s">
        <v>24</v>
      </c>
      <c r="Y6" s="158" t="s">
        <v>25</v>
      </c>
      <c r="Z6" s="158" t="s">
        <v>26</v>
      </c>
      <c r="AA6" s="158" t="s">
        <v>27</v>
      </c>
      <c r="AB6" s="158" t="s">
        <v>28</v>
      </c>
      <c r="AC6" s="158" t="s">
        <v>29</v>
      </c>
      <c r="AD6" s="158" t="s">
        <v>30</v>
      </c>
      <c r="AE6" s="158" t="s">
        <v>31</v>
      </c>
      <c r="AF6" s="158" t="s">
        <v>32</v>
      </c>
      <c r="AG6" s="160" t="s">
        <v>33</v>
      </c>
      <c r="AH6" s="153"/>
      <c r="AI6" s="161" t="s">
        <v>8</v>
      </c>
      <c r="AJ6" s="148" t="s">
        <v>150</v>
      </c>
      <c r="AK6" s="149" t="s">
        <v>151</v>
      </c>
      <c r="AL6" s="149" t="s">
        <v>152</v>
      </c>
      <c r="AM6" s="149" t="s">
        <v>153</v>
      </c>
      <c r="AN6" s="149" t="s">
        <v>154</v>
      </c>
      <c r="AO6" s="150" t="s">
        <v>155</v>
      </c>
      <c r="AP6" s="149" t="s">
        <v>156</v>
      </c>
      <c r="AQ6" s="149" t="s">
        <v>157</v>
      </c>
      <c r="AR6" s="149" t="s">
        <v>158</v>
      </c>
      <c r="AS6" s="149" t="s">
        <v>159</v>
      </c>
      <c r="AT6" s="149" t="s">
        <v>160</v>
      </c>
      <c r="AU6" s="149" t="s">
        <v>161</v>
      </c>
      <c r="AV6" s="149" t="s">
        <v>162</v>
      </c>
      <c r="AW6" s="155" t="s">
        <v>163</v>
      </c>
      <c r="AX6" s="59"/>
      <c r="AY6" s="162" t="s">
        <v>58</v>
      </c>
      <c r="AZ6" s="152" t="s">
        <v>164</v>
      </c>
      <c r="BA6" s="62"/>
      <c r="BB6" s="62"/>
      <c r="BC6" s="62"/>
      <c r="BD6" s="62"/>
      <c r="BE6" s="62"/>
      <c r="BF6" s="62"/>
      <c r="BG6" s="62"/>
    </row>
    <row r="7" spans="1:59" ht="14.25" customHeight="1" x14ac:dyDescent="0.2">
      <c r="A7" s="163">
        <v>1</v>
      </c>
      <c r="B7" s="164">
        <v>2933333.3333333335</v>
      </c>
      <c r="C7" s="165">
        <v>3600000</v>
      </c>
      <c r="D7" s="165">
        <v>3000000</v>
      </c>
      <c r="E7" s="165">
        <v>3533333.333333334</v>
      </c>
      <c r="F7" s="165">
        <v>4466666.666666667</v>
      </c>
      <c r="G7" s="165">
        <v>4066666.666666667</v>
      </c>
      <c r="H7" s="165">
        <v>5666666.666666667</v>
      </c>
      <c r="I7" s="165">
        <v>6866666.666666667</v>
      </c>
      <c r="J7" s="165">
        <v>6733333.333333334</v>
      </c>
      <c r="K7" s="165">
        <v>11933333.333333334</v>
      </c>
      <c r="L7" s="165">
        <v>42666666.666666672</v>
      </c>
      <c r="M7" s="165">
        <v>48666666.666666672</v>
      </c>
      <c r="N7" s="165">
        <v>36666666.666666672</v>
      </c>
      <c r="O7" s="165">
        <v>36000000</v>
      </c>
      <c r="P7" s="166">
        <v>36666666.666666672</v>
      </c>
      <c r="Q7" s="153"/>
      <c r="R7" s="167">
        <v>1</v>
      </c>
      <c r="S7" s="168">
        <f>LOG('Supplementary Figure 2'!B7,10)</f>
        <v>6.4673614174305056</v>
      </c>
      <c r="T7" s="168">
        <f>LOG('Supplementary Figure 2'!C7,10)</f>
        <v>6.5563025007672859</v>
      </c>
      <c r="U7" s="168">
        <f>LOG('Supplementary Figure 2'!D7,10)</f>
        <v>6.4771212547196617</v>
      </c>
      <c r="V7" s="168">
        <f>LOG('Supplementary Figure 2'!E7,10)</f>
        <v>6.5481846105451069</v>
      </c>
      <c r="W7" s="168">
        <f>LOG('Supplementary Figure 2'!F7,10)</f>
        <v>6.6499835436451447</v>
      </c>
      <c r="X7" s="168">
        <f>LOG('Supplementary Figure 2'!G7,10)</f>
        <v>6.6092385759550849</v>
      </c>
      <c r="Y7" s="168">
        <f>LOG('Supplementary Figure 2'!H7,10)</f>
        <v>6.7533276666586106</v>
      </c>
      <c r="Z7" s="168">
        <f>LOG('Supplementary Figure 2'!I7,10)</f>
        <v>6.8367459656494898</v>
      </c>
      <c r="AA7" s="168">
        <f>LOG('Supplementary Figure 2'!J7,10)</f>
        <v>6.8282301147269608</v>
      </c>
      <c r="AB7" s="168">
        <f>LOG('Supplementary Figure 2'!K7,10)</f>
        <v>7.0767617719242111</v>
      </c>
      <c r="AC7" s="168">
        <f>LOG('Supplementary Figure 2'!L7,10)</f>
        <v>7.6300887149282053</v>
      </c>
      <c r="AD7" s="168">
        <f>LOG('Supplementary Figure 2'!M7,10)</f>
        <v>7.6872316010647745</v>
      </c>
      <c r="AE7" s="168">
        <f>LOG('Supplementary Figure 2'!N7,10)</f>
        <v>7.5642714304385628</v>
      </c>
      <c r="AF7" s="168">
        <f>LOG('Supplementary Figure 2'!O7,10)</f>
        <v>7.5563025007672859</v>
      </c>
      <c r="AG7" s="169">
        <f>LOG('Supplementary Figure 2'!P7,10)</f>
        <v>7.5642714304385628</v>
      </c>
      <c r="AH7" s="153"/>
      <c r="AI7" s="167">
        <v>1</v>
      </c>
      <c r="AJ7" s="170">
        <f t="shared" ref="AJ7:AW14" si="0">(LN(T7/S7)/AJ$4)</f>
        <v>4.5528645194159506E-3</v>
      </c>
      <c r="AK7" s="171">
        <f t="shared" si="0"/>
        <v>-4.0502133443542261E-3</v>
      </c>
      <c r="AL7" s="171">
        <f t="shared" si="0"/>
        <v>3.6372305651666322E-3</v>
      </c>
      <c r="AM7" s="171">
        <f t="shared" si="0"/>
        <v>5.1421758295618399E-3</v>
      </c>
      <c r="AN7" s="171">
        <f t="shared" si="0"/>
        <v>-2.0486418471807526E-3</v>
      </c>
      <c r="AO7" s="172">
        <f t="shared" si="0"/>
        <v>7.1889721919151358E-3</v>
      </c>
      <c r="AP7" s="171">
        <f t="shared" si="0"/>
        <v>4.0921704536482639E-3</v>
      </c>
      <c r="AQ7" s="171">
        <f t="shared" si="0"/>
        <v>-4.1545880870213939E-4</v>
      </c>
      <c r="AR7" s="173">
        <f t="shared" si="0"/>
        <v>5.9584867060260838E-3</v>
      </c>
      <c r="AS7" s="171">
        <f t="shared" si="0"/>
        <v>6.2735871765867987E-3</v>
      </c>
      <c r="AT7" s="171">
        <f t="shared" si="0"/>
        <v>1.2435410818993056E-3</v>
      </c>
      <c r="AU7" s="171">
        <f t="shared" si="0"/>
        <v>-2.6874473629133742E-3</v>
      </c>
      <c r="AV7" s="171">
        <f t="shared" si="0"/>
        <v>-8.7837609486461307E-5</v>
      </c>
      <c r="AW7" s="174">
        <f t="shared" si="0"/>
        <v>1.75675218972934E-4</v>
      </c>
      <c r="AX7" s="59"/>
      <c r="AY7" s="175">
        <v>1</v>
      </c>
      <c r="AZ7" s="176">
        <v>7.1889721919151358E-3</v>
      </c>
      <c r="BA7" s="62"/>
      <c r="BB7" s="62"/>
      <c r="BC7" s="62"/>
      <c r="BD7" s="62"/>
      <c r="BE7" s="62"/>
      <c r="BF7" s="62"/>
      <c r="BG7" s="62"/>
    </row>
    <row r="8" spans="1:59" ht="14.25" customHeight="1" x14ac:dyDescent="0.2">
      <c r="A8" s="175">
        <v>2</v>
      </c>
      <c r="B8" s="177">
        <v>3266666.666666667</v>
      </c>
      <c r="C8" s="178">
        <v>2666666.666666667</v>
      </c>
      <c r="D8" s="178">
        <v>4133333.333333334</v>
      </c>
      <c r="E8" s="178">
        <v>4533333.333333334</v>
      </c>
      <c r="F8" s="178">
        <v>4200000</v>
      </c>
      <c r="G8" s="178">
        <v>4133333.3333333335</v>
      </c>
      <c r="H8" s="178">
        <v>6066666.666666667</v>
      </c>
      <c r="I8" s="178">
        <v>5866666.6666666679</v>
      </c>
      <c r="J8" s="178">
        <v>6800000</v>
      </c>
      <c r="K8" s="178">
        <v>12266666.666666668</v>
      </c>
      <c r="L8" s="178">
        <v>36666666.666666672</v>
      </c>
      <c r="M8" s="178">
        <v>38000000</v>
      </c>
      <c r="N8" s="178">
        <v>41333333.333333336</v>
      </c>
      <c r="O8" s="178">
        <v>44000000</v>
      </c>
      <c r="P8" s="179">
        <v>35333333.333333336</v>
      </c>
      <c r="Q8" s="153"/>
      <c r="R8" s="180">
        <v>2</v>
      </c>
      <c r="S8" s="168">
        <f>LOG('Supplementary Figure 2'!B8,10)</f>
        <v>6.5141048209728316</v>
      </c>
      <c r="T8" s="168">
        <f>LOG('Supplementary Figure 2'!C8,10)</f>
        <v>6.4259687322722803</v>
      </c>
      <c r="U8" s="168">
        <f>LOG('Supplementary Figure 2'!D8,10)</f>
        <v>6.6163004304425721</v>
      </c>
      <c r="V8" s="168">
        <f>LOG('Supplementary Figure 2'!E8,10)</f>
        <v>6.6564176536505544</v>
      </c>
      <c r="W8" s="168">
        <f>LOG('Supplementary Figure 2'!F8,10)</f>
        <v>6.6232492903978999</v>
      </c>
      <c r="X8" s="168">
        <f>LOG('Supplementary Figure 2'!G8,10)</f>
        <v>6.6163004304425721</v>
      </c>
      <c r="Y8" s="168">
        <f>LOG('Supplementary Figure 2'!H8,10)</f>
        <v>6.7829501332654116</v>
      </c>
      <c r="Z8" s="168">
        <f>LOG('Supplementary Figure 2'!I8,10)</f>
        <v>6.7683914130944869</v>
      </c>
      <c r="AA8" s="168">
        <f>LOG('Supplementary Figure 2'!J8,10)</f>
        <v>6.8325089127062357</v>
      </c>
      <c r="AB8" s="168">
        <f>LOG('Supplementary Figure 2'!K8,10)</f>
        <v>7.0887265639538555</v>
      </c>
      <c r="AC8" s="168">
        <f>LOG('Supplementary Figure 2'!L8,10)</f>
        <v>7.5642714304385628</v>
      </c>
      <c r="AD8" s="168">
        <f>LOG('Supplementary Figure 2'!M8,10)</f>
        <v>7.5797835966168092</v>
      </c>
      <c r="AE8" s="168">
        <f>LOG('Supplementary Figure 2'!N8,10)</f>
        <v>7.6163004304425721</v>
      </c>
      <c r="AF8" s="168">
        <f>LOG('Supplementary Figure 2'!O8,10)</f>
        <v>7.643452676486187</v>
      </c>
      <c r="AG8" s="169">
        <f>LOG('Supplementary Figure 2'!P8,10)</f>
        <v>7.5481846105451069</v>
      </c>
      <c r="AH8" s="153"/>
      <c r="AI8" s="180">
        <v>2</v>
      </c>
      <c r="AJ8" s="181">
        <f t="shared" si="0"/>
        <v>-4.5408011674707522E-3</v>
      </c>
      <c r="AK8" s="182">
        <f t="shared" si="0"/>
        <v>9.7296571678697121E-3</v>
      </c>
      <c r="AL8" s="182">
        <f t="shared" si="0"/>
        <v>2.015027875015396E-3</v>
      </c>
      <c r="AM8" s="182">
        <f t="shared" si="0"/>
        <v>-1.6651236995248459E-3</v>
      </c>
      <c r="AN8" s="182">
        <f t="shared" si="0"/>
        <v>-3.4990417549054137E-4</v>
      </c>
      <c r="AO8" s="183">
        <f t="shared" si="0"/>
        <v>8.2919212813115841E-3</v>
      </c>
      <c r="AP8" s="182">
        <f t="shared" si="0"/>
        <v>-7.1622555953134662E-4</v>
      </c>
      <c r="AQ8" s="182">
        <f t="shared" si="0"/>
        <v>3.1428299136976173E-3</v>
      </c>
      <c r="AR8" s="184">
        <f t="shared" si="0"/>
        <v>6.1356284956256653E-3</v>
      </c>
      <c r="AS8" s="182">
        <f t="shared" si="0"/>
        <v>5.410860034373785E-3</v>
      </c>
      <c r="AT8" s="182">
        <f t="shared" si="0"/>
        <v>3.414358874530078E-4</v>
      </c>
      <c r="AU8" s="182">
        <f t="shared" si="0"/>
        <v>8.0101566629865587E-4</v>
      </c>
      <c r="AV8" s="182">
        <f t="shared" si="0"/>
        <v>2.9655650944946694E-4</v>
      </c>
      <c r="AW8" s="185">
        <f t="shared" si="0"/>
        <v>-2.0903894474835496E-3</v>
      </c>
      <c r="AX8" s="59"/>
      <c r="AY8" s="175">
        <v>2</v>
      </c>
      <c r="AZ8" s="186">
        <v>8.2919212813115841E-3</v>
      </c>
      <c r="BA8" s="62"/>
      <c r="BB8" s="62"/>
      <c r="BC8" s="62"/>
      <c r="BD8" s="62"/>
      <c r="BE8" s="62"/>
      <c r="BF8" s="62"/>
      <c r="BG8" s="62"/>
    </row>
    <row r="9" spans="1:59" ht="14.25" customHeight="1" x14ac:dyDescent="0.2">
      <c r="A9" s="175">
        <v>3</v>
      </c>
      <c r="B9" s="177">
        <v>3066666.666666667</v>
      </c>
      <c r="C9" s="178">
        <v>4133333.3333333335</v>
      </c>
      <c r="D9" s="178">
        <v>3800000</v>
      </c>
      <c r="E9" s="178">
        <v>4866666.666666667</v>
      </c>
      <c r="F9" s="178">
        <v>5000000</v>
      </c>
      <c r="G9" s="178">
        <v>4400000</v>
      </c>
      <c r="H9" s="178">
        <v>6266666.666666667</v>
      </c>
      <c r="I9" s="178">
        <v>7333333.333333334</v>
      </c>
      <c r="J9" s="178">
        <v>5800000</v>
      </c>
      <c r="K9" s="178">
        <v>12600000</v>
      </c>
      <c r="L9" s="178">
        <v>40666666.666666672</v>
      </c>
      <c r="M9" s="178">
        <v>38000000</v>
      </c>
      <c r="N9" s="178">
        <v>34666666.666666672</v>
      </c>
      <c r="O9" s="178">
        <v>42000000</v>
      </c>
      <c r="P9" s="179">
        <v>34666666.666666672</v>
      </c>
      <c r="Q9" s="153"/>
      <c r="R9" s="180">
        <v>3</v>
      </c>
      <c r="S9" s="168">
        <f>LOG('Supplementary Figure 2'!B9,10)</f>
        <v>6.486666572625893</v>
      </c>
      <c r="T9" s="168">
        <f>LOG('Supplementary Figure 2'!C9,10)</f>
        <v>6.6163004304425721</v>
      </c>
      <c r="U9" s="168">
        <f>LOG('Supplementary Figure 2'!D9,10)</f>
        <v>6.5797835966168092</v>
      </c>
      <c r="V9" s="168">
        <f>LOG('Supplementary Figure 2'!E9,10)</f>
        <v>6.6872316010647745</v>
      </c>
      <c r="W9" s="168">
        <f>LOG('Supplementary Figure 2'!F9,10)</f>
        <v>6.6989700043360187</v>
      </c>
      <c r="X9" s="168">
        <f>LOG('Supplementary Figure 2'!G9,10)</f>
        <v>6.643452676486187</v>
      </c>
      <c r="Y9" s="168">
        <f>LOG('Supplementary Figure 2'!H9,10)</f>
        <v>6.797036594544017</v>
      </c>
      <c r="Z9" s="168">
        <f>LOG('Supplementary Figure 2'!I9,10)</f>
        <v>6.8653014261025431</v>
      </c>
      <c r="AA9" s="168">
        <f>LOG('Supplementary Figure 2'!J9,10)</f>
        <v>6.7634279935629369</v>
      </c>
      <c r="AB9" s="168">
        <f>LOG('Supplementary Figure 2'!K9,10)</f>
        <v>7.1003705451175625</v>
      </c>
      <c r="AC9" s="168">
        <f>LOG('Supplementary Figure 2'!L9,10)</f>
        <v>7.6092385759550849</v>
      </c>
      <c r="AD9" s="168">
        <f>LOG('Supplementary Figure 2'!M9,10)</f>
        <v>7.5797835966168092</v>
      </c>
      <c r="AE9" s="168">
        <f>LOG('Supplementary Figure 2'!N9,10)</f>
        <v>7.5399120845791172</v>
      </c>
      <c r="AF9" s="168">
        <f>LOG('Supplementary Figure 2'!O9,10)</f>
        <v>7.6232492903978999</v>
      </c>
      <c r="AG9" s="169">
        <f>LOG('Supplementary Figure 2'!P9,10)</f>
        <v>7.5399120845791172</v>
      </c>
      <c r="AH9" s="153"/>
      <c r="AI9" s="180">
        <v>3</v>
      </c>
      <c r="AJ9" s="181">
        <f t="shared" si="0"/>
        <v>6.5958642593853404E-3</v>
      </c>
      <c r="AK9" s="182">
        <f t="shared" si="0"/>
        <v>-1.84483654203668E-3</v>
      </c>
      <c r="AL9" s="182">
        <f t="shared" si="0"/>
        <v>5.399373417417217E-3</v>
      </c>
      <c r="AM9" s="182">
        <f t="shared" si="0"/>
        <v>5.8460229551070579E-4</v>
      </c>
      <c r="AN9" s="182">
        <f t="shared" si="0"/>
        <v>-2.7739913798819657E-3</v>
      </c>
      <c r="AO9" s="183">
        <f t="shared" si="0"/>
        <v>7.6183041774922633E-3</v>
      </c>
      <c r="AP9" s="182">
        <f t="shared" si="0"/>
        <v>3.3310745475285271E-3</v>
      </c>
      <c r="AQ9" s="182">
        <f t="shared" si="0"/>
        <v>-4.983361585218977E-3</v>
      </c>
      <c r="AR9" s="184">
        <f t="shared" si="0"/>
        <v>8.1028518293061319E-3</v>
      </c>
      <c r="AS9" s="182">
        <f t="shared" si="0"/>
        <v>5.7680115839163553E-3</v>
      </c>
      <c r="AT9" s="182">
        <f t="shared" si="0"/>
        <v>-6.4641019297923495E-4</v>
      </c>
      <c r="AU9" s="182">
        <f t="shared" si="0"/>
        <v>-8.7902131766700111E-4</v>
      </c>
      <c r="AV9" s="182">
        <f t="shared" si="0"/>
        <v>9.1601439916956908E-4</v>
      </c>
      <c r="AW9" s="185">
        <f t="shared" si="0"/>
        <v>-1.8320287983391379E-3</v>
      </c>
      <c r="AX9" s="59"/>
      <c r="AY9" s="175">
        <v>3</v>
      </c>
      <c r="AZ9" s="186">
        <v>7.6183041774922633E-3</v>
      </c>
      <c r="BA9" s="62"/>
      <c r="BB9" s="62"/>
      <c r="BC9" s="62"/>
      <c r="BD9" s="62"/>
      <c r="BE9" s="62"/>
      <c r="BF9" s="62"/>
      <c r="BG9" s="62"/>
    </row>
    <row r="10" spans="1:59" ht="14.25" customHeight="1" x14ac:dyDescent="0.2">
      <c r="A10" s="175">
        <v>4</v>
      </c>
      <c r="B10" s="177">
        <v>3133333.3333333335</v>
      </c>
      <c r="C10" s="178">
        <v>4000000</v>
      </c>
      <c r="D10" s="178">
        <v>4000000</v>
      </c>
      <c r="E10" s="178">
        <v>4200000</v>
      </c>
      <c r="F10" s="178">
        <v>4266666.666666667</v>
      </c>
      <c r="G10" s="178">
        <v>4733333.333333334</v>
      </c>
      <c r="H10" s="178">
        <v>6000000</v>
      </c>
      <c r="I10" s="178">
        <v>6666666.6666666679</v>
      </c>
      <c r="J10" s="178">
        <v>6000000</v>
      </c>
      <c r="K10" s="178">
        <v>11333333.333333336</v>
      </c>
      <c r="L10" s="178">
        <v>41333333.333333336</v>
      </c>
      <c r="M10" s="178">
        <v>40000000</v>
      </c>
      <c r="N10" s="178">
        <v>42666666.666666672</v>
      </c>
      <c r="O10" s="178">
        <v>34000000</v>
      </c>
      <c r="P10" s="179">
        <v>41333333.333333336</v>
      </c>
      <c r="Q10" s="153"/>
      <c r="R10" s="180">
        <v>4</v>
      </c>
      <c r="S10" s="168">
        <f>LOG('Supplementary Figure 2'!B10,10)</f>
        <v>6.4960065988800357</v>
      </c>
      <c r="T10" s="168">
        <f>LOG('Supplementary Figure 2'!C10,10)</f>
        <v>6.6020599913279616</v>
      </c>
      <c r="U10" s="168">
        <f>LOG('Supplementary Figure 2'!D10,10)</f>
        <v>6.6020599913279616</v>
      </c>
      <c r="V10" s="168">
        <f>LOG('Supplementary Figure 2'!E10,10)</f>
        <v>6.6232492903978999</v>
      </c>
      <c r="W10" s="168">
        <f>LOG('Supplementary Figure 2'!F10,10)</f>
        <v>6.6300887149282053</v>
      </c>
      <c r="X10" s="168">
        <f>LOG('Supplementary Figure 2'!G10,10)</f>
        <v>6.6751670896633932</v>
      </c>
      <c r="Y10" s="168">
        <f>LOG('Supplementary Figure 2'!H10,10)</f>
        <v>6.778151250383643</v>
      </c>
      <c r="Z10" s="168">
        <f>LOG('Supplementary Figure 2'!I10,10)</f>
        <v>6.8239087409443178</v>
      </c>
      <c r="AA10" s="168">
        <f>LOG('Supplementary Figure 2'!J10,10)</f>
        <v>6.778151250383643</v>
      </c>
      <c r="AB10" s="168">
        <f>LOG('Supplementary Figure 2'!K10,10)</f>
        <v>7.0543576623225919</v>
      </c>
      <c r="AC10" s="168">
        <f>LOG('Supplementary Figure 2'!L10,10)</f>
        <v>7.6163004304425721</v>
      </c>
      <c r="AD10" s="168">
        <f>LOG('Supplementary Figure 2'!M10,10)</f>
        <v>7.6020599913279616</v>
      </c>
      <c r="AE10" s="168">
        <f>LOG('Supplementary Figure 2'!N10,10)</f>
        <v>7.6300887149282053</v>
      </c>
      <c r="AF10" s="168">
        <f>LOG('Supplementary Figure 2'!O10,10)</f>
        <v>7.5314789170422545</v>
      </c>
      <c r="AG10" s="169">
        <f>LOG('Supplementary Figure 2'!P10,10)</f>
        <v>7.6163004304425721</v>
      </c>
      <c r="AH10" s="153"/>
      <c r="AI10" s="180">
        <v>4</v>
      </c>
      <c r="AJ10" s="181">
        <f t="shared" si="0"/>
        <v>5.3980338449895887E-3</v>
      </c>
      <c r="AK10" s="182">
        <f t="shared" si="0"/>
        <v>0</v>
      </c>
      <c r="AL10" s="182">
        <f t="shared" si="0"/>
        <v>1.0681195551844366E-3</v>
      </c>
      <c r="AM10" s="182">
        <f t="shared" si="0"/>
        <v>3.4403534841280677E-4</v>
      </c>
      <c r="AN10" s="182">
        <f t="shared" si="0"/>
        <v>2.2586837300861747E-3</v>
      </c>
      <c r="AO10" s="183">
        <f t="shared" si="0"/>
        <v>5.1033839007665225E-3</v>
      </c>
      <c r="AP10" s="182">
        <f t="shared" si="0"/>
        <v>2.2426830052238293E-3</v>
      </c>
      <c r="AQ10" s="182">
        <f t="shared" si="0"/>
        <v>-2.2426830052238345E-3</v>
      </c>
      <c r="AR10" s="184">
        <f t="shared" si="0"/>
        <v>6.6568576950447383E-3</v>
      </c>
      <c r="AS10" s="182">
        <f t="shared" si="0"/>
        <v>6.3871008317205385E-3</v>
      </c>
      <c r="AT10" s="182">
        <f t="shared" si="0"/>
        <v>-3.1191365509171317E-4</v>
      </c>
      <c r="AU10" s="182">
        <f t="shared" si="0"/>
        <v>6.1336838235410789E-4</v>
      </c>
      <c r="AV10" s="182">
        <f t="shared" si="0"/>
        <v>-1.084003874687835E-3</v>
      </c>
      <c r="AW10" s="185">
        <f t="shared" si="0"/>
        <v>1.8665530221132853E-3</v>
      </c>
      <c r="AX10" s="59"/>
      <c r="AY10" s="175">
        <v>4</v>
      </c>
      <c r="AZ10" s="186">
        <v>5.1033839007665225E-3</v>
      </c>
      <c r="BA10" s="62"/>
      <c r="BB10" s="62"/>
      <c r="BC10" s="62"/>
      <c r="BD10" s="62"/>
      <c r="BE10" s="62"/>
      <c r="BF10" s="62"/>
      <c r="BG10" s="62"/>
    </row>
    <row r="11" spans="1:59" ht="14.25" customHeight="1" x14ac:dyDescent="0.2">
      <c r="A11" s="175">
        <v>5</v>
      </c>
      <c r="B11" s="177">
        <v>3533333.333333334</v>
      </c>
      <c r="C11" s="178">
        <v>4333333.333333334</v>
      </c>
      <c r="D11" s="178">
        <v>4266666.666666667</v>
      </c>
      <c r="E11" s="178">
        <v>4066666.666666667</v>
      </c>
      <c r="F11" s="178">
        <v>3733333.3333333335</v>
      </c>
      <c r="G11" s="178">
        <v>4266666.666666667</v>
      </c>
      <c r="H11" s="178">
        <v>6000000</v>
      </c>
      <c r="I11" s="178">
        <v>6800000</v>
      </c>
      <c r="J11" s="178">
        <v>6800000</v>
      </c>
      <c r="K11" s="178">
        <v>11400000</v>
      </c>
      <c r="L11" s="178">
        <v>40666666.666666672</v>
      </c>
      <c r="M11" s="178">
        <v>28000000</v>
      </c>
      <c r="N11" s="178">
        <v>34666666.666666672</v>
      </c>
      <c r="O11" s="178">
        <v>34000000</v>
      </c>
      <c r="P11" s="179">
        <v>47333333.333333343</v>
      </c>
      <c r="Q11" s="153"/>
      <c r="R11" s="180">
        <v>5</v>
      </c>
      <c r="S11" s="168">
        <f>LOG('Supplementary Figure 2'!B11,10)</f>
        <v>6.5481846105451069</v>
      </c>
      <c r="T11" s="168">
        <f>LOG('Supplementary Figure 2'!C11,10)</f>
        <v>6.6368220975871735</v>
      </c>
      <c r="U11" s="168">
        <f>LOG('Supplementary Figure 2'!D11,10)</f>
        <v>6.6300887149282053</v>
      </c>
      <c r="V11" s="168">
        <f>LOG('Supplementary Figure 2'!E11,10)</f>
        <v>6.6092385759550849</v>
      </c>
      <c r="W11" s="168">
        <f>LOG('Supplementary Figure 2'!F11,10)</f>
        <v>6.5720967679505184</v>
      </c>
      <c r="X11" s="168">
        <f>LOG('Supplementary Figure 2'!G11,10)</f>
        <v>6.6300887149282053</v>
      </c>
      <c r="Y11" s="168">
        <f>LOG('Supplementary Figure 2'!H11,10)</f>
        <v>6.778151250383643</v>
      </c>
      <c r="Z11" s="168">
        <f>LOG('Supplementary Figure 2'!I11,10)</f>
        <v>6.8325089127062357</v>
      </c>
      <c r="AA11" s="168">
        <f>LOG('Supplementary Figure 2'!J11,10)</f>
        <v>6.8325089127062357</v>
      </c>
      <c r="AB11" s="168">
        <f>LOG('Supplementary Figure 2'!K11,10)</f>
        <v>7.0569048513364718</v>
      </c>
      <c r="AC11" s="168">
        <f>LOG('Supplementary Figure 2'!L11,10)</f>
        <v>7.6092385759550849</v>
      </c>
      <c r="AD11" s="168">
        <f>LOG('Supplementary Figure 2'!M11,10)</f>
        <v>7.4471580313422194</v>
      </c>
      <c r="AE11" s="168">
        <f>LOG('Supplementary Figure 2'!N11,10)</f>
        <v>7.5399120845791172</v>
      </c>
      <c r="AF11" s="168">
        <f>LOG('Supplementary Figure 2'!O11,10)</f>
        <v>7.5314789170422545</v>
      </c>
      <c r="AG11" s="169">
        <f>LOG('Supplementary Figure 2'!P11,10)</f>
        <v>7.6751670896633932</v>
      </c>
      <c r="AH11" s="153"/>
      <c r="AI11" s="180">
        <v>5</v>
      </c>
      <c r="AJ11" s="181">
        <f t="shared" si="0"/>
        <v>4.4817988752553295E-3</v>
      </c>
      <c r="AK11" s="182">
        <f t="shared" si="0"/>
        <v>-3.3835473996275223E-4</v>
      </c>
      <c r="AL11" s="182">
        <f t="shared" si="0"/>
        <v>-1.0499101529115322E-3</v>
      </c>
      <c r="AM11" s="182">
        <f t="shared" si="0"/>
        <v>-1.878510046464846E-3</v>
      </c>
      <c r="AN11" s="182">
        <f t="shared" si="0"/>
        <v>2.9284201993763979E-3</v>
      </c>
      <c r="AO11" s="183">
        <f t="shared" si="0"/>
        <v>7.3620676308527103E-3</v>
      </c>
      <c r="AP11" s="182">
        <f t="shared" si="0"/>
        <v>2.6625184807217953E-3</v>
      </c>
      <c r="AQ11" s="182">
        <f t="shared" si="0"/>
        <v>0</v>
      </c>
      <c r="AR11" s="184">
        <f t="shared" si="0"/>
        <v>5.3857676289888329E-3</v>
      </c>
      <c r="AS11" s="182">
        <f t="shared" si="0"/>
        <v>6.2797135079083145E-3</v>
      </c>
      <c r="AT11" s="182">
        <f t="shared" si="0"/>
        <v>-3.5884373060466311E-3</v>
      </c>
      <c r="AU11" s="182">
        <f t="shared" si="0"/>
        <v>2.0630057954003854E-3</v>
      </c>
      <c r="AV11" s="182">
        <f t="shared" si="0"/>
        <v>-9.3258019073805002E-5</v>
      </c>
      <c r="AW11" s="185">
        <f t="shared" si="0"/>
        <v>3.1497730039344511E-3</v>
      </c>
      <c r="AX11" s="59"/>
      <c r="AY11" s="175">
        <v>5</v>
      </c>
      <c r="AZ11" s="186">
        <v>7.3620676308527103E-3</v>
      </c>
      <c r="BA11" s="62"/>
      <c r="BB11" s="62"/>
      <c r="BC11" s="62"/>
      <c r="BD11" s="62"/>
      <c r="BE11" s="62"/>
      <c r="BF11" s="62"/>
      <c r="BG11" s="62"/>
    </row>
    <row r="12" spans="1:59" ht="14.25" customHeight="1" x14ac:dyDescent="0.2">
      <c r="A12" s="175">
        <v>6</v>
      </c>
      <c r="B12" s="177">
        <v>2933333.3333333335</v>
      </c>
      <c r="C12" s="178">
        <v>3600000.0000000005</v>
      </c>
      <c r="D12" s="178">
        <v>4000000</v>
      </c>
      <c r="E12" s="178">
        <v>3933333.333333334</v>
      </c>
      <c r="F12" s="178">
        <v>4000000</v>
      </c>
      <c r="G12" s="178">
        <v>4200000</v>
      </c>
      <c r="H12" s="178">
        <v>5800000</v>
      </c>
      <c r="I12" s="178">
        <v>6800000</v>
      </c>
      <c r="J12" s="178">
        <v>6466666.666666667</v>
      </c>
      <c r="K12" s="178">
        <v>11133333.333333334</v>
      </c>
      <c r="L12" s="178">
        <v>37333333.333333336</v>
      </c>
      <c r="M12" s="178">
        <v>33333333.333333336</v>
      </c>
      <c r="N12" s="178">
        <v>44000000</v>
      </c>
      <c r="O12" s="178">
        <v>42666666.666666672</v>
      </c>
      <c r="P12" s="179">
        <v>40666666.666666672</v>
      </c>
      <c r="Q12" s="153"/>
      <c r="R12" s="180">
        <v>6</v>
      </c>
      <c r="S12" s="168">
        <f>LOG('Supplementary Figure 2'!B12,10)</f>
        <v>6.4673614174305056</v>
      </c>
      <c r="T12" s="168">
        <f>LOG('Supplementary Figure 2'!C12,10)</f>
        <v>6.5563025007672868</v>
      </c>
      <c r="U12" s="168">
        <f>LOG('Supplementary Figure 2'!D12,10)</f>
        <v>6.6020599913279616</v>
      </c>
      <c r="V12" s="168">
        <f>LOG('Supplementary Figure 2'!E12,10)</f>
        <v>6.5947607525864624</v>
      </c>
      <c r="W12" s="168">
        <f>LOG('Supplementary Figure 2'!F12,10)</f>
        <v>6.6020599913279616</v>
      </c>
      <c r="X12" s="168">
        <f>LOG('Supplementary Figure 2'!G12,10)</f>
        <v>6.6232492903978999</v>
      </c>
      <c r="Y12" s="168">
        <f>LOG('Supplementary Figure 2'!H12,10)</f>
        <v>6.7634279935629369</v>
      </c>
      <c r="Z12" s="168">
        <f>LOG('Supplementary Figure 2'!I12,10)</f>
        <v>6.8325089127062357</v>
      </c>
      <c r="AA12" s="168">
        <f>LOG('Supplementary Figure 2'!J12,10)</f>
        <v>6.810680475210563</v>
      </c>
      <c r="AB12" s="168">
        <f>LOG('Supplementary Figure 2'!K12,10)</f>
        <v>7.0466252120919011</v>
      </c>
      <c r="AC12" s="168">
        <f>LOG('Supplementary Figure 2'!L12,10)</f>
        <v>7.5720967679505184</v>
      </c>
      <c r="AD12" s="168">
        <f>LOG('Supplementary Figure 2'!M12,10)</f>
        <v>7.5228787452803374</v>
      </c>
      <c r="AE12" s="168">
        <f>LOG('Supplementary Figure 2'!N12,10)</f>
        <v>7.643452676486187</v>
      </c>
      <c r="AF12" s="168">
        <f>LOG('Supplementary Figure 2'!O12,10)</f>
        <v>7.6300887149282053</v>
      </c>
      <c r="AG12" s="169">
        <f>LOG('Supplementary Figure 2'!P12,10)</f>
        <v>7.6092385759550849</v>
      </c>
      <c r="AH12" s="153"/>
      <c r="AI12" s="180">
        <v>6</v>
      </c>
      <c r="AJ12" s="181">
        <f t="shared" si="0"/>
        <v>4.5528645194160234E-3</v>
      </c>
      <c r="AK12" s="182">
        <f t="shared" si="0"/>
        <v>2.3183064525076386E-3</v>
      </c>
      <c r="AL12" s="182">
        <f t="shared" si="0"/>
        <v>-3.6873727026046343E-4</v>
      </c>
      <c r="AM12" s="182">
        <f t="shared" si="0"/>
        <v>3.6873727026047356E-4</v>
      </c>
      <c r="AN12" s="182">
        <f t="shared" si="0"/>
        <v>1.0681195551844366E-3</v>
      </c>
      <c r="AO12" s="183">
        <f t="shared" si="0"/>
        <v>6.9812607553205773E-3</v>
      </c>
      <c r="AP12" s="182">
        <f t="shared" si="0"/>
        <v>3.3873607046667766E-3</v>
      </c>
      <c r="AQ12" s="182">
        <f t="shared" si="0"/>
        <v>-1.0666350563078469E-3</v>
      </c>
      <c r="AR12" s="184">
        <f t="shared" si="0"/>
        <v>5.6761284642983115E-3</v>
      </c>
      <c r="AS12" s="182">
        <f t="shared" si="0"/>
        <v>5.9934336733304264E-3</v>
      </c>
      <c r="AT12" s="182">
        <f t="shared" si="0"/>
        <v>-1.0868560655428535E-3</v>
      </c>
      <c r="AU12" s="182">
        <f t="shared" si="0"/>
        <v>2.6500909197614293E-3</v>
      </c>
      <c r="AV12" s="182">
        <f t="shared" si="0"/>
        <v>-1.4582914581826948E-4</v>
      </c>
      <c r="AW12" s="185">
        <f t="shared" si="0"/>
        <v>-4.5606020058181694E-4</v>
      </c>
      <c r="AX12" s="59"/>
      <c r="AY12" s="175">
        <v>6</v>
      </c>
      <c r="AZ12" s="186">
        <v>6.9812607553205773E-3</v>
      </c>
      <c r="BA12" s="62"/>
      <c r="BB12" s="62"/>
      <c r="BC12" s="62"/>
      <c r="BD12" s="62"/>
      <c r="BE12" s="62"/>
      <c r="BF12" s="62"/>
      <c r="BG12" s="62"/>
    </row>
    <row r="13" spans="1:59" ht="14.25" customHeight="1" x14ac:dyDescent="0.2">
      <c r="A13" s="175">
        <v>7</v>
      </c>
      <c r="B13" s="177">
        <v>2733333.3333333335</v>
      </c>
      <c r="C13" s="178">
        <v>3600000</v>
      </c>
      <c r="D13" s="178">
        <v>3800000</v>
      </c>
      <c r="E13" s="178">
        <v>4000000</v>
      </c>
      <c r="F13" s="178">
        <v>3933333.333333334</v>
      </c>
      <c r="G13" s="178">
        <v>4066666.666666667</v>
      </c>
      <c r="H13" s="178">
        <v>5733333.333333334</v>
      </c>
      <c r="I13" s="178">
        <v>6600000</v>
      </c>
      <c r="J13" s="178">
        <v>7266666.6666666679</v>
      </c>
      <c r="K13" s="178">
        <v>12066666.666666668</v>
      </c>
      <c r="L13" s="178">
        <v>32666666.666666668</v>
      </c>
      <c r="M13" s="178">
        <v>36666666.666666672</v>
      </c>
      <c r="N13" s="178">
        <v>36000000</v>
      </c>
      <c r="O13" s="178">
        <v>33333333.333333336</v>
      </c>
      <c r="P13" s="179">
        <v>40666666.666666672</v>
      </c>
      <c r="Q13" s="153"/>
      <c r="R13" s="180">
        <v>7</v>
      </c>
      <c r="S13" s="168">
        <f>LOG('Supplementary Figure 2'!B13,10)</f>
        <v>6.4366925976640541</v>
      </c>
      <c r="T13" s="168">
        <f>LOG('Supplementary Figure 2'!C13,10)</f>
        <v>6.5563025007672859</v>
      </c>
      <c r="U13" s="168">
        <f>LOG('Supplementary Figure 2'!D13,10)</f>
        <v>6.5797835966168092</v>
      </c>
      <c r="V13" s="168">
        <f>LOG('Supplementary Figure 2'!E13,10)</f>
        <v>6.6020599913279616</v>
      </c>
      <c r="W13" s="168">
        <f>LOG('Supplementary Figure 2'!F13,10)</f>
        <v>6.5947607525864624</v>
      </c>
      <c r="X13" s="168">
        <f>LOG('Supplementary Figure 2'!G13,10)</f>
        <v>6.6092385759550849</v>
      </c>
      <c r="Y13" s="168">
        <f>LOG('Supplementary Figure 2'!H13,10)</f>
        <v>6.7584071921878861</v>
      </c>
      <c r="Z13" s="168">
        <f>LOG('Supplementary Figure 2'!I13,10)</f>
        <v>6.8195439355418683</v>
      </c>
      <c r="AA13" s="168">
        <f>LOG('Supplementary Figure 2'!J13,10)</f>
        <v>6.8613352388849425</v>
      </c>
      <c r="AB13" s="168">
        <f>LOG('Supplementary Figure 2'!K13,10)</f>
        <v>7.0815873158135023</v>
      </c>
      <c r="AC13" s="168">
        <f>LOG('Supplementary Figure 2'!L13,10)</f>
        <v>7.5141048209728316</v>
      </c>
      <c r="AD13" s="168">
        <f>LOG('Supplementary Figure 2'!M13,10)</f>
        <v>7.5642714304385628</v>
      </c>
      <c r="AE13" s="168">
        <f>LOG('Supplementary Figure 2'!N13,10)</f>
        <v>7.5563025007672859</v>
      </c>
      <c r="AF13" s="168">
        <f>LOG('Supplementary Figure 2'!O13,10)</f>
        <v>7.5228787452803374</v>
      </c>
      <c r="AG13" s="169">
        <f>LOG('Supplementary Figure 2'!P13,10)</f>
        <v>7.6092385759550849</v>
      </c>
      <c r="AH13" s="153"/>
      <c r="AI13" s="180">
        <v>7</v>
      </c>
      <c r="AJ13" s="181">
        <f t="shared" si="0"/>
        <v>6.1373214906488361E-3</v>
      </c>
      <c r="AK13" s="182">
        <f t="shared" si="0"/>
        <v>1.1916852901649919E-3</v>
      </c>
      <c r="AL13" s="182">
        <f t="shared" si="0"/>
        <v>1.1266211623427165E-3</v>
      </c>
      <c r="AM13" s="182">
        <f t="shared" si="0"/>
        <v>-3.6873727026046343E-4</v>
      </c>
      <c r="AN13" s="182">
        <f t="shared" si="0"/>
        <v>7.309820209462194E-4</v>
      </c>
      <c r="AO13" s="183">
        <f t="shared" si="0"/>
        <v>7.4395951169321135E-3</v>
      </c>
      <c r="AP13" s="182">
        <f t="shared" si="0"/>
        <v>3.0017860546033902E-3</v>
      </c>
      <c r="AQ13" s="182">
        <f t="shared" si="0"/>
        <v>2.0364886788602622E-3</v>
      </c>
      <c r="AR13" s="184">
        <f t="shared" si="0"/>
        <v>5.2660026152475262E-3</v>
      </c>
      <c r="AS13" s="182">
        <f t="shared" si="0"/>
        <v>4.9403181181680083E-3</v>
      </c>
      <c r="AT13" s="182">
        <f t="shared" si="0"/>
        <v>1.1090229198348147E-3</v>
      </c>
      <c r="AU13" s="182">
        <f t="shared" si="0"/>
        <v>-1.7567521897292261E-4</v>
      </c>
      <c r="AV13" s="182">
        <f t="shared" si="0"/>
        <v>-3.6942556406894411E-4</v>
      </c>
      <c r="AW13" s="185">
        <f t="shared" si="0"/>
        <v>1.9023724275430596E-3</v>
      </c>
      <c r="AX13" s="59"/>
      <c r="AY13" s="175">
        <v>7</v>
      </c>
      <c r="AZ13" s="186">
        <v>7.4395951169321135E-3</v>
      </c>
      <c r="BA13" s="62"/>
      <c r="BB13" s="62"/>
      <c r="BC13" s="62"/>
      <c r="BD13" s="62"/>
      <c r="BE13" s="62"/>
      <c r="BF13" s="62"/>
      <c r="BG13" s="62"/>
    </row>
    <row r="14" spans="1:59" ht="14.25" customHeight="1" thickBot="1" x14ac:dyDescent="0.25">
      <c r="A14" s="187">
        <v>8</v>
      </c>
      <c r="B14" s="188">
        <v>3066666.666666667</v>
      </c>
      <c r="C14" s="189">
        <v>3933333.333333334</v>
      </c>
      <c r="D14" s="189">
        <v>4266666.666666667</v>
      </c>
      <c r="E14" s="189">
        <v>4466666.666666667</v>
      </c>
      <c r="F14" s="189">
        <v>3933333.333333334</v>
      </c>
      <c r="G14" s="189">
        <v>3733333.3333333335</v>
      </c>
      <c r="H14" s="189">
        <v>5266666.666666667</v>
      </c>
      <c r="I14" s="189">
        <v>5800000</v>
      </c>
      <c r="J14" s="189">
        <v>6933333.333333334</v>
      </c>
      <c r="K14" s="189">
        <v>11933333.333333334</v>
      </c>
      <c r="L14" s="189">
        <v>38666666.666666672</v>
      </c>
      <c r="M14" s="189">
        <v>38000000</v>
      </c>
      <c r="N14" s="189">
        <v>42000000</v>
      </c>
      <c r="O14" s="189">
        <v>30000000.000000004</v>
      </c>
      <c r="P14" s="190">
        <v>39333333.333333336</v>
      </c>
      <c r="Q14" s="153"/>
      <c r="R14" s="191">
        <v>8</v>
      </c>
      <c r="S14" s="192">
        <f>LOG('Supplementary Figure 2'!B14,10)</f>
        <v>6.486666572625893</v>
      </c>
      <c r="T14" s="192">
        <f>LOG('Supplementary Figure 2'!C14,10)</f>
        <v>6.5947607525864624</v>
      </c>
      <c r="U14" s="192">
        <f>LOG('Supplementary Figure 2'!D14,10)</f>
        <v>6.6300887149282053</v>
      </c>
      <c r="V14" s="192">
        <f>LOG('Supplementary Figure 2'!E14,10)</f>
        <v>6.6499835436451447</v>
      </c>
      <c r="W14" s="192">
        <f>LOG('Supplementary Figure 2'!F14,10)</f>
        <v>6.5947607525864624</v>
      </c>
      <c r="X14" s="192">
        <f>LOG('Supplementary Figure 2'!G14,10)</f>
        <v>6.5720967679505184</v>
      </c>
      <c r="Y14" s="192">
        <f>LOG('Supplementary Figure 2'!H14,10)</f>
        <v>6.7215358322347596</v>
      </c>
      <c r="Z14" s="192">
        <f>LOG('Supplementary Figure 2'!I14,10)</f>
        <v>6.7634279935629369</v>
      </c>
      <c r="AA14" s="192">
        <f>LOG('Supplementary Figure 2'!J14,10)</f>
        <v>6.8409420802430985</v>
      </c>
      <c r="AB14" s="192">
        <f>LOG('Supplementary Figure 2'!K14,10)</f>
        <v>7.0767617719242111</v>
      </c>
      <c r="AC14" s="192">
        <f>LOG('Supplementary Figure 2'!L14,10)</f>
        <v>7.5873367345072547</v>
      </c>
      <c r="AD14" s="192">
        <f>LOG('Supplementary Figure 2'!M14,10)</f>
        <v>7.5797835966168092</v>
      </c>
      <c r="AE14" s="192">
        <f>LOG('Supplementary Figure 2'!N14,10)</f>
        <v>7.6232492903978999</v>
      </c>
      <c r="AF14" s="192">
        <f>LOG('Supplementary Figure 2'!O14,10)</f>
        <v>7.4771212547196626</v>
      </c>
      <c r="AG14" s="193">
        <f>LOG('Supplementary Figure 2'!P14,10)</f>
        <v>7.5947607525864624</v>
      </c>
      <c r="AH14" s="153"/>
      <c r="AI14" s="194">
        <v>8</v>
      </c>
      <c r="AJ14" s="195">
        <f t="shared" si="0"/>
        <v>5.5089116094309267E-3</v>
      </c>
      <c r="AK14" s="196">
        <f t="shared" si="0"/>
        <v>1.7808921738577783E-3</v>
      </c>
      <c r="AL14" s="196">
        <f t="shared" si="0"/>
        <v>9.9873169426922511E-4</v>
      </c>
      <c r="AM14" s="196">
        <f t="shared" si="0"/>
        <v>-2.779623868126975E-3</v>
      </c>
      <c r="AN14" s="196">
        <f t="shared" si="0"/>
        <v>-1.1475280255186446E-3</v>
      </c>
      <c r="AO14" s="197">
        <f t="shared" si="0"/>
        <v>7.4945835139544614E-3</v>
      </c>
      <c r="AP14" s="196">
        <f t="shared" si="0"/>
        <v>2.0710620923296303E-3</v>
      </c>
      <c r="AQ14" s="196">
        <f t="shared" si="0"/>
        <v>3.7985306724386083E-3</v>
      </c>
      <c r="AR14" s="198">
        <f t="shared" si="0"/>
        <v>5.6484955083277852E-3</v>
      </c>
      <c r="AS14" s="196">
        <f t="shared" si="0"/>
        <v>5.8053510192848145E-3</v>
      </c>
      <c r="AT14" s="196">
        <f t="shared" si="0"/>
        <v>-1.6599807895711582E-4</v>
      </c>
      <c r="AU14" s="196">
        <f t="shared" si="0"/>
        <v>9.5300748067211384E-4</v>
      </c>
      <c r="AV14" s="196">
        <f t="shared" si="0"/>
        <v>-1.6129029964433647E-3</v>
      </c>
      <c r="AW14" s="199">
        <f t="shared" si="0"/>
        <v>2.6017959983629935E-3</v>
      </c>
      <c r="AX14" s="59"/>
      <c r="AY14" s="200">
        <v>8</v>
      </c>
      <c r="AZ14" s="201">
        <v>7.4945835139544614E-3</v>
      </c>
      <c r="BA14" s="62"/>
      <c r="BB14" s="62"/>
      <c r="BC14" s="62"/>
      <c r="BD14" s="62"/>
      <c r="BE14" s="62"/>
      <c r="BF14" s="62"/>
      <c r="BG14" s="62"/>
    </row>
    <row r="15" spans="1:59" ht="14.25" customHeight="1" thickBot="1" x14ac:dyDescent="0.25">
      <c r="A15" s="230"/>
      <c r="B15" s="43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3"/>
      <c r="R15" s="230"/>
      <c r="S15" s="43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202"/>
      <c r="AH15" s="153"/>
      <c r="AI15" s="203" t="s">
        <v>4</v>
      </c>
      <c r="AJ15" s="204">
        <f t="shared" ref="AJ15:AW15" si="1">AVERAGE(AJ7:AJ14)</f>
        <v>4.0858572438839053E-3</v>
      </c>
      <c r="AK15" s="205">
        <f t="shared" si="1"/>
        <v>1.0983920572558079E-3</v>
      </c>
      <c r="AL15" s="205">
        <f t="shared" si="1"/>
        <v>1.6033071057779532E-3</v>
      </c>
      <c r="AM15" s="205">
        <f t="shared" si="1"/>
        <v>-3.1555517578913056E-5</v>
      </c>
      <c r="AN15" s="205">
        <f t="shared" si="1"/>
        <v>8.3267509690165576E-5</v>
      </c>
      <c r="AO15" s="150">
        <f t="shared" si="1"/>
        <v>7.185011071068172E-3</v>
      </c>
      <c r="AP15" s="149">
        <f t="shared" si="1"/>
        <v>2.5090537223988584E-3</v>
      </c>
      <c r="AQ15" s="149">
        <f t="shared" si="1"/>
        <v>3.371385119296127E-5</v>
      </c>
      <c r="AR15" s="149">
        <f t="shared" si="1"/>
        <v>6.103777367858134E-3</v>
      </c>
      <c r="AS15" s="205">
        <f t="shared" si="1"/>
        <v>5.8572969931611311E-3</v>
      </c>
      <c r="AT15" s="205">
        <f t="shared" si="1"/>
        <v>-3.8820192617880251E-4</v>
      </c>
      <c r="AU15" s="205">
        <f t="shared" si="1"/>
        <v>4.172930431166743E-4</v>
      </c>
      <c r="AV15" s="205">
        <f t="shared" si="1"/>
        <v>-2.7258578761995547E-4</v>
      </c>
      <c r="AW15" s="206">
        <f t="shared" si="1"/>
        <v>6.6471140306527735E-4</v>
      </c>
      <c r="AX15" s="59"/>
      <c r="AY15" s="207" t="s">
        <v>165</v>
      </c>
      <c r="AZ15" s="147">
        <v>7.185011071068172E-3</v>
      </c>
      <c r="BA15" s="62"/>
      <c r="BB15" s="62"/>
      <c r="BC15" s="62"/>
      <c r="BD15" s="62"/>
      <c r="BE15" s="62"/>
      <c r="BF15" s="62"/>
      <c r="BG15" s="62"/>
    </row>
    <row r="16" spans="1:59" ht="14.25" customHeight="1" x14ac:dyDescent="0.2">
      <c r="A16" s="230"/>
      <c r="B16" s="43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3"/>
      <c r="R16" s="230"/>
      <c r="S16" s="43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202"/>
      <c r="AH16" s="15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59"/>
      <c r="AY16" s="61"/>
      <c r="AZ16" s="61"/>
      <c r="BA16" s="62"/>
      <c r="BB16" s="62"/>
      <c r="BC16" s="62"/>
      <c r="BD16" s="62"/>
      <c r="BE16" s="62"/>
      <c r="BF16" s="62"/>
      <c r="BG16" s="62"/>
    </row>
    <row r="17" spans="1:59" ht="14.25" customHeight="1" x14ac:dyDescent="0.2">
      <c r="A17" s="208"/>
      <c r="B17" s="211"/>
      <c r="C17" s="208"/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9"/>
      <c r="R17" s="208"/>
      <c r="S17" s="211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10"/>
      <c r="AH17" s="209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08"/>
      <c r="AZ17" s="211"/>
      <c r="BA17" s="208"/>
      <c r="BB17" s="62"/>
      <c r="BC17" s="62"/>
      <c r="BD17" s="62"/>
      <c r="BE17" s="62"/>
      <c r="BF17" s="62"/>
      <c r="BG17" s="62"/>
    </row>
    <row r="18" spans="1:59" ht="14.25" customHeight="1" thickBot="1" x14ac:dyDescent="0.25">
      <c r="A18" s="230"/>
      <c r="B18" s="43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3"/>
      <c r="R18" s="230"/>
      <c r="S18" s="43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202"/>
      <c r="AH18" s="15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59"/>
      <c r="AY18" s="61"/>
      <c r="AZ18" s="61"/>
      <c r="BA18" s="62"/>
      <c r="BB18" s="62"/>
      <c r="BC18" s="62"/>
      <c r="BD18" s="62"/>
      <c r="BE18" s="62"/>
      <c r="BF18" s="62"/>
      <c r="BG18" s="62"/>
    </row>
    <row r="19" spans="1:59" ht="14.25" customHeight="1" thickBot="1" x14ac:dyDescent="0.25">
      <c r="A19" s="62"/>
      <c r="B19" s="142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3"/>
      <c r="R19" s="62"/>
      <c r="AH19" s="153"/>
      <c r="AI19" s="213" t="s">
        <v>166</v>
      </c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59"/>
      <c r="BA19" s="62"/>
      <c r="BB19" s="62"/>
      <c r="BC19" s="62"/>
      <c r="BD19" s="62"/>
      <c r="BE19" s="62"/>
      <c r="BF19" s="62"/>
      <c r="BG19" s="62"/>
    </row>
    <row r="20" spans="1:59" ht="14.25" customHeight="1" thickBot="1" x14ac:dyDescent="0.25">
      <c r="A20" s="355" t="s">
        <v>132</v>
      </c>
      <c r="B20" s="214" t="s">
        <v>166</v>
      </c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3"/>
      <c r="R20" s="358" t="s">
        <v>132</v>
      </c>
      <c r="S20" s="213" t="s">
        <v>166</v>
      </c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202"/>
      <c r="AH20" s="153"/>
      <c r="AI20" s="147" t="s">
        <v>133</v>
      </c>
      <c r="AJ20" s="148">
        <v>3</v>
      </c>
      <c r="AK20" s="149">
        <v>3</v>
      </c>
      <c r="AL20" s="149">
        <v>3</v>
      </c>
      <c r="AM20" s="149">
        <v>3</v>
      </c>
      <c r="AN20" s="149">
        <v>3</v>
      </c>
      <c r="AO20" s="149">
        <v>3</v>
      </c>
      <c r="AP20" s="149">
        <v>3</v>
      </c>
      <c r="AQ20" s="149">
        <v>3</v>
      </c>
      <c r="AR20" s="150">
        <v>6</v>
      </c>
      <c r="AS20" s="149">
        <v>12</v>
      </c>
      <c r="AT20" s="149">
        <v>6</v>
      </c>
      <c r="AU20" s="149">
        <v>6</v>
      </c>
      <c r="AV20" s="149">
        <v>12</v>
      </c>
      <c r="AW20" s="151">
        <v>6</v>
      </c>
      <c r="AX20" s="59"/>
      <c r="AY20" s="59"/>
      <c r="AZ20" s="59"/>
      <c r="BA20" s="62"/>
      <c r="BB20" s="62"/>
      <c r="BC20" s="62"/>
      <c r="BD20" s="62"/>
      <c r="BE20" s="62"/>
      <c r="BF20" s="62"/>
      <c r="BG20" s="62"/>
    </row>
    <row r="21" spans="1:59" ht="14.25" customHeight="1" thickBot="1" x14ac:dyDescent="0.25">
      <c r="A21" s="356" t="s">
        <v>134</v>
      </c>
      <c r="B21" s="148">
        <v>0</v>
      </c>
      <c r="C21" s="149">
        <v>3</v>
      </c>
      <c r="D21" s="149">
        <v>6</v>
      </c>
      <c r="E21" s="149">
        <v>9</v>
      </c>
      <c r="F21" s="149">
        <v>12</v>
      </c>
      <c r="G21" s="149">
        <v>15</v>
      </c>
      <c r="H21" s="149">
        <v>18</v>
      </c>
      <c r="I21" s="149">
        <v>21</v>
      </c>
      <c r="J21" s="149">
        <v>24</v>
      </c>
      <c r="K21" s="149">
        <v>30</v>
      </c>
      <c r="L21" s="149">
        <v>42</v>
      </c>
      <c r="M21" s="149">
        <v>48</v>
      </c>
      <c r="N21" s="149">
        <v>54</v>
      </c>
      <c r="O21" s="149">
        <v>66</v>
      </c>
      <c r="P21" s="151">
        <v>72</v>
      </c>
      <c r="Q21" s="153"/>
      <c r="R21" s="359" t="s">
        <v>134</v>
      </c>
      <c r="S21" s="148">
        <v>0</v>
      </c>
      <c r="T21" s="149">
        <v>3</v>
      </c>
      <c r="U21" s="149">
        <v>6</v>
      </c>
      <c r="V21" s="149">
        <v>9</v>
      </c>
      <c r="W21" s="149">
        <v>12</v>
      </c>
      <c r="X21" s="149">
        <v>15</v>
      </c>
      <c r="Y21" s="149">
        <v>18</v>
      </c>
      <c r="Z21" s="149">
        <v>21</v>
      </c>
      <c r="AA21" s="149">
        <v>24</v>
      </c>
      <c r="AB21" s="149">
        <v>30</v>
      </c>
      <c r="AC21" s="149">
        <v>42</v>
      </c>
      <c r="AD21" s="149">
        <v>48</v>
      </c>
      <c r="AE21" s="149">
        <v>54</v>
      </c>
      <c r="AF21" s="149">
        <v>66</v>
      </c>
      <c r="AG21" s="154">
        <v>72</v>
      </c>
      <c r="AH21" s="153"/>
      <c r="AI21" s="147" t="s">
        <v>134</v>
      </c>
      <c r="AJ21" s="148" t="s">
        <v>135</v>
      </c>
      <c r="AK21" s="149" t="s">
        <v>136</v>
      </c>
      <c r="AL21" s="149" t="s">
        <v>137</v>
      </c>
      <c r="AM21" s="149" t="s">
        <v>138</v>
      </c>
      <c r="AN21" s="149" t="s">
        <v>139</v>
      </c>
      <c r="AO21" s="149" t="s">
        <v>140</v>
      </c>
      <c r="AP21" s="149" t="s">
        <v>141</v>
      </c>
      <c r="AQ21" s="149" t="s">
        <v>142</v>
      </c>
      <c r="AR21" s="150" t="s">
        <v>143</v>
      </c>
      <c r="AS21" s="149" t="s">
        <v>144</v>
      </c>
      <c r="AT21" s="149" t="s">
        <v>145</v>
      </c>
      <c r="AU21" s="149" t="s">
        <v>146</v>
      </c>
      <c r="AV21" s="149" t="s">
        <v>147</v>
      </c>
      <c r="AW21" s="155" t="s">
        <v>148</v>
      </c>
      <c r="AX21" s="59"/>
      <c r="AY21" s="59"/>
      <c r="BA21" s="62"/>
      <c r="BB21" s="62"/>
      <c r="BC21" s="62"/>
      <c r="BD21" s="62"/>
      <c r="BE21" s="62"/>
      <c r="BF21" s="62"/>
      <c r="BG21" s="62"/>
    </row>
    <row r="22" spans="1:59" ht="14.25" customHeight="1" thickBot="1" x14ac:dyDescent="0.25">
      <c r="A22" s="357" t="s">
        <v>8</v>
      </c>
      <c r="B22" s="157" t="s">
        <v>149</v>
      </c>
      <c r="C22" s="158" t="s">
        <v>20</v>
      </c>
      <c r="D22" s="158" t="s">
        <v>21</v>
      </c>
      <c r="E22" s="158" t="s">
        <v>22</v>
      </c>
      <c r="F22" s="158" t="s">
        <v>23</v>
      </c>
      <c r="G22" s="158" t="s">
        <v>24</v>
      </c>
      <c r="H22" s="158" t="s">
        <v>25</v>
      </c>
      <c r="I22" s="158" t="s">
        <v>26</v>
      </c>
      <c r="J22" s="158" t="s">
        <v>27</v>
      </c>
      <c r="K22" s="158" t="s">
        <v>28</v>
      </c>
      <c r="L22" s="158" t="s">
        <v>29</v>
      </c>
      <c r="M22" s="158" t="s">
        <v>30</v>
      </c>
      <c r="N22" s="158" t="s">
        <v>31</v>
      </c>
      <c r="O22" s="158" t="s">
        <v>32</v>
      </c>
      <c r="P22" s="159" t="s">
        <v>33</v>
      </c>
      <c r="Q22" s="153"/>
      <c r="R22" s="360" t="s">
        <v>8</v>
      </c>
      <c r="S22" s="157" t="s">
        <v>149</v>
      </c>
      <c r="T22" s="158" t="s">
        <v>20</v>
      </c>
      <c r="U22" s="158" t="s">
        <v>21</v>
      </c>
      <c r="V22" s="158" t="s">
        <v>22</v>
      </c>
      <c r="W22" s="158" t="s">
        <v>23</v>
      </c>
      <c r="X22" s="158" t="s">
        <v>24</v>
      </c>
      <c r="Y22" s="158" t="s">
        <v>25</v>
      </c>
      <c r="Z22" s="158" t="s">
        <v>26</v>
      </c>
      <c r="AA22" s="158" t="s">
        <v>27</v>
      </c>
      <c r="AB22" s="158" t="s">
        <v>28</v>
      </c>
      <c r="AC22" s="158" t="s">
        <v>29</v>
      </c>
      <c r="AD22" s="158" t="s">
        <v>30</v>
      </c>
      <c r="AE22" s="158" t="s">
        <v>31</v>
      </c>
      <c r="AF22" s="158" t="s">
        <v>32</v>
      </c>
      <c r="AG22" s="160" t="s">
        <v>33</v>
      </c>
      <c r="AH22" s="153"/>
      <c r="AI22" s="161" t="s">
        <v>8</v>
      </c>
      <c r="AJ22" s="148" t="s">
        <v>150</v>
      </c>
      <c r="AK22" s="149" t="s">
        <v>151</v>
      </c>
      <c r="AL22" s="149" t="s">
        <v>152</v>
      </c>
      <c r="AM22" s="149" t="s">
        <v>153</v>
      </c>
      <c r="AN22" s="149" t="s">
        <v>154</v>
      </c>
      <c r="AO22" s="149" t="s">
        <v>155</v>
      </c>
      <c r="AP22" s="149" t="s">
        <v>156</v>
      </c>
      <c r="AQ22" s="149" t="s">
        <v>157</v>
      </c>
      <c r="AR22" s="150" t="s">
        <v>158</v>
      </c>
      <c r="AS22" s="149" t="s">
        <v>159</v>
      </c>
      <c r="AT22" s="149" t="s">
        <v>160</v>
      </c>
      <c r="AU22" s="149" t="s">
        <v>161</v>
      </c>
      <c r="AV22" s="149" t="s">
        <v>162</v>
      </c>
      <c r="AW22" s="155" t="s">
        <v>163</v>
      </c>
      <c r="AX22" s="59"/>
      <c r="AY22" s="215" t="s">
        <v>166</v>
      </c>
      <c r="AZ22" s="152" t="s">
        <v>164</v>
      </c>
      <c r="BA22" s="59"/>
      <c r="BB22" s="62"/>
      <c r="BC22" s="62"/>
      <c r="BD22" s="62"/>
      <c r="BE22" s="62"/>
      <c r="BF22" s="62"/>
      <c r="BG22" s="62"/>
    </row>
    <row r="23" spans="1:59" ht="14.25" customHeight="1" x14ac:dyDescent="0.2">
      <c r="A23" s="175">
        <v>1</v>
      </c>
      <c r="B23" s="177">
        <v>1533333.33333333</v>
      </c>
      <c r="C23" s="178">
        <v>1733333.33333333</v>
      </c>
      <c r="D23" s="178">
        <v>1733333.3333333335</v>
      </c>
      <c r="E23" s="178">
        <v>1800000.0000000002</v>
      </c>
      <c r="F23" s="178">
        <v>2866666.666666667</v>
      </c>
      <c r="G23" s="178">
        <v>1733333.3333333335</v>
      </c>
      <c r="H23" s="178">
        <v>2466666.666666667</v>
      </c>
      <c r="I23" s="178">
        <v>2933333.3333333335</v>
      </c>
      <c r="J23" s="178">
        <v>3400000.0000000005</v>
      </c>
      <c r="K23" s="178">
        <v>6266666.666666667</v>
      </c>
      <c r="L23" s="178">
        <v>24666666.666666668</v>
      </c>
      <c r="M23" s="178">
        <v>26000000</v>
      </c>
      <c r="N23" s="178">
        <v>16666666.666666668</v>
      </c>
      <c r="O23" s="178">
        <v>17333333.333333336</v>
      </c>
      <c r="P23" s="179">
        <v>18000000</v>
      </c>
      <c r="Q23" s="153"/>
      <c r="R23" s="180">
        <v>1</v>
      </c>
      <c r="S23" s="168">
        <f>LOG('Supplementary Figure 2'!B23,10)</f>
        <v>6.1856365769619099</v>
      </c>
      <c r="T23" s="168">
        <f>LOG('Supplementary Figure 2'!C23,10)</f>
        <v>6.238882088915136</v>
      </c>
      <c r="U23" s="168">
        <f>LOG('Supplementary Figure 2'!D23,10)</f>
        <v>6.238882088915136</v>
      </c>
      <c r="V23" s="168">
        <f>LOG('Supplementary Figure 2'!E23,10)</f>
        <v>6.2552725051033056</v>
      </c>
      <c r="W23" s="168">
        <f>LOG('Supplementary Figure 2'!F23,10)</f>
        <v>6.4573771965239048</v>
      </c>
      <c r="X23" s="168">
        <f>LOG('Supplementary Figure 2'!G23,10)</f>
        <v>6.238882088915136</v>
      </c>
      <c r="Y23" s="168">
        <f>LOG('Supplementary Figure 2'!H23,10)</f>
        <v>6.3921104650113136</v>
      </c>
      <c r="Z23" s="168">
        <f>LOG('Supplementary Figure 2'!I23,10)</f>
        <v>6.4673614174305056</v>
      </c>
      <c r="AA23" s="168">
        <f>LOG('Supplementary Figure 2'!J23,10)</f>
        <v>6.5314789170422545</v>
      </c>
      <c r="AB23" s="168">
        <f>LOG('Supplementary Figure 2'!K23,10)</f>
        <v>6.797036594544017</v>
      </c>
      <c r="AC23" s="168">
        <f>LOG('Supplementary Figure 2'!L23,10)</f>
        <v>7.3921104650113136</v>
      </c>
      <c r="AD23" s="168">
        <f>LOG('Supplementary Figure 2'!M23,10)</f>
        <v>7.4149733479708173</v>
      </c>
      <c r="AE23" s="168">
        <f>LOG('Supplementary Figure 2'!N23,10)</f>
        <v>7.2218487496163553</v>
      </c>
      <c r="AF23" s="168">
        <f>LOG('Supplementary Figure 2'!O23,10)</f>
        <v>7.2388820889151368</v>
      </c>
      <c r="AG23" s="169">
        <f>LOG('Supplementary Figure 2'!P23,10)</f>
        <v>7.2552725051033056</v>
      </c>
      <c r="AH23" s="153"/>
      <c r="AI23" s="167">
        <v>1</v>
      </c>
      <c r="AJ23" s="181">
        <f t="shared" ref="AJ23:AW30" si="2">(LN(T23/S23)/AJ$4)</f>
        <v>2.8570302186052966E-3</v>
      </c>
      <c r="AK23" s="182">
        <f t="shared" si="2"/>
        <v>0</v>
      </c>
      <c r="AL23" s="182">
        <f t="shared" si="2"/>
        <v>8.7456500649484015E-4</v>
      </c>
      <c r="AM23" s="182">
        <f t="shared" si="2"/>
        <v>1.0599506562584425E-2</v>
      </c>
      <c r="AN23" s="182">
        <f t="shared" si="2"/>
        <v>-1.1474071569079257E-2</v>
      </c>
      <c r="AO23" s="182">
        <f t="shared" si="2"/>
        <v>8.0878253868949621E-3</v>
      </c>
      <c r="AP23" s="182">
        <f t="shared" si="2"/>
        <v>3.9012390802129573E-3</v>
      </c>
      <c r="AQ23" s="182">
        <f t="shared" si="2"/>
        <v>3.2883969115516942E-3</v>
      </c>
      <c r="AR23" s="183">
        <f t="shared" si="2"/>
        <v>6.6422207042837285E-3</v>
      </c>
      <c r="AS23" s="182">
        <f t="shared" si="2"/>
        <v>6.993879650968364E-3</v>
      </c>
      <c r="AT23" s="182">
        <f t="shared" si="2"/>
        <v>5.1468385936899788E-4</v>
      </c>
      <c r="AU23" s="182">
        <f t="shared" si="2"/>
        <v>-4.3984002688247778E-3</v>
      </c>
      <c r="AV23" s="182">
        <f t="shared" si="2"/>
        <v>1.9631726969922327E-4</v>
      </c>
      <c r="AW23" s="185">
        <f t="shared" si="2"/>
        <v>3.7694329504598436E-4</v>
      </c>
      <c r="AX23" s="59"/>
      <c r="AY23" s="175">
        <v>1</v>
      </c>
      <c r="AZ23" s="186">
        <v>6.6422207042837285E-3</v>
      </c>
      <c r="BA23" s="62"/>
      <c r="BB23" s="62"/>
      <c r="BC23" s="62"/>
      <c r="BD23" s="62"/>
      <c r="BE23" s="62"/>
      <c r="BF23" s="62"/>
      <c r="BG23" s="62"/>
    </row>
    <row r="24" spans="1:59" ht="14.25" customHeight="1" x14ac:dyDescent="0.2">
      <c r="A24" s="175">
        <v>2</v>
      </c>
      <c r="B24" s="177">
        <v>1800000.0000000002</v>
      </c>
      <c r="C24" s="178">
        <v>1400000</v>
      </c>
      <c r="D24" s="178">
        <v>2266666.666666667</v>
      </c>
      <c r="E24" s="178">
        <v>2400000</v>
      </c>
      <c r="F24" s="178">
        <v>2066666.6666666667</v>
      </c>
      <c r="G24" s="178">
        <v>2200000</v>
      </c>
      <c r="H24" s="178">
        <v>2933333.3333333335</v>
      </c>
      <c r="I24" s="178">
        <v>2466666.666666667</v>
      </c>
      <c r="J24" s="178">
        <v>3266666.666666667</v>
      </c>
      <c r="K24" s="178">
        <v>7000000.0000000009</v>
      </c>
      <c r="L24" s="178">
        <v>25333333.333333336</v>
      </c>
      <c r="M24" s="178">
        <v>21333333.333333336</v>
      </c>
      <c r="N24" s="178">
        <v>22666666.666666668</v>
      </c>
      <c r="O24" s="178">
        <v>23333333.333333336</v>
      </c>
      <c r="P24" s="179">
        <v>18666666.666666668</v>
      </c>
      <c r="Q24" s="153"/>
      <c r="R24" s="180">
        <v>2</v>
      </c>
      <c r="S24" s="168">
        <f>LOG('Supplementary Figure 2'!B24,10)</f>
        <v>6.2552725051033056</v>
      </c>
      <c r="T24" s="168">
        <f>LOG('Supplementary Figure 2'!C24,10)</f>
        <v>6.1461280356782373</v>
      </c>
      <c r="U24" s="168">
        <f>LOG('Supplementary Figure 2'!D24,10)</f>
        <v>6.3553876579865731</v>
      </c>
      <c r="V24" s="168">
        <f>LOG('Supplementary Figure 2'!E24,10)</f>
        <v>6.3802112417116055</v>
      </c>
      <c r="W24" s="168">
        <f>LOG('Supplementary Figure 2'!F24,10)</f>
        <v>6.3152704347785908</v>
      </c>
      <c r="X24" s="168">
        <f>LOG('Supplementary Figure 2'!G24,10)</f>
        <v>6.3424226808222057</v>
      </c>
      <c r="Y24" s="168">
        <f>LOG('Supplementary Figure 2'!H24,10)</f>
        <v>6.4673614174305056</v>
      </c>
      <c r="Z24" s="168">
        <f>LOG('Supplementary Figure 2'!I24,10)</f>
        <v>6.3921104650113136</v>
      </c>
      <c r="AA24" s="168">
        <f>LOG('Supplementary Figure 2'!J24,10)</f>
        <v>6.5141048209728316</v>
      </c>
      <c r="AB24" s="168">
        <f>LOG('Supplementary Figure 2'!K24,10)</f>
        <v>6.845098040014256</v>
      </c>
      <c r="AC24" s="168">
        <f>LOG('Supplementary Figure 2'!L24,10)</f>
        <v>7.4036923375611279</v>
      </c>
      <c r="AD24" s="168">
        <f>LOG('Supplementary Figure 2'!M24,10)</f>
        <v>7.3290587192642231</v>
      </c>
      <c r="AE24" s="168">
        <f>LOG('Supplementary Figure 2'!N24,10)</f>
        <v>7.355387657986574</v>
      </c>
      <c r="AF24" s="168">
        <f>LOG('Supplementary Figure 2'!O24,10)</f>
        <v>7.3679767852945943</v>
      </c>
      <c r="AG24" s="169">
        <f>LOG('Supplementary Figure 2'!P24,10)</f>
        <v>7.2710667722865363</v>
      </c>
      <c r="AH24" s="153"/>
      <c r="AI24" s="180">
        <v>2</v>
      </c>
      <c r="AJ24" s="181">
        <f t="shared" si="2"/>
        <v>-5.8674710277965706E-3</v>
      </c>
      <c r="AK24" s="182">
        <f t="shared" si="2"/>
        <v>1.116020246688243E-2</v>
      </c>
      <c r="AL24" s="182">
        <f t="shared" si="2"/>
        <v>1.2994345145997759E-3</v>
      </c>
      <c r="AM24" s="182">
        <f t="shared" si="2"/>
        <v>-3.410209238742534E-3</v>
      </c>
      <c r="AN24" s="182">
        <f t="shared" si="2"/>
        <v>1.4300808972091494E-3</v>
      </c>
      <c r="AO24" s="182">
        <f t="shared" si="2"/>
        <v>6.5024618484609041E-3</v>
      </c>
      <c r="AP24" s="182">
        <f t="shared" si="2"/>
        <v>-3.901239080212972E-3</v>
      </c>
      <c r="AQ24" s="182">
        <f t="shared" si="2"/>
        <v>6.3017694314315429E-3</v>
      </c>
      <c r="AR24" s="183">
        <f t="shared" si="2"/>
        <v>8.2604971890281997E-3</v>
      </c>
      <c r="AS24" s="182">
        <f t="shared" si="2"/>
        <v>6.5371715667227534E-3</v>
      </c>
      <c r="AT24" s="182">
        <f t="shared" si="2"/>
        <v>-1.688624580946708E-3</v>
      </c>
      <c r="AU24" s="182">
        <f t="shared" si="2"/>
        <v>5.9766109573662694E-4</v>
      </c>
      <c r="AV24" s="182">
        <f t="shared" si="2"/>
        <v>1.4250740067474587E-4</v>
      </c>
      <c r="AW24" s="185">
        <f t="shared" si="2"/>
        <v>-2.2066885341058494E-3</v>
      </c>
      <c r="AX24" s="59"/>
      <c r="AY24" s="175">
        <v>2</v>
      </c>
      <c r="AZ24" s="186">
        <v>8.2604971890281997E-3</v>
      </c>
      <c r="BA24" s="62"/>
      <c r="BB24" s="62"/>
      <c r="BC24" s="62"/>
      <c r="BD24" s="62"/>
      <c r="BE24" s="62"/>
      <c r="BF24" s="62"/>
      <c r="BG24" s="62"/>
    </row>
    <row r="25" spans="1:59" ht="14.25" customHeight="1" x14ac:dyDescent="0.2">
      <c r="A25" s="175">
        <v>3</v>
      </c>
      <c r="B25" s="177">
        <v>1600000</v>
      </c>
      <c r="C25" s="178">
        <v>2533333.3333333335</v>
      </c>
      <c r="D25" s="178">
        <v>2200000</v>
      </c>
      <c r="E25" s="178">
        <v>2866666.666666667</v>
      </c>
      <c r="F25" s="178">
        <v>2800000</v>
      </c>
      <c r="G25" s="178">
        <v>2266666.666666667</v>
      </c>
      <c r="H25" s="178">
        <v>3266666.666666667</v>
      </c>
      <c r="I25" s="178">
        <v>3200000</v>
      </c>
      <c r="J25" s="178">
        <v>3000000</v>
      </c>
      <c r="K25" s="178">
        <v>7266666.666666667</v>
      </c>
      <c r="L25" s="178">
        <v>23333333.333333336</v>
      </c>
      <c r="M25" s="178">
        <v>20000000</v>
      </c>
      <c r="N25" s="178">
        <v>18000000</v>
      </c>
      <c r="O25" s="178">
        <v>20000000</v>
      </c>
      <c r="P25" s="179">
        <v>18000000</v>
      </c>
      <c r="Q25" s="153"/>
      <c r="R25" s="180">
        <v>3</v>
      </c>
      <c r="S25" s="168">
        <f>LOG('Supplementary Figure 2'!B25,10)</f>
        <v>6.2041199826559241</v>
      </c>
      <c r="T25" s="168">
        <f>LOG('Supplementary Figure 2'!C25,10)</f>
        <v>6.4036923375611288</v>
      </c>
      <c r="U25" s="168">
        <f>LOG('Supplementary Figure 2'!D25,10)</f>
        <v>6.3424226808222057</v>
      </c>
      <c r="V25" s="168">
        <f>LOG('Supplementary Figure 2'!E25,10)</f>
        <v>6.4573771965239048</v>
      </c>
      <c r="W25" s="168">
        <f>LOG('Supplementary Figure 2'!F25,10)</f>
        <v>6.4471580313422185</v>
      </c>
      <c r="X25" s="168">
        <f>LOG('Supplementary Figure 2'!G25,10)</f>
        <v>6.3553876579865731</v>
      </c>
      <c r="Y25" s="168">
        <f>LOG('Supplementary Figure 2'!H25,10)</f>
        <v>6.5141048209728316</v>
      </c>
      <c r="Z25" s="168">
        <f>LOG('Supplementary Figure 2'!I25,10)</f>
        <v>6.5051499783199054</v>
      </c>
      <c r="AA25" s="168">
        <f>LOG('Supplementary Figure 2'!J25,10)</f>
        <v>6.4771212547196617</v>
      </c>
      <c r="AB25" s="168">
        <f>LOG('Supplementary Figure 2'!K25,10)</f>
        <v>6.8613352388849425</v>
      </c>
      <c r="AC25" s="168">
        <f>LOG('Supplementary Figure 2'!L25,10)</f>
        <v>7.3679767852945943</v>
      </c>
      <c r="AD25" s="168">
        <f>LOG('Supplementary Figure 2'!M25,10)</f>
        <v>7.3010299956639804</v>
      </c>
      <c r="AE25" s="168">
        <f>LOG('Supplementary Figure 2'!N25,10)</f>
        <v>7.2552725051033056</v>
      </c>
      <c r="AF25" s="168">
        <f>LOG('Supplementary Figure 2'!O25,10)</f>
        <v>7.3010299956639804</v>
      </c>
      <c r="AG25" s="169">
        <f>LOG('Supplementary Figure 2'!P25,10)</f>
        <v>7.2552725051033056</v>
      </c>
      <c r="AH25" s="153"/>
      <c r="AI25" s="180">
        <v>3</v>
      </c>
      <c r="AJ25" s="181">
        <f t="shared" si="2"/>
        <v>1.055372235309931E-2</v>
      </c>
      <c r="AK25" s="182">
        <f t="shared" si="2"/>
        <v>-3.2046433268677599E-3</v>
      </c>
      <c r="AL25" s="182">
        <f t="shared" si="2"/>
        <v>5.9874689504322599E-3</v>
      </c>
      <c r="AM25" s="182">
        <f t="shared" si="2"/>
        <v>-5.2793673631948662E-4</v>
      </c>
      <c r="AN25" s="182">
        <f t="shared" si="2"/>
        <v>-4.7788383871791547E-3</v>
      </c>
      <c r="AO25" s="182">
        <f t="shared" si="2"/>
        <v>8.2222983727458475E-3</v>
      </c>
      <c r="AP25" s="182">
        <f t="shared" si="2"/>
        <v>-4.5854360602172218E-4</v>
      </c>
      <c r="AQ25" s="182">
        <f t="shared" si="2"/>
        <v>-1.4393355701351586E-3</v>
      </c>
      <c r="AR25" s="183">
        <f t="shared" si="2"/>
        <v>9.6043171989717239E-3</v>
      </c>
      <c r="AS25" s="182">
        <f t="shared" si="2"/>
        <v>5.9367570138599349E-3</v>
      </c>
      <c r="AT25" s="182">
        <f t="shared" si="2"/>
        <v>-1.5212857838435316E-3</v>
      </c>
      <c r="AU25" s="182">
        <f t="shared" si="2"/>
        <v>-1.047831143393915E-3</v>
      </c>
      <c r="AV25" s="182">
        <f t="shared" si="2"/>
        <v>5.2391557169696799E-4</v>
      </c>
      <c r="AW25" s="185">
        <f t="shared" si="2"/>
        <v>-1.047831143393915E-3</v>
      </c>
      <c r="AX25" s="59"/>
      <c r="AY25" s="175">
        <v>3</v>
      </c>
      <c r="AZ25" s="186">
        <v>9.6043171989717239E-3</v>
      </c>
      <c r="BA25" s="62"/>
      <c r="BB25" s="62"/>
      <c r="BC25" s="62"/>
      <c r="BD25" s="62"/>
      <c r="BE25" s="62"/>
      <c r="BF25" s="62"/>
      <c r="BG25" s="62"/>
    </row>
    <row r="26" spans="1:59" ht="14.25" customHeight="1" x14ac:dyDescent="0.2">
      <c r="A26" s="175">
        <v>4</v>
      </c>
      <c r="B26" s="177">
        <v>1666666.6666666667</v>
      </c>
      <c r="C26" s="178">
        <v>2200000</v>
      </c>
      <c r="D26" s="178">
        <v>2733333.3333333335</v>
      </c>
      <c r="E26" s="178">
        <v>2733333.3333333335</v>
      </c>
      <c r="F26" s="178">
        <v>2866666.666666667</v>
      </c>
      <c r="G26" s="178">
        <v>2533333.3333333335</v>
      </c>
      <c r="H26" s="178">
        <v>3000000</v>
      </c>
      <c r="I26" s="178">
        <v>3066666.666666667</v>
      </c>
      <c r="J26" s="178">
        <v>3066666.666666667</v>
      </c>
      <c r="K26" s="178">
        <v>6600000.0000000009</v>
      </c>
      <c r="L26" s="178">
        <v>24666666.666666668</v>
      </c>
      <c r="M26" s="178">
        <v>24000000</v>
      </c>
      <c r="N26" s="178">
        <v>24666666.666666668</v>
      </c>
      <c r="O26" s="178">
        <v>15333333.333333334</v>
      </c>
      <c r="P26" s="179">
        <v>17333333.333333336</v>
      </c>
      <c r="Q26" s="153"/>
      <c r="R26" s="180">
        <v>4</v>
      </c>
      <c r="S26" s="168">
        <f>LOG('Supplementary Figure 2'!B26,10)</f>
        <v>6.2218487496163553</v>
      </c>
      <c r="T26" s="168">
        <f>LOG('Supplementary Figure 2'!C26,10)</f>
        <v>6.3424226808222057</v>
      </c>
      <c r="U26" s="168">
        <f>LOG('Supplementary Figure 2'!D26,10)</f>
        <v>6.4366925976640541</v>
      </c>
      <c r="V26" s="168">
        <f>LOG('Supplementary Figure 2'!E26,10)</f>
        <v>6.4366925976640541</v>
      </c>
      <c r="W26" s="168">
        <f>LOG('Supplementary Figure 2'!F26,10)</f>
        <v>6.4573771965239048</v>
      </c>
      <c r="X26" s="168">
        <f>LOG('Supplementary Figure 2'!G26,10)</f>
        <v>6.4036923375611288</v>
      </c>
      <c r="Y26" s="168">
        <f>LOG('Supplementary Figure 2'!H26,10)</f>
        <v>6.4771212547196617</v>
      </c>
      <c r="Z26" s="168">
        <f>LOG('Supplementary Figure 2'!I26,10)</f>
        <v>6.486666572625893</v>
      </c>
      <c r="AA26" s="168">
        <f>LOG('Supplementary Figure 2'!J26,10)</f>
        <v>6.486666572625893</v>
      </c>
      <c r="AB26" s="168">
        <f>LOG('Supplementary Figure 2'!K26,10)</f>
        <v>6.8195439355418683</v>
      </c>
      <c r="AC26" s="168">
        <f>LOG('Supplementary Figure 2'!L26,10)</f>
        <v>7.3921104650113136</v>
      </c>
      <c r="AD26" s="168">
        <f>LOG('Supplementary Figure 2'!M26,10)</f>
        <v>7.3802112417116046</v>
      </c>
      <c r="AE26" s="168">
        <f>LOG('Supplementary Figure 2'!N26,10)</f>
        <v>7.3921104650113136</v>
      </c>
      <c r="AF26" s="168">
        <f>LOG('Supplementary Figure 2'!O26,10)</f>
        <v>7.1856365769619108</v>
      </c>
      <c r="AG26" s="169">
        <f>LOG('Supplementary Figure 2'!P26,10)</f>
        <v>7.2388820889151368</v>
      </c>
      <c r="AH26" s="153"/>
      <c r="AI26" s="180">
        <v>4</v>
      </c>
      <c r="AJ26" s="181">
        <f t="shared" si="2"/>
        <v>6.3979108518970986E-3</v>
      </c>
      <c r="AK26" s="182">
        <f t="shared" si="2"/>
        <v>4.91800487722799E-3</v>
      </c>
      <c r="AL26" s="182">
        <f t="shared" si="2"/>
        <v>0</v>
      </c>
      <c r="AM26" s="182">
        <f t="shared" si="2"/>
        <v>1.0694640732042697E-3</v>
      </c>
      <c r="AN26" s="182">
        <f t="shared" si="2"/>
        <v>-2.7828256235644584E-3</v>
      </c>
      <c r="AO26" s="182">
        <f t="shared" si="2"/>
        <v>3.8004696966547954E-3</v>
      </c>
      <c r="AP26" s="182">
        <f t="shared" si="2"/>
        <v>4.9087091717052184E-4</v>
      </c>
      <c r="AQ26" s="182">
        <f t="shared" si="2"/>
        <v>0</v>
      </c>
      <c r="AR26" s="183">
        <f t="shared" si="2"/>
        <v>8.340637400956339E-3</v>
      </c>
      <c r="AS26" s="182">
        <f t="shared" si="2"/>
        <v>6.7183900074619177E-3</v>
      </c>
      <c r="AT26" s="182">
        <f t="shared" si="2"/>
        <v>-2.6850272443117883E-4</v>
      </c>
      <c r="AU26" s="182">
        <f t="shared" si="2"/>
        <v>2.6850272443116143E-4</v>
      </c>
      <c r="AV26" s="182">
        <f t="shared" si="2"/>
        <v>-2.3607637029060143E-3</v>
      </c>
      <c r="AW26" s="185">
        <f t="shared" si="2"/>
        <v>1.2304455357547378E-3</v>
      </c>
      <c r="AX26" s="59"/>
      <c r="AY26" s="175">
        <v>4</v>
      </c>
      <c r="AZ26" s="186">
        <v>8.340637400956339E-3</v>
      </c>
      <c r="BA26" s="62"/>
      <c r="BB26" s="62"/>
      <c r="BC26" s="62"/>
      <c r="BD26" s="62"/>
      <c r="BE26" s="62"/>
      <c r="BF26" s="62"/>
      <c r="BG26" s="62"/>
    </row>
    <row r="27" spans="1:59" ht="14.25" customHeight="1" x14ac:dyDescent="0.2">
      <c r="A27" s="175">
        <v>5</v>
      </c>
      <c r="B27" s="177">
        <v>1733333.3333333335</v>
      </c>
      <c r="C27" s="178">
        <v>2533333.3333333335</v>
      </c>
      <c r="D27" s="178">
        <v>2533333.3333333335</v>
      </c>
      <c r="E27" s="178">
        <v>2133333.3333333335</v>
      </c>
      <c r="F27" s="178">
        <v>2400000</v>
      </c>
      <c r="G27" s="178">
        <v>2600000</v>
      </c>
      <c r="H27" s="178">
        <v>2266666.666666667</v>
      </c>
      <c r="I27" s="178">
        <v>3333333.3333333335</v>
      </c>
      <c r="J27" s="178">
        <v>3533333.3333333335</v>
      </c>
      <c r="K27" s="178">
        <v>6533333.333333334</v>
      </c>
      <c r="L27" s="178">
        <v>25333333.333333336</v>
      </c>
      <c r="M27" s="178">
        <v>13333333.333333334</v>
      </c>
      <c r="N27" s="178">
        <v>20666666.666666668</v>
      </c>
      <c r="O27" s="178">
        <v>17333333.333333336</v>
      </c>
      <c r="P27" s="179">
        <v>12666666.666666668</v>
      </c>
      <c r="Q27" s="153"/>
      <c r="R27" s="180">
        <v>5</v>
      </c>
      <c r="S27" s="168">
        <f>LOG('Supplementary Figure 2'!B27,10)</f>
        <v>6.238882088915136</v>
      </c>
      <c r="T27" s="168">
        <f>LOG('Supplementary Figure 2'!C27,10)</f>
        <v>6.4036923375611288</v>
      </c>
      <c r="U27" s="168">
        <f>LOG('Supplementary Figure 2'!D27,10)</f>
        <v>6.4036923375611288</v>
      </c>
      <c r="V27" s="168">
        <f>LOG('Supplementary Figure 2'!E27,10)</f>
        <v>6.329058719264224</v>
      </c>
      <c r="W27" s="168">
        <f>LOG('Supplementary Figure 2'!F27,10)</f>
        <v>6.3802112417116055</v>
      </c>
      <c r="X27" s="168">
        <f>LOG('Supplementary Figure 2'!G27,10)</f>
        <v>6.4149733479708173</v>
      </c>
      <c r="Y27" s="168">
        <f>LOG('Supplementary Figure 2'!H27,10)</f>
        <v>6.3553876579865731</v>
      </c>
      <c r="Z27" s="168">
        <f>LOG('Supplementary Figure 2'!I27,10)</f>
        <v>6.5228787452803365</v>
      </c>
      <c r="AA27" s="168">
        <f>LOG('Supplementary Figure 2'!J27,10)</f>
        <v>6.5481846105451069</v>
      </c>
      <c r="AB27" s="168">
        <f>LOG('Supplementary Figure 2'!K27,10)</f>
        <v>6.8151348166368129</v>
      </c>
      <c r="AC27" s="168">
        <f>LOG('Supplementary Figure 2'!L27,10)</f>
        <v>7.4036923375611279</v>
      </c>
      <c r="AD27" s="168">
        <f>LOG('Supplementary Figure 2'!M27,10)</f>
        <v>7.124938736608299</v>
      </c>
      <c r="AE27" s="168">
        <f>LOG('Supplementary Figure 2'!N27,10)</f>
        <v>7.3152704347785908</v>
      </c>
      <c r="AF27" s="168">
        <f>LOG('Supplementary Figure 2'!O27,10)</f>
        <v>7.2388820889151368</v>
      </c>
      <c r="AG27" s="169">
        <f>LOG('Supplementary Figure 2'!P27,10)</f>
        <v>7.1026623418971475</v>
      </c>
      <c r="AH27" s="153"/>
      <c r="AI27" s="180">
        <v>5</v>
      </c>
      <c r="AJ27" s="181">
        <f t="shared" si="2"/>
        <v>8.6912459455148004E-3</v>
      </c>
      <c r="AK27" s="182">
        <f t="shared" si="2"/>
        <v>0</v>
      </c>
      <c r="AL27" s="182">
        <f t="shared" si="2"/>
        <v>-3.9077427299485457E-3</v>
      </c>
      <c r="AM27" s="182">
        <f t="shared" si="2"/>
        <v>2.6832277446141198E-3</v>
      </c>
      <c r="AN27" s="182">
        <f t="shared" si="2"/>
        <v>1.8112122073772718E-3</v>
      </c>
      <c r="AO27" s="182">
        <f t="shared" si="2"/>
        <v>-3.1106467219770236E-3</v>
      </c>
      <c r="AP27" s="182">
        <f t="shared" si="2"/>
        <v>8.6709668645833168E-3</v>
      </c>
      <c r="AQ27" s="182">
        <f t="shared" si="2"/>
        <v>1.2906828971722504E-3</v>
      </c>
      <c r="AR27" s="183">
        <f t="shared" si="2"/>
        <v>6.6596657925218289E-3</v>
      </c>
      <c r="AS27" s="182">
        <f t="shared" si="2"/>
        <v>6.9027494177235187E-3</v>
      </c>
      <c r="AT27" s="182">
        <f t="shared" si="2"/>
        <v>-6.3962854261696263E-3</v>
      </c>
      <c r="AU27" s="182">
        <f t="shared" si="2"/>
        <v>4.3938126560465413E-3</v>
      </c>
      <c r="AV27" s="182">
        <f t="shared" si="2"/>
        <v>-8.7476806801047057E-4</v>
      </c>
      <c r="AW27" s="185">
        <f t="shared" si="2"/>
        <v>-3.1661825624089714E-3</v>
      </c>
      <c r="AX27" s="59"/>
      <c r="AY27" s="175">
        <v>5</v>
      </c>
      <c r="AZ27" s="186">
        <v>6.6596657925218289E-3</v>
      </c>
      <c r="BA27" s="62"/>
      <c r="BB27" s="62"/>
      <c r="BC27" s="62"/>
      <c r="BD27" s="62"/>
      <c r="BE27" s="62"/>
      <c r="BF27" s="62"/>
      <c r="BG27" s="62"/>
    </row>
    <row r="28" spans="1:59" ht="14.25" customHeight="1" x14ac:dyDescent="0.2">
      <c r="A28" s="175">
        <v>6</v>
      </c>
      <c r="B28" s="177">
        <v>1600000</v>
      </c>
      <c r="C28" s="178">
        <v>2466666.666666667</v>
      </c>
      <c r="D28" s="178">
        <v>2333333.3333333335</v>
      </c>
      <c r="E28" s="178">
        <v>2266666.666666667</v>
      </c>
      <c r="F28" s="178">
        <v>2333333.3333333335</v>
      </c>
      <c r="G28" s="178">
        <v>2400000</v>
      </c>
      <c r="H28" s="178">
        <v>2600000</v>
      </c>
      <c r="I28" s="178">
        <v>3200000</v>
      </c>
      <c r="J28" s="178">
        <v>3133333.3333333335</v>
      </c>
      <c r="K28" s="178">
        <v>6200000</v>
      </c>
      <c r="L28" s="178">
        <v>27333333.333333336</v>
      </c>
      <c r="M28" s="178">
        <v>18000000</v>
      </c>
      <c r="N28" s="178">
        <v>23333333.333333336</v>
      </c>
      <c r="O28" s="178">
        <v>24666666.666666668</v>
      </c>
      <c r="P28" s="179">
        <v>15333333.333333334</v>
      </c>
      <c r="Q28" s="153"/>
      <c r="R28" s="180">
        <v>6</v>
      </c>
      <c r="S28" s="168">
        <f>LOG('Supplementary Figure 2'!B28,10)</f>
        <v>6.2041199826559241</v>
      </c>
      <c r="T28" s="168">
        <f>LOG('Supplementary Figure 2'!C28,10)</f>
        <v>6.3921104650113136</v>
      </c>
      <c r="U28" s="168">
        <f>LOG('Supplementary Figure 2'!D28,10)</f>
        <v>6.3679767852945943</v>
      </c>
      <c r="V28" s="168">
        <f>LOG('Supplementary Figure 2'!E28,10)</f>
        <v>6.3553876579865731</v>
      </c>
      <c r="W28" s="168">
        <f>LOG('Supplementary Figure 2'!F28,10)</f>
        <v>6.3679767852945943</v>
      </c>
      <c r="X28" s="168">
        <f>LOG('Supplementary Figure 2'!G28,10)</f>
        <v>6.3802112417116055</v>
      </c>
      <c r="Y28" s="168">
        <f>LOG('Supplementary Figure 2'!H28,10)</f>
        <v>6.4149733479708173</v>
      </c>
      <c r="Z28" s="168">
        <f>LOG('Supplementary Figure 2'!I28,10)</f>
        <v>6.5051499783199054</v>
      </c>
      <c r="AA28" s="168">
        <f>LOG('Supplementary Figure 2'!J28,10)</f>
        <v>6.4960065988800357</v>
      </c>
      <c r="AB28" s="168">
        <f>LOG('Supplementary Figure 2'!K28,10)</f>
        <v>6.7923916894982526</v>
      </c>
      <c r="AC28" s="168">
        <f>LOG('Supplementary Figure 2'!L28,10)</f>
        <v>7.4366925976640541</v>
      </c>
      <c r="AD28" s="168">
        <f>LOG('Supplementary Figure 2'!M28,10)</f>
        <v>7.2552725051033056</v>
      </c>
      <c r="AE28" s="168">
        <f>LOG('Supplementary Figure 2'!N28,10)</f>
        <v>7.3679767852945943</v>
      </c>
      <c r="AF28" s="168">
        <f>LOG('Supplementary Figure 2'!O28,10)</f>
        <v>7.3921104650113136</v>
      </c>
      <c r="AG28" s="169">
        <f>LOG('Supplementary Figure 2'!P28,10)</f>
        <v>7.1856365769619108</v>
      </c>
      <c r="AH28" s="153"/>
      <c r="AI28" s="180">
        <v>6</v>
      </c>
      <c r="AJ28" s="181">
        <f t="shared" si="2"/>
        <v>9.9503017944794665E-3</v>
      </c>
      <c r="AK28" s="182">
        <f t="shared" si="2"/>
        <v>-1.2608956882577114E-3</v>
      </c>
      <c r="AL28" s="182">
        <f t="shared" si="2"/>
        <v>-6.5963325305658834E-4</v>
      </c>
      <c r="AM28" s="182">
        <f t="shared" si="2"/>
        <v>6.5963325305660623E-4</v>
      </c>
      <c r="AN28" s="182">
        <f t="shared" si="2"/>
        <v>6.398012615431919E-4</v>
      </c>
      <c r="AO28" s="182">
        <f t="shared" si="2"/>
        <v>1.8112122073772718E-3</v>
      </c>
      <c r="AP28" s="182">
        <f t="shared" si="2"/>
        <v>4.6531080447471075E-3</v>
      </c>
      <c r="AQ28" s="182">
        <f t="shared" si="2"/>
        <v>-4.6884961826279889E-4</v>
      </c>
      <c r="AR28" s="183">
        <f t="shared" si="2"/>
        <v>7.4359163154841118E-3</v>
      </c>
      <c r="AS28" s="182">
        <f t="shared" si="2"/>
        <v>7.5519241743658636E-3</v>
      </c>
      <c r="AT28" s="182">
        <f t="shared" si="2"/>
        <v>-4.1162933406978771E-3</v>
      </c>
      <c r="AU28" s="182">
        <f t="shared" si="2"/>
        <v>2.5691169272374424E-3</v>
      </c>
      <c r="AV28" s="182">
        <f t="shared" si="2"/>
        <v>2.7251082388693118E-4</v>
      </c>
      <c r="AW28" s="185">
        <f t="shared" si="2"/>
        <v>-4.7215274058120286E-3</v>
      </c>
      <c r="AX28" s="59"/>
      <c r="AY28" s="175">
        <v>6</v>
      </c>
      <c r="AZ28" s="186">
        <v>7.4359163154841118E-3</v>
      </c>
      <c r="BA28" s="62"/>
      <c r="BB28" s="62"/>
      <c r="BC28" s="62"/>
      <c r="BD28" s="62"/>
      <c r="BE28" s="62"/>
      <c r="BF28" s="62"/>
      <c r="BG28" s="62"/>
    </row>
    <row r="29" spans="1:59" ht="14.25" customHeight="1" x14ac:dyDescent="0.2">
      <c r="A29" s="175">
        <v>7</v>
      </c>
      <c r="B29" s="177">
        <v>1133333.3333333335</v>
      </c>
      <c r="C29" s="178">
        <v>1866666.6666666667</v>
      </c>
      <c r="D29" s="178">
        <v>2333333.3333333335</v>
      </c>
      <c r="E29" s="178">
        <v>2333333.3333333335</v>
      </c>
      <c r="F29" s="178">
        <v>2266666.666666667</v>
      </c>
      <c r="G29" s="178">
        <v>2200000</v>
      </c>
      <c r="H29" s="178">
        <v>2066666.6666666667</v>
      </c>
      <c r="I29" s="178">
        <v>2933333.3333333335</v>
      </c>
      <c r="J29" s="178">
        <v>3666666.666666667</v>
      </c>
      <c r="K29" s="178">
        <v>6666666.666666667</v>
      </c>
      <c r="L29" s="178">
        <v>20666666.666666668</v>
      </c>
      <c r="M29" s="178">
        <v>16666666.666666668</v>
      </c>
      <c r="N29" s="178">
        <v>20000000</v>
      </c>
      <c r="O29" s="178">
        <v>14000000.000000002</v>
      </c>
      <c r="P29" s="179">
        <v>16666666.666666668</v>
      </c>
      <c r="Q29" s="153"/>
      <c r="R29" s="180">
        <v>7</v>
      </c>
      <c r="S29" s="168">
        <f>LOG('Supplementary Figure 2'!B29,10)</f>
        <v>6.0543576623225919</v>
      </c>
      <c r="T29" s="168">
        <f>LOG('Supplementary Figure 2'!C29,10)</f>
        <v>6.2710667722865372</v>
      </c>
      <c r="U29" s="168">
        <f>LOG('Supplementary Figure 2'!D29,10)</f>
        <v>6.3679767852945943</v>
      </c>
      <c r="V29" s="168">
        <f>LOG('Supplementary Figure 2'!E29,10)</f>
        <v>6.3679767852945943</v>
      </c>
      <c r="W29" s="168">
        <f>LOG('Supplementary Figure 2'!F29,10)</f>
        <v>6.3553876579865731</v>
      </c>
      <c r="X29" s="168">
        <f>LOG('Supplementary Figure 2'!G29,10)</f>
        <v>6.3424226808222057</v>
      </c>
      <c r="Y29" s="168">
        <f>LOG('Supplementary Figure 2'!H29,10)</f>
        <v>6.3152704347785908</v>
      </c>
      <c r="Z29" s="168">
        <f>LOG('Supplementary Figure 2'!I29,10)</f>
        <v>6.4673614174305056</v>
      </c>
      <c r="AA29" s="168">
        <f>LOG('Supplementary Figure 2'!J29,10)</f>
        <v>6.5642714304385619</v>
      </c>
      <c r="AB29" s="168">
        <f>LOG('Supplementary Figure 2'!K29,10)</f>
        <v>6.8239087409443178</v>
      </c>
      <c r="AC29" s="168">
        <f>LOG('Supplementary Figure 2'!L29,10)</f>
        <v>7.3152704347785908</v>
      </c>
      <c r="AD29" s="168">
        <f>LOG('Supplementary Figure 2'!M29,10)</f>
        <v>7.2218487496163553</v>
      </c>
      <c r="AE29" s="168">
        <f>LOG('Supplementary Figure 2'!N29,10)</f>
        <v>7.3010299956639804</v>
      </c>
      <c r="AF29" s="168">
        <f>LOG('Supplementary Figure 2'!O29,10)</f>
        <v>7.1461280356782373</v>
      </c>
      <c r="AG29" s="169">
        <f>LOG('Supplementary Figure 2'!P29,10)</f>
        <v>7.2218487496163553</v>
      </c>
      <c r="AH29" s="153"/>
      <c r="AI29" s="180">
        <v>7</v>
      </c>
      <c r="AJ29" s="181">
        <f t="shared" si="2"/>
        <v>1.1722730586677417E-2</v>
      </c>
      <c r="AK29" s="182">
        <f t="shared" si="2"/>
        <v>5.1117745722067042E-3</v>
      </c>
      <c r="AL29" s="182">
        <f t="shared" si="2"/>
        <v>0</v>
      </c>
      <c r="AM29" s="182">
        <f t="shared" si="2"/>
        <v>-6.5963325305658834E-4</v>
      </c>
      <c r="AN29" s="182">
        <f t="shared" si="2"/>
        <v>-6.806938269336006E-4</v>
      </c>
      <c r="AO29" s="182">
        <f t="shared" si="2"/>
        <v>-1.430080897209157E-3</v>
      </c>
      <c r="AP29" s="182">
        <f t="shared" si="2"/>
        <v>7.9325427456700109E-3</v>
      </c>
      <c r="AQ29" s="182">
        <f t="shared" si="2"/>
        <v>4.9577721447956902E-3</v>
      </c>
      <c r="AR29" s="183">
        <f t="shared" si="2"/>
        <v>6.465152183400851E-3</v>
      </c>
      <c r="AS29" s="182">
        <f t="shared" si="2"/>
        <v>5.7942972360806025E-3</v>
      </c>
      <c r="AT29" s="182">
        <f t="shared" si="2"/>
        <v>-2.1421706754193976E-3</v>
      </c>
      <c r="AU29" s="182">
        <f t="shared" si="2"/>
        <v>1.8174089778383706E-3</v>
      </c>
      <c r="AV29" s="182">
        <f t="shared" si="2"/>
        <v>-1.7870630788036042E-3</v>
      </c>
      <c r="AW29" s="185">
        <f t="shared" si="2"/>
        <v>1.7567171797688338E-3</v>
      </c>
      <c r="AX29" s="59"/>
      <c r="AY29" s="175">
        <v>7</v>
      </c>
      <c r="AZ29" s="186">
        <v>6.465152183400851E-3</v>
      </c>
      <c r="BA29" s="62"/>
      <c r="BB29" s="62"/>
      <c r="BC29" s="62"/>
      <c r="BD29" s="62"/>
      <c r="BE29" s="62"/>
      <c r="BF29" s="62"/>
      <c r="BG29" s="62"/>
    </row>
    <row r="30" spans="1:59" ht="14.25" customHeight="1" thickBot="1" x14ac:dyDescent="0.25">
      <c r="A30" s="187">
        <v>8</v>
      </c>
      <c r="B30" s="188">
        <v>1333333.3333333335</v>
      </c>
      <c r="C30" s="189">
        <v>2000000.0000000002</v>
      </c>
      <c r="D30" s="189">
        <v>2733333.3333333335</v>
      </c>
      <c r="E30" s="189">
        <v>2666666.666666667</v>
      </c>
      <c r="F30" s="189">
        <v>2000000.0000000002</v>
      </c>
      <c r="G30" s="189">
        <v>1600000</v>
      </c>
      <c r="H30" s="189">
        <v>2400000</v>
      </c>
      <c r="I30" s="189">
        <v>2400000</v>
      </c>
      <c r="J30" s="189">
        <v>3400000.0000000005</v>
      </c>
      <c r="K30" s="189">
        <v>6733333.333333334</v>
      </c>
      <c r="L30" s="189">
        <v>26000000</v>
      </c>
      <c r="M30" s="189">
        <v>18666666.666666668</v>
      </c>
      <c r="N30" s="189">
        <v>18666666.666666668</v>
      </c>
      <c r="O30" s="189">
        <v>14000000.000000002</v>
      </c>
      <c r="P30" s="190">
        <v>17333333.333333336</v>
      </c>
      <c r="Q30" s="153"/>
      <c r="R30" s="191">
        <v>8</v>
      </c>
      <c r="S30" s="192">
        <f>LOG('Supplementary Figure 2'!B30,10)</f>
        <v>6.1249387366082999</v>
      </c>
      <c r="T30" s="192">
        <f>LOG('Supplementary Figure 2'!C30,10)</f>
        <v>6.3010299956639804</v>
      </c>
      <c r="U30" s="192">
        <f>LOG('Supplementary Figure 2'!D30,10)</f>
        <v>6.4366925976640541</v>
      </c>
      <c r="V30" s="192">
        <f>LOG('Supplementary Figure 2'!E30,10)</f>
        <v>6.4259687322722803</v>
      </c>
      <c r="W30" s="192">
        <f>LOG('Supplementary Figure 2'!F30,10)</f>
        <v>6.3010299956639804</v>
      </c>
      <c r="X30" s="192">
        <f>LOG('Supplementary Figure 2'!G30,10)</f>
        <v>6.2041199826559241</v>
      </c>
      <c r="Y30" s="192">
        <f>LOG('Supplementary Figure 2'!H30,10)</f>
        <v>6.3802112417116055</v>
      </c>
      <c r="Z30" s="192">
        <f>LOG('Supplementary Figure 2'!I30,10)</f>
        <v>6.3802112417116055</v>
      </c>
      <c r="AA30" s="192">
        <f>LOG('Supplementary Figure 2'!J30,10)</f>
        <v>6.5314789170422545</v>
      </c>
      <c r="AB30" s="192">
        <f>LOG('Supplementary Figure 2'!K30,10)</f>
        <v>6.8282301147269608</v>
      </c>
      <c r="AC30" s="192">
        <f>LOG('Supplementary Figure 2'!L30,10)</f>
        <v>7.4149733479708173</v>
      </c>
      <c r="AD30" s="192">
        <f>LOG('Supplementary Figure 2'!M30,10)</f>
        <v>7.2710667722865363</v>
      </c>
      <c r="AE30" s="192">
        <f>LOG('Supplementary Figure 2'!N30,10)</f>
        <v>7.2710667722865363</v>
      </c>
      <c r="AF30" s="192">
        <f>LOG('Supplementary Figure 2'!O30,10)</f>
        <v>7.1461280356782373</v>
      </c>
      <c r="AG30" s="193">
        <f>LOG('Supplementary Figure 2'!P30,10)</f>
        <v>7.2388820889151368</v>
      </c>
      <c r="AH30" s="153"/>
      <c r="AI30" s="194">
        <v>8</v>
      </c>
      <c r="AJ30" s="195">
        <f t="shared" si="2"/>
        <v>9.4481190716983882E-3</v>
      </c>
      <c r="AK30" s="196">
        <f t="shared" si="2"/>
        <v>7.1005749974467494E-3</v>
      </c>
      <c r="AL30" s="196">
        <f t="shared" si="2"/>
        <v>-5.5581384501927509E-4</v>
      </c>
      <c r="AM30" s="196">
        <f t="shared" si="2"/>
        <v>-6.5447611524275208E-3</v>
      </c>
      <c r="AN30" s="196">
        <f t="shared" si="2"/>
        <v>-5.1665089060127537E-3</v>
      </c>
      <c r="AO30" s="196">
        <f t="shared" si="2"/>
        <v>9.3292073677648819E-3</v>
      </c>
      <c r="AP30" s="196">
        <f t="shared" si="2"/>
        <v>0</v>
      </c>
      <c r="AQ30" s="196">
        <f t="shared" si="2"/>
        <v>7.8107304184791898E-3</v>
      </c>
      <c r="AR30" s="197">
        <f t="shared" si="2"/>
        <v>7.405351323959506E-3</v>
      </c>
      <c r="AS30" s="196">
        <f t="shared" si="2"/>
        <v>6.8696562708149729E-3</v>
      </c>
      <c r="AT30" s="196">
        <f t="shared" si="2"/>
        <v>-3.266394041248703E-3</v>
      </c>
      <c r="AU30" s="196">
        <f t="shared" si="2"/>
        <v>0</v>
      </c>
      <c r="AV30" s="196">
        <f t="shared" si="2"/>
        <v>-1.4443617036724525E-3</v>
      </c>
      <c r="AW30" s="199">
        <f t="shared" si="2"/>
        <v>2.1493517191672937E-3</v>
      </c>
      <c r="AX30" s="59"/>
      <c r="AY30" s="200">
        <v>8</v>
      </c>
      <c r="AZ30" s="201">
        <v>7.405351323959506E-3</v>
      </c>
      <c r="BA30" s="62"/>
      <c r="BB30" s="62"/>
      <c r="BC30" s="62"/>
      <c r="BD30" s="62"/>
      <c r="BE30" s="62"/>
      <c r="BF30" s="62"/>
      <c r="BG30" s="62"/>
    </row>
    <row r="31" spans="1:59" ht="13.5" customHeight="1" thickBot="1" x14ac:dyDescent="0.25">
      <c r="A31" s="62"/>
      <c r="B31" s="142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42"/>
      <c r="P31" s="142"/>
      <c r="Q31" s="153"/>
      <c r="R31" s="62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42"/>
      <c r="AG31" s="216"/>
      <c r="AH31" s="153"/>
      <c r="AI31" s="203" t="s">
        <v>4</v>
      </c>
      <c r="AJ31" s="204">
        <f t="shared" ref="AJ31:AW31" si="3">AVERAGE(AJ23:AJ30)</f>
        <v>6.7191987242719003E-3</v>
      </c>
      <c r="AK31" s="205">
        <f t="shared" si="3"/>
        <v>2.9781272373298E-3</v>
      </c>
      <c r="AL31" s="205">
        <f t="shared" si="3"/>
        <v>3.797848304378084E-4</v>
      </c>
      <c r="AM31" s="205">
        <f t="shared" si="3"/>
        <v>4.8366140661416153E-4</v>
      </c>
      <c r="AN31" s="205">
        <f t="shared" si="3"/>
        <v>-2.6252304933299516E-3</v>
      </c>
      <c r="AO31" s="205">
        <f t="shared" si="3"/>
        <v>4.15159340758906E-3</v>
      </c>
      <c r="AP31" s="205">
        <f t="shared" si="3"/>
        <v>2.6611181207686525E-3</v>
      </c>
      <c r="AQ31" s="205">
        <f t="shared" si="3"/>
        <v>2.7176458268790512E-3</v>
      </c>
      <c r="AR31" s="150">
        <f t="shared" si="3"/>
        <v>7.6017197635757858E-3</v>
      </c>
      <c r="AS31" s="205">
        <f t="shared" si="3"/>
        <v>6.6631031672497419E-3</v>
      </c>
      <c r="AT31" s="205">
        <f t="shared" si="3"/>
        <v>-2.3606090891735033E-3</v>
      </c>
      <c r="AU31" s="205">
        <f t="shared" si="3"/>
        <v>5.2503387113393132E-4</v>
      </c>
      <c r="AV31" s="205">
        <f t="shared" si="3"/>
        <v>-6.6646318592933416E-4</v>
      </c>
      <c r="AW31" s="206">
        <f t="shared" si="3"/>
        <v>-7.0359648949798936E-4</v>
      </c>
      <c r="AX31" s="59"/>
      <c r="AY31" s="207" t="s">
        <v>165</v>
      </c>
      <c r="AZ31" s="147">
        <v>7.6017197635757901E-3</v>
      </c>
      <c r="BA31" s="62"/>
      <c r="BB31" s="62"/>
      <c r="BC31" s="62"/>
      <c r="BD31" s="62"/>
      <c r="BE31" s="62"/>
      <c r="BF31" s="62"/>
      <c r="BG31" s="62"/>
    </row>
    <row r="32" spans="1:59" ht="14.25" customHeight="1" x14ac:dyDescent="0.2">
      <c r="A32" s="62"/>
      <c r="B32" s="142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3"/>
      <c r="R32" s="62"/>
      <c r="S32" s="142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202"/>
      <c r="AH32" s="153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62"/>
      <c r="AZ32" s="59"/>
      <c r="BA32" s="62"/>
      <c r="BB32" s="62"/>
      <c r="BC32" s="62"/>
      <c r="BD32" s="62"/>
      <c r="BE32" s="62"/>
      <c r="BF32" s="62"/>
      <c r="BG32" s="62"/>
    </row>
    <row r="33" spans="1:59" ht="14.25" customHeight="1" x14ac:dyDescent="0.2">
      <c r="A33" s="208"/>
      <c r="B33" s="211"/>
      <c r="C33" s="208"/>
      <c r="D33" s="208"/>
      <c r="E33" s="208"/>
      <c r="F33" s="208"/>
      <c r="G33" s="208"/>
      <c r="H33" s="208"/>
      <c r="I33" s="208"/>
      <c r="J33" s="208"/>
      <c r="K33" s="208"/>
      <c r="L33" s="208"/>
      <c r="M33" s="208"/>
      <c r="N33" s="208"/>
      <c r="O33" s="208"/>
      <c r="P33" s="208"/>
      <c r="Q33" s="209"/>
      <c r="R33" s="208"/>
      <c r="S33" s="211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10"/>
      <c r="AH33" s="209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08"/>
      <c r="AZ33" s="211"/>
      <c r="BA33" s="208"/>
      <c r="BB33" s="62"/>
      <c r="BC33" s="62"/>
      <c r="BD33" s="62"/>
      <c r="BE33" s="62"/>
      <c r="BF33" s="62"/>
      <c r="BG33" s="62"/>
    </row>
    <row r="34" spans="1:59" ht="14.25" customHeight="1" thickBot="1" x14ac:dyDescent="0.25">
      <c r="A34" s="62"/>
      <c r="B34" s="142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3"/>
      <c r="R34" s="62"/>
      <c r="S34" s="142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202"/>
      <c r="AH34" s="153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62"/>
      <c r="AZ34" s="59"/>
      <c r="BA34" s="62"/>
      <c r="BB34" s="62"/>
      <c r="BC34" s="62"/>
      <c r="BD34" s="62"/>
      <c r="BE34" s="62"/>
      <c r="BF34" s="62"/>
      <c r="BG34" s="62"/>
    </row>
    <row r="35" spans="1:59" ht="14.25" customHeight="1" thickBot="1" x14ac:dyDescent="0.25">
      <c r="A35" s="62"/>
      <c r="B35" s="142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3"/>
      <c r="R35" s="62"/>
      <c r="AH35" s="153"/>
      <c r="AI35" s="217" t="s">
        <v>167</v>
      </c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59"/>
      <c r="AY35" s="62"/>
      <c r="AZ35" s="59"/>
      <c r="BA35" s="62"/>
      <c r="BB35" s="62"/>
      <c r="BC35" s="62"/>
      <c r="BD35" s="62"/>
      <c r="BE35" s="62"/>
      <c r="BF35" s="62"/>
      <c r="BG35" s="62"/>
    </row>
    <row r="36" spans="1:59" ht="14.25" customHeight="1" thickBot="1" x14ac:dyDescent="0.25">
      <c r="A36" s="355" t="s">
        <v>132</v>
      </c>
      <c r="B36" s="218" t="s">
        <v>167</v>
      </c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3"/>
      <c r="R36" s="358" t="s">
        <v>132</v>
      </c>
      <c r="S36" s="217" t="s">
        <v>167</v>
      </c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202"/>
      <c r="AH36" s="153"/>
      <c r="AI36" s="147" t="s">
        <v>133</v>
      </c>
      <c r="AJ36" s="148">
        <v>3</v>
      </c>
      <c r="AK36" s="149">
        <v>3</v>
      </c>
      <c r="AL36" s="149">
        <v>3</v>
      </c>
      <c r="AM36" s="149">
        <v>3</v>
      </c>
      <c r="AN36" s="149">
        <v>3</v>
      </c>
      <c r="AO36" s="150">
        <v>3</v>
      </c>
      <c r="AP36" s="149">
        <v>3</v>
      </c>
      <c r="AQ36" s="149">
        <v>3</v>
      </c>
      <c r="AR36" s="149">
        <v>6</v>
      </c>
      <c r="AS36" s="149">
        <v>12</v>
      </c>
      <c r="AT36" s="149">
        <v>6</v>
      </c>
      <c r="AU36" s="149">
        <v>6</v>
      </c>
      <c r="AV36" s="149">
        <v>12</v>
      </c>
      <c r="AW36" s="151">
        <v>6</v>
      </c>
      <c r="AX36" s="59"/>
      <c r="AY36" s="62"/>
      <c r="AZ36" s="59"/>
      <c r="BA36" s="62"/>
      <c r="BB36" s="62"/>
      <c r="BC36" s="62"/>
      <c r="BD36" s="62"/>
      <c r="BE36" s="62"/>
      <c r="BF36" s="62"/>
      <c r="BG36" s="62"/>
    </row>
    <row r="37" spans="1:59" ht="14.25" customHeight="1" thickBot="1" x14ac:dyDescent="0.25">
      <c r="A37" s="356" t="s">
        <v>134</v>
      </c>
      <c r="B37" s="148">
        <v>0</v>
      </c>
      <c r="C37" s="149">
        <v>3</v>
      </c>
      <c r="D37" s="149">
        <v>6</v>
      </c>
      <c r="E37" s="149">
        <v>9</v>
      </c>
      <c r="F37" s="149">
        <v>12</v>
      </c>
      <c r="G37" s="149">
        <v>15</v>
      </c>
      <c r="H37" s="149">
        <v>18</v>
      </c>
      <c r="I37" s="149">
        <v>21</v>
      </c>
      <c r="J37" s="149">
        <v>24</v>
      </c>
      <c r="K37" s="149">
        <v>30</v>
      </c>
      <c r="L37" s="149">
        <v>42</v>
      </c>
      <c r="M37" s="149">
        <v>48</v>
      </c>
      <c r="N37" s="149">
        <v>54</v>
      </c>
      <c r="O37" s="149">
        <v>66</v>
      </c>
      <c r="P37" s="151">
        <v>72</v>
      </c>
      <c r="Q37" s="153"/>
      <c r="R37" s="359" t="s">
        <v>134</v>
      </c>
      <c r="S37" s="148">
        <v>0</v>
      </c>
      <c r="T37" s="149">
        <v>3</v>
      </c>
      <c r="U37" s="149">
        <v>6</v>
      </c>
      <c r="V37" s="149">
        <v>9</v>
      </c>
      <c r="W37" s="149">
        <v>12</v>
      </c>
      <c r="X37" s="149">
        <v>15</v>
      </c>
      <c r="Y37" s="149">
        <v>18</v>
      </c>
      <c r="Z37" s="149">
        <v>21</v>
      </c>
      <c r="AA37" s="149">
        <v>24</v>
      </c>
      <c r="AB37" s="149">
        <v>30</v>
      </c>
      <c r="AC37" s="149">
        <v>42</v>
      </c>
      <c r="AD37" s="149">
        <v>48</v>
      </c>
      <c r="AE37" s="149">
        <v>54</v>
      </c>
      <c r="AF37" s="149">
        <v>66</v>
      </c>
      <c r="AG37" s="154">
        <v>72</v>
      </c>
      <c r="AH37" s="153"/>
      <c r="AI37" s="147" t="s">
        <v>134</v>
      </c>
      <c r="AJ37" s="148" t="s">
        <v>135</v>
      </c>
      <c r="AK37" s="149" t="s">
        <v>136</v>
      </c>
      <c r="AL37" s="149" t="s">
        <v>137</v>
      </c>
      <c r="AM37" s="149" t="s">
        <v>138</v>
      </c>
      <c r="AN37" s="149" t="s">
        <v>139</v>
      </c>
      <c r="AO37" s="150" t="s">
        <v>140</v>
      </c>
      <c r="AP37" s="149" t="s">
        <v>141</v>
      </c>
      <c r="AQ37" s="149" t="s">
        <v>142</v>
      </c>
      <c r="AR37" s="149" t="s">
        <v>143</v>
      </c>
      <c r="AS37" s="149" t="s">
        <v>144</v>
      </c>
      <c r="AT37" s="149" t="s">
        <v>145</v>
      </c>
      <c r="AU37" s="149" t="s">
        <v>146</v>
      </c>
      <c r="AV37" s="149" t="s">
        <v>147</v>
      </c>
      <c r="AW37" s="155" t="s">
        <v>148</v>
      </c>
      <c r="AX37" s="59"/>
      <c r="AY37" s="62"/>
      <c r="AZ37" s="59"/>
      <c r="BA37" s="62"/>
      <c r="BB37" s="62"/>
      <c r="BC37" s="62"/>
      <c r="BD37" s="62"/>
      <c r="BE37" s="62"/>
      <c r="BF37" s="62"/>
      <c r="BG37" s="62"/>
    </row>
    <row r="38" spans="1:59" ht="14.25" customHeight="1" thickBot="1" x14ac:dyDescent="0.25">
      <c r="A38" s="357" t="s">
        <v>8</v>
      </c>
      <c r="B38" s="157" t="s">
        <v>149</v>
      </c>
      <c r="C38" s="158" t="s">
        <v>20</v>
      </c>
      <c r="D38" s="158" t="s">
        <v>21</v>
      </c>
      <c r="E38" s="158" t="s">
        <v>22</v>
      </c>
      <c r="F38" s="158" t="s">
        <v>23</v>
      </c>
      <c r="G38" s="158" t="s">
        <v>24</v>
      </c>
      <c r="H38" s="158" t="s">
        <v>25</v>
      </c>
      <c r="I38" s="158" t="s">
        <v>26</v>
      </c>
      <c r="J38" s="158" t="s">
        <v>27</v>
      </c>
      <c r="K38" s="158" t="s">
        <v>28</v>
      </c>
      <c r="L38" s="158" t="s">
        <v>29</v>
      </c>
      <c r="M38" s="158" t="s">
        <v>30</v>
      </c>
      <c r="N38" s="158" t="s">
        <v>31</v>
      </c>
      <c r="O38" s="158" t="s">
        <v>32</v>
      </c>
      <c r="P38" s="159" t="s">
        <v>33</v>
      </c>
      <c r="Q38" s="153"/>
      <c r="R38" s="360" t="s">
        <v>8</v>
      </c>
      <c r="S38" s="157" t="s">
        <v>149</v>
      </c>
      <c r="T38" s="158" t="s">
        <v>20</v>
      </c>
      <c r="U38" s="158" t="s">
        <v>21</v>
      </c>
      <c r="V38" s="158" t="s">
        <v>22</v>
      </c>
      <c r="W38" s="158" t="s">
        <v>23</v>
      </c>
      <c r="X38" s="158" t="s">
        <v>24</v>
      </c>
      <c r="Y38" s="158" t="s">
        <v>25</v>
      </c>
      <c r="Z38" s="158" t="s">
        <v>26</v>
      </c>
      <c r="AA38" s="158" t="s">
        <v>27</v>
      </c>
      <c r="AB38" s="158" t="s">
        <v>28</v>
      </c>
      <c r="AC38" s="158" t="s">
        <v>29</v>
      </c>
      <c r="AD38" s="158" t="s">
        <v>30</v>
      </c>
      <c r="AE38" s="158" t="s">
        <v>31</v>
      </c>
      <c r="AF38" s="158" t="s">
        <v>32</v>
      </c>
      <c r="AG38" s="160" t="s">
        <v>33</v>
      </c>
      <c r="AH38" s="153"/>
      <c r="AI38" s="161" t="s">
        <v>8</v>
      </c>
      <c r="AJ38" s="148" t="s">
        <v>150</v>
      </c>
      <c r="AK38" s="149" t="s">
        <v>151</v>
      </c>
      <c r="AL38" s="149" t="s">
        <v>152</v>
      </c>
      <c r="AM38" s="149" t="s">
        <v>153</v>
      </c>
      <c r="AN38" s="149" t="s">
        <v>154</v>
      </c>
      <c r="AO38" s="150" t="s">
        <v>155</v>
      </c>
      <c r="AP38" s="149" t="s">
        <v>156</v>
      </c>
      <c r="AQ38" s="149" t="s">
        <v>157</v>
      </c>
      <c r="AR38" s="149" t="s">
        <v>158</v>
      </c>
      <c r="AS38" s="149" t="s">
        <v>159</v>
      </c>
      <c r="AT38" s="149" t="s">
        <v>160</v>
      </c>
      <c r="AU38" s="149" t="s">
        <v>161</v>
      </c>
      <c r="AV38" s="149" t="s">
        <v>162</v>
      </c>
      <c r="AW38" s="155" t="s">
        <v>163</v>
      </c>
      <c r="AX38" s="59"/>
      <c r="AY38" s="219" t="s">
        <v>167</v>
      </c>
      <c r="AZ38" s="152" t="s">
        <v>164</v>
      </c>
      <c r="BA38" s="62"/>
      <c r="BB38" s="62"/>
      <c r="BC38" s="62"/>
      <c r="BD38" s="62"/>
      <c r="BE38" s="62"/>
      <c r="BF38" s="62"/>
      <c r="BG38" s="62"/>
    </row>
    <row r="39" spans="1:59" ht="14.25" customHeight="1" x14ac:dyDescent="0.2">
      <c r="A39" s="175">
        <v>1</v>
      </c>
      <c r="B39" s="177">
        <v>1400000</v>
      </c>
      <c r="C39" s="178">
        <v>1866666.6666666667</v>
      </c>
      <c r="D39" s="178">
        <v>1266666.6666666667</v>
      </c>
      <c r="E39" s="178">
        <v>1733333.3333333335</v>
      </c>
      <c r="F39" s="178">
        <v>1600000</v>
      </c>
      <c r="G39" s="178">
        <v>2333333.3333333335</v>
      </c>
      <c r="H39" s="178">
        <v>3200000</v>
      </c>
      <c r="I39" s="178">
        <v>3933333.3333333335</v>
      </c>
      <c r="J39" s="178">
        <v>3333333.3333333335</v>
      </c>
      <c r="K39" s="178">
        <v>5666666.666666667</v>
      </c>
      <c r="L39" s="178">
        <v>18000000</v>
      </c>
      <c r="M39" s="178">
        <v>22666666.666666668</v>
      </c>
      <c r="N39" s="178">
        <v>20000000</v>
      </c>
      <c r="O39" s="178">
        <v>18666666.666666668</v>
      </c>
      <c r="P39" s="179">
        <v>18666666.666666668</v>
      </c>
      <c r="Q39" s="153"/>
      <c r="R39" s="180">
        <v>1</v>
      </c>
      <c r="S39" s="168">
        <f>LOG('Supplementary Figure 2'!B39,10)</f>
        <v>6.1461280356782373</v>
      </c>
      <c r="T39" s="168">
        <f>LOG('Supplementary Figure 2'!C39,10)</f>
        <v>6.2710667722865372</v>
      </c>
      <c r="U39" s="168">
        <f>LOG('Supplementary Figure 2'!D39,10)</f>
        <v>6.1026623418971475</v>
      </c>
      <c r="V39" s="168">
        <f>LOG('Supplementary Figure 2'!E39,10)</f>
        <v>6.238882088915136</v>
      </c>
      <c r="W39" s="168">
        <f>LOG('Supplementary Figure 2'!F39,10)</f>
        <v>6.2041199826559241</v>
      </c>
      <c r="X39" s="168">
        <f>LOG('Supplementary Figure 2'!G39,10)</f>
        <v>6.3679767852945943</v>
      </c>
      <c r="Y39" s="168">
        <f>LOG('Supplementary Figure 2'!H39,10)</f>
        <v>6.5051499783199054</v>
      </c>
      <c r="Z39" s="168">
        <f>LOG('Supplementary Figure 2'!I39,10)</f>
        <v>6.5947607525864624</v>
      </c>
      <c r="AA39" s="168">
        <f>LOG('Supplementary Figure 2'!J39,10)</f>
        <v>6.5228787452803365</v>
      </c>
      <c r="AB39" s="168">
        <f>LOG('Supplementary Figure 2'!K39,10)</f>
        <v>6.7533276666586106</v>
      </c>
      <c r="AC39" s="168">
        <f>LOG('Supplementary Figure 2'!L39,10)</f>
        <v>7.2552725051033056</v>
      </c>
      <c r="AD39" s="168">
        <f>LOG('Supplementary Figure 2'!M39,10)</f>
        <v>7.355387657986574</v>
      </c>
      <c r="AE39" s="168">
        <f>LOG('Supplementary Figure 2'!N39,10)</f>
        <v>7.3010299956639804</v>
      </c>
      <c r="AF39" s="168">
        <f>LOG('Supplementary Figure 2'!O39,10)</f>
        <v>7.2710667722865363</v>
      </c>
      <c r="AG39" s="169">
        <f>LOG('Supplementary Figure 2'!P39,10)</f>
        <v>7.2710667722865363</v>
      </c>
      <c r="AH39" s="153"/>
      <c r="AI39" s="167">
        <v>1</v>
      </c>
      <c r="AJ39" s="181">
        <f t="shared" ref="AJ39:AW46" si="4">(LN(T39/S39)/AJ$4)</f>
        <v>6.7080611477322747E-3</v>
      </c>
      <c r="AK39" s="182">
        <f t="shared" si="4"/>
        <v>-9.0737846130815938E-3</v>
      </c>
      <c r="AL39" s="182">
        <f t="shared" si="4"/>
        <v>7.3586294866510677E-3</v>
      </c>
      <c r="AM39" s="182">
        <f t="shared" si="4"/>
        <v>-1.8624764075844957E-3</v>
      </c>
      <c r="AN39" s="182">
        <f t="shared" si="4"/>
        <v>8.689406106221759E-3</v>
      </c>
      <c r="AO39" s="183">
        <f t="shared" si="4"/>
        <v>7.1041215136675058E-3</v>
      </c>
      <c r="AP39" s="182">
        <f t="shared" si="4"/>
        <v>4.5604469564662856E-3</v>
      </c>
      <c r="AQ39" s="182">
        <f t="shared" si="4"/>
        <v>-3.6532348586071155E-3</v>
      </c>
      <c r="AR39" s="184">
        <f t="shared" si="4"/>
        <v>5.7865945357342477E-3</v>
      </c>
      <c r="AS39" s="182">
        <f t="shared" si="4"/>
        <v>5.9744229648613653E-3</v>
      </c>
      <c r="AT39" s="182">
        <f t="shared" si="4"/>
        <v>2.284102125887946E-3</v>
      </c>
      <c r="AU39" s="182">
        <f t="shared" si="4"/>
        <v>-1.2362709824940428E-3</v>
      </c>
      <c r="AV39" s="182">
        <f t="shared" si="4"/>
        <v>-3.4270137513115292E-4</v>
      </c>
      <c r="AW39" s="185">
        <f t="shared" si="4"/>
        <v>0</v>
      </c>
      <c r="AX39" s="59"/>
      <c r="AY39" s="175">
        <v>1</v>
      </c>
      <c r="AZ39" s="186">
        <v>7.1041215136675058E-3</v>
      </c>
      <c r="BA39" s="62"/>
      <c r="BB39" s="62"/>
      <c r="BC39" s="62"/>
      <c r="BD39" s="62"/>
      <c r="BE39" s="62"/>
      <c r="BF39" s="62"/>
      <c r="BG39" s="62"/>
    </row>
    <row r="40" spans="1:59" ht="14.25" customHeight="1" x14ac:dyDescent="0.2">
      <c r="A40" s="175">
        <v>2</v>
      </c>
      <c r="B40" s="177">
        <v>1466666.6666666667</v>
      </c>
      <c r="C40" s="178">
        <v>1266666.6666666667</v>
      </c>
      <c r="D40" s="178">
        <v>1866666.6666666667</v>
      </c>
      <c r="E40" s="178">
        <v>2133333.3333333335</v>
      </c>
      <c r="F40" s="178">
        <v>2133333.3333333335</v>
      </c>
      <c r="G40" s="178">
        <v>1933333.3333333335</v>
      </c>
      <c r="H40" s="178">
        <v>3133333.3333333335</v>
      </c>
      <c r="I40" s="178">
        <v>3400000.0000000005</v>
      </c>
      <c r="J40" s="178">
        <v>3533333.3333333335</v>
      </c>
      <c r="K40" s="178">
        <v>5266666.666666667</v>
      </c>
      <c r="L40" s="178">
        <v>11333333.333333334</v>
      </c>
      <c r="M40" s="178">
        <v>16666666.666666668</v>
      </c>
      <c r="N40" s="178">
        <v>18666666.666666668</v>
      </c>
      <c r="O40" s="178">
        <v>20666666.666666668</v>
      </c>
      <c r="P40" s="179">
        <v>16666666.666666668</v>
      </c>
      <c r="Q40" s="153"/>
      <c r="R40" s="180">
        <v>2</v>
      </c>
      <c r="S40" s="168">
        <f>LOG('Supplementary Figure 2'!B40,10)</f>
        <v>6.1663314217665244</v>
      </c>
      <c r="T40" s="168">
        <f>LOG('Supplementary Figure 2'!C40,10)</f>
        <v>6.1026623418971475</v>
      </c>
      <c r="U40" s="168">
        <f>LOG('Supplementary Figure 2'!D40,10)</f>
        <v>6.2710667722865372</v>
      </c>
      <c r="V40" s="168">
        <f>LOG('Supplementary Figure 2'!E40,10)</f>
        <v>6.329058719264224</v>
      </c>
      <c r="W40" s="168">
        <f>LOG('Supplementary Figure 2'!F40,10)</f>
        <v>6.329058719264224</v>
      </c>
      <c r="X40" s="168">
        <f>LOG('Supplementary Figure 2'!G40,10)</f>
        <v>6.2863067388432743</v>
      </c>
      <c r="Y40" s="168">
        <f>LOG('Supplementary Figure 2'!H40,10)</f>
        <v>6.4960065988800357</v>
      </c>
      <c r="Z40" s="168">
        <f>LOG('Supplementary Figure 2'!I40,10)</f>
        <v>6.5314789170422545</v>
      </c>
      <c r="AA40" s="168">
        <f>LOG('Supplementary Figure 2'!J40,10)</f>
        <v>6.5481846105451069</v>
      </c>
      <c r="AB40" s="168">
        <f>LOG('Supplementary Figure 2'!K40,10)</f>
        <v>6.7215358322347596</v>
      </c>
      <c r="AC40" s="168">
        <f>LOG('Supplementary Figure 2'!L40,10)</f>
        <v>7.0543576623225919</v>
      </c>
      <c r="AD40" s="168">
        <f>LOG('Supplementary Figure 2'!M40,10)</f>
        <v>7.2218487496163553</v>
      </c>
      <c r="AE40" s="168">
        <f>LOG('Supplementary Figure 2'!N40,10)</f>
        <v>7.2710667722865363</v>
      </c>
      <c r="AF40" s="168">
        <f>LOG('Supplementary Figure 2'!O40,10)</f>
        <v>7.3152704347785908</v>
      </c>
      <c r="AG40" s="169">
        <f>LOG('Supplementary Figure 2'!P40,10)</f>
        <v>7.2218487496163553</v>
      </c>
      <c r="AH40" s="153"/>
      <c r="AI40" s="180">
        <v>2</v>
      </c>
      <c r="AJ40" s="181">
        <f t="shared" si="4"/>
        <v>-3.4596508154349898E-3</v>
      </c>
      <c r="AK40" s="182">
        <f t="shared" si="4"/>
        <v>9.073784613081606E-3</v>
      </c>
      <c r="AL40" s="182">
        <f t="shared" si="4"/>
        <v>3.0683480891357685E-3</v>
      </c>
      <c r="AM40" s="182">
        <f t="shared" si="4"/>
        <v>0</v>
      </c>
      <c r="AN40" s="182">
        <f t="shared" si="4"/>
        <v>-2.2592630775552102E-3</v>
      </c>
      <c r="AO40" s="183">
        <f t="shared" si="4"/>
        <v>1.0937961456030923E-2</v>
      </c>
      <c r="AP40" s="182">
        <f t="shared" si="4"/>
        <v>1.8152597846176394E-3</v>
      </c>
      <c r="AQ40" s="182">
        <f t="shared" si="4"/>
        <v>8.5148482867662809E-4</v>
      </c>
      <c r="AR40" s="184">
        <f t="shared" si="4"/>
        <v>4.3548037249353435E-3</v>
      </c>
      <c r="AS40" s="182">
        <f t="shared" si="4"/>
        <v>4.027404926591021E-3</v>
      </c>
      <c r="AT40" s="182">
        <f t="shared" si="4"/>
        <v>3.9109076043089613E-3</v>
      </c>
      <c r="AU40" s="182">
        <f t="shared" si="4"/>
        <v>1.1320062275760577E-3</v>
      </c>
      <c r="AV40" s="182">
        <f t="shared" si="4"/>
        <v>5.0508222392167657E-4</v>
      </c>
      <c r="AW40" s="185">
        <f t="shared" si="4"/>
        <v>-2.1421706754193976E-3</v>
      </c>
      <c r="AX40" s="59"/>
      <c r="AY40" s="175">
        <v>2</v>
      </c>
      <c r="AZ40" s="186">
        <v>1.0937961456030923E-2</v>
      </c>
      <c r="BA40" s="62"/>
      <c r="BB40" s="62"/>
      <c r="BC40" s="62"/>
      <c r="BD40" s="62"/>
      <c r="BE40" s="62"/>
      <c r="BF40" s="62"/>
      <c r="BG40" s="62"/>
    </row>
    <row r="41" spans="1:59" ht="14.25" customHeight="1" x14ac:dyDescent="0.2">
      <c r="A41" s="175">
        <v>3</v>
      </c>
      <c r="B41" s="177">
        <v>1466666.6666666667</v>
      </c>
      <c r="C41" s="178">
        <v>1600000</v>
      </c>
      <c r="D41" s="178">
        <v>1600000</v>
      </c>
      <c r="E41" s="178">
        <v>2000000.0000000002</v>
      </c>
      <c r="F41" s="178">
        <v>2200000</v>
      </c>
      <c r="G41" s="178">
        <v>2133333.3333333335</v>
      </c>
      <c r="H41" s="178">
        <v>3000000</v>
      </c>
      <c r="I41" s="178">
        <v>4133333.3333333335</v>
      </c>
      <c r="J41" s="178">
        <v>2800000</v>
      </c>
      <c r="K41" s="178">
        <v>5333333.333333334</v>
      </c>
      <c r="L41" s="178">
        <v>17333333.333333336</v>
      </c>
      <c r="M41" s="178">
        <v>18000000</v>
      </c>
      <c r="N41" s="178">
        <v>16666666.666666668</v>
      </c>
      <c r="O41" s="178">
        <v>22000000</v>
      </c>
      <c r="P41" s="179">
        <v>16666666.666666668</v>
      </c>
      <c r="Q41" s="153"/>
      <c r="R41" s="180">
        <v>3</v>
      </c>
      <c r="S41" s="168">
        <f>LOG('Supplementary Figure 2'!B41,10)</f>
        <v>6.1663314217665244</v>
      </c>
      <c r="T41" s="168">
        <f>LOG('Supplementary Figure 2'!C41,10)</f>
        <v>6.2041199826559241</v>
      </c>
      <c r="U41" s="168">
        <f>LOG('Supplementary Figure 2'!D41,10)</f>
        <v>6.2041199826559241</v>
      </c>
      <c r="V41" s="168">
        <f>LOG('Supplementary Figure 2'!E41,10)</f>
        <v>6.3010299956639804</v>
      </c>
      <c r="W41" s="168">
        <f>LOG('Supplementary Figure 2'!F41,10)</f>
        <v>6.3424226808222057</v>
      </c>
      <c r="X41" s="168">
        <f>LOG('Supplementary Figure 2'!G41,10)</f>
        <v>6.329058719264224</v>
      </c>
      <c r="Y41" s="168">
        <f>LOG('Supplementary Figure 2'!H41,10)</f>
        <v>6.4771212547196617</v>
      </c>
      <c r="Z41" s="168">
        <f>LOG('Supplementary Figure 2'!I41,10)</f>
        <v>6.6163004304425721</v>
      </c>
      <c r="AA41" s="168">
        <f>LOG('Supplementary Figure 2'!J41,10)</f>
        <v>6.4471580313422185</v>
      </c>
      <c r="AB41" s="168">
        <f>LOG('Supplementary Figure 2'!K41,10)</f>
        <v>6.7269987279362615</v>
      </c>
      <c r="AC41" s="168">
        <f>LOG('Supplementary Figure 2'!L41,10)</f>
        <v>7.2388820889151368</v>
      </c>
      <c r="AD41" s="168">
        <f>LOG('Supplementary Figure 2'!M41,10)</f>
        <v>7.2552725051033056</v>
      </c>
      <c r="AE41" s="168">
        <f>LOG('Supplementary Figure 2'!N41,10)</f>
        <v>7.2218487496163553</v>
      </c>
      <c r="AF41" s="168">
        <f>LOG('Supplementary Figure 2'!O41,10)</f>
        <v>7.3424226808222057</v>
      </c>
      <c r="AG41" s="169">
        <f>LOG('Supplementary Figure 2'!P41,10)</f>
        <v>7.2218487496163553</v>
      </c>
      <c r="AH41" s="153"/>
      <c r="AI41" s="180">
        <v>3</v>
      </c>
      <c r="AJ41" s="181">
        <f t="shared" si="4"/>
        <v>2.0365022636315453E-3</v>
      </c>
      <c r="AK41" s="182">
        <f t="shared" si="4"/>
        <v>0</v>
      </c>
      <c r="AL41" s="182">
        <f t="shared" si="4"/>
        <v>5.1665089060127511E-3</v>
      </c>
      <c r="AM41" s="182">
        <f t="shared" si="4"/>
        <v>2.1825701202187729E-3</v>
      </c>
      <c r="AN41" s="182">
        <f t="shared" si="4"/>
        <v>-7.0309940308075627E-4</v>
      </c>
      <c r="AO41" s="183">
        <f t="shared" si="4"/>
        <v>7.7082124266033376E-3</v>
      </c>
      <c r="AP41" s="182">
        <f t="shared" si="4"/>
        <v>7.0867351765558674E-3</v>
      </c>
      <c r="AQ41" s="182">
        <f t="shared" si="4"/>
        <v>-8.6323159859657047E-3</v>
      </c>
      <c r="AR41" s="184">
        <f t="shared" si="4"/>
        <v>7.0816119221284507E-3</v>
      </c>
      <c r="AS41" s="182">
        <f t="shared" si="4"/>
        <v>6.1114747434922838E-3</v>
      </c>
      <c r="AT41" s="182">
        <f t="shared" si="4"/>
        <v>3.7694329504598436E-4</v>
      </c>
      <c r="AU41" s="182">
        <f t="shared" si="4"/>
        <v>-7.6957783444446277E-4</v>
      </c>
      <c r="AV41" s="182">
        <f t="shared" si="4"/>
        <v>1.3798228369295547E-3</v>
      </c>
      <c r="AW41" s="185">
        <f t="shared" si="4"/>
        <v>-2.7596456738591094E-3</v>
      </c>
      <c r="AX41" s="59"/>
      <c r="AY41" s="175">
        <v>3</v>
      </c>
      <c r="AZ41" s="186">
        <v>7.7082124266033376E-3</v>
      </c>
      <c r="BA41" s="62"/>
      <c r="BB41" s="62"/>
      <c r="BC41" s="62"/>
      <c r="BD41" s="62"/>
      <c r="BE41" s="62"/>
      <c r="BF41" s="62"/>
      <c r="BG41" s="62"/>
    </row>
    <row r="42" spans="1:59" ht="14.25" customHeight="1" x14ac:dyDescent="0.2">
      <c r="A42" s="175">
        <v>4</v>
      </c>
      <c r="B42" s="177">
        <v>1466666.6666666667</v>
      </c>
      <c r="C42" s="178">
        <v>1800000.0000000002</v>
      </c>
      <c r="D42" s="178">
        <v>1266666.6666666667</v>
      </c>
      <c r="E42" s="178">
        <v>1466666.6666666667</v>
      </c>
      <c r="F42" s="178">
        <v>1400000</v>
      </c>
      <c r="G42" s="178">
        <v>2200000</v>
      </c>
      <c r="H42" s="178">
        <v>3000000</v>
      </c>
      <c r="I42" s="178">
        <v>3600000.0000000005</v>
      </c>
      <c r="J42" s="178">
        <v>2933333.3333333335</v>
      </c>
      <c r="K42" s="178">
        <v>4733333.333333334</v>
      </c>
      <c r="L42" s="178">
        <v>16666666.666666668</v>
      </c>
      <c r="M42" s="178">
        <v>16000000.000000002</v>
      </c>
      <c r="N42" s="178">
        <v>18000000</v>
      </c>
      <c r="O42" s="178">
        <v>18666666.666666668</v>
      </c>
      <c r="P42" s="179">
        <v>24000000</v>
      </c>
      <c r="Q42" s="153"/>
      <c r="R42" s="180">
        <v>4</v>
      </c>
      <c r="S42" s="168">
        <f>LOG('Supplementary Figure 2'!B42,10)</f>
        <v>6.1663314217665244</v>
      </c>
      <c r="T42" s="168">
        <f>LOG('Supplementary Figure 2'!C42,10)</f>
        <v>6.2552725051033056</v>
      </c>
      <c r="U42" s="168">
        <f>LOG('Supplementary Figure 2'!D42,10)</f>
        <v>6.1026623418971475</v>
      </c>
      <c r="V42" s="168">
        <f>LOG('Supplementary Figure 2'!E42,10)</f>
        <v>6.1663314217665244</v>
      </c>
      <c r="W42" s="168">
        <f>LOG('Supplementary Figure 2'!F42,10)</f>
        <v>6.1461280356782373</v>
      </c>
      <c r="X42" s="168">
        <f>LOG('Supplementary Figure 2'!G42,10)</f>
        <v>6.3424226808222057</v>
      </c>
      <c r="Y42" s="168">
        <f>LOG('Supplementary Figure 2'!H42,10)</f>
        <v>6.4771212547196617</v>
      </c>
      <c r="Z42" s="168">
        <f>LOG('Supplementary Figure 2'!I42,10)</f>
        <v>6.5563025007672868</v>
      </c>
      <c r="AA42" s="168">
        <f>LOG('Supplementary Figure 2'!J42,10)</f>
        <v>6.4673614174305056</v>
      </c>
      <c r="AB42" s="168">
        <f>LOG('Supplementary Figure 2'!K42,10)</f>
        <v>6.6751670896633932</v>
      </c>
      <c r="AC42" s="168">
        <f>LOG('Supplementary Figure 2'!L42,10)</f>
        <v>7.2218487496163553</v>
      </c>
      <c r="AD42" s="168">
        <f>LOG('Supplementary Figure 2'!M42,10)</f>
        <v>7.2041199826559241</v>
      </c>
      <c r="AE42" s="168">
        <f>LOG('Supplementary Figure 2'!N42,10)</f>
        <v>7.2552725051033056</v>
      </c>
      <c r="AF42" s="168">
        <f>LOG('Supplementary Figure 2'!O42,10)</f>
        <v>7.2710667722865363</v>
      </c>
      <c r="AG42" s="169">
        <f>LOG('Supplementary Figure 2'!P42,10)</f>
        <v>7.3802112417116046</v>
      </c>
      <c r="AH42" s="153"/>
      <c r="AI42" s="180">
        <v>4</v>
      </c>
      <c r="AJ42" s="181">
        <f t="shared" si="4"/>
        <v>4.7735436777108578E-3</v>
      </c>
      <c r="AK42" s="182">
        <f t="shared" si="4"/>
        <v>-8.2331944931458654E-3</v>
      </c>
      <c r="AL42" s="182">
        <f t="shared" si="4"/>
        <v>3.4596508154349794E-3</v>
      </c>
      <c r="AM42" s="182">
        <f t="shared" si="4"/>
        <v>-1.0939273500856961E-3</v>
      </c>
      <c r="AN42" s="182">
        <f t="shared" si="4"/>
        <v>1.0479508639948827E-2</v>
      </c>
      <c r="AO42" s="183">
        <f t="shared" si="4"/>
        <v>7.0051130235225557E-3</v>
      </c>
      <c r="AP42" s="182">
        <f t="shared" si="4"/>
        <v>4.050213344354279E-3</v>
      </c>
      <c r="AQ42" s="182">
        <f t="shared" si="4"/>
        <v>-4.5528645194159783E-3</v>
      </c>
      <c r="AR42" s="184">
        <f t="shared" si="4"/>
        <v>5.2710048028035339E-3</v>
      </c>
      <c r="AS42" s="182">
        <f t="shared" si="4"/>
        <v>6.5597286248684911E-3</v>
      </c>
      <c r="AT42" s="182">
        <f t="shared" si="4"/>
        <v>-4.0964957512373812E-4</v>
      </c>
      <c r="AU42" s="182">
        <f t="shared" si="4"/>
        <v>1.1792274095682052E-3</v>
      </c>
      <c r="AV42" s="182">
        <f t="shared" si="4"/>
        <v>1.8121419656580198E-4</v>
      </c>
      <c r="AW42" s="185">
        <f t="shared" si="4"/>
        <v>2.483207457448519E-3</v>
      </c>
      <c r="AX42" s="59"/>
      <c r="AY42" s="175">
        <v>4</v>
      </c>
      <c r="AZ42" s="186">
        <v>7.0051130235225557E-3</v>
      </c>
      <c r="BA42" s="62"/>
      <c r="BB42" s="62"/>
      <c r="BC42" s="62"/>
      <c r="BD42" s="62"/>
      <c r="BE42" s="62"/>
      <c r="BF42" s="62"/>
      <c r="BG42" s="62"/>
    </row>
    <row r="43" spans="1:59" ht="14.25" customHeight="1" x14ac:dyDescent="0.2">
      <c r="A43" s="175">
        <v>5</v>
      </c>
      <c r="B43" s="177">
        <v>1800000.0000000002</v>
      </c>
      <c r="C43" s="178">
        <v>1800000.0000000002</v>
      </c>
      <c r="D43" s="178">
        <v>1733333.3333333335</v>
      </c>
      <c r="E43" s="178">
        <v>1933333.3333333335</v>
      </c>
      <c r="F43" s="178">
        <v>1333333.3333333335</v>
      </c>
      <c r="G43" s="178">
        <v>1666666.6666666667</v>
      </c>
      <c r="H43" s="178">
        <v>3733333.3333333335</v>
      </c>
      <c r="I43" s="178">
        <v>3466666.666666667</v>
      </c>
      <c r="J43" s="178">
        <v>3266666.666666667</v>
      </c>
      <c r="K43" s="178">
        <v>4866666.666666667</v>
      </c>
      <c r="L43" s="178">
        <v>15333333.333333334</v>
      </c>
      <c r="M43" s="178">
        <v>14666666.666666668</v>
      </c>
      <c r="N43" s="178">
        <v>14000000.000000002</v>
      </c>
      <c r="O43" s="178">
        <v>16666666.666666668</v>
      </c>
      <c r="P43" s="179">
        <v>34666666.666666672</v>
      </c>
      <c r="Q43" s="153"/>
      <c r="R43" s="180">
        <v>5</v>
      </c>
      <c r="S43" s="168">
        <f>LOG('Supplementary Figure 2'!B43,10)</f>
        <v>6.2552725051033056</v>
      </c>
      <c r="T43" s="168">
        <f>LOG('Supplementary Figure 2'!C43,10)</f>
        <v>6.2552725051033056</v>
      </c>
      <c r="U43" s="168">
        <f>LOG('Supplementary Figure 2'!D43,10)</f>
        <v>6.238882088915136</v>
      </c>
      <c r="V43" s="168">
        <f>LOG('Supplementary Figure 2'!E43,10)</f>
        <v>6.2863067388432743</v>
      </c>
      <c r="W43" s="168">
        <f>LOG('Supplementary Figure 2'!F43,10)</f>
        <v>6.1249387366082999</v>
      </c>
      <c r="X43" s="168">
        <f>LOG('Supplementary Figure 2'!G43,10)</f>
        <v>6.2218487496163553</v>
      </c>
      <c r="Y43" s="168">
        <f>LOG('Supplementary Figure 2'!H43,10)</f>
        <v>6.5720967679505184</v>
      </c>
      <c r="Z43" s="168">
        <f>LOG('Supplementary Figure 2'!I43,10)</f>
        <v>6.5399120845791172</v>
      </c>
      <c r="AA43" s="168">
        <f>LOG('Supplementary Figure 2'!J43,10)</f>
        <v>6.5141048209728316</v>
      </c>
      <c r="AB43" s="168">
        <f>LOG('Supplementary Figure 2'!K43,10)</f>
        <v>6.6872316010647745</v>
      </c>
      <c r="AC43" s="168">
        <f>LOG('Supplementary Figure 2'!L43,10)</f>
        <v>7.1856365769619108</v>
      </c>
      <c r="AD43" s="168">
        <f>LOG('Supplementary Figure 2'!M43,10)</f>
        <v>7.1663314217665244</v>
      </c>
      <c r="AE43" s="168">
        <f>LOG('Supplementary Figure 2'!N43,10)</f>
        <v>7.1461280356782373</v>
      </c>
      <c r="AF43" s="168">
        <f>LOG('Supplementary Figure 2'!O43,10)</f>
        <v>7.2218487496163553</v>
      </c>
      <c r="AG43" s="169">
        <f>LOG('Supplementary Figure 2'!P43,10)</f>
        <v>7.5399120845791172</v>
      </c>
      <c r="AH43" s="153"/>
      <c r="AI43" s="180">
        <v>5</v>
      </c>
      <c r="AJ43" s="181">
        <f t="shared" si="4"/>
        <v>0</v>
      </c>
      <c r="AK43" s="182">
        <f t="shared" si="4"/>
        <v>-8.745650064948189E-4</v>
      </c>
      <c r="AL43" s="182">
        <f t="shared" si="4"/>
        <v>2.5242401380110263E-3</v>
      </c>
      <c r="AM43" s="182">
        <f t="shared" si="4"/>
        <v>-8.6683267112811699E-3</v>
      </c>
      <c r="AN43" s="182">
        <f t="shared" si="4"/>
        <v>5.2327783400200672E-3</v>
      </c>
      <c r="AO43" s="183">
        <f t="shared" si="4"/>
        <v>1.8255278376502451E-2</v>
      </c>
      <c r="AP43" s="182">
        <f t="shared" si="4"/>
        <v>-1.6364005633628927E-3</v>
      </c>
      <c r="AQ43" s="182">
        <f t="shared" si="4"/>
        <v>-1.3179747615630216E-3</v>
      </c>
      <c r="AR43" s="184">
        <f t="shared" si="4"/>
        <v>4.3716964378897492E-3</v>
      </c>
      <c r="AS43" s="182">
        <f t="shared" si="4"/>
        <v>5.9903447213426044E-3</v>
      </c>
      <c r="AT43" s="182">
        <f t="shared" si="4"/>
        <v>-4.4837443990027726E-4</v>
      </c>
      <c r="AU43" s="182">
        <f t="shared" si="4"/>
        <v>-4.7053174351230099E-4</v>
      </c>
      <c r="AV43" s="182">
        <f t="shared" si="4"/>
        <v>8.783585898844169E-4</v>
      </c>
      <c r="AW43" s="185">
        <f t="shared" si="4"/>
        <v>7.1832570751664436E-3</v>
      </c>
      <c r="AX43" s="59"/>
      <c r="AY43" s="175">
        <v>5</v>
      </c>
      <c r="AZ43" s="186">
        <v>1.8255278376502451E-2</v>
      </c>
      <c r="BA43" s="62"/>
      <c r="BB43" s="62"/>
      <c r="BC43" s="62"/>
      <c r="BD43" s="62"/>
      <c r="BE43" s="62"/>
      <c r="BF43" s="62"/>
      <c r="BG43" s="62"/>
    </row>
    <row r="44" spans="1:59" ht="14.25" customHeight="1" x14ac:dyDescent="0.2">
      <c r="A44" s="175">
        <v>6</v>
      </c>
      <c r="B44" s="177">
        <v>1333333.3333333335</v>
      </c>
      <c r="C44" s="178">
        <v>1133333.3333333335</v>
      </c>
      <c r="D44" s="178">
        <v>1666666.6666666667</v>
      </c>
      <c r="E44" s="178">
        <v>1666666.6666666667</v>
      </c>
      <c r="F44" s="178">
        <v>1666666.6666666667</v>
      </c>
      <c r="G44" s="178">
        <v>1800000.0000000002</v>
      </c>
      <c r="H44" s="178">
        <v>3200000</v>
      </c>
      <c r="I44" s="178">
        <v>3600000.0000000005</v>
      </c>
      <c r="J44" s="178">
        <v>3333333.3333333335</v>
      </c>
      <c r="K44" s="178">
        <v>4933333.333333334</v>
      </c>
      <c r="L44" s="178">
        <v>10000000</v>
      </c>
      <c r="M44" s="178">
        <v>15333333.333333334</v>
      </c>
      <c r="N44" s="178">
        <v>20666666.666666668</v>
      </c>
      <c r="O44" s="178">
        <v>18000000</v>
      </c>
      <c r="P44" s="179">
        <v>25333333.333333336</v>
      </c>
      <c r="Q44" s="153"/>
      <c r="R44" s="180">
        <v>6</v>
      </c>
      <c r="S44" s="168">
        <f>LOG('Supplementary Figure 2'!B44,10)</f>
        <v>6.1249387366082999</v>
      </c>
      <c r="T44" s="168">
        <f>LOG('Supplementary Figure 2'!C44,10)</f>
        <v>6.0543576623225919</v>
      </c>
      <c r="U44" s="168">
        <f>LOG('Supplementary Figure 2'!D44,10)</f>
        <v>6.2218487496163553</v>
      </c>
      <c r="V44" s="168">
        <f>LOG('Supplementary Figure 2'!E44,10)</f>
        <v>6.2218487496163553</v>
      </c>
      <c r="W44" s="168">
        <f>LOG('Supplementary Figure 2'!F44,10)</f>
        <v>6.2218487496163553</v>
      </c>
      <c r="X44" s="168">
        <f>LOG('Supplementary Figure 2'!G44,10)</f>
        <v>6.2552725051033056</v>
      </c>
      <c r="Y44" s="168">
        <f>LOG('Supplementary Figure 2'!H44,10)</f>
        <v>6.5051499783199054</v>
      </c>
      <c r="Z44" s="168">
        <f>LOG('Supplementary Figure 2'!I44,10)</f>
        <v>6.5563025007672868</v>
      </c>
      <c r="AA44" s="168">
        <f>LOG('Supplementary Figure 2'!J44,10)</f>
        <v>6.5228787452803365</v>
      </c>
      <c r="AB44" s="168">
        <f>LOG('Supplementary Figure 2'!K44,10)</f>
        <v>6.6931404606752949</v>
      </c>
      <c r="AC44" s="168">
        <f>LOG('Supplementary Figure 2'!L44,10)</f>
        <v>7</v>
      </c>
      <c r="AD44" s="168">
        <f>LOG('Supplementary Figure 2'!M44,10)</f>
        <v>7.1856365769619108</v>
      </c>
      <c r="AE44" s="168">
        <f>LOG('Supplementary Figure 2'!N44,10)</f>
        <v>7.3152704347785908</v>
      </c>
      <c r="AF44" s="168">
        <f>LOG('Supplementary Figure 2'!O44,10)</f>
        <v>7.2552725051033056</v>
      </c>
      <c r="AG44" s="169">
        <f>LOG('Supplementary Figure 2'!P44,10)</f>
        <v>7.4036923375611279</v>
      </c>
      <c r="AH44" s="153"/>
      <c r="AI44" s="180">
        <v>6</v>
      </c>
      <c r="AJ44" s="181">
        <f t="shared" si="4"/>
        <v>-3.8634888869767542E-3</v>
      </c>
      <c r="AK44" s="182">
        <f t="shared" si="4"/>
        <v>9.0962672269968414E-3</v>
      </c>
      <c r="AL44" s="182">
        <f t="shared" si="4"/>
        <v>0</v>
      </c>
      <c r="AM44" s="182">
        <f t="shared" si="4"/>
        <v>0</v>
      </c>
      <c r="AN44" s="182">
        <f t="shared" si="4"/>
        <v>1.7858732397448547E-3</v>
      </c>
      <c r="AO44" s="183">
        <f t="shared" si="4"/>
        <v>1.3056486205809939E-2</v>
      </c>
      <c r="AP44" s="182">
        <f t="shared" si="4"/>
        <v>2.6108777742191603E-3</v>
      </c>
      <c r="AQ44" s="182">
        <f t="shared" si="4"/>
        <v>-1.7036656763599392E-3</v>
      </c>
      <c r="AR44" s="184">
        <f t="shared" si="4"/>
        <v>4.2945643765680943E-3</v>
      </c>
      <c r="AS44" s="182">
        <f t="shared" si="4"/>
        <v>3.7355799126028428E-3</v>
      </c>
      <c r="AT44" s="182">
        <f t="shared" si="4"/>
        <v>4.3623274328824591E-3</v>
      </c>
      <c r="AU44" s="182">
        <f t="shared" si="4"/>
        <v>2.9799816717756733E-3</v>
      </c>
      <c r="AV44" s="182">
        <f t="shared" si="4"/>
        <v>-6.8629642048747077E-4</v>
      </c>
      <c r="AW44" s="185">
        <f t="shared" si="4"/>
        <v>3.3750656110980454E-3</v>
      </c>
      <c r="AX44" s="59"/>
      <c r="AY44" s="175">
        <v>6</v>
      </c>
      <c r="AZ44" s="186">
        <v>1.3056486205809939E-2</v>
      </c>
      <c r="BA44" s="62"/>
      <c r="BB44" s="62"/>
      <c r="BC44" s="62"/>
      <c r="BD44" s="62"/>
      <c r="BE44" s="62"/>
      <c r="BF44" s="62"/>
      <c r="BG44" s="62"/>
    </row>
    <row r="45" spans="1:59" ht="14.25" customHeight="1" x14ac:dyDescent="0.2">
      <c r="A45" s="175">
        <v>7</v>
      </c>
      <c r="B45" s="177">
        <v>1600000</v>
      </c>
      <c r="C45" s="178">
        <v>1733333.3333333335</v>
      </c>
      <c r="D45" s="178">
        <v>1466666.6666666667</v>
      </c>
      <c r="E45" s="178">
        <v>1666666.6666666667</v>
      </c>
      <c r="F45" s="178">
        <v>1666666.6666666667</v>
      </c>
      <c r="G45" s="178">
        <v>1866666.6666666667</v>
      </c>
      <c r="H45" s="178">
        <v>3666666.666666667</v>
      </c>
      <c r="I45" s="178">
        <v>3666666.666666667</v>
      </c>
      <c r="J45" s="178">
        <v>3600000.0000000005</v>
      </c>
      <c r="K45" s="178">
        <v>5400000</v>
      </c>
      <c r="L45" s="178">
        <v>12000000</v>
      </c>
      <c r="M45" s="178">
        <v>20000000</v>
      </c>
      <c r="N45" s="178">
        <v>16000000.000000002</v>
      </c>
      <c r="O45" s="178">
        <v>19333333.333333336</v>
      </c>
      <c r="P45" s="179">
        <v>24000000</v>
      </c>
      <c r="Q45" s="153"/>
      <c r="R45" s="180">
        <v>7</v>
      </c>
      <c r="S45" s="168">
        <f>LOG('Supplementary Figure 2'!B45,10)</f>
        <v>6.2041199826559241</v>
      </c>
      <c r="T45" s="168">
        <f>LOG('Supplementary Figure 2'!C45,10)</f>
        <v>6.238882088915136</v>
      </c>
      <c r="U45" s="168">
        <f>LOG('Supplementary Figure 2'!D45,10)</f>
        <v>6.1663314217665244</v>
      </c>
      <c r="V45" s="168">
        <f>LOG('Supplementary Figure 2'!E45,10)</f>
        <v>6.2218487496163553</v>
      </c>
      <c r="W45" s="168">
        <f>LOG('Supplementary Figure 2'!F45,10)</f>
        <v>6.2218487496163553</v>
      </c>
      <c r="X45" s="168">
        <f>LOG('Supplementary Figure 2'!G45,10)</f>
        <v>6.2710667722865372</v>
      </c>
      <c r="Y45" s="168">
        <f>LOG('Supplementary Figure 2'!H45,10)</f>
        <v>6.5642714304385619</v>
      </c>
      <c r="Z45" s="168">
        <f>LOG('Supplementary Figure 2'!I45,10)</f>
        <v>6.5642714304385619</v>
      </c>
      <c r="AA45" s="168">
        <f>LOG('Supplementary Figure 2'!J45,10)</f>
        <v>6.5563025007672868</v>
      </c>
      <c r="AB45" s="168">
        <f>LOG('Supplementary Figure 2'!K45,10)</f>
        <v>6.7323937598229682</v>
      </c>
      <c r="AC45" s="168">
        <f>LOG('Supplementary Figure 2'!L45,10)</f>
        <v>7.0791812460476242</v>
      </c>
      <c r="AD45" s="168">
        <f>LOG('Supplementary Figure 2'!M45,10)</f>
        <v>7.3010299956639804</v>
      </c>
      <c r="AE45" s="168">
        <f>LOG('Supplementary Figure 2'!N45,10)</f>
        <v>7.2041199826559241</v>
      </c>
      <c r="AF45" s="168">
        <f>LOG('Supplementary Figure 2'!O45,10)</f>
        <v>7.2863067388432743</v>
      </c>
      <c r="AG45" s="169">
        <f>LOG('Supplementary Figure 2'!P45,10)</f>
        <v>7.3802112417116046</v>
      </c>
      <c r="AH45" s="153"/>
      <c r="AI45" s="180">
        <v>7</v>
      </c>
      <c r="AJ45" s="181">
        <f t="shared" si="4"/>
        <v>1.8624764075845189E-3</v>
      </c>
      <c r="AK45" s="182">
        <f t="shared" si="4"/>
        <v>-3.8989786712160545E-3</v>
      </c>
      <c r="AL45" s="182">
        <f t="shared" si="4"/>
        <v>2.9876704379660207E-3</v>
      </c>
      <c r="AM45" s="182">
        <f t="shared" si="4"/>
        <v>0</v>
      </c>
      <c r="AN45" s="182">
        <f t="shared" si="4"/>
        <v>2.6264633596805738E-3</v>
      </c>
      <c r="AO45" s="183">
        <f t="shared" si="4"/>
        <v>1.5231681485473122E-2</v>
      </c>
      <c r="AP45" s="182">
        <f t="shared" si="4"/>
        <v>0</v>
      </c>
      <c r="AQ45" s="182">
        <f t="shared" si="4"/>
        <v>-4.0490762537974206E-4</v>
      </c>
      <c r="AR45" s="184">
        <f t="shared" si="4"/>
        <v>4.417327418041554E-3</v>
      </c>
      <c r="AS45" s="182">
        <f t="shared" si="4"/>
        <v>4.1856243685686701E-3</v>
      </c>
      <c r="AT45" s="182">
        <f t="shared" si="4"/>
        <v>5.1428626154920087E-3</v>
      </c>
      <c r="AU45" s="182">
        <f t="shared" si="4"/>
        <v>-2.2270585529621119E-3</v>
      </c>
      <c r="AV45" s="182">
        <f t="shared" si="4"/>
        <v>9.4530960659075785E-4</v>
      </c>
      <c r="AW45" s="185">
        <f t="shared" si="4"/>
        <v>2.134244046966821E-3</v>
      </c>
      <c r="AX45" s="59"/>
      <c r="AY45" s="175">
        <v>7</v>
      </c>
      <c r="AZ45" s="186">
        <v>1.5231681485473122E-2</v>
      </c>
      <c r="BA45" s="62"/>
      <c r="BB45" s="62"/>
      <c r="BC45" s="62"/>
      <c r="BD45" s="62"/>
      <c r="BE45" s="62"/>
      <c r="BF45" s="62"/>
      <c r="BG45" s="62"/>
    </row>
    <row r="46" spans="1:59" ht="14.25" customHeight="1" thickBot="1" x14ac:dyDescent="0.25">
      <c r="A46" s="187">
        <v>8</v>
      </c>
      <c r="B46" s="188">
        <v>1733333.3333333335</v>
      </c>
      <c r="C46" s="189">
        <v>1933333.3333333335</v>
      </c>
      <c r="D46" s="189">
        <v>1533333.3333333335</v>
      </c>
      <c r="E46" s="189">
        <v>1800000.0000000002</v>
      </c>
      <c r="F46" s="189">
        <v>1933333.3333333335</v>
      </c>
      <c r="G46" s="189">
        <v>2133333.3333333335</v>
      </c>
      <c r="H46" s="189">
        <v>2866666.666666667</v>
      </c>
      <c r="I46" s="189">
        <v>3400000.0000000005</v>
      </c>
      <c r="J46" s="189">
        <v>3533333.3333333335</v>
      </c>
      <c r="K46" s="189">
        <v>5200000</v>
      </c>
      <c r="L46" s="189">
        <v>12666666.666666668</v>
      </c>
      <c r="M46" s="189">
        <v>19333333.333333336</v>
      </c>
      <c r="N46" s="189">
        <v>23333333.333333336</v>
      </c>
      <c r="O46" s="189">
        <v>16000000.000000002</v>
      </c>
      <c r="P46" s="190">
        <v>22000000</v>
      </c>
      <c r="Q46" s="153"/>
      <c r="R46" s="191">
        <v>8</v>
      </c>
      <c r="S46" s="192">
        <f>LOG('Supplementary Figure 2'!B46,10)</f>
        <v>6.238882088915136</v>
      </c>
      <c r="T46" s="192">
        <f>LOG('Supplementary Figure 2'!C46,10)</f>
        <v>6.2863067388432743</v>
      </c>
      <c r="U46" s="192">
        <f>LOG('Supplementary Figure 2'!D46,10)</f>
        <v>6.1856365769619117</v>
      </c>
      <c r="V46" s="192">
        <f>LOG('Supplementary Figure 2'!E46,10)</f>
        <v>6.2552725051033056</v>
      </c>
      <c r="W46" s="192">
        <f>LOG('Supplementary Figure 2'!F46,10)</f>
        <v>6.2863067388432743</v>
      </c>
      <c r="X46" s="192">
        <f>LOG('Supplementary Figure 2'!G46,10)</f>
        <v>6.329058719264224</v>
      </c>
      <c r="Y46" s="192">
        <f>LOG('Supplementary Figure 2'!H46,10)</f>
        <v>6.4573771965239048</v>
      </c>
      <c r="Z46" s="192">
        <f>LOG('Supplementary Figure 2'!I46,10)</f>
        <v>6.5314789170422545</v>
      </c>
      <c r="AA46" s="192">
        <f>LOG('Supplementary Figure 2'!J46,10)</f>
        <v>6.5481846105451069</v>
      </c>
      <c r="AB46" s="192">
        <f>LOG('Supplementary Figure 2'!K46,10)</f>
        <v>6.7160033436347986</v>
      </c>
      <c r="AC46" s="192">
        <f>LOG('Supplementary Figure 2'!L46,10)</f>
        <v>7.1026623418971475</v>
      </c>
      <c r="AD46" s="192">
        <f>LOG('Supplementary Figure 2'!M46,10)</f>
        <v>7.2863067388432743</v>
      </c>
      <c r="AE46" s="192">
        <f>LOG('Supplementary Figure 2'!N46,10)</f>
        <v>7.3679767852945943</v>
      </c>
      <c r="AF46" s="192">
        <f>LOG('Supplementary Figure 2'!O46,10)</f>
        <v>7.2041199826559241</v>
      </c>
      <c r="AG46" s="193">
        <f>LOG('Supplementary Figure 2'!P46,10)</f>
        <v>7.3424226808222057</v>
      </c>
      <c r="AH46" s="153"/>
      <c r="AI46" s="194">
        <v>8</v>
      </c>
      <c r="AJ46" s="195">
        <f t="shared" si="4"/>
        <v>2.5242401380110263E-3</v>
      </c>
      <c r="AK46" s="196">
        <f t="shared" si="4"/>
        <v>-5.3812703566162327E-3</v>
      </c>
      <c r="AL46" s="196">
        <f t="shared" si="4"/>
        <v>3.7315952250999902E-3</v>
      </c>
      <c r="AM46" s="196">
        <f t="shared" si="4"/>
        <v>1.6496751315162256E-3</v>
      </c>
      <c r="AN46" s="196">
        <f t="shared" si="4"/>
        <v>2.259263077555237E-3</v>
      </c>
      <c r="AO46" s="197">
        <f t="shared" si="4"/>
        <v>6.6905683535130036E-3</v>
      </c>
      <c r="AP46" s="196">
        <f t="shared" si="4"/>
        <v>3.8033898095803128E-3</v>
      </c>
      <c r="AQ46" s="196">
        <f t="shared" si="4"/>
        <v>8.5148482867662809E-4</v>
      </c>
      <c r="AR46" s="198">
        <f t="shared" si="4"/>
        <v>4.2175640900051535E-3</v>
      </c>
      <c r="AS46" s="196">
        <f t="shared" si="4"/>
        <v>4.6647045347053455E-3</v>
      </c>
      <c r="AT46" s="196">
        <f t="shared" si="4"/>
        <v>4.2545176610682732E-3</v>
      </c>
      <c r="AU46" s="196">
        <f t="shared" si="4"/>
        <v>1.8577251236241545E-3</v>
      </c>
      <c r="AV46" s="196">
        <f t="shared" si="4"/>
        <v>-1.8741721684028252E-3</v>
      </c>
      <c r="AW46" s="199">
        <f t="shared" si="4"/>
        <v>3.1692952489828629E-3</v>
      </c>
      <c r="AX46" s="59"/>
      <c r="AY46" s="200">
        <v>8</v>
      </c>
      <c r="AZ46" s="201">
        <v>6.6905683535130036E-3</v>
      </c>
      <c r="BA46" s="62"/>
      <c r="BB46" s="62"/>
      <c r="BC46" s="62"/>
      <c r="BD46" s="62"/>
      <c r="BE46" s="62"/>
      <c r="BF46" s="62"/>
      <c r="BG46" s="62"/>
    </row>
    <row r="47" spans="1:59" ht="14.25" customHeight="1" thickBot="1" x14ac:dyDescent="0.25">
      <c r="A47" s="62"/>
      <c r="B47" s="142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43"/>
      <c r="P47" s="142"/>
      <c r="Q47" s="153"/>
      <c r="R47" s="62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43"/>
      <c r="AG47" s="216"/>
      <c r="AH47" s="153"/>
      <c r="AI47" s="203" t="s">
        <v>4</v>
      </c>
      <c r="AJ47" s="204">
        <f t="shared" ref="AJ47:AW47" si="5">AVERAGE(AJ39:AJ46)</f>
        <v>1.3227104915323098E-3</v>
      </c>
      <c r="AK47" s="205">
        <f t="shared" si="5"/>
        <v>-1.1614676625595149E-3</v>
      </c>
      <c r="AL47" s="205">
        <f t="shared" si="5"/>
        <v>3.5370803872889506E-3</v>
      </c>
      <c r="AM47" s="205">
        <f t="shared" si="5"/>
        <v>-9.7406065215204548E-4</v>
      </c>
      <c r="AN47" s="205">
        <f t="shared" si="5"/>
        <v>3.5138662853169194E-3</v>
      </c>
      <c r="AO47" s="150">
        <f t="shared" si="5"/>
        <v>1.0748677855140354E-2</v>
      </c>
      <c r="AP47" s="205">
        <f t="shared" si="5"/>
        <v>2.7863152853038315E-3</v>
      </c>
      <c r="AQ47" s="205">
        <f t="shared" si="5"/>
        <v>-2.3202492212422805E-3</v>
      </c>
      <c r="AR47" s="149">
        <f t="shared" si="5"/>
        <v>4.9743959135132663E-3</v>
      </c>
      <c r="AS47" s="205">
        <f t="shared" si="5"/>
        <v>5.1561605996290781E-3</v>
      </c>
      <c r="AT47" s="205">
        <f t="shared" si="5"/>
        <v>2.4342045899577022E-3</v>
      </c>
      <c r="AU47" s="205">
        <f t="shared" si="5"/>
        <v>3.0568766489139651E-4</v>
      </c>
      <c r="AV47" s="205">
        <f t="shared" si="5"/>
        <v>1.2332718623384489E-4</v>
      </c>
      <c r="AW47" s="206">
        <f t="shared" si="5"/>
        <v>1.6804066362980231E-3</v>
      </c>
      <c r="AX47" s="59"/>
      <c r="AY47" s="207" t="s">
        <v>165</v>
      </c>
      <c r="AZ47" s="147">
        <v>1.0748677855140354E-2</v>
      </c>
      <c r="BA47" s="62"/>
      <c r="BB47" s="62"/>
      <c r="BC47" s="62"/>
      <c r="BD47" s="62"/>
      <c r="BE47" s="62"/>
      <c r="BF47" s="62"/>
      <c r="BG47" s="62"/>
    </row>
    <row r="48" spans="1:59" ht="14.25" customHeight="1" x14ac:dyDescent="0.2">
      <c r="A48" s="62"/>
      <c r="B48" s="142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3"/>
      <c r="R48" s="62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202"/>
      <c r="AH48" s="153"/>
      <c r="AX48" s="59"/>
      <c r="BA48" s="62"/>
      <c r="BB48" s="62"/>
      <c r="BC48" s="62"/>
      <c r="BD48" s="62"/>
      <c r="BE48" s="62"/>
      <c r="BF48" s="62"/>
      <c r="BG48" s="62"/>
    </row>
    <row r="49" spans="1:59" ht="14.25" customHeight="1" x14ac:dyDescent="0.2">
      <c r="A49" s="208"/>
      <c r="B49" s="211"/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9"/>
      <c r="R49" s="208"/>
      <c r="S49" s="211"/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8"/>
      <c r="AE49" s="208"/>
      <c r="AF49" s="208"/>
      <c r="AG49" s="210"/>
      <c r="AH49" s="209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08"/>
      <c r="AZ49" s="211"/>
      <c r="BA49" s="208"/>
      <c r="BB49" s="62"/>
      <c r="BC49" s="62"/>
      <c r="BD49" s="62"/>
      <c r="BE49" s="62"/>
      <c r="BF49" s="62"/>
      <c r="BG49" s="62"/>
    </row>
    <row r="50" spans="1:59" ht="14.25" customHeight="1" thickBot="1" x14ac:dyDescent="0.25">
      <c r="A50" s="62"/>
      <c r="B50" s="142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3"/>
      <c r="R50" s="62"/>
      <c r="S50" s="142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202"/>
      <c r="AH50" s="153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62"/>
      <c r="AZ50" s="59"/>
      <c r="BA50" s="62"/>
      <c r="BB50" s="62"/>
      <c r="BC50" s="62"/>
      <c r="BD50" s="62"/>
      <c r="BE50" s="62"/>
      <c r="BF50" s="62"/>
      <c r="BG50" s="62"/>
    </row>
    <row r="51" spans="1:59" ht="14.25" customHeight="1" thickBot="1" x14ac:dyDescent="0.25">
      <c r="A51" s="62"/>
      <c r="B51" s="142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3"/>
      <c r="R51" s="62"/>
      <c r="AH51" s="153"/>
      <c r="AI51" s="220" t="s">
        <v>64</v>
      </c>
      <c r="AJ51" s="142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59"/>
      <c r="AY51" s="62"/>
      <c r="AZ51" s="59"/>
      <c r="BA51" s="62"/>
      <c r="BB51" s="62"/>
      <c r="BC51" s="62"/>
      <c r="BD51" s="62"/>
      <c r="BE51" s="62"/>
      <c r="BF51" s="62"/>
      <c r="BG51" s="62"/>
    </row>
    <row r="52" spans="1:59" ht="14.25" customHeight="1" thickBot="1" x14ac:dyDescent="0.25">
      <c r="A52" s="355" t="s">
        <v>132</v>
      </c>
      <c r="B52" s="221" t="s">
        <v>64</v>
      </c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3"/>
      <c r="R52" s="358" t="s">
        <v>132</v>
      </c>
      <c r="S52" s="220" t="s">
        <v>64</v>
      </c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202"/>
      <c r="AH52" s="153"/>
      <c r="AI52" s="147" t="s">
        <v>133</v>
      </c>
      <c r="AJ52" s="148">
        <v>3</v>
      </c>
      <c r="AK52" s="149">
        <v>3</v>
      </c>
      <c r="AL52" s="150">
        <v>3</v>
      </c>
      <c r="AM52" s="149">
        <v>3</v>
      </c>
      <c r="AN52" s="149">
        <v>3</v>
      </c>
      <c r="AO52" s="149">
        <v>3</v>
      </c>
      <c r="AP52" s="149">
        <v>3</v>
      </c>
      <c r="AQ52" s="149">
        <v>3</v>
      </c>
      <c r="AR52" s="149">
        <v>6</v>
      </c>
      <c r="AS52" s="149">
        <v>12</v>
      </c>
      <c r="AT52" s="149">
        <v>6</v>
      </c>
      <c r="AU52" s="149">
        <v>6</v>
      </c>
      <c r="AV52" s="149">
        <v>12</v>
      </c>
      <c r="AW52" s="151">
        <v>6</v>
      </c>
      <c r="AX52" s="59"/>
      <c r="AY52" s="62"/>
      <c r="AZ52" s="59"/>
      <c r="BA52" s="62"/>
      <c r="BB52" s="62"/>
      <c r="BC52" s="62"/>
      <c r="BD52" s="62"/>
      <c r="BE52" s="62"/>
      <c r="BF52" s="62"/>
      <c r="BG52" s="62"/>
    </row>
    <row r="53" spans="1:59" ht="14.25" customHeight="1" thickBot="1" x14ac:dyDescent="0.25">
      <c r="A53" s="356" t="s">
        <v>134</v>
      </c>
      <c r="B53" s="148">
        <v>0</v>
      </c>
      <c r="C53" s="149">
        <v>3</v>
      </c>
      <c r="D53" s="149">
        <v>6</v>
      </c>
      <c r="E53" s="149">
        <v>9</v>
      </c>
      <c r="F53" s="149">
        <v>12</v>
      </c>
      <c r="G53" s="149">
        <v>15</v>
      </c>
      <c r="H53" s="149">
        <v>18</v>
      </c>
      <c r="I53" s="149">
        <v>21</v>
      </c>
      <c r="J53" s="149">
        <v>24</v>
      </c>
      <c r="K53" s="149">
        <v>30</v>
      </c>
      <c r="L53" s="149">
        <v>42</v>
      </c>
      <c r="M53" s="149">
        <v>48</v>
      </c>
      <c r="N53" s="149">
        <v>54</v>
      </c>
      <c r="O53" s="149">
        <v>66</v>
      </c>
      <c r="P53" s="151">
        <v>72</v>
      </c>
      <c r="Q53" s="153"/>
      <c r="R53" s="359" t="s">
        <v>134</v>
      </c>
      <c r="S53" s="148">
        <v>0</v>
      </c>
      <c r="T53" s="149">
        <v>3</v>
      </c>
      <c r="U53" s="149">
        <v>6</v>
      </c>
      <c r="V53" s="149">
        <v>9</v>
      </c>
      <c r="W53" s="149">
        <v>12</v>
      </c>
      <c r="X53" s="149">
        <v>15</v>
      </c>
      <c r="Y53" s="149">
        <v>18</v>
      </c>
      <c r="Z53" s="149">
        <v>21</v>
      </c>
      <c r="AA53" s="149">
        <v>24</v>
      </c>
      <c r="AB53" s="149">
        <v>30</v>
      </c>
      <c r="AC53" s="149">
        <v>42</v>
      </c>
      <c r="AD53" s="149">
        <v>48</v>
      </c>
      <c r="AE53" s="149">
        <v>54</v>
      </c>
      <c r="AF53" s="149">
        <v>66</v>
      </c>
      <c r="AG53" s="154">
        <v>72</v>
      </c>
      <c r="AH53" s="153"/>
      <c r="AI53" s="147" t="s">
        <v>134</v>
      </c>
      <c r="AJ53" s="148" t="s">
        <v>135</v>
      </c>
      <c r="AK53" s="149" t="s">
        <v>136</v>
      </c>
      <c r="AL53" s="150" t="s">
        <v>137</v>
      </c>
      <c r="AM53" s="149" t="s">
        <v>138</v>
      </c>
      <c r="AN53" s="149" t="s">
        <v>139</v>
      </c>
      <c r="AO53" s="149" t="s">
        <v>140</v>
      </c>
      <c r="AP53" s="149" t="s">
        <v>141</v>
      </c>
      <c r="AQ53" s="149" t="s">
        <v>142</v>
      </c>
      <c r="AR53" s="149" t="s">
        <v>143</v>
      </c>
      <c r="AS53" s="149" t="s">
        <v>144</v>
      </c>
      <c r="AT53" s="149" t="s">
        <v>145</v>
      </c>
      <c r="AU53" s="149" t="s">
        <v>146</v>
      </c>
      <c r="AV53" s="149" t="s">
        <v>147</v>
      </c>
      <c r="AW53" s="155" t="s">
        <v>148</v>
      </c>
      <c r="AX53" s="59"/>
      <c r="AY53" s="62"/>
      <c r="AZ53" s="59"/>
      <c r="BA53" s="62"/>
      <c r="BB53" s="62"/>
      <c r="BC53" s="62"/>
      <c r="BD53" s="62"/>
      <c r="BE53" s="62"/>
      <c r="BF53" s="62"/>
      <c r="BG53" s="62"/>
    </row>
    <row r="54" spans="1:59" ht="14.25" customHeight="1" thickBot="1" x14ac:dyDescent="0.25">
      <c r="A54" s="357" t="s">
        <v>8</v>
      </c>
      <c r="B54" s="157" t="s">
        <v>149</v>
      </c>
      <c r="C54" s="158" t="s">
        <v>20</v>
      </c>
      <c r="D54" s="158" t="s">
        <v>21</v>
      </c>
      <c r="E54" s="158" t="s">
        <v>22</v>
      </c>
      <c r="F54" s="158" t="s">
        <v>23</v>
      </c>
      <c r="G54" s="158" t="s">
        <v>24</v>
      </c>
      <c r="H54" s="158" t="s">
        <v>25</v>
      </c>
      <c r="I54" s="158" t="s">
        <v>26</v>
      </c>
      <c r="J54" s="158" t="s">
        <v>27</v>
      </c>
      <c r="K54" s="158" t="s">
        <v>28</v>
      </c>
      <c r="L54" s="158" t="s">
        <v>29</v>
      </c>
      <c r="M54" s="158" t="s">
        <v>30</v>
      </c>
      <c r="N54" s="158" t="s">
        <v>31</v>
      </c>
      <c r="O54" s="158" t="s">
        <v>32</v>
      </c>
      <c r="P54" s="159" t="s">
        <v>33</v>
      </c>
      <c r="Q54" s="153"/>
      <c r="R54" s="360" t="s">
        <v>8</v>
      </c>
      <c r="S54" s="157" t="s">
        <v>149</v>
      </c>
      <c r="T54" s="158" t="s">
        <v>20</v>
      </c>
      <c r="U54" s="158" t="s">
        <v>21</v>
      </c>
      <c r="V54" s="158" t="s">
        <v>22</v>
      </c>
      <c r="W54" s="158" t="s">
        <v>23</v>
      </c>
      <c r="X54" s="158" t="s">
        <v>24</v>
      </c>
      <c r="Y54" s="158" t="s">
        <v>25</v>
      </c>
      <c r="Z54" s="158" t="s">
        <v>26</v>
      </c>
      <c r="AA54" s="158" t="s">
        <v>27</v>
      </c>
      <c r="AB54" s="158" t="s">
        <v>28</v>
      </c>
      <c r="AC54" s="158" t="s">
        <v>29</v>
      </c>
      <c r="AD54" s="158" t="s">
        <v>30</v>
      </c>
      <c r="AE54" s="158" t="s">
        <v>31</v>
      </c>
      <c r="AF54" s="158" t="s">
        <v>32</v>
      </c>
      <c r="AG54" s="160" t="s">
        <v>33</v>
      </c>
      <c r="AH54" s="153"/>
      <c r="AI54" s="161" t="s">
        <v>8</v>
      </c>
      <c r="AJ54" s="148" t="s">
        <v>150</v>
      </c>
      <c r="AK54" s="149" t="s">
        <v>151</v>
      </c>
      <c r="AL54" s="150" t="s">
        <v>152</v>
      </c>
      <c r="AM54" s="149" t="s">
        <v>153</v>
      </c>
      <c r="AN54" s="149" t="s">
        <v>154</v>
      </c>
      <c r="AO54" s="149" t="s">
        <v>155</v>
      </c>
      <c r="AP54" s="149" t="s">
        <v>156</v>
      </c>
      <c r="AQ54" s="149" t="s">
        <v>157</v>
      </c>
      <c r="AR54" s="149" t="s">
        <v>158</v>
      </c>
      <c r="AS54" s="149" t="s">
        <v>159</v>
      </c>
      <c r="AT54" s="149" t="s">
        <v>160</v>
      </c>
      <c r="AU54" s="149" t="s">
        <v>161</v>
      </c>
      <c r="AV54" s="149" t="s">
        <v>162</v>
      </c>
      <c r="AW54" s="155" t="s">
        <v>163</v>
      </c>
      <c r="AX54" s="59"/>
      <c r="AY54" s="222" t="s">
        <v>64</v>
      </c>
      <c r="AZ54" s="152" t="s">
        <v>164</v>
      </c>
      <c r="BA54" s="62"/>
      <c r="BB54" s="62"/>
      <c r="BC54" s="62"/>
      <c r="BD54" s="62"/>
      <c r="BE54" s="62"/>
      <c r="BF54" s="62"/>
      <c r="BG54" s="62"/>
    </row>
    <row r="55" spans="1:59" ht="14.25" customHeight="1" x14ac:dyDescent="0.2">
      <c r="A55" s="175">
        <v>1</v>
      </c>
      <c r="B55" s="177">
        <v>8600000</v>
      </c>
      <c r="C55" s="178">
        <v>4333333.333333334</v>
      </c>
      <c r="D55" s="178">
        <v>17533333.333333336</v>
      </c>
      <c r="E55" s="178">
        <v>360000000.00000006</v>
      </c>
      <c r="F55" s="178">
        <v>480000000</v>
      </c>
      <c r="G55" s="178">
        <v>506666666.66666675</v>
      </c>
      <c r="H55" s="178">
        <v>460000000.00000006</v>
      </c>
      <c r="I55" s="178">
        <v>600000000</v>
      </c>
      <c r="J55" s="178">
        <v>406666666.66666675</v>
      </c>
      <c r="K55" s="178">
        <v>413333333.33333337</v>
      </c>
      <c r="L55" s="178">
        <v>520000000.00000006</v>
      </c>
      <c r="M55" s="178">
        <v>480000000</v>
      </c>
      <c r="N55" s="178">
        <v>493333333.33333337</v>
      </c>
      <c r="O55" s="178">
        <v>620000000</v>
      </c>
      <c r="P55" s="179">
        <v>533333333.33333337</v>
      </c>
      <c r="Q55" s="153"/>
      <c r="R55" s="180">
        <v>1</v>
      </c>
      <c r="S55" s="168">
        <f>LOG('Supplementary Figure 2'!B55,10)</f>
        <v>6.9344984512435666</v>
      </c>
      <c r="T55" s="168">
        <f>LOG('Supplementary Figure 2'!C55,10)</f>
        <v>6.6368220975871735</v>
      </c>
      <c r="U55" s="168">
        <f>LOG('Supplementary Figure 2'!D55,10)</f>
        <v>7.2438644894340749</v>
      </c>
      <c r="V55" s="168">
        <f>LOG('Supplementary Figure 2'!E55,10)</f>
        <v>8.5563025007672859</v>
      </c>
      <c r="W55" s="168">
        <f>LOG('Supplementary Figure 2'!F55,10)</f>
        <v>8.6812412373755858</v>
      </c>
      <c r="X55" s="168">
        <f>LOG('Supplementary Figure 2'!G55,10)</f>
        <v>8.7047223332251082</v>
      </c>
      <c r="Y55" s="168">
        <f>LOG('Supplementary Figure 2'!H55,10)</f>
        <v>8.6627578316815725</v>
      </c>
      <c r="Z55" s="168">
        <f>LOG('Supplementary Figure 2'!I55,10)</f>
        <v>8.7781512503836439</v>
      </c>
      <c r="AA55" s="168">
        <f>LOG('Supplementary Figure 2'!J55,10)</f>
        <v>8.6092385759550858</v>
      </c>
      <c r="AB55" s="168">
        <f>LOG('Supplementary Figure 2'!K55,10)</f>
        <v>8.6163004304425712</v>
      </c>
      <c r="AC55" s="168">
        <f>LOG('Supplementary Figure 2'!L55,10)</f>
        <v>8.7160033436347977</v>
      </c>
      <c r="AD55" s="168">
        <f>LOG('Supplementary Figure 2'!M55,10)</f>
        <v>8.6812412373755858</v>
      </c>
      <c r="AE55" s="168">
        <f>LOG('Supplementary Figure 2'!N55,10)</f>
        <v>8.6931404606752949</v>
      </c>
      <c r="AF55" s="168">
        <f>LOG('Supplementary Figure 2'!O55,10)</f>
        <v>8.7923916894982543</v>
      </c>
      <c r="AG55" s="169">
        <f>LOG('Supplementary Figure 2'!P55,10)</f>
        <v>8.7269987279362624</v>
      </c>
      <c r="AH55" s="153"/>
      <c r="AI55" s="167">
        <v>1</v>
      </c>
      <c r="AJ55" s="181">
        <f t="shared" ref="AJ55:AW62" si="6">(LN(T55/S55)/AJ$4)</f>
        <v>-1.4625160203841291E-2</v>
      </c>
      <c r="AK55" s="182">
        <f t="shared" si="6"/>
        <v>2.9173861363460826E-2</v>
      </c>
      <c r="AL55" s="183">
        <f t="shared" si="6"/>
        <v>5.550443757957732E-2</v>
      </c>
      <c r="AM55" s="182">
        <f t="shared" si="6"/>
        <v>4.8321240517856133E-3</v>
      </c>
      <c r="AN55" s="182">
        <f t="shared" si="6"/>
        <v>9.0038572519203193E-4</v>
      </c>
      <c r="AO55" s="182">
        <f t="shared" si="6"/>
        <v>-1.6108490432790081E-3</v>
      </c>
      <c r="AP55" s="182">
        <f t="shared" si="6"/>
        <v>4.4108978485264353E-3</v>
      </c>
      <c r="AQ55" s="182">
        <f t="shared" si="6"/>
        <v>-6.4766473523724874E-3</v>
      </c>
      <c r="AR55" s="182">
        <f t="shared" si="6"/>
        <v>1.3665474426263269E-4</v>
      </c>
      <c r="AS55" s="182">
        <f t="shared" si="6"/>
        <v>9.5874937970238754E-4</v>
      </c>
      <c r="AT55" s="182">
        <f t="shared" si="6"/>
        <v>-6.6604709270086512E-4</v>
      </c>
      <c r="AU55" s="182">
        <f t="shared" si="6"/>
        <v>2.2829062096418643E-4</v>
      </c>
      <c r="AV55" s="182">
        <f t="shared" si="6"/>
        <v>9.4604207563539792E-4</v>
      </c>
      <c r="AW55" s="185">
        <f t="shared" si="6"/>
        <v>-1.2442073934215479E-3</v>
      </c>
      <c r="AX55" s="59"/>
      <c r="AY55" s="175">
        <v>1</v>
      </c>
      <c r="AZ55" s="186">
        <v>5.550443757957732E-2</v>
      </c>
      <c r="BA55" s="62"/>
      <c r="BB55" s="62"/>
      <c r="BC55" s="62"/>
      <c r="BD55" s="62"/>
      <c r="BE55" s="62"/>
      <c r="BF55" s="62"/>
      <c r="BG55" s="62"/>
    </row>
    <row r="56" spans="1:59" ht="14.25" customHeight="1" x14ac:dyDescent="0.2">
      <c r="A56" s="175">
        <v>2</v>
      </c>
      <c r="B56" s="177">
        <v>8066666.666666667</v>
      </c>
      <c r="C56" s="178">
        <v>4200000</v>
      </c>
      <c r="D56" s="178">
        <v>16600000</v>
      </c>
      <c r="E56" s="178">
        <v>326666666.66666669</v>
      </c>
      <c r="F56" s="178">
        <v>493333333.33333337</v>
      </c>
      <c r="G56" s="178">
        <v>500000000.00000006</v>
      </c>
      <c r="H56" s="178">
        <v>513333333.33333337</v>
      </c>
      <c r="I56" s="178">
        <v>526666666.66666675</v>
      </c>
      <c r="J56" s="178">
        <v>446666666.66666675</v>
      </c>
      <c r="K56" s="178">
        <v>546666666.66666675</v>
      </c>
      <c r="L56" s="178">
        <v>520000000</v>
      </c>
      <c r="M56" s="178">
        <v>493333333.33333337</v>
      </c>
      <c r="N56" s="178">
        <v>440000000</v>
      </c>
      <c r="O56" s="178">
        <v>546666666.66666675</v>
      </c>
      <c r="P56" s="179">
        <v>473333333.33333337</v>
      </c>
      <c r="Q56" s="153"/>
      <c r="R56" s="180">
        <v>2</v>
      </c>
      <c r="S56" s="168">
        <f>LOG('Supplementary Figure 2'!B56,10)</f>
        <v>6.9066941112607676</v>
      </c>
      <c r="T56" s="168">
        <f>LOG('Supplementary Figure 2'!C56,10)</f>
        <v>6.6232492903978999</v>
      </c>
      <c r="U56" s="168">
        <f>LOG('Supplementary Figure 2'!D56,10)</f>
        <v>7.2201080880400541</v>
      </c>
      <c r="V56" s="168">
        <f>LOG('Supplementary Figure 2'!E56,10)</f>
        <v>8.5141048209728325</v>
      </c>
      <c r="W56" s="168">
        <f>LOG('Supplementary Figure 2'!F56,10)</f>
        <v>8.6931404606752949</v>
      </c>
      <c r="X56" s="168">
        <f>LOG('Supplementary Figure 2'!G56,10)</f>
        <v>8.6989700043360187</v>
      </c>
      <c r="Y56" s="168">
        <f>LOG('Supplementary Figure 2'!H56,10)</f>
        <v>8.7103994661168009</v>
      </c>
      <c r="Z56" s="168">
        <f>LOG('Supplementary Figure 2'!I56,10)</f>
        <v>8.7215358322347587</v>
      </c>
      <c r="AA56" s="168">
        <f>LOG('Supplementary Figure 2'!J56,10)</f>
        <v>8.6499835436451438</v>
      </c>
      <c r="AB56" s="168">
        <f>LOG('Supplementary Figure 2'!K56,10)</f>
        <v>8.7377225933280354</v>
      </c>
      <c r="AC56" s="168">
        <f>LOG('Supplementary Figure 2'!L56,10)</f>
        <v>8.7160033436347977</v>
      </c>
      <c r="AD56" s="168">
        <f>LOG('Supplementary Figure 2'!M56,10)</f>
        <v>8.6931404606752949</v>
      </c>
      <c r="AE56" s="168">
        <f>LOG('Supplementary Figure 2'!N56,10)</f>
        <v>8.6434526764861861</v>
      </c>
      <c r="AF56" s="168">
        <f>LOG('Supplementary Figure 2'!O56,10)</f>
        <v>8.7377225933280354</v>
      </c>
      <c r="AG56" s="169">
        <f>LOG('Supplementary Figure 2'!P56,10)</f>
        <v>8.6751670896633932</v>
      </c>
      <c r="AH56" s="153"/>
      <c r="AI56" s="180">
        <v>2</v>
      </c>
      <c r="AJ56" s="181">
        <f t="shared" si="6"/>
        <v>-1.3968341152197604E-2</v>
      </c>
      <c r="AK56" s="182">
        <f t="shared" si="6"/>
        <v>2.8761281512838559E-2</v>
      </c>
      <c r="AL56" s="183">
        <f t="shared" si="6"/>
        <v>5.4951418498685393E-2</v>
      </c>
      <c r="AM56" s="182">
        <f t="shared" si="6"/>
        <v>6.9366943136036823E-3</v>
      </c>
      <c r="AN56" s="182">
        <f t="shared" si="6"/>
        <v>2.2345549114597549E-4</v>
      </c>
      <c r="AO56" s="182">
        <f t="shared" si="6"/>
        <v>4.3767479889666484E-4</v>
      </c>
      <c r="AP56" s="182">
        <f t="shared" si="6"/>
        <v>4.2589907325742507E-4</v>
      </c>
      <c r="AQ56" s="182">
        <f t="shared" si="6"/>
        <v>-2.7459771629670588E-3</v>
      </c>
      <c r="AR56" s="182">
        <f t="shared" si="6"/>
        <v>1.682027398911704E-3</v>
      </c>
      <c r="AS56" s="182">
        <f t="shared" si="6"/>
        <v>-2.0739851367074385E-4</v>
      </c>
      <c r="AT56" s="182">
        <f t="shared" si="6"/>
        <v>-4.3775647173668495E-4</v>
      </c>
      <c r="AU56" s="182">
        <f t="shared" si="6"/>
        <v>-9.5535725785641807E-4</v>
      </c>
      <c r="AV56" s="182">
        <f t="shared" si="6"/>
        <v>9.0395537846729322E-4</v>
      </c>
      <c r="AW56" s="185">
        <f t="shared" si="6"/>
        <v>-1.1974993604914718E-3</v>
      </c>
      <c r="AX56" s="59"/>
      <c r="AY56" s="175">
        <v>2</v>
      </c>
      <c r="AZ56" s="186">
        <v>5.4951418498685393E-2</v>
      </c>
      <c r="BA56" s="62"/>
      <c r="BB56" s="62"/>
      <c r="BC56" s="62"/>
      <c r="BD56" s="62"/>
      <c r="BE56" s="62"/>
      <c r="BF56" s="62"/>
      <c r="BG56" s="62"/>
    </row>
    <row r="57" spans="1:59" ht="14.25" customHeight="1" x14ac:dyDescent="0.2">
      <c r="A57" s="175">
        <v>3</v>
      </c>
      <c r="B57" s="177">
        <v>8133333.333333334</v>
      </c>
      <c r="C57" s="178">
        <v>4266666.666666667</v>
      </c>
      <c r="D57" s="178">
        <v>18133333.333333336</v>
      </c>
      <c r="E57" s="178">
        <v>266666666.66666669</v>
      </c>
      <c r="F57" s="178">
        <v>513333333.33333337</v>
      </c>
      <c r="G57" s="178">
        <v>526666666.66666669</v>
      </c>
      <c r="H57" s="178">
        <v>366666666.66666669</v>
      </c>
      <c r="I57" s="178">
        <v>513333333.33333337</v>
      </c>
      <c r="J57" s="178">
        <v>400000000.00000006</v>
      </c>
      <c r="K57" s="178">
        <v>400000000.00000006</v>
      </c>
      <c r="L57" s="178">
        <v>620000000</v>
      </c>
      <c r="M57" s="178">
        <v>433333333.33333337</v>
      </c>
      <c r="N57" s="178">
        <v>526666666.66666669</v>
      </c>
      <c r="O57" s="178">
        <v>466666666.66666675</v>
      </c>
      <c r="P57" s="179">
        <v>386666666.66666669</v>
      </c>
      <c r="Q57" s="153"/>
      <c r="R57" s="180">
        <v>3</v>
      </c>
      <c r="S57" s="168">
        <f>LOG('Supplementary Figure 2'!B57,10)</f>
        <v>6.9102685716190662</v>
      </c>
      <c r="T57" s="168">
        <f>LOG('Supplementary Figure 2'!C57,10)</f>
        <v>6.6300887149282053</v>
      </c>
      <c r="U57" s="168">
        <f>LOG('Supplementary Figure 2'!D57,10)</f>
        <v>7.258477644978516</v>
      </c>
      <c r="V57" s="168">
        <f>LOG('Supplementary Figure 2'!E57,10)</f>
        <v>8.4259687322722794</v>
      </c>
      <c r="W57" s="168">
        <f>LOG('Supplementary Figure 2'!F57,10)</f>
        <v>8.7103994661168009</v>
      </c>
      <c r="X57" s="168">
        <f>LOG('Supplementary Figure 2'!G57,10)</f>
        <v>8.7215358322347587</v>
      </c>
      <c r="Y57" s="168">
        <f>LOG('Supplementary Figure 2'!H57,10)</f>
        <v>8.564271430438561</v>
      </c>
      <c r="Z57" s="168">
        <f>LOG('Supplementary Figure 2'!I57,10)</f>
        <v>8.7103994661168009</v>
      </c>
      <c r="AA57" s="168">
        <f>LOG('Supplementary Figure 2'!J57,10)</f>
        <v>8.6020599913279625</v>
      </c>
      <c r="AB57" s="168">
        <f>LOG('Supplementary Figure 2'!K57,10)</f>
        <v>8.6020599913279625</v>
      </c>
      <c r="AC57" s="168">
        <f>LOG('Supplementary Figure 2'!L57,10)</f>
        <v>8.7923916894982543</v>
      </c>
      <c r="AD57" s="168">
        <f>LOG('Supplementary Figure 2'!M57,10)</f>
        <v>8.6368220975871743</v>
      </c>
      <c r="AE57" s="168">
        <f>LOG('Supplementary Figure 2'!N57,10)</f>
        <v>8.7215358322347587</v>
      </c>
      <c r="AF57" s="168">
        <f>LOG('Supplementary Figure 2'!O57,10)</f>
        <v>8.6690067809585756</v>
      </c>
      <c r="AG57" s="169">
        <f>LOG('Supplementary Figure 2'!P57,10)</f>
        <v>8.5873367345072555</v>
      </c>
      <c r="AH57" s="153"/>
      <c r="AI57" s="180">
        <v>3</v>
      </c>
      <c r="AJ57" s="181">
        <f t="shared" si="6"/>
        <v>-1.3796773058712871E-2</v>
      </c>
      <c r="AK57" s="182">
        <f t="shared" si="6"/>
        <v>3.018397704404863E-2</v>
      </c>
      <c r="AL57" s="183">
        <f t="shared" si="6"/>
        <v>4.9716112204397679E-2</v>
      </c>
      <c r="AM57" s="182">
        <f t="shared" si="6"/>
        <v>1.1066400018311063E-2</v>
      </c>
      <c r="AN57" s="182">
        <f t="shared" si="6"/>
        <v>4.2589907325742507E-4</v>
      </c>
      <c r="AO57" s="182">
        <f t="shared" si="6"/>
        <v>-6.0654284613303388E-3</v>
      </c>
      <c r="AP57" s="182">
        <f t="shared" si="6"/>
        <v>5.6395293880729357E-3</v>
      </c>
      <c r="AQ57" s="182">
        <f t="shared" si="6"/>
        <v>-4.1719814303964849E-3</v>
      </c>
      <c r="AR57" s="182">
        <f t="shared" si="6"/>
        <v>0</v>
      </c>
      <c r="AS57" s="182">
        <f t="shared" si="6"/>
        <v>1.8237548607238727E-3</v>
      </c>
      <c r="AT57" s="182">
        <f t="shared" si="6"/>
        <v>-2.9753440671406992E-3</v>
      </c>
      <c r="AU57" s="182">
        <f t="shared" si="6"/>
        <v>1.6267745975199245E-3</v>
      </c>
      <c r="AV57" s="182">
        <f t="shared" si="6"/>
        <v>-5.0342698901748321E-4</v>
      </c>
      <c r="AW57" s="185">
        <f t="shared" si="6"/>
        <v>-1.5775967865825663E-3</v>
      </c>
      <c r="AX57" s="59"/>
      <c r="AY57" s="175">
        <v>3</v>
      </c>
      <c r="AZ57" s="186">
        <v>4.9716112204397679E-2</v>
      </c>
      <c r="BA57" s="62"/>
      <c r="BB57" s="62"/>
      <c r="BC57" s="62"/>
      <c r="BD57" s="62"/>
      <c r="BE57" s="62"/>
      <c r="BF57" s="62"/>
      <c r="BG57" s="62"/>
    </row>
    <row r="58" spans="1:59" ht="14.25" customHeight="1" x14ac:dyDescent="0.2">
      <c r="A58" s="175">
        <v>4</v>
      </c>
      <c r="B58" s="177">
        <v>7133333.333333334</v>
      </c>
      <c r="C58" s="178">
        <v>4600000</v>
      </c>
      <c r="D58" s="178">
        <v>17600000</v>
      </c>
      <c r="E58" s="178">
        <v>226666666.66666669</v>
      </c>
      <c r="F58" s="178">
        <v>500000000</v>
      </c>
      <c r="G58" s="178">
        <v>520000000.00000006</v>
      </c>
      <c r="H58" s="178">
        <v>480000000.00000006</v>
      </c>
      <c r="I58" s="178">
        <v>640000000</v>
      </c>
      <c r="J58" s="178">
        <v>440000000</v>
      </c>
      <c r="K58" s="178">
        <v>433333333.33333337</v>
      </c>
      <c r="L58" s="178">
        <v>586666666.66666675</v>
      </c>
      <c r="M58" s="178">
        <v>453333333.33333337</v>
      </c>
      <c r="N58" s="178">
        <v>520000000</v>
      </c>
      <c r="O58" s="178">
        <v>513333333.33333337</v>
      </c>
      <c r="P58" s="179">
        <v>473333333.33333337</v>
      </c>
      <c r="Q58" s="153"/>
      <c r="R58" s="180">
        <v>4</v>
      </c>
      <c r="S58" s="168">
        <f>LOG('Supplementary Figure 2'!B58,10)</f>
        <v>6.8532925186295275</v>
      </c>
      <c r="T58" s="168">
        <f>LOG('Supplementary Figure 2'!C58,10)</f>
        <v>6.6627578316815734</v>
      </c>
      <c r="U58" s="168">
        <f>LOG('Supplementary Figure 2'!D58,10)</f>
        <v>7.2455126678141495</v>
      </c>
      <c r="V58" s="168">
        <f>LOG('Supplementary Figure 2'!E58,10)</f>
        <v>8.3553876579865722</v>
      </c>
      <c r="W58" s="168">
        <f>LOG('Supplementary Figure 2'!F58,10)</f>
        <v>8.6989700043360187</v>
      </c>
      <c r="X58" s="168">
        <f>LOG('Supplementary Figure 2'!G58,10)</f>
        <v>8.7160033436347977</v>
      </c>
      <c r="Y58" s="168">
        <f>LOG('Supplementary Figure 2'!H58,10)</f>
        <v>8.6812412373755858</v>
      </c>
      <c r="Z58" s="168">
        <f>LOG('Supplementary Figure 2'!I58,10)</f>
        <v>8.8061799739838875</v>
      </c>
      <c r="AA58" s="168">
        <f>LOG('Supplementary Figure 2'!J58,10)</f>
        <v>8.6434526764861861</v>
      </c>
      <c r="AB58" s="168">
        <f>LOG('Supplementary Figure 2'!K58,10)</f>
        <v>8.6368220975871743</v>
      </c>
      <c r="AC58" s="168">
        <f>LOG('Supplementary Figure 2'!L58,10)</f>
        <v>8.7683914130944878</v>
      </c>
      <c r="AD58" s="168">
        <f>LOG('Supplementary Figure 2'!M58,10)</f>
        <v>8.6564176536505553</v>
      </c>
      <c r="AE58" s="168">
        <f>LOG('Supplementary Figure 2'!N58,10)</f>
        <v>8.7160033436347977</v>
      </c>
      <c r="AF58" s="168">
        <f>LOG('Supplementary Figure 2'!O58,10)</f>
        <v>8.7103994661168009</v>
      </c>
      <c r="AG58" s="169">
        <f>LOG('Supplementary Figure 2'!P58,10)</f>
        <v>8.6751670896633932</v>
      </c>
      <c r="AH58" s="153"/>
      <c r="AI58" s="180">
        <v>4</v>
      </c>
      <c r="AJ58" s="181">
        <f t="shared" si="6"/>
        <v>-9.3985695886599028E-3</v>
      </c>
      <c r="AK58" s="182">
        <f t="shared" si="6"/>
        <v>2.7949615729989177E-2</v>
      </c>
      <c r="AL58" s="183">
        <f t="shared" si="6"/>
        <v>4.7508074807172999E-2</v>
      </c>
      <c r="AM58" s="182">
        <f t="shared" si="6"/>
        <v>1.343268968397004E-2</v>
      </c>
      <c r="AN58" s="182">
        <f t="shared" si="6"/>
        <v>6.5205745232742318E-4</v>
      </c>
      <c r="AO58" s="182">
        <f t="shared" si="6"/>
        <v>-1.3320941854017302E-3</v>
      </c>
      <c r="AP58" s="182">
        <f t="shared" si="6"/>
        <v>4.7630755442017317E-3</v>
      </c>
      <c r="AQ58" s="182">
        <f t="shared" si="6"/>
        <v>-6.2172088179861364E-3</v>
      </c>
      <c r="AR58" s="182">
        <f t="shared" si="6"/>
        <v>-1.2790265801349736E-4</v>
      </c>
      <c r="AS58" s="182">
        <f t="shared" si="6"/>
        <v>1.2598889936888539E-3</v>
      </c>
      <c r="AT58" s="182">
        <f t="shared" si="6"/>
        <v>-2.1420665284084283E-3</v>
      </c>
      <c r="AU58" s="182">
        <f t="shared" si="6"/>
        <v>1.1433049286373408E-3</v>
      </c>
      <c r="AV58" s="182">
        <f t="shared" si="6"/>
        <v>-5.3595663357693216E-5</v>
      </c>
      <c r="AW58" s="185">
        <f t="shared" si="6"/>
        <v>-6.7551100643460334E-4</v>
      </c>
      <c r="AX58" s="59"/>
      <c r="AY58" s="175">
        <v>4</v>
      </c>
      <c r="AZ58" s="186">
        <v>4.7508074807172999E-2</v>
      </c>
      <c r="BA58" s="62"/>
      <c r="BB58" s="62"/>
      <c r="BC58" s="62"/>
      <c r="BD58" s="62"/>
      <c r="BE58" s="62"/>
      <c r="BF58" s="62"/>
      <c r="BG58" s="62"/>
    </row>
    <row r="59" spans="1:59" ht="14.25" customHeight="1" x14ac:dyDescent="0.2">
      <c r="A59" s="175">
        <v>5</v>
      </c>
      <c r="B59" s="177">
        <v>8666666.6666666679</v>
      </c>
      <c r="C59" s="178">
        <v>4666666.666666667</v>
      </c>
      <c r="D59" s="178">
        <v>18000000</v>
      </c>
      <c r="E59" s="178">
        <v>206666666.66666669</v>
      </c>
      <c r="F59" s="178">
        <v>420000000</v>
      </c>
      <c r="G59" s="178">
        <v>480000000</v>
      </c>
      <c r="H59" s="178">
        <v>453333333.33333337</v>
      </c>
      <c r="I59" s="178">
        <v>606666666.66666675</v>
      </c>
      <c r="J59" s="178">
        <v>426666666.66666669</v>
      </c>
      <c r="K59" s="178">
        <v>440000000</v>
      </c>
      <c r="L59" s="178">
        <v>486666666.66666669</v>
      </c>
      <c r="M59" s="178">
        <v>440000000</v>
      </c>
      <c r="N59" s="178">
        <v>493333333.33333337</v>
      </c>
      <c r="O59" s="178">
        <v>446666666.66666675</v>
      </c>
      <c r="P59" s="179">
        <v>446666666.66666669</v>
      </c>
      <c r="Q59" s="153"/>
      <c r="R59" s="180">
        <v>5</v>
      </c>
      <c r="S59" s="168">
        <f>LOG('Supplementary Figure 2'!B59,10)</f>
        <v>6.9378520932511547</v>
      </c>
      <c r="T59" s="168">
        <f>LOG('Supplementary Figure 2'!C59,10)</f>
        <v>6.6690067809585747</v>
      </c>
      <c r="U59" s="168">
        <f>LOG('Supplementary Figure 2'!D59,10)</f>
        <v>7.2552725051033056</v>
      </c>
      <c r="V59" s="168">
        <f>LOG('Supplementary Figure 2'!E59,10)</f>
        <v>8.31527043477859</v>
      </c>
      <c r="W59" s="168">
        <f>LOG('Supplementary Figure 2'!F59,10)</f>
        <v>8.623249290397899</v>
      </c>
      <c r="X59" s="168">
        <f>LOG('Supplementary Figure 2'!G59,10)</f>
        <v>8.6812412373755858</v>
      </c>
      <c r="Y59" s="168">
        <f>LOG('Supplementary Figure 2'!H59,10)</f>
        <v>8.6564176536505553</v>
      </c>
      <c r="Z59" s="168">
        <f>LOG('Supplementary Figure 2'!I59,10)</f>
        <v>8.7829501332654107</v>
      </c>
      <c r="AA59" s="168">
        <f>LOG('Supplementary Figure 2'!J59,10)</f>
        <v>8.6300887149282062</v>
      </c>
      <c r="AB59" s="168">
        <f>LOG('Supplementary Figure 2'!K59,10)</f>
        <v>8.6434526764861861</v>
      </c>
      <c r="AC59" s="168">
        <f>LOG('Supplementary Figure 2'!L59,10)</f>
        <v>8.6872316010647737</v>
      </c>
      <c r="AD59" s="168">
        <f>LOG('Supplementary Figure 2'!M59,10)</f>
        <v>8.6434526764861861</v>
      </c>
      <c r="AE59" s="168">
        <f>LOG('Supplementary Figure 2'!N59,10)</f>
        <v>8.6931404606752949</v>
      </c>
      <c r="AF59" s="168">
        <f>LOG('Supplementary Figure 2'!O59,10)</f>
        <v>8.6499835436451438</v>
      </c>
      <c r="AG59" s="169">
        <f>LOG('Supplementary Figure 2'!P59,10)</f>
        <v>8.6499835436451438</v>
      </c>
      <c r="AH59" s="153"/>
      <c r="AI59" s="180">
        <v>5</v>
      </c>
      <c r="AJ59" s="181">
        <f t="shared" si="6"/>
        <v>-1.3173763175829486E-2</v>
      </c>
      <c r="AK59" s="182">
        <f t="shared" si="6"/>
        <v>2.8085835399949913E-2</v>
      </c>
      <c r="AL59" s="183">
        <f t="shared" si="6"/>
        <v>4.5455063068073599E-2</v>
      </c>
      <c r="AM59" s="182">
        <f t="shared" si="6"/>
        <v>1.2122775216320906E-2</v>
      </c>
      <c r="AN59" s="182">
        <f t="shared" si="6"/>
        <v>2.2341855519429151E-3</v>
      </c>
      <c r="AO59" s="182">
        <f t="shared" si="6"/>
        <v>-9.5451567187290569E-4</v>
      </c>
      <c r="AP59" s="182">
        <f t="shared" si="6"/>
        <v>4.8371287151660588E-3</v>
      </c>
      <c r="AQ59" s="182">
        <f t="shared" si="6"/>
        <v>-5.8525241347828832E-3</v>
      </c>
      <c r="AR59" s="182">
        <f t="shared" si="6"/>
        <v>2.5788890885263595E-4</v>
      </c>
      <c r="AS59" s="182">
        <f t="shared" si="6"/>
        <v>4.2101643725989932E-4</v>
      </c>
      <c r="AT59" s="182">
        <f t="shared" si="6"/>
        <v>-8.4203287451978216E-4</v>
      </c>
      <c r="AU59" s="182">
        <f t="shared" si="6"/>
        <v>9.5535725785642338E-4</v>
      </c>
      <c r="AV59" s="182">
        <f t="shared" si="6"/>
        <v>-4.1473694991676522E-4</v>
      </c>
      <c r="AW59" s="185">
        <f t="shared" si="6"/>
        <v>0</v>
      </c>
      <c r="AX59" s="59"/>
      <c r="AY59" s="175">
        <v>5</v>
      </c>
      <c r="AZ59" s="186">
        <v>4.5455063068073599E-2</v>
      </c>
      <c r="BA59" s="62"/>
      <c r="BB59" s="62"/>
      <c r="BC59" s="62"/>
      <c r="BD59" s="62"/>
      <c r="BE59" s="62"/>
      <c r="BF59" s="62"/>
      <c r="BG59" s="62"/>
    </row>
    <row r="60" spans="1:59" ht="14.25" customHeight="1" x14ac:dyDescent="0.2">
      <c r="A60" s="175">
        <v>6</v>
      </c>
      <c r="B60" s="177">
        <v>8466666.6666666679</v>
      </c>
      <c r="C60" s="178">
        <v>4666666.666666667</v>
      </c>
      <c r="D60" s="178">
        <v>16266666.666666668</v>
      </c>
      <c r="E60" s="178">
        <v>280000000</v>
      </c>
      <c r="F60" s="178">
        <v>526666666.66666669</v>
      </c>
      <c r="G60" s="178">
        <v>546666666.66666675</v>
      </c>
      <c r="H60" s="178">
        <v>426666666.66666675</v>
      </c>
      <c r="I60" s="178">
        <v>580000000</v>
      </c>
      <c r="J60" s="178">
        <v>386666666.66666669</v>
      </c>
      <c r="K60" s="178">
        <v>420000000.00000006</v>
      </c>
      <c r="L60" s="178">
        <v>500000000</v>
      </c>
      <c r="M60" s="178">
        <v>473333333.33333337</v>
      </c>
      <c r="N60" s="178">
        <v>520000000.00000006</v>
      </c>
      <c r="O60" s="178">
        <v>460000000</v>
      </c>
      <c r="P60" s="179">
        <v>413333333.33333331</v>
      </c>
      <c r="Q60" s="153"/>
      <c r="R60" s="180">
        <v>6</v>
      </c>
      <c r="S60" s="168">
        <f>LOG('Supplementary Figure 2'!B60,10)</f>
        <v>6.927712461900275</v>
      </c>
      <c r="T60" s="168">
        <f>LOG('Supplementary Figure 2'!C60,10)</f>
        <v>6.6690067809585747</v>
      </c>
      <c r="U60" s="168">
        <f>LOG('Supplementary Figure 2'!D60,10)</f>
        <v>7.2112985672830465</v>
      </c>
      <c r="V60" s="168">
        <f>LOG('Supplementary Figure 2'!E60,10)</f>
        <v>8.4471580313422177</v>
      </c>
      <c r="W60" s="168">
        <f>LOG('Supplementary Figure 2'!F60,10)</f>
        <v>8.7215358322347587</v>
      </c>
      <c r="X60" s="168">
        <f>LOG('Supplementary Figure 2'!G60,10)</f>
        <v>8.7377225933280354</v>
      </c>
      <c r="Y60" s="168">
        <f>LOG('Supplementary Figure 2'!H60,10)</f>
        <v>8.6300887149282062</v>
      </c>
      <c r="Z60" s="168">
        <f>LOG('Supplementary Figure 2'!I60,10)</f>
        <v>8.7634279935629369</v>
      </c>
      <c r="AA60" s="168">
        <f>LOG('Supplementary Figure 2'!J60,10)</f>
        <v>8.5873367345072555</v>
      </c>
      <c r="AB60" s="168">
        <f>LOG('Supplementary Figure 2'!K60,10)</f>
        <v>8.623249290397899</v>
      </c>
      <c r="AC60" s="168">
        <f>LOG('Supplementary Figure 2'!L60,10)</f>
        <v>8.6989700043360187</v>
      </c>
      <c r="AD60" s="168">
        <f>LOG('Supplementary Figure 2'!M60,10)</f>
        <v>8.6751670896633932</v>
      </c>
      <c r="AE60" s="168">
        <f>LOG('Supplementary Figure 2'!N60,10)</f>
        <v>8.7160033436347977</v>
      </c>
      <c r="AF60" s="168">
        <f>LOG('Supplementary Figure 2'!O60,10)</f>
        <v>8.6627578316815725</v>
      </c>
      <c r="AG60" s="169">
        <f>LOG('Supplementary Figure 2'!P60,10)</f>
        <v>8.6163004304425712</v>
      </c>
      <c r="AH60" s="153"/>
      <c r="AI60" s="180">
        <v>6</v>
      </c>
      <c r="AJ60" s="181">
        <f t="shared" si="6"/>
        <v>-1.2686242064661601E-2</v>
      </c>
      <c r="AK60" s="182">
        <f t="shared" si="6"/>
        <v>2.6059367020455432E-2</v>
      </c>
      <c r="AL60" s="183">
        <f t="shared" si="6"/>
        <v>5.272700521583857E-2</v>
      </c>
      <c r="AM60" s="182">
        <f t="shared" si="6"/>
        <v>1.0655097605221792E-2</v>
      </c>
      <c r="AN60" s="182">
        <f t="shared" si="6"/>
        <v>6.1807763485634032E-4</v>
      </c>
      <c r="AO60" s="182">
        <f t="shared" si="6"/>
        <v>-4.1315993315744334E-3</v>
      </c>
      <c r="AP60" s="182">
        <f t="shared" si="6"/>
        <v>5.1107889984582109E-3</v>
      </c>
      <c r="AQ60" s="182">
        <f t="shared" si="6"/>
        <v>-6.766168830975184E-3</v>
      </c>
      <c r="AR60" s="182">
        <f t="shared" si="6"/>
        <v>6.9555268603185762E-4</v>
      </c>
      <c r="AS60" s="182">
        <f t="shared" si="6"/>
        <v>7.2855557125430914E-4</v>
      </c>
      <c r="AT60" s="182">
        <f t="shared" si="6"/>
        <v>-4.5667360698629613E-4</v>
      </c>
      <c r="AU60" s="182">
        <f t="shared" si="6"/>
        <v>7.8270233314997704E-4</v>
      </c>
      <c r="AV60" s="182">
        <f t="shared" si="6"/>
        <v>-5.1063937587218148E-4</v>
      </c>
      <c r="AW60" s="185">
        <f t="shared" si="6"/>
        <v>-8.9622000766042241E-4</v>
      </c>
      <c r="AX60" s="59"/>
      <c r="AY60" s="175">
        <v>6</v>
      </c>
      <c r="AZ60" s="186">
        <v>5.272700521583857E-2</v>
      </c>
      <c r="BA60" s="62"/>
      <c r="BB60" s="62"/>
      <c r="BC60" s="62"/>
      <c r="BD60" s="62"/>
      <c r="BE60" s="62"/>
      <c r="BF60" s="62"/>
      <c r="BG60" s="62"/>
    </row>
    <row r="61" spans="1:59" ht="14.25" customHeight="1" x14ac:dyDescent="0.2">
      <c r="A61" s="175">
        <v>7</v>
      </c>
      <c r="B61" s="177">
        <v>8600000.0000000019</v>
      </c>
      <c r="C61" s="178">
        <v>3933333.3333333335</v>
      </c>
      <c r="D61" s="178">
        <v>17533333.333333336</v>
      </c>
      <c r="E61" s="178">
        <v>313333333.33333337</v>
      </c>
      <c r="F61" s="178">
        <v>540000000</v>
      </c>
      <c r="G61" s="178">
        <v>486666666.66666669</v>
      </c>
      <c r="H61" s="178">
        <v>500000000</v>
      </c>
      <c r="I61" s="178">
        <v>546666666.66666675</v>
      </c>
      <c r="J61" s="178">
        <v>453333333.33333337</v>
      </c>
      <c r="K61" s="178">
        <v>426666666.66666675</v>
      </c>
      <c r="L61" s="178">
        <v>546666666.66666675</v>
      </c>
      <c r="M61" s="178">
        <v>520000000.00000006</v>
      </c>
      <c r="N61" s="178">
        <v>533333333.33333337</v>
      </c>
      <c r="O61" s="178">
        <v>553333333.33333337</v>
      </c>
      <c r="P61" s="179">
        <v>420000000</v>
      </c>
      <c r="Q61" s="153"/>
      <c r="R61" s="180">
        <v>7</v>
      </c>
      <c r="S61" s="168">
        <f>LOG('Supplementary Figure 2'!B61,10)</f>
        <v>6.9344984512435666</v>
      </c>
      <c r="T61" s="168">
        <f>LOG('Supplementary Figure 2'!C61,10)</f>
        <v>6.5947607525864624</v>
      </c>
      <c r="U61" s="168">
        <f>LOG('Supplementary Figure 2'!D61,10)</f>
        <v>7.2438644894340749</v>
      </c>
      <c r="V61" s="168">
        <f>LOG('Supplementary Figure 2'!E61,10)</f>
        <v>8.4960065988800348</v>
      </c>
      <c r="W61" s="168">
        <f>LOG('Supplementary Figure 2'!F61,10)</f>
        <v>8.7323937598229673</v>
      </c>
      <c r="X61" s="168">
        <f>LOG('Supplementary Figure 2'!G61,10)</f>
        <v>8.6872316010647737</v>
      </c>
      <c r="Y61" s="168">
        <f>LOG('Supplementary Figure 2'!H61,10)</f>
        <v>8.6989700043360187</v>
      </c>
      <c r="Z61" s="168">
        <f>LOG('Supplementary Figure 2'!I61,10)</f>
        <v>8.7377225933280354</v>
      </c>
      <c r="AA61" s="168">
        <f>LOG('Supplementary Figure 2'!J61,10)</f>
        <v>8.6564176536505553</v>
      </c>
      <c r="AB61" s="168">
        <f>LOG('Supplementary Figure 2'!K61,10)</f>
        <v>8.6300887149282062</v>
      </c>
      <c r="AC61" s="168">
        <f>LOG('Supplementary Figure 2'!L61,10)</f>
        <v>8.7377225933280354</v>
      </c>
      <c r="AD61" s="168">
        <f>LOG('Supplementary Figure 2'!M61,10)</f>
        <v>8.7160033436347977</v>
      </c>
      <c r="AE61" s="168">
        <f>LOG('Supplementary Figure 2'!N61,10)</f>
        <v>8.7269987279362624</v>
      </c>
      <c r="AF61" s="168">
        <f>LOG('Supplementary Figure 2'!O61,10)</f>
        <v>8.7429868333203924</v>
      </c>
      <c r="AG61" s="169">
        <f>LOG('Supplementary Figure 2'!P61,10)</f>
        <v>8.623249290397899</v>
      </c>
      <c r="AH61" s="153"/>
      <c r="AI61" s="180">
        <v>7</v>
      </c>
      <c r="AJ61" s="181">
        <f t="shared" si="6"/>
        <v>-1.6744407117661796E-2</v>
      </c>
      <c r="AK61" s="182">
        <f t="shared" si="6"/>
        <v>3.1293108277281302E-2</v>
      </c>
      <c r="AL61" s="183">
        <f t="shared" si="6"/>
        <v>5.3147135983760342E-2</v>
      </c>
      <c r="AM61" s="182">
        <f t="shared" si="6"/>
        <v>9.1477634515248363E-3</v>
      </c>
      <c r="AN61" s="182">
        <f t="shared" si="6"/>
        <v>-1.7284053286670926E-3</v>
      </c>
      <c r="AO61" s="182">
        <f t="shared" si="6"/>
        <v>4.5010425781920647E-4</v>
      </c>
      <c r="AP61" s="182">
        <f t="shared" si="6"/>
        <v>1.481651507010389E-3</v>
      </c>
      <c r="AQ61" s="182">
        <f t="shared" si="6"/>
        <v>-3.1162039119576289E-3</v>
      </c>
      <c r="AR61" s="182">
        <f t="shared" si="6"/>
        <v>-5.0769770980841364E-4</v>
      </c>
      <c r="AS61" s="182">
        <f t="shared" si="6"/>
        <v>1.0328998328936201E-3</v>
      </c>
      <c r="AT61" s="182">
        <f t="shared" si="6"/>
        <v>-4.147970273414877E-4</v>
      </c>
      <c r="AU61" s="182">
        <f t="shared" si="6"/>
        <v>2.101202861125626E-4</v>
      </c>
      <c r="AV61" s="182">
        <f t="shared" si="6"/>
        <v>1.5252931751302308E-4</v>
      </c>
      <c r="AW61" s="185">
        <f t="shared" si="6"/>
        <v>-2.2983187898109477E-3</v>
      </c>
      <c r="AX61" s="59"/>
      <c r="AY61" s="175">
        <v>7</v>
      </c>
      <c r="AZ61" s="186">
        <v>5.3147135983760342E-2</v>
      </c>
      <c r="BA61" s="62"/>
      <c r="BB61" s="62"/>
      <c r="BC61" s="62"/>
      <c r="BD61" s="62"/>
      <c r="BE61" s="62"/>
      <c r="BF61" s="62"/>
      <c r="BG61" s="62"/>
    </row>
    <row r="62" spans="1:59" ht="14.25" customHeight="1" thickBot="1" x14ac:dyDescent="0.25">
      <c r="A62" s="187">
        <v>8</v>
      </c>
      <c r="B62" s="188">
        <v>7800000</v>
      </c>
      <c r="C62" s="189">
        <v>4933333.333333334</v>
      </c>
      <c r="D62" s="189">
        <v>17533333.333333336</v>
      </c>
      <c r="E62" s="189">
        <v>326666666.66666669</v>
      </c>
      <c r="F62" s="189">
        <v>433333333.33333337</v>
      </c>
      <c r="G62" s="189">
        <v>426666666.66666675</v>
      </c>
      <c r="H62" s="189">
        <v>513333333.33333337</v>
      </c>
      <c r="I62" s="189">
        <v>593333333.33333337</v>
      </c>
      <c r="J62" s="189">
        <v>446666666.66666669</v>
      </c>
      <c r="K62" s="189">
        <v>426666666.66666669</v>
      </c>
      <c r="L62" s="189">
        <v>513333333.33333337</v>
      </c>
      <c r="M62" s="189">
        <v>520000000.00000006</v>
      </c>
      <c r="N62" s="189">
        <v>493333333.33333337</v>
      </c>
      <c r="O62" s="189">
        <v>460000000</v>
      </c>
      <c r="P62" s="190">
        <v>466666666.66666669</v>
      </c>
      <c r="Q62" s="153"/>
      <c r="R62" s="191">
        <v>8</v>
      </c>
      <c r="S62" s="192">
        <f>LOG('Supplementary Figure 2'!B62,10)</f>
        <v>6.892094602690479</v>
      </c>
      <c r="T62" s="192">
        <f>LOG('Supplementary Figure 2'!C62,10)</f>
        <v>6.6931404606752949</v>
      </c>
      <c r="U62" s="192">
        <f>LOG('Supplementary Figure 2'!D62,10)</f>
        <v>7.2438644894340749</v>
      </c>
      <c r="V62" s="192">
        <f>LOG('Supplementary Figure 2'!E62,10)</f>
        <v>8.5141048209728325</v>
      </c>
      <c r="W62" s="192">
        <f>LOG('Supplementary Figure 2'!F62,10)</f>
        <v>8.6368220975871743</v>
      </c>
      <c r="X62" s="192">
        <f>LOG('Supplementary Figure 2'!G62,10)</f>
        <v>8.6300887149282062</v>
      </c>
      <c r="Y62" s="192">
        <f>LOG('Supplementary Figure 2'!H62,10)</f>
        <v>8.7103994661168009</v>
      </c>
      <c r="Z62" s="192">
        <f>LOG('Supplementary Figure 2'!I62,10)</f>
        <v>8.7732987475892301</v>
      </c>
      <c r="AA62" s="192">
        <f>LOG('Supplementary Figure 2'!J62,10)</f>
        <v>8.6499835436451438</v>
      </c>
      <c r="AB62" s="192">
        <f>LOG('Supplementary Figure 2'!K62,10)</f>
        <v>8.6300887149282062</v>
      </c>
      <c r="AC62" s="192">
        <f>LOG('Supplementary Figure 2'!L62,10)</f>
        <v>8.7103994661168009</v>
      </c>
      <c r="AD62" s="192">
        <f>LOG('Supplementary Figure 2'!M62,10)</f>
        <v>8.7160033436347977</v>
      </c>
      <c r="AE62" s="192">
        <f>LOG('Supplementary Figure 2'!N62,10)</f>
        <v>8.6931404606752949</v>
      </c>
      <c r="AF62" s="192">
        <f>LOG('Supplementary Figure 2'!O62,10)</f>
        <v>8.6627578316815725</v>
      </c>
      <c r="AG62" s="193">
        <f>LOG('Supplementary Figure 2'!P62,10)</f>
        <v>8.6690067809585756</v>
      </c>
      <c r="AH62" s="153"/>
      <c r="AI62" s="194">
        <v>8</v>
      </c>
      <c r="AJ62" s="195">
        <f t="shared" si="6"/>
        <v>-9.7639516389911151E-3</v>
      </c>
      <c r="AK62" s="196">
        <f t="shared" si="6"/>
        <v>2.6357214382752226E-2</v>
      </c>
      <c r="AL62" s="197">
        <f t="shared" si="6"/>
        <v>5.3856448559687624E-2</v>
      </c>
      <c r="AM62" s="196">
        <f t="shared" si="6"/>
        <v>4.7701744818638642E-3</v>
      </c>
      <c r="AN62" s="196">
        <f t="shared" si="6"/>
        <v>-2.5997250167828824E-4</v>
      </c>
      <c r="AO62" s="196">
        <f t="shared" si="6"/>
        <v>3.0876226234606819E-3</v>
      </c>
      <c r="AP62" s="196">
        <f t="shared" si="6"/>
        <v>2.398407631604657E-3</v>
      </c>
      <c r="AQ62" s="196">
        <f t="shared" si="6"/>
        <v>-4.7184857213143387E-3</v>
      </c>
      <c r="AR62" s="196">
        <f t="shared" si="6"/>
        <v>-3.8377226687552504E-4</v>
      </c>
      <c r="AS62" s="196">
        <f t="shared" si="6"/>
        <v>7.7190565586517047E-4</v>
      </c>
      <c r="AT62" s="196">
        <f t="shared" si="6"/>
        <v>1.0719132671539452E-4</v>
      </c>
      <c r="AU62" s="196">
        <f t="shared" si="6"/>
        <v>-4.3775647173668495E-4</v>
      </c>
      <c r="AV62" s="196">
        <f t="shared" si="6"/>
        <v>-2.9176114000383998E-4</v>
      </c>
      <c r="AW62" s="199">
        <f t="shared" si="6"/>
        <v>1.2018298362274296E-4</v>
      </c>
      <c r="AX62" s="59"/>
      <c r="AY62" s="200">
        <v>8</v>
      </c>
      <c r="AZ62" s="201">
        <v>5.3856448559687624E-2</v>
      </c>
      <c r="BA62" s="62"/>
      <c r="BB62" s="62"/>
      <c r="BC62" s="62"/>
      <c r="BD62" s="62"/>
      <c r="BE62" s="62"/>
      <c r="BF62" s="62"/>
      <c r="BG62" s="62"/>
    </row>
    <row r="63" spans="1:59" ht="14.25" customHeight="1" thickBot="1" x14ac:dyDescent="0.25">
      <c r="A63" s="62"/>
      <c r="B63" s="142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3"/>
      <c r="R63" s="62"/>
      <c r="S63" s="142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202"/>
      <c r="AH63" s="153"/>
      <c r="AI63" s="203" t="s">
        <v>4</v>
      </c>
      <c r="AJ63" s="204">
        <f t="shared" ref="AJ63:AW63" si="7">AVERAGE(AJ55:AJ62)</f>
        <v>-1.3019651000069458E-2</v>
      </c>
      <c r="AK63" s="205">
        <f t="shared" si="7"/>
        <v>2.8483032591347011E-2</v>
      </c>
      <c r="AL63" s="150">
        <f t="shared" si="7"/>
        <v>5.1608211989649197E-2</v>
      </c>
      <c r="AM63" s="205">
        <f t="shared" si="7"/>
        <v>9.1204648528252254E-3</v>
      </c>
      <c r="AN63" s="205">
        <f t="shared" si="7"/>
        <v>3.8321038729709136E-4</v>
      </c>
      <c r="AO63" s="149">
        <f t="shared" si="7"/>
        <v>-1.2648856266602329E-3</v>
      </c>
      <c r="AP63" s="149">
        <f t="shared" si="7"/>
        <v>3.6334223382872301E-3</v>
      </c>
      <c r="AQ63" s="149">
        <f t="shared" si="7"/>
        <v>-5.008149670344025E-3</v>
      </c>
      <c r="AR63" s="149">
        <f t="shared" si="7"/>
        <v>2.1909388792017427E-4</v>
      </c>
      <c r="AS63" s="205">
        <f t="shared" si="7"/>
        <v>8.4867152721467107E-4</v>
      </c>
      <c r="AT63" s="205">
        <f t="shared" si="7"/>
        <v>-9.7844079276485627E-4</v>
      </c>
      <c r="AU63" s="205">
        <f t="shared" si="7"/>
        <v>4.4417953683091393E-4</v>
      </c>
      <c r="AV63" s="205">
        <f t="shared" si="7"/>
        <v>2.8545831680968863E-5</v>
      </c>
      <c r="AW63" s="206">
        <f t="shared" si="7"/>
        <v>-9.7114629509735203E-4</v>
      </c>
      <c r="AX63" s="59"/>
      <c r="AY63" s="207" t="s">
        <v>165</v>
      </c>
      <c r="AZ63" s="147">
        <v>5.1608211989649197E-2</v>
      </c>
      <c r="BA63" s="62"/>
      <c r="BB63" s="62"/>
      <c r="BC63" s="62"/>
      <c r="BD63" s="62"/>
      <c r="BE63" s="62"/>
      <c r="BF63" s="62"/>
      <c r="BG63" s="62"/>
    </row>
    <row r="64" spans="1:59" ht="14.25" customHeight="1" x14ac:dyDescent="0.2">
      <c r="A64" s="62"/>
      <c r="B64" s="142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3"/>
      <c r="R64" s="62"/>
      <c r="S64" s="142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202"/>
      <c r="AH64" s="153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223"/>
      <c r="AZ64" s="61"/>
      <c r="BA64" s="62"/>
      <c r="BB64" s="62"/>
      <c r="BC64" s="62"/>
      <c r="BD64" s="62"/>
      <c r="BE64" s="62"/>
      <c r="BF64" s="62"/>
      <c r="BG64" s="62"/>
    </row>
    <row r="65" spans="1:59" ht="14.25" customHeight="1" x14ac:dyDescent="0.2">
      <c r="A65" s="208"/>
      <c r="B65" s="211"/>
      <c r="C65" s="208"/>
      <c r="D65" s="208"/>
      <c r="E65" s="208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9"/>
      <c r="R65" s="208"/>
      <c r="S65" s="211"/>
      <c r="T65" s="208"/>
      <c r="U65" s="208"/>
      <c r="V65" s="208"/>
      <c r="W65" s="208"/>
      <c r="X65" s="208"/>
      <c r="Y65" s="208"/>
      <c r="Z65" s="208"/>
      <c r="AA65" s="208"/>
      <c r="AB65" s="208"/>
      <c r="AC65" s="208"/>
      <c r="AD65" s="208"/>
      <c r="AE65" s="208"/>
      <c r="AF65" s="208"/>
      <c r="AG65" s="210"/>
      <c r="AH65" s="209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08"/>
      <c r="AZ65" s="211"/>
      <c r="BA65" s="208"/>
      <c r="BB65" s="62"/>
      <c r="BC65" s="62"/>
      <c r="BD65" s="62"/>
      <c r="BE65" s="62"/>
      <c r="BF65" s="62"/>
      <c r="BG65" s="62"/>
    </row>
    <row r="66" spans="1:59" ht="14.25" customHeight="1" thickBot="1" x14ac:dyDescent="0.25">
      <c r="A66" s="62"/>
      <c r="B66" s="142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3"/>
      <c r="R66" s="62"/>
      <c r="S66" s="142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202"/>
      <c r="AH66" s="153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223"/>
      <c r="AZ66" s="61"/>
      <c r="BA66" s="62"/>
      <c r="BB66" s="62"/>
      <c r="BC66" s="62"/>
      <c r="BD66" s="62"/>
      <c r="BE66" s="62"/>
      <c r="BF66" s="62"/>
      <c r="BG66" s="62"/>
    </row>
    <row r="67" spans="1:59" ht="14.25" customHeight="1" thickBot="1" x14ac:dyDescent="0.25">
      <c r="A67" s="62"/>
      <c r="B67" s="142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3"/>
      <c r="R67" s="62"/>
      <c r="AH67" s="153"/>
      <c r="AI67" s="213" t="s">
        <v>168</v>
      </c>
      <c r="AJ67" s="142"/>
      <c r="AK67" s="142"/>
      <c r="AL67" s="142"/>
      <c r="AM67" s="142"/>
      <c r="AN67" s="142"/>
      <c r="AO67" s="142"/>
      <c r="AP67" s="142"/>
      <c r="AQ67" s="142"/>
      <c r="AR67" s="142"/>
      <c r="AS67" s="142"/>
      <c r="AT67" s="142"/>
      <c r="AU67" s="142"/>
      <c r="AV67" s="142"/>
      <c r="AW67" s="142"/>
      <c r="AX67" s="59"/>
      <c r="BA67" s="62"/>
      <c r="BB67" s="62"/>
      <c r="BC67" s="62"/>
      <c r="BD67" s="62"/>
      <c r="BE67" s="62"/>
      <c r="BF67" s="62"/>
      <c r="BG67" s="62"/>
    </row>
    <row r="68" spans="1:59" ht="14.25" customHeight="1" thickBot="1" x14ac:dyDescent="0.25">
      <c r="A68" s="355" t="s">
        <v>132</v>
      </c>
      <c r="B68" s="214" t="s">
        <v>168</v>
      </c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3"/>
      <c r="R68" s="358" t="s">
        <v>132</v>
      </c>
      <c r="S68" s="213" t="s">
        <v>168</v>
      </c>
      <c r="T68" s="156"/>
      <c r="U68" s="156"/>
      <c r="V68" s="156"/>
      <c r="W68" s="156"/>
      <c r="X68" s="156"/>
      <c r="Y68" s="156"/>
      <c r="Z68" s="156"/>
      <c r="AA68" s="156"/>
      <c r="AB68" s="156"/>
      <c r="AC68" s="156"/>
      <c r="AD68" s="156"/>
      <c r="AE68" s="156"/>
      <c r="AF68" s="156"/>
      <c r="AG68" s="202"/>
      <c r="AH68" s="153"/>
      <c r="AI68" s="147" t="s">
        <v>133</v>
      </c>
      <c r="AJ68" s="148">
        <v>3</v>
      </c>
      <c r="AK68" s="149">
        <v>3</v>
      </c>
      <c r="AL68" s="150">
        <v>3</v>
      </c>
      <c r="AM68" s="149">
        <v>3</v>
      </c>
      <c r="AN68" s="149">
        <v>3</v>
      </c>
      <c r="AO68" s="149">
        <v>3</v>
      </c>
      <c r="AP68" s="149">
        <v>3</v>
      </c>
      <c r="AQ68" s="149">
        <v>3</v>
      </c>
      <c r="AR68" s="149">
        <v>6</v>
      </c>
      <c r="AS68" s="149">
        <v>12</v>
      </c>
      <c r="AT68" s="149">
        <v>6</v>
      </c>
      <c r="AU68" s="149">
        <v>6</v>
      </c>
      <c r="AV68" s="149">
        <v>12</v>
      </c>
      <c r="AW68" s="151">
        <v>6</v>
      </c>
      <c r="AX68" s="59"/>
      <c r="AY68" s="62"/>
      <c r="AZ68" s="59"/>
      <c r="BA68" s="62"/>
      <c r="BB68" s="62"/>
      <c r="BC68" s="62"/>
      <c r="BD68" s="62"/>
      <c r="BE68" s="62"/>
      <c r="BF68" s="62"/>
      <c r="BG68" s="62"/>
    </row>
    <row r="69" spans="1:59" ht="14.25" customHeight="1" thickBot="1" x14ac:dyDescent="0.25">
      <c r="A69" s="356" t="s">
        <v>134</v>
      </c>
      <c r="B69" s="148">
        <v>0</v>
      </c>
      <c r="C69" s="149">
        <v>3</v>
      </c>
      <c r="D69" s="149">
        <v>6</v>
      </c>
      <c r="E69" s="149">
        <v>9</v>
      </c>
      <c r="F69" s="149">
        <v>12</v>
      </c>
      <c r="G69" s="149">
        <v>15</v>
      </c>
      <c r="H69" s="149">
        <v>18</v>
      </c>
      <c r="I69" s="149">
        <v>21</v>
      </c>
      <c r="J69" s="149">
        <v>24</v>
      </c>
      <c r="K69" s="149">
        <v>30</v>
      </c>
      <c r="L69" s="149">
        <v>42</v>
      </c>
      <c r="M69" s="149">
        <v>48</v>
      </c>
      <c r="N69" s="149">
        <v>54</v>
      </c>
      <c r="O69" s="149">
        <v>66</v>
      </c>
      <c r="P69" s="151">
        <v>72</v>
      </c>
      <c r="Q69" s="153"/>
      <c r="R69" s="359" t="s">
        <v>134</v>
      </c>
      <c r="S69" s="148">
        <v>0</v>
      </c>
      <c r="T69" s="149">
        <v>3</v>
      </c>
      <c r="U69" s="149">
        <v>6</v>
      </c>
      <c r="V69" s="149">
        <v>9</v>
      </c>
      <c r="W69" s="149">
        <v>12</v>
      </c>
      <c r="X69" s="149">
        <v>15</v>
      </c>
      <c r="Y69" s="149">
        <v>18</v>
      </c>
      <c r="Z69" s="149">
        <v>21</v>
      </c>
      <c r="AA69" s="149">
        <v>24</v>
      </c>
      <c r="AB69" s="149">
        <v>30</v>
      </c>
      <c r="AC69" s="149">
        <v>42</v>
      </c>
      <c r="AD69" s="149">
        <v>48</v>
      </c>
      <c r="AE69" s="149">
        <v>54</v>
      </c>
      <c r="AF69" s="149">
        <v>66</v>
      </c>
      <c r="AG69" s="154">
        <v>72</v>
      </c>
      <c r="AH69" s="153"/>
      <c r="AI69" s="147" t="s">
        <v>134</v>
      </c>
      <c r="AJ69" s="148" t="s">
        <v>135</v>
      </c>
      <c r="AK69" s="149" t="s">
        <v>136</v>
      </c>
      <c r="AL69" s="150" t="s">
        <v>137</v>
      </c>
      <c r="AM69" s="149" t="s">
        <v>138</v>
      </c>
      <c r="AN69" s="149" t="s">
        <v>139</v>
      </c>
      <c r="AO69" s="149" t="s">
        <v>140</v>
      </c>
      <c r="AP69" s="149" t="s">
        <v>141</v>
      </c>
      <c r="AQ69" s="149" t="s">
        <v>142</v>
      </c>
      <c r="AR69" s="149" t="s">
        <v>143</v>
      </c>
      <c r="AS69" s="149" t="s">
        <v>144</v>
      </c>
      <c r="AT69" s="149" t="s">
        <v>145</v>
      </c>
      <c r="AU69" s="149" t="s">
        <v>146</v>
      </c>
      <c r="AV69" s="149" t="s">
        <v>147</v>
      </c>
      <c r="AW69" s="155" t="s">
        <v>148</v>
      </c>
      <c r="AX69" s="59"/>
      <c r="AY69" s="62"/>
      <c r="AZ69" s="59"/>
      <c r="BA69" s="62"/>
      <c r="BB69" s="62"/>
      <c r="BC69" s="62"/>
      <c r="BD69" s="62"/>
      <c r="BE69" s="62"/>
      <c r="BF69" s="62"/>
      <c r="BG69" s="62"/>
    </row>
    <row r="70" spans="1:59" ht="14.25" customHeight="1" thickBot="1" x14ac:dyDescent="0.25">
      <c r="A70" s="357" t="s">
        <v>8</v>
      </c>
      <c r="B70" s="157" t="s">
        <v>149</v>
      </c>
      <c r="C70" s="158" t="s">
        <v>20</v>
      </c>
      <c r="D70" s="158" t="s">
        <v>21</v>
      </c>
      <c r="E70" s="158" t="s">
        <v>22</v>
      </c>
      <c r="F70" s="158" t="s">
        <v>23</v>
      </c>
      <c r="G70" s="158" t="s">
        <v>24</v>
      </c>
      <c r="H70" s="158" t="s">
        <v>25</v>
      </c>
      <c r="I70" s="158" t="s">
        <v>26</v>
      </c>
      <c r="J70" s="158" t="s">
        <v>27</v>
      </c>
      <c r="K70" s="158" t="s">
        <v>28</v>
      </c>
      <c r="L70" s="158" t="s">
        <v>29</v>
      </c>
      <c r="M70" s="158" t="s">
        <v>30</v>
      </c>
      <c r="N70" s="158" t="s">
        <v>31</v>
      </c>
      <c r="O70" s="158" t="s">
        <v>32</v>
      </c>
      <c r="P70" s="159" t="s">
        <v>33</v>
      </c>
      <c r="Q70" s="153"/>
      <c r="R70" s="360" t="s">
        <v>8</v>
      </c>
      <c r="S70" s="157" t="s">
        <v>149</v>
      </c>
      <c r="T70" s="158" t="s">
        <v>20</v>
      </c>
      <c r="U70" s="158" t="s">
        <v>21</v>
      </c>
      <c r="V70" s="158" t="s">
        <v>22</v>
      </c>
      <c r="W70" s="158" t="s">
        <v>23</v>
      </c>
      <c r="X70" s="158" t="s">
        <v>24</v>
      </c>
      <c r="Y70" s="158" t="s">
        <v>25</v>
      </c>
      <c r="Z70" s="158" t="s">
        <v>26</v>
      </c>
      <c r="AA70" s="158" t="s">
        <v>27</v>
      </c>
      <c r="AB70" s="158" t="s">
        <v>28</v>
      </c>
      <c r="AC70" s="158" t="s">
        <v>29</v>
      </c>
      <c r="AD70" s="158" t="s">
        <v>30</v>
      </c>
      <c r="AE70" s="158" t="s">
        <v>31</v>
      </c>
      <c r="AF70" s="158" t="s">
        <v>32</v>
      </c>
      <c r="AG70" s="160" t="s">
        <v>33</v>
      </c>
      <c r="AH70" s="153"/>
      <c r="AI70" s="161" t="s">
        <v>8</v>
      </c>
      <c r="AJ70" s="148" t="s">
        <v>150</v>
      </c>
      <c r="AK70" s="149" t="s">
        <v>151</v>
      </c>
      <c r="AL70" s="150" t="s">
        <v>152</v>
      </c>
      <c r="AM70" s="149" t="s">
        <v>153</v>
      </c>
      <c r="AN70" s="149" t="s">
        <v>154</v>
      </c>
      <c r="AO70" s="149" t="s">
        <v>155</v>
      </c>
      <c r="AP70" s="149" t="s">
        <v>156</v>
      </c>
      <c r="AQ70" s="149" t="s">
        <v>157</v>
      </c>
      <c r="AR70" s="149" t="s">
        <v>158</v>
      </c>
      <c r="AS70" s="149" t="s">
        <v>159</v>
      </c>
      <c r="AT70" s="149" t="s">
        <v>160</v>
      </c>
      <c r="AU70" s="149" t="s">
        <v>161</v>
      </c>
      <c r="AV70" s="149" t="s">
        <v>162</v>
      </c>
      <c r="AW70" s="155" t="s">
        <v>163</v>
      </c>
      <c r="AX70" s="59"/>
      <c r="AY70" s="215" t="s">
        <v>168</v>
      </c>
      <c r="AZ70" s="152" t="s">
        <v>164</v>
      </c>
      <c r="BA70" s="62"/>
      <c r="BB70" s="62"/>
      <c r="BC70" s="62"/>
      <c r="BD70" s="62"/>
      <c r="BE70" s="62"/>
      <c r="BF70" s="62"/>
      <c r="BG70" s="62"/>
    </row>
    <row r="71" spans="1:59" ht="14.25" customHeight="1" x14ac:dyDescent="0.2">
      <c r="A71" s="175">
        <v>1</v>
      </c>
      <c r="B71" s="177">
        <v>2333333.3333333335</v>
      </c>
      <c r="C71" s="178">
        <v>1933333.3333333335</v>
      </c>
      <c r="D71" s="178">
        <v>3600000.0000000005</v>
      </c>
      <c r="E71" s="178">
        <v>66666666.666666672</v>
      </c>
      <c r="F71" s="178">
        <v>160000000</v>
      </c>
      <c r="G71" s="178">
        <v>153333333.33333334</v>
      </c>
      <c r="H71" s="178">
        <v>126666666.66666667</v>
      </c>
      <c r="I71" s="178">
        <v>106666666.66666667</v>
      </c>
      <c r="J71" s="178">
        <v>93333333.333333343</v>
      </c>
      <c r="K71" s="178">
        <v>113333333.33333334</v>
      </c>
      <c r="L71" s="178">
        <v>126666666.66666667</v>
      </c>
      <c r="M71" s="178">
        <v>73333333.333333343</v>
      </c>
      <c r="N71" s="178">
        <v>133333333.33333334</v>
      </c>
      <c r="O71" s="178">
        <v>60000000.000000007</v>
      </c>
      <c r="P71" s="179">
        <v>53333333.333333336</v>
      </c>
      <c r="Q71" s="153"/>
      <c r="R71" s="180">
        <v>1</v>
      </c>
      <c r="S71" s="168">
        <f>LOG('Supplementary Figure 2'!B71,10)</f>
        <v>6.3679767852945943</v>
      </c>
      <c r="T71" s="168">
        <f>LOG('Supplementary Figure 2'!C71,10)</f>
        <v>6.2863067388432743</v>
      </c>
      <c r="U71" s="168">
        <f>LOG('Supplementary Figure 2'!D71,10)</f>
        <v>6.5563025007672868</v>
      </c>
      <c r="V71" s="168">
        <f>LOG('Supplementary Figure 2'!E71,10)</f>
        <v>7.8239087409443178</v>
      </c>
      <c r="W71" s="168">
        <f>LOG('Supplementary Figure 2'!F71,10)</f>
        <v>8.204119982655925</v>
      </c>
      <c r="X71" s="168">
        <f>LOG('Supplementary Figure 2'!G71,10)</f>
        <v>8.1856365769619117</v>
      </c>
      <c r="Y71" s="168">
        <f>LOG('Supplementary Figure 2'!H71,10)</f>
        <v>8.1026623418971475</v>
      </c>
      <c r="Z71" s="168">
        <f>LOG('Supplementary Figure 2'!I71,10)</f>
        <v>8.0280287236002437</v>
      </c>
      <c r="AA71" s="168">
        <f>LOG('Supplementary Figure 2'!J71,10)</f>
        <v>7.9700367766225568</v>
      </c>
      <c r="AB71" s="168">
        <f>LOG('Supplementary Figure 2'!K71,10)</f>
        <v>8.0543576623225928</v>
      </c>
      <c r="AC71" s="168">
        <f>LOG('Supplementary Figure 2'!L71,10)</f>
        <v>8.1026623418971475</v>
      </c>
      <c r="AD71" s="168">
        <f>LOG('Supplementary Figure 2'!M71,10)</f>
        <v>7.8653014261025431</v>
      </c>
      <c r="AE71" s="168">
        <f>LOG('Supplementary Figure 2'!N71,10)</f>
        <v>8.1249387366082999</v>
      </c>
      <c r="AF71" s="168">
        <f>LOG('Supplementary Figure 2'!O71,10)</f>
        <v>7.778151250383643</v>
      </c>
      <c r="AG71" s="169">
        <f>LOG('Supplementary Figure 2'!P71,10)</f>
        <v>7.7269987279362615</v>
      </c>
      <c r="AH71" s="153"/>
      <c r="AI71" s="167">
        <v>1</v>
      </c>
      <c r="AJ71" s="181">
        <f t="shared" ref="AJ71:AW78" si="8">(LN(T71/S71)/AJ$4)</f>
        <v>-4.3026895606261854E-3</v>
      </c>
      <c r="AK71" s="182">
        <f t="shared" si="8"/>
        <v>1.4017688848512825E-2</v>
      </c>
      <c r="AL71" s="183">
        <f t="shared" si="8"/>
        <v>5.8919155933668775E-2</v>
      </c>
      <c r="AM71" s="182">
        <f t="shared" si="8"/>
        <v>1.5817398775182883E-2</v>
      </c>
      <c r="AN71" s="182">
        <f t="shared" si="8"/>
        <v>-7.518278652694152E-4</v>
      </c>
      <c r="AO71" s="182">
        <f t="shared" si="8"/>
        <v>-3.3960965153615303E-3</v>
      </c>
      <c r="AP71" s="182">
        <f t="shared" si="8"/>
        <v>-3.0845610011456352E-3</v>
      </c>
      <c r="AQ71" s="182">
        <f t="shared" si="8"/>
        <v>-2.4166338939157514E-3</v>
      </c>
      <c r="AR71" s="182">
        <f t="shared" si="8"/>
        <v>1.7540270510177697E-3</v>
      </c>
      <c r="AS71" s="182">
        <f t="shared" si="8"/>
        <v>4.9828519825645932E-4</v>
      </c>
      <c r="AT71" s="182">
        <f t="shared" si="8"/>
        <v>-4.9553051809018171E-3</v>
      </c>
      <c r="AU71" s="182">
        <f t="shared" si="8"/>
        <v>5.4128878841041362E-3</v>
      </c>
      <c r="AV71" s="182">
        <f t="shared" si="8"/>
        <v>-3.6349588842367938E-3</v>
      </c>
      <c r="AW71" s="185">
        <f t="shared" si="8"/>
        <v>-1.0996928568625872E-3</v>
      </c>
      <c r="AX71" s="59"/>
      <c r="AY71" s="175">
        <v>1</v>
      </c>
      <c r="AZ71" s="186">
        <v>5.8919155933668775E-2</v>
      </c>
      <c r="BA71" s="62"/>
      <c r="BB71" s="62"/>
      <c r="BC71" s="62"/>
      <c r="BD71" s="62"/>
      <c r="BE71" s="62"/>
      <c r="BF71" s="62"/>
      <c r="BG71" s="62"/>
    </row>
    <row r="72" spans="1:59" ht="14.25" customHeight="1" x14ac:dyDescent="0.2">
      <c r="A72" s="175">
        <v>2</v>
      </c>
      <c r="B72" s="177">
        <v>1866666.6666666667</v>
      </c>
      <c r="C72" s="178">
        <v>2266666.666666667</v>
      </c>
      <c r="D72" s="178">
        <v>4000000.0000000005</v>
      </c>
      <c r="E72" s="178">
        <v>100000000</v>
      </c>
      <c r="F72" s="178">
        <v>146666666.66666669</v>
      </c>
      <c r="G72" s="178">
        <v>126666666.66666667</v>
      </c>
      <c r="H72" s="178">
        <v>126666666.66666667</v>
      </c>
      <c r="I72" s="178">
        <v>86666666.666666672</v>
      </c>
      <c r="J72" s="178">
        <v>113333333.33333334</v>
      </c>
      <c r="K72" s="178">
        <v>133333333.33333334</v>
      </c>
      <c r="L72" s="178">
        <v>93333333.333333343</v>
      </c>
      <c r="M72" s="178">
        <v>66666666.666666672</v>
      </c>
      <c r="N72" s="178">
        <v>100000000</v>
      </c>
      <c r="O72" s="178">
        <v>66666666.666666672</v>
      </c>
      <c r="P72" s="179">
        <v>40000000</v>
      </c>
      <c r="Q72" s="153"/>
      <c r="R72" s="180">
        <v>2</v>
      </c>
      <c r="S72" s="168">
        <f>LOG('Supplementary Figure 2'!B72,10)</f>
        <v>6.2710667722865372</v>
      </c>
      <c r="T72" s="168">
        <f>LOG('Supplementary Figure 2'!C72,10)</f>
        <v>6.3553876579865731</v>
      </c>
      <c r="U72" s="168">
        <f>LOG('Supplementary Figure 2'!D72,10)</f>
        <v>6.6020599913279616</v>
      </c>
      <c r="V72" s="168">
        <f>LOG('Supplementary Figure 2'!E72,10)</f>
        <v>8</v>
      </c>
      <c r="W72" s="168">
        <f>LOG('Supplementary Figure 2'!F72,10)</f>
        <v>8.1663314217665253</v>
      </c>
      <c r="X72" s="168">
        <f>LOG('Supplementary Figure 2'!G72,10)</f>
        <v>8.1026623418971475</v>
      </c>
      <c r="Y72" s="168">
        <f>LOG('Supplementary Figure 2'!H72,10)</f>
        <v>8.1026623418971475</v>
      </c>
      <c r="Z72" s="168">
        <f>LOG('Supplementary Figure 2'!I72,10)</f>
        <v>7.9378520932511547</v>
      </c>
      <c r="AA72" s="168">
        <f>LOG('Supplementary Figure 2'!J72,10)</f>
        <v>8.0543576623225928</v>
      </c>
      <c r="AB72" s="168">
        <f>LOG('Supplementary Figure 2'!K72,10)</f>
        <v>8.1249387366082999</v>
      </c>
      <c r="AC72" s="168">
        <f>LOG('Supplementary Figure 2'!L72,10)</f>
        <v>7.9700367766225568</v>
      </c>
      <c r="AD72" s="168">
        <f>LOG('Supplementary Figure 2'!M72,10)</f>
        <v>7.8239087409443178</v>
      </c>
      <c r="AE72" s="168">
        <f>LOG('Supplementary Figure 2'!N72,10)</f>
        <v>8</v>
      </c>
      <c r="AF72" s="168">
        <f>LOG('Supplementary Figure 2'!O72,10)</f>
        <v>7.8239087409443178</v>
      </c>
      <c r="AG72" s="169">
        <f>LOG('Supplementary Figure 2'!P72,10)</f>
        <v>7.6020599913279616</v>
      </c>
      <c r="AH72" s="153"/>
      <c r="AI72" s="180">
        <v>2</v>
      </c>
      <c r="AJ72" s="181">
        <f t="shared" si="8"/>
        <v>4.4521413191501115E-3</v>
      </c>
      <c r="AK72" s="182">
        <f t="shared" si="8"/>
        <v>1.2692938993450899E-2</v>
      </c>
      <c r="AL72" s="183">
        <f t="shared" si="8"/>
        <v>6.4019940482854157E-2</v>
      </c>
      <c r="AM72" s="182">
        <f t="shared" si="8"/>
        <v>6.8594119880698128E-3</v>
      </c>
      <c r="AN72" s="182">
        <f t="shared" si="8"/>
        <v>-2.6090285952108487E-3</v>
      </c>
      <c r="AO72" s="182">
        <f t="shared" si="8"/>
        <v>0</v>
      </c>
      <c r="AP72" s="182">
        <f t="shared" si="8"/>
        <v>-6.8499901395096575E-3</v>
      </c>
      <c r="AQ72" s="182">
        <f t="shared" si="8"/>
        <v>4.8568493464838268E-3</v>
      </c>
      <c r="AR72" s="182">
        <f t="shared" si="8"/>
        <v>1.4541530997152364E-3</v>
      </c>
      <c r="AS72" s="182">
        <f t="shared" si="8"/>
        <v>-1.6040900753665095E-3</v>
      </c>
      <c r="AT72" s="182">
        <f t="shared" si="8"/>
        <v>-3.0841397497452807E-3</v>
      </c>
      <c r="AU72" s="182">
        <f t="shared" si="8"/>
        <v>3.7095455008464874E-3</v>
      </c>
      <c r="AV72" s="182">
        <f t="shared" si="8"/>
        <v>-1.8547727504232509E-3</v>
      </c>
      <c r="AW72" s="185">
        <f t="shared" si="8"/>
        <v>-4.7941677699614767E-3</v>
      </c>
      <c r="AX72" s="59"/>
      <c r="AY72" s="175">
        <v>2</v>
      </c>
      <c r="AZ72" s="186">
        <v>6.4019940482854157E-2</v>
      </c>
      <c r="BA72" s="62"/>
      <c r="BB72" s="62"/>
      <c r="BC72" s="62"/>
      <c r="BD72" s="62"/>
      <c r="BE72" s="62"/>
      <c r="BF72" s="62"/>
      <c r="BG72" s="62"/>
    </row>
    <row r="73" spans="1:59" ht="14.25" customHeight="1" x14ac:dyDescent="0.2">
      <c r="A73" s="175">
        <v>3</v>
      </c>
      <c r="B73" s="177">
        <v>2000000.0000000002</v>
      </c>
      <c r="C73" s="178">
        <v>2600000</v>
      </c>
      <c r="D73" s="178">
        <v>3400000.0000000005</v>
      </c>
      <c r="E73" s="178">
        <v>66666666.666666672</v>
      </c>
      <c r="F73" s="178">
        <v>173333333.33333334</v>
      </c>
      <c r="G73" s="178">
        <v>166666666.66666669</v>
      </c>
      <c r="H73" s="178">
        <v>133333333.33333334</v>
      </c>
      <c r="I73" s="178">
        <v>153333333.33333334</v>
      </c>
      <c r="J73" s="178">
        <v>126666666.66666667</v>
      </c>
      <c r="K73" s="178">
        <v>106666666.66666667</v>
      </c>
      <c r="L73" s="178">
        <v>113333333.33333334</v>
      </c>
      <c r="M73" s="178">
        <v>100000000</v>
      </c>
      <c r="N73" s="178">
        <v>146666666.66666669</v>
      </c>
      <c r="O73" s="178">
        <v>113333333.33333334</v>
      </c>
      <c r="P73" s="179">
        <v>60000000.000000007</v>
      </c>
      <c r="Q73" s="153"/>
      <c r="R73" s="180">
        <v>3</v>
      </c>
      <c r="S73" s="168">
        <f>LOG('Supplementary Figure 2'!B73,10)</f>
        <v>6.3010299956639804</v>
      </c>
      <c r="T73" s="168">
        <f>LOG('Supplementary Figure 2'!C73,10)</f>
        <v>6.4149733479708173</v>
      </c>
      <c r="U73" s="168">
        <f>LOG('Supplementary Figure 2'!D73,10)</f>
        <v>6.5314789170422545</v>
      </c>
      <c r="V73" s="168">
        <f>LOG('Supplementary Figure 2'!E73,10)</f>
        <v>7.8239087409443178</v>
      </c>
      <c r="W73" s="168">
        <f>LOG('Supplementary Figure 2'!F73,10)</f>
        <v>8.2388820889151351</v>
      </c>
      <c r="X73" s="168">
        <f>LOG('Supplementary Figure 2'!G73,10)</f>
        <v>8.2218487496163561</v>
      </c>
      <c r="Y73" s="168">
        <f>LOG('Supplementary Figure 2'!H73,10)</f>
        <v>8.1249387366082999</v>
      </c>
      <c r="Z73" s="168">
        <f>LOG('Supplementary Figure 2'!I73,10)</f>
        <v>8.1856365769619117</v>
      </c>
      <c r="AA73" s="168">
        <f>LOG('Supplementary Figure 2'!J73,10)</f>
        <v>8.1026623418971475</v>
      </c>
      <c r="AB73" s="168">
        <f>LOG('Supplementary Figure 2'!K73,10)</f>
        <v>8.0280287236002437</v>
      </c>
      <c r="AC73" s="168">
        <f>LOG('Supplementary Figure 2'!L73,10)</f>
        <v>8.0543576623225928</v>
      </c>
      <c r="AD73" s="168">
        <f>LOG('Supplementary Figure 2'!M73,10)</f>
        <v>8</v>
      </c>
      <c r="AE73" s="168">
        <f>LOG('Supplementary Figure 2'!N73,10)</f>
        <v>8.1663314217665253</v>
      </c>
      <c r="AF73" s="168">
        <f>LOG('Supplementary Figure 2'!O73,10)</f>
        <v>8.0543576623225928</v>
      </c>
      <c r="AG73" s="169">
        <f>LOG('Supplementary Figure 2'!P73,10)</f>
        <v>7.778151250383643</v>
      </c>
      <c r="AH73" s="153"/>
      <c r="AI73" s="180">
        <v>3</v>
      </c>
      <c r="AJ73" s="181">
        <f t="shared" si="8"/>
        <v>5.9739106691294149E-3</v>
      </c>
      <c r="AK73" s="182">
        <f t="shared" si="8"/>
        <v>5.9995182111019047E-3</v>
      </c>
      <c r="AL73" s="183">
        <f t="shared" si="8"/>
        <v>6.0183623541533088E-2</v>
      </c>
      <c r="AM73" s="182">
        <f t="shared" si="8"/>
        <v>1.7226799073932576E-2</v>
      </c>
      <c r="AN73" s="182">
        <f t="shared" si="8"/>
        <v>-6.8985780139560026E-4</v>
      </c>
      <c r="AO73" s="182">
        <f t="shared" si="8"/>
        <v>-3.9523014715803564E-3</v>
      </c>
      <c r="AP73" s="182">
        <f t="shared" si="8"/>
        <v>2.4809311089569082E-3</v>
      </c>
      <c r="AQ73" s="182">
        <f t="shared" si="8"/>
        <v>-3.3960965153615303E-3</v>
      </c>
      <c r="AR73" s="182">
        <f t="shared" si="8"/>
        <v>-1.5422805005728176E-3</v>
      </c>
      <c r="AS73" s="182">
        <f t="shared" si="8"/>
        <v>2.7285505202994704E-4</v>
      </c>
      <c r="AT73" s="182">
        <f t="shared" si="8"/>
        <v>-1.1286212999165668E-3</v>
      </c>
      <c r="AU73" s="182">
        <f t="shared" si="8"/>
        <v>3.4297059940349064E-3</v>
      </c>
      <c r="AV73" s="182">
        <f t="shared" si="8"/>
        <v>-1.1505423470591655E-3</v>
      </c>
      <c r="AW73" s="185">
        <f t="shared" si="8"/>
        <v>-5.8157646687583484E-3</v>
      </c>
      <c r="AX73" s="59"/>
      <c r="AY73" s="175">
        <v>3</v>
      </c>
      <c r="AZ73" s="186">
        <v>6.0183623541533088E-2</v>
      </c>
      <c r="BA73" s="62"/>
      <c r="BB73" s="62"/>
      <c r="BC73" s="62"/>
      <c r="BD73" s="62"/>
      <c r="BE73" s="62"/>
      <c r="BF73" s="62"/>
      <c r="BG73" s="62"/>
    </row>
    <row r="74" spans="1:59" ht="14.25" customHeight="1" x14ac:dyDescent="0.2">
      <c r="A74" s="175">
        <v>4</v>
      </c>
      <c r="B74" s="177">
        <v>2200000</v>
      </c>
      <c r="C74" s="178">
        <v>2400000</v>
      </c>
      <c r="D74" s="178">
        <v>4200000</v>
      </c>
      <c r="E74" s="178">
        <v>93333333.333333343</v>
      </c>
      <c r="F74" s="178">
        <v>180000000</v>
      </c>
      <c r="G74" s="178">
        <v>146666666.66666669</v>
      </c>
      <c r="H74" s="178">
        <v>126666666.66666667</v>
      </c>
      <c r="I74" s="178">
        <v>200000000</v>
      </c>
      <c r="J74" s="178">
        <v>133333333.33333334</v>
      </c>
      <c r="K74" s="178">
        <v>140000000</v>
      </c>
      <c r="L74" s="178">
        <v>153333333.33333334</v>
      </c>
      <c r="M74" s="178">
        <v>80000000</v>
      </c>
      <c r="N74" s="178">
        <v>140000000</v>
      </c>
      <c r="O74" s="178">
        <v>93333333.333333343</v>
      </c>
      <c r="P74" s="179">
        <v>73333333.333333343</v>
      </c>
      <c r="Q74" s="153"/>
      <c r="R74" s="180">
        <v>4</v>
      </c>
      <c r="S74" s="168">
        <f>LOG('Supplementary Figure 2'!B74,10)</f>
        <v>6.3424226808222057</v>
      </c>
      <c r="T74" s="168">
        <f>LOG('Supplementary Figure 2'!C74,10)</f>
        <v>6.3802112417116055</v>
      </c>
      <c r="U74" s="168">
        <f>LOG('Supplementary Figure 2'!D74,10)</f>
        <v>6.6232492903978999</v>
      </c>
      <c r="V74" s="168">
        <f>LOG('Supplementary Figure 2'!E74,10)</f>
        <v>7.9700367766225568</v>
      </c>
      <c r="W74" s="168">
        <f>LOG('Supplementary Figure 2'!F74,10)</f>
        <v>8.2552725051033065</v>
      </c>
      <c r="X74" s="168">
        <f>LOG('Supplementary Figure 2'!G74,10)</f>
        <v>8.1663314217665253</v>
      </c>
      <c r="Y74" s="168">
        <f>LOG('Supplementary Figure 2'!H74,10)</f>
        <v>8.1026623418971475</v>
      </c>
      <c r="Z74" s="168">
        <f>LOG('Supplementary Figure 2'!I74,10)</f>
        <v>8.3010299956639813</v>
      </c>
      <c r="AA74" s="168">
        <f>LOG('Supplementary Figure 2'!J74,10)</f>
        <v>8.1249387366082999</v>
      </c>
      <c r="AB74" s="168">
        <f>LOG('Supplementary Figure 2'!K74,10)</f>
        <v>8.1461280356782382</v>
      </c>
      <c r="AC74" s="168">
        <f>LOG('Supplementary Figure 2'!L74,10)</f>
        <v>8.1856365769619117</v>
      </c>
      <c r="AD74" s="168">
        <f>LOG('Supplementary Figure 2'!M74,10)</f>
        <v>7.9030899869919429</v>
      </c>
      <c r="AE74" s="168">
        <f>LOG('Supplementary Figure 2'!N74,10)</f>
        <v>8.1461280356782382</v>
      </c>
      <c r="AF74" s="168">
        <f>LOG('Supplementary Figure 2'!O74,10)</f>
        <v>7.9700367766225568</v>
      </c>
      <c r="AG74" s="169">
        <f>LOG('Supplementary Figure 2'!P74,10)</f>
        <v>7.8653014261025431</v>
      </c>
      <c r="AH74" s="153"/>
      <c r="AI74" s="180">
        <v>4</v>
      </c>
      <c r="AJ74" s="181">
        <f t="shared" si="8"/>
        <v>1.9801283415333752E-3</v>
      </c>
      <c r="AK74" s="182">
        <f t="shared" si="8"/>
        <v>1.2461624034035583E-2</v>
      </c>
      <c r="AL74" s="183">
        <f t="shared" si="8"/>
        <v>6.1701009425467246E-2</v>
      </c>
      <c r="AM74" s="182">
        <f t="shared" si="8"/>
        <v>1.1720993523004077E-2</v>
      </c>
      <c r="AN74" s="182">
        <f t="shared" si="8"/>
        <v>-3.6107700327318039E-3</v>
      </c>
      <c r="AO74" s="182">
        <f t="shared" si="8"/>
        <v>-2.6090285952108487E-3</v>
      </c>
      <c r="AP74" s="182">
        <f t="shared" si="8"/>
        <v>8.0623037026716724E-3</v>
      </c>
      <c r="AQ74" s="182">
        <f t="shared" si="8"/>
        <v>-7.1471382962670403E-3</v>
      </c>
      <c r="AR74" s="182">
        <f t="shared" si="8"/>
        <v>4.340897730683465E-4</v>
      </c>
      <c r="AS74" s="182">
        <f t="shared" si="8"/>
        <v>4.0318789070505089E-4</v>
      </c>
      <c r="AT74" s="182">
        <f t="shared" si="8"/>
        <v>-5.8545268019954645E-3</v>
      </c>
      <c r="AU74" s="182">
        <f t="shared" si="8"/>
        <v>5.0481510205853779E-3</v>
      </c>
      <c r="AV74" s="182">
        <f t="shared" si="8"/>
        <v>-1.8211349619006877E-3</v>
      </c>
      <c r="AW74" s="185">
        <f t="shared" si="8"/>
        <v>-2.2047077333711197E-3</v>
      </c>
      <c r="AX74" s="59"/>
      <c r="AY74" s="175">
        <v>4</v>
      </c>
      <c r="AZ74" s="186">
        <v>6.1701009425467246E-2</v>
      </c>
      <c r="BA74" s="62"/>
      <c r="BB74" s="62"/>
      <c r="BC74" s="62"/>
      <c r="BD74" s="62"/>
      <c r="BE74" s="62"/>
      <c r="BF74" s="62"/>
      <c r="BG74" s="62"/>
    </row>
    <row r="75" spans="1:59" ht="14.25" customHeight="1" x14ac:dyDescent="0.2">
      <c r="A75" s="175">
        <v>5</v>
      </c>
      <c r="B75" s="177">
        <v>2800000</v>
      </c>
      <c r="C75" s="178">
        <v>2800000</v>
      </c>
      <c r="D75" s="178">
        <v>3933333.3333333335</v>
      </c>
      <c r="E75" s="178">
        <v>60000000.000000007</v>
      </c>
      <c r="F75" s="178">
        <v>133333333.33333334</v>
      </c>
      <c r="G75" s="178">
        <v>160000000</v>
      </c>
      <c r="H75" s="178">
        <v>153333333.33333334</v>
      </c>
      <c r="I75" s="178">
        <v>133333333.33333334</v>
      </c>
      <c r="J75" s="178">
        <v>120000000.00000001</v>
      </c>
      <c r="K75" s="178">
        <v>133333333.33333334</v>
      </c>
      <c r="L75" s="178">
        <v>80000000</v>
      </c>
      <c r="M75" s="178">
        <v>100000000</v>
      </c>
      <c r="N75" s="178">
        <v>93333333.333333343</v>
      </c>
      <c r="O75" s="178">
        <v>73333333.333333343</v>
      </c>
      <c r="P75" s="179">
        <v>86666666.666666672</v>
      </c>
      <c r="Q75" s="153"/>
      <c r="R75" s="180">
        <v>5</v>
      </c>
      <c r="S75" s="168">
        <f>LOG('Supplementary Figure 2'!B75,10)</f>
        <v>6.4471580313422185</v>
      </c>
      <c r="T75" s="168">
        <f>LOG('Supplementary Figure 2'!C75,10)</f>
        <v>6.4471580313422185</v>
      </c>
      <c r="U75" s="168">
        <f>LOG('Supplementary Figure 2'!D75,10)</f>
        <v>6.5947607525864624</v>
      </c>
      <c r="V75" s="168">
        <f>LOG('Supplementary Figure 2'!E75,10)</f>
        <v>7.778151250383643</v>
      </c>
      <c r="W75" s="168">
        <f>LOG('Supplementary Figure 2'!F75,10)</f>
        <v>8.1249387366082999</v>
      </c>
      <c r="X75" s="168">
        <f>LOG('Supplementary Figure 2'!G75,10)</f>
        <v>8.204119982655925</v>
      </c>
      <c r="Y75" s="168">
        <f>LOG('Supplementary Figure 2'!H75,10)</f>
        <v>8.1856365769619117</v>
      </c>
      <c r="Z75" s="168">
        <f>LOG('Supplementary Figure 2'!I75,10)</f>
        <v>8.1249387366082999</v>
      </c>
      <c r="AA75" s="168">
        <f>LOG('Supplementary Figure 2'!J75,10)</f>
        <v>8.0791812460476233</v>
      </c>
      <c r="AB75" s="168">
        <f>LOG('Supplementary Figure 2'!K75,10)</f>
        <v>8.1249387366082999</v>
      </c>
      <c r="AC75" s="168">
        <f>LOG('Supplementary Figure 2'!L75,10)</f>
        <v>7.9030899869919429</v>
      </c>
      <c r="AD75" s="168">
        <f>LOG('Supplementary Figure 2'!M75,10)</f>
        <v>8</v>
      </c>
      <c r="AE75" s="168">
        <f>LOG('Supplementary Figure 2'!N75,10)</f>
        <v>7.9700367766225568</v>
      </c>
      <c r="AF75" s="168">
        <f>LOG('Supplementary Figure 2'!O75,10)</f>
        <v>7.8653014261025431</v>
      </c>
      <c r="AG75" s="169">
        <f>LOG('Supplementary Figure 2'!P75,10)</f>
        <v>7.9378520932511547</v>
      </c>
      <c r="AH75" s="153"/>
      <c r="AI75" s="180">
        <v>5</v>
      </c>
      <c r="AJ75" s="181">
        <f t="shared" si="8"/>
        <v>0</v>
      </c>
      <c r="AK75" s="182">
        <f t="shared" si="8"/>
        <v>7.5453633360112633E-3</v>
      </c>
      <c r="AL75" s="183">
        <f t="shared" si="8"/>
        <v>5.5014391015431041E-2</v>
      </c>
      <c r="AM75" s="182">
        <f t="shared" si="8"/>
        <v>1.4539835536947142E-2</v>
      </c>
      <c r="AN75" s="182">
        <f t="shared" si="8"/>
        <v>3.2327589742263429E-3</v>
      </c>
      <c r="AO75" s="182">
        <f t="shared" si="8"/>
        <v>-7.518278652694152E-4</v>
      </c>
      <c r="AP75" s="182">
        <f t="shared" si="8"/>
        <v>-2.4809311089569078E-3</v>
      </c>
      <c r="AQ75" s="182">
        <f t="shared" si="8"/>
        <v>-1.8825505378829413E-3</v>
      </c>
      <c r="AR75" s="182">
        <f t="shared" si="8"/>
        <v>9.4127526894148214E-4</v>
      </c>
      <c r="AS75" s="182">
        <f t="shared" si="8"/>
        <v>-2.3070306237585078E-3</v>
      </c>
      <c r="AT75" s="182">
        <f t="shared" si="8"/>
        <v>2.0312868478852128E-3</v>
      </c>
      <c r="AU75" s="182">
        <f t="shared" si="8"/>
        <v>-6.2540575110121887E-4</v>
      </c>
      <c r="AV75" s="182">
        <f t="shared" si="8"/>
        <v>-1.1023538666855598E-3</v>
      </c>
      <c r="AW75" s="185">
        <f t="shared" si="8"/>
        <v>1.5303101111469935E-3</v>
      </c>
      <c r="AX75" s="59"/>
      <c r="AY75" s="175">
        <v>5</v>
      </c>
      <c r="AZ75" s="186">
        <v>5.5014391015431041E-2</v>
      </c>
      <c r="BA75" s="62"/>
      <c r="BB75" s="62"/>
      <c r="BC75" s="62"/>
      <c r="BD75" s="62"/>
      <c r="BE75" s="62"/>
      <c r="BF75" s="62"/>
      <c r="BG75" s="62"/>
    </row>
    <row r="76" spans="1:59" ht="14.25" customHeight="1" x14ac:dyDescent="0.2">
      <c r="A76" s="175">
        <v>6</v>
      </c>
      <c r="B76" s="177">
        <v>1933333.3333333335</v>
      </c>
      <c r="C76" s="178">
        <v>2933333.3333333335</v>
      </c>
      <c r="D76" s="178">
        <v>3333333.3333333335</v>
      </c>
      <c r="E76" s="178">
        <v>80000000</v>
      </c>
      <c r="F76" s="178">
        <v>166666666.66666669</v>
      </c>
      <c r="G76" s="178">
        <v>160000000</v>
      </c>
      <c r="H76" s="178">
        <v>153333333.33333334</v>
      </c>
      <c r="I76" s="178">
        <v>153333333.33333334</v>
      </c>
      <c r="J76" s="178">
        <v>86666666.666666672</v>
      </c>
      <c r="K76" s="178">
        <v>106666666.66666667</v>
      </c>
      <c r="L76" s="178">
        <v>93333333.333333343</v>
      </c>
      <c r="M76" s="178">
        <v>126666666.66666667</v>
      </c>
      <c r="N76" s="178">
        <v>146666666.66666669</v>
      </c>
      <c r="O76" s="178">
        <v>60000000.000000007</v>
      </c>
      <c r="P76" s="179">
        <v>53333333.333333336</v>
      </c>
      <c r="Q76" s="153"/>
      <c r="R76" s="180">
        <v>6</v>
      </c>
      <c r="S76" s="168">
        <f>LOG('Supplementary Figure 2'!B76,10)</f>
        <v>6.2863067388432743</v>
      </c>
      <c r="T76" s="168">
        <f>LOG('Supplementary Figure 2'!C76,10)</f>
        <v>6.4673614174305056</v>
      </c>
      <c r="U76" s="168">
        <f>LOG('Supplementary Figure 2'!D76,10)</f>
        <v>6.5228787452803365</v>
      </c>
      <c r="V76" s="168">
        <f>LOG('Supplementary Figure 2'!E76,10)</f>
        <v>7.9030899869919429</v>
      </c>
      <c r="W76" s="168">
        <f>LOG('Supplementary Figure 2'!F76,10)</f>
        <v>8.2218487496163561</v>
      </c>
      <c r="X76" s="168">
        <f>LOG('Supplementary Figure 2'!G76,10)</f>
        <v>8.204119982655925</v>
      </c>
      <c r="Y76" s="168">
        <f>LOG('Supplementary Figure 2'!H76,10)</f>
        <v>8.1856365769619117</v>
      </c>
      <c r="Z76" s="168">
        <f>LOG('Supplementary Figure 2'!I76,10)</f>
        <v>8.1856365769619117</v>
      </c>
      <c r="AA76" s="168">
        <f>LOG('Supplementary Figure 2'!J76,10)</f>
        <v>7.9378520932511547</v>
      </c>
      <c r="AB76" s="168">
        <f>LOG('Supplementary Figure 2'!K76,10)</f>
        <v>8.0280287236002437</v>
      </c>
      <c r="AC76" s="168">
        <f>LOG('Supplementary Figure 2'!L76,10)</f>
        <v>7.9700367766225568</v>
      </c>
      <c r="AD76" s="168">
        <f>LOG('Supplementary Figure 2'!M76,10)</f>
        <v>8.1026623418971475</v>
      </c>
      <c r="AE76" s="168">
        <f>LOG('Supplementary Figure 2'!N76,10)</f>
        <v>8.1663314217665253</v>
      </c>
      <c r="AF76" s="168">
        <f>LOG('Supplementary Figure 2'!O76,10)</f>
        <v>7.778151250383643</v>
      </c>
      <c r="AG76" s="169">
        <f>LOG('Supplementary Figure 2'!P76,10)</f>
        <v>7.7269987279362615</v>
      </c>
      <c r="AH76" s="153"/>
      <c r="AI76" s="180">
        <v>6</v>
      </c>
      <c r="AJ76" s="181">
        <f t="shared" si="8"/>
        <v>9.4648243290968593E-3</v>
      </c>
      <c r="AK76" s="182">
        <f t="shared" si="8"/>
        <v>2.8491988430560558E-3</v>
      </c>
      <c r="AL76" s="183">
        <f t="shared" si="8"/>
        <v>6.3979338915951325E-2</v>
      </c>
      <c r="AM76" s="182">
        <f t="shared" si="8"/>
        <v>1.3180423966614391E-2</v>
      </c>
      <c r="AN76" s="182">
        <f t="shared" si="8"/>
        <v>-7.1954249735406135E-4</v>
      </c>
      <c r="AO76" s="182">
        <f t="shared" si="8"/>
        <v>-7.518278652694152E-4</v>
      </c>
      <c r="AP76" s="182">
        <f t="shared" si="8"/>
        <v>0</v>
      </c>
      <c r="AQ76" s="182">
        <f t="shared" si="8"/>
        <v>-1.0246086654871178E-2</v>
      </c>
      <c r="AR76" s="182">
        <f t="shared" si="8"/>
        <v>1.8827145691819938E-3</v>
      </c>
      <c r="AS76" s="182">
        <f t="shared" si="8"/>
        <v>-6.0415847347893784E-4</v>
      </c>
      <c r="AT76" s="182">
        <f t="shared" si="8"/>
        <v>2.7505974475306783E-3</v>
      </c>
      <c r="AU76" s="182">
        <f t="shared" si="8"/>
        <v>1.3045142976054191E-3</v>
      </c>
      <c r="AV76" s="182">
        <f t="shared" si="8"/>
        <v>-4.0584246814383473E-3</v>
      </c>
      <c r="AW76" s="185">
        <f t="shared" si="8"/>
        <v>-1.0996928568625872E-3</v>
      </c>
      <c r="AX76" s="59"/>
      <c r="AY76" s="175">
        <v>6</v>
      </c>
      <c r="AZ76" s="186">
        <v>6.3979338915951325E-2</v>
      </c>
      <c r="BA76" s="62"/>
      <c r="BB76" s="62"/>
      <c r="BC76" s="62"/>
      <c r="BD76" s="62"/>
      <c r="BE76" s="62"/>
      <c r="BF76" s="62"/>
      <c r="BG76" s="62"/>
    </row>
    <row r="77" spans="1:59" ht="14.25" customHeight="1" x14ac:dyDescent="0.2">
      <c r="A77" s="175">
        <v>7</v>
      </c>
      <c r="B77" s="177">
        <v>2000000.0000000002</v>
      </c>
      <c r="C77" s="178">
        <v>2200000</v>
      </c>
      <c r="D77" s="178">
        <v>4266666.666666667</v>
      </c>
      <c r="E77" s="178">
        <v>86666666.666666672</v>
      </c>
      <c r="F77" s="178">
        <v>173333333.33333334</v>
      </c>
      <c r="G77" s="178">
        <v>160000000</v>
      </c>
      <c r="H77" s="178">
        <v>153333333.33333334</v>
      </c>
      <c r="I77" s="178">
        <v>113333333.33333334</v>
      </c>
      <c r="J77" s="178">
        <v>80000000</v>
      </c>
      <c r="K77" s="178">
        <v>93333333.333333343</v>
      </c>
      <c r="L77" s="178">
        <v>86666666.666666672</v>
      </c>
      <c r="M77" s="178">
        <v>86666666.666666672</v>
      </c>
      <c r="N77" s="178">
        <v>113333333.33333334</v>
      </c>
      <c r="O77" s="178">
        <v>53333333.333333336</v>
      </c>
      <c r="P77" s="179">
        <v>53333333.333333336</v>
      </c>
      <c r="Q77" s="153"/>
      <c r="R77" s="180">
        <v>7</v>
      </c>
      <c r="S77" s="168">
        <f>LOG('Supplementary Figure 2'!B77,10)</f>
        <v>6.3010299956639804</v>
      </c>
      <c r="T77" s="168">
        <f>LOG('Supplementary Figure 2'!C77,10)</f>
        <v>6.3424226808222057</v>
      </c>
      <c r="U77" s="168">
        <f>LOG('Supplementary Figure 2'!D77,10)</f>
        <v>6.6300887149282053</v>
      </c>
      <c r="V77" s="168">
        <f>LOG('Supplementary Figure 2'!E77,10)</f>
        <v>7.9378520932511547</v>
      </c>
      <c r="W77" s="168">
        <f>LOG('Supplementary Figure 2'!F77,10)</f>
        <v>8.2388820889151351</v>
      </c>
      <c r="X77" s="168">
        <f>LOG('Supplementary Figure 2'!G77,10)</f>
        <v>8.204119982655925</v>
      </c>
      <c r="Y77" s="168">
        <f>LOG('Supplementary Figure 2'!H77,10)</f>
        <v>8.1856365769619117</v>
      </c>
      <c r="Z77" s="168">
        <f>LOG('Supplementary Figure 2'!I77,10)</f>
        <v>8.0543576623225928</v>
      </c>
      <c r="AA77" s="168">
        <f>LOG('Supplementary Figure 2'!J77,10)</f>
        <v>7.9030899869919429</v>
      </c>
      <c r="AB77" s="168">
        <f>LOG('Supplementary Figure 2'!K77,10)</f>
        <v>7.9700367766225568</v>
      </c>
      <c r="AC77" s="168">
        <f>LOG('Supplementary Figure 2'!L77,10)</f>
        <v>7.9378520932511547</v>
      </c>
      <c r="AD77" s="168">
        <f>LOG('Supplementary Figure 2'!M77,10)</f>
        <v>7.9378520932511547</v>
      </c>
      <c r="AE77" s="168">
        <f>LOG('Supplementary Figure 2'!N77,10)</f>
        <v>8.0543576623225928</v>
      </c>
      <c r="AF77" s="168">
        <f>LOG('Supplementary Figure 2'!O77,10)</f>
        <v>7.7269987279362615</v>
      </c>
      <c r="AG77" s="169">
        <f>LOG('Supplementary Figure 2'!P77,10)</f>
        <v>7.7269987279362615</v>
      </c>
      <c r="AH77" s="153"/>
      <c r="AI77" s="180">
        <v>7</v>
      </c>
      <c r="AJ77" s="181">
        <f t="shared" si="8"/>
        <v>2.1825701202187729E-3</v>
      </c>
      <c r="AK77" s="182">
        <f t="shared" si="8"/>
        <v>1.4785787723981805E-2</v>
      </c>
      <c r="AL77" s="183">
        <f t="shared" si="8"/>
        <v>6.0008178832606167E-2</v>
      </c>
      <c r="AM77" s="182">
        <f t="shared" si="8"/>
        <v>1.240731481889029E-2</v>
      </c>
      <c r="AN77" s="182">
        <f t="shared" si="8"/>
        <v>-1.4094002987496601E-3</v>
      </c>
      <c r="AO77" s="182">
        <f t="shared" si="8"/>
        <v>-7.518278652694152E-4</v>
      </c>
      <c r="AP77" s="182">
        <f t="shared" si="8"/>
        <v>-5.3892373083873563E-3</v>
      </c>
      <c r="AQ77" s="182">
        <f t="shared" si="8"/>
        <v>-6.3198162956035857E-3</v>
      </c>
      <c r="AR77" s="182">
        <f t="shared" si="8"/>
        <v>1.4058810967840108E-3</v>
      </c>
      <c r="AS77" s="182">
        <f t="shared" si="8"/>
        <v>-3.3719881111206719E-4</v>
      </c>
      <c r="AT77" s="182">
        <f t="shared" si="8"/>
        <v>0</v>
      </c>
      <c r="AU77" s="182">
        <f t="shared" si="8"/>
        <v>2.4284246732419134E-3</v>
      </c>
      <c r="AV77" s="182">
        <f t="shared" si="8"/>
        <v>-3.4577287628104626E-3</v>
      </c>
      <c r="AW77" s="185">
        <f t="shared" si="8"/>
        <v>0</v>
      </c>
      <c r="AX77" s="59"/>
      <c r="AY77" s="175">
        <v>7</v>
      </c>
      <c r="AZ77" s="186">
        <v>6.0008178832606167E-2</v>
      </c>
      <c r="BA77" s="62"/>
      <c r="BB77" s="62"/>
      <c r="BC77" s="62"/>
      <c r="BD77" s="62"/>
      <c r="BE77" s="62"/>
      <c r="BF77" s="62"/>
      <c r="BG77" s="62"/>
    </row>
    <row r="78" spans="1:59" ht="14.25" customHeight="1" thickBot="1" x14ac:dyDescent="0.25">
      <c r="A78" s="187">
        <v>8</v>
      </c>
      <c r="B78" s="188">
        <v>2400000</v>
      </c>
      <c r="C78" s="189">
        <v>2666666.666666667</v>
      </c>
      <c r="D78" s="189">
        <v>3800000.0000000005</v>
      </c>
      <c r="E78" s="189">
        <v>73333333.333333343</v>
      </c>
      <c r="F78" s="189">
        <v>133333333.33333334</v>
      </c>
      <c r="G78" s="189">
        <v>133333333.33333334</v>
      </c>
      <c r="H78" s="189">
        <v>173333333.33333334</v>
      </c>
      <c r="I78" s="189">
        <v>140000000</v>
      </c>
      <c r="J78" s="189">
        <v>80000000</v>
      </c>
      <c r="K78" s="189">
        <v>86666666.666666672</v>
      </c>
      <c r="L78" s="189">
        <v>73333333.333333343</v>
      </c>
      <c r="M78" s="189">
        <v>106666666.66666667</v>
      </c>
      <c r="N78" s="189">
        <v>86666666.666666672</v>
      </c>
      <c r="O78" s="189">
        <v>60000000.000000007</v>
      </c>
      <c r="P78" s="190">
        <v>60000000.000000007</v>
      </c>
      <c r="Q78" s="153"/>
      <c r="R78" s="191">
        <v>8</v>
      </c>
      <c r="S78" s="192">
        <f>LOG('Supplementary Figure 2'!B78,10)</f>
        <v>6.3802112417116055</v>
      </c>
      <c r="T78" s="192">
        <f>LOG('Supplementary Figure 2'!C78,10)</f>
        <v>6.4259687322722803</v>
      </c>
      <c r="U78" s="192">
        <f>LOG('Supplementary Figure 2'!D78,10)</f>
        <v>6.5797835966168092</v>
      </c>
      <c r="V78" s="192">
        <f>LOG('Supplementary Figure 2'!E78,10)</f>
        <v>7.8653014261025431</v>
      </c>
      <c r="W78" s="192">
        <f>LOG('Supplementary Figure 2'!F78,10)</f>
        <v>8.1249387366082999</v>
      </c>
      <c r="X78" s="192">
        <f>LOG('Supplementary Figure 2'!G78,10)</f>
        <v>8.1249387366082999</v>
      </c>
      <c r="Y78" s="192">
        <f>LOG('Supplementary Figure 2'!H78,10)</f>
        <v>8.2388820889151351</v>
      </c>
      <c r="Z78" s="192">
        <f>LOG('Supplementary Figure 2'!I78,10)</f>
        <v>8.1461280356782382</v>
      </c>
      <c r="AA78" s="192">
        <f>LOG('Supplementary Figure 2'!J78,10)</f>
        <v>7.9030899869919429</v>
      </c>
      <c r="AB78" s="192">
        <f>LOG('Supplementary Figure 2'!K78,10)</f>
        <v>7.9378520932511547</v>
      </c>
      <c r="AC78" s="192">
        <f>LOG('Supplementary Figure 2'!L78,10)</f>
        <v>7.8653014261025431</v>
      </c>
      <c r="AD78" s="192">
        <f>LOG('Supplementary Figure 2'!M78,10)</f>
        <v>8.0280287236002437</v>
      </c>
      <c r="AE78" s="192">
        <f>LOG('Supplementary Figure 2'!N78,10)</f>
        <v>7.9378520932511547</v>
      </c>
      <c r="AF78" s="192">
        <f>LOG('Supplementary Figure 2'!O78,10)</f>
        <v>7.778151250383643</v>
      </c>
      <c r="AG78" s="193">
        <f>LOG('Supplementary Figure 2'!P78,10)</f>
        <v>7.778151250383643</v>
      </c>
      <c r="AH78" s="153"/>
      <c r="AI78" s="194">
        <v>8</v>
      </c>
      <c r="AJ78" s="195">
        <f t="shared" si="8"/>
        <v>2.3820626906753978E-3</v>
      </c>
      <c r="AK78" s="196">
        <f t="shared" si="8"/>
        <v>7.8848206258330389E-3</v>
      </c>
      <c r="AL78" s="197">
        <f t="shared" si="8"/>
        <v>5.9486334676252167E-2</v>
      </c>
      <c r="AM78" s="196">
        <f t="shared" si="8"/>
        <v>1.0825775768208272E-2</v>
      </c>
      <c r="AN78" s="196">
        <f t="shared" si="8"/>
        <v>0</v>
      </c>
      <c r="AO78" s="196">
        <f t="shared" si="8"/>
        <v>4.6421592729759395E-3</v>
      </c>
      <c r="AP78" s="196">
        <f t="shared" si="8"/>
        <v>-3.7739797268392483E-3</v>
      </c>
      <c r="AQ78" s="196">
        <f t="shared" si="8"/>
        <v>-1.0096302041170751E-2</v>
      </c>
      <c r="AR78" s="196">
        <f t="shared" si="8"/>
        <v>7.3148347455986179E-4</v>
      </c>
      <c r="AS78" s="196">
        <f t="shared" si="8"/>
        <v>-7.6515505557349763E-4</v>
      </c>
      <c r="AT78" s="196">
        <f t="shared" si="8"/>
        <v>3.413024680329009E-3</v>
      </c>
      <c r="AU78" s="196">
        <f t="shared" si="8"/>
        <v>-1.8827145691820018E-3</v>
      </c>
      <c r="AV78" s="196">
        <f t="shared" si="8"/>
        <v>-1.693669997758221E-3</v>
      </c>
      <c r="AW78" s="199">
        <f t="shared" si="8"/>
        <v>0</v>
      </c>
      <c r="AX78" s="59"/>
      <c r="AY78" s="200">
        <v>8</v>
      </c>
      <c r="AZ78" s="201">
        <v>5.9486334676252167E-2</v>
      </c>
      <c r="BA78" s="62"/>
      <c r="BB78" s="62"/>
      <c r="BC78" s="62"/>
      <c r="BD78" s="62"/>
      <c r="BE78" s="62"/>
      <c r="BF78" s="62"/>
      <c r="BG78" s="62"/>
    </row>
    <row r="79" spans="1:59" ht="14.25" customHeight="1" thickBot="1" x14ac:dyDescent="0.25">
      <c r="A79" s="62"/>
      <c r="B79" s="142"/>
      <c r="C79" s="156"/>
      <c r="D79" s="156"/>
      <c r="E79" s="156"/>
      <c r="F79" s="156"/>
      <c r="G79" s="156"/>
      <c r="H79" s="156"/>
      <c r="I79" s="156"/>
      <c r="J79" s="43"/>
      <c r="K79" s="43"/>
      <c r="L79" s="156"/>
      <c r="M79" s="156"/>
      <c r="N79" s="156"/>
      <c r="O79" s="43"/>
      <c r="P79" s="43"/>
      <c r="Q79" s="153"/>
      <c r="R79" s="62"/>
      <c r="S79" s="156"/>
      <c r="T79" s="156"/>
      <c r="U79" s="156"/>
      <c r="V79" s="156"/>
      <c r="W79" s="156"/>
      <c r="X79" s="156"/>
      <c r="Y79" s="156"/>
      <c r="Z79" s="156"/>
      <c r="AA79" s="43"/>
      <c r="AB79" s="43"/>
      <c r="AC79" s="156"/>
      <c r="AD79" s="156"/>
      <c r="AE79" s="156"/>
      <c r="AF79" s="43"/>
      <c r="AG79" s="224"/>
      <c r="AH79" s="153"/>
      <c r="AI79" s="203" t="s">
        <v>4</v>
      </c>
      <c r="AJ79" s="204">
        <f t="shared" ref="AJ79:AW79" si="9">AVERAGE(AJ71:AJ78)</f>
        <v>2.7666184886472184E-3</v>
      </c>
      <c r="AK79" s="205">
        <f t="shared" si="9"/>
        <v>9.7796175769979208E-3</v>
      </c>
      <c r="AL79" s="150">
        <f t="shared" si="9"/>
        <v>6.0413996602970491E-2</v>
      </c>
      <c r="AM79" s="205">
        <f t="shared" si="9"/>
        <v>1.2822244181356182E-2</v>
      </c>
      <c r="AN79" s="205">
        <f t="shared" si="9"/>
        <v>-8.1970851456063091E-4</v>
      </c>
      <c r="AO79" s="149">
        <f t="shared" si="9"/>
        <v>-9.4634386312313025E-4</v>
      </c>
      <c r="AP79" s="149">
        <f t="shared" si="9"/>
        <v>-1.3794330591512781E-3</v>
      </c>
      <c r="AQ79" s="149">
        <f t="shared" si="9"/>
        <v>-4.5809718610736192E-3</v>
      </c>
      <c r="AR79" s="149">
        <f t="shared" si="9"/>
        <v>8.8266797908698549E-4</v>
      </c>
      <c r="AS79" s="205">
        <f t="shared" si="9"/>
        <v>-5.5541311228725788E-4</v>
      </c>
      <c r="AT79" s="205">
        <f t="shared" si="9"/>
        <v>-8.5346050710177865E-4</v>
      </c>
      <c r="AU79" s="205">
        <f t="shared" si="9"/>
        <v>2.3531386312668776E-3</v>
      </c>
      <c r="AV79" s="205">
        <f t="shared" si="9"/>
        <v>-2.3466982815390611E-3</v>
      </c>
      <c r="AW79" s="206">
        <f t="shared" si="9"/>
        <v>-1.6854644718336405E-3</v>
      </c>
      <c r="AX79" s="59"/>
      <c r="AY79" s="207" t="s">
        <v>165</v>
      </c>
      <c r="AZ79" s="147">
        <v>6.0413996602970491E-2</v>
      </c>
      <c r="BA79" s="62"/>
      <c r="BB79" s="62"/>
      <c r="BC79" s="62"/>
      <c r="BD79" s="62"/>
      <c r="BE79" s="62"/>
      <c r="BF79" s="62"/>
      <c r="BG79" s="62"/>
    </row>
    <row r="80" spans="1:59" ht="14.25" customHeight="1" x14ac:dyDescent="0.2">
      <c r="A80" s="62"/>
      <c r="B80" s="142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3"/>
      <c r="R80" s="62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202"/>
      <c r="AH80" s="153"/>
      <c r="AX80" s="59"/>
      <c r="BA80" s="62"/>
      <c r="BB80" s="62"/>
      <c r="BC80" s="62"/>
      <c r="BD80" s="62"/>
      <c r="BE80" s="62"/>
      <c r="BF80" s="62"/>
      <c r="BG80" s="62"/>
    </row>
    <row r="81" spans="1:59" ht="14.25" customHeight="1" x14ac:dyDescent="0.2">
      <c r="A81" s="208"/>
      <c r="B81" s="211"/>
      <c r="C81" s="208"/>
      <c r="D81" s="208"/>
      <c r="E81" s="208"/>
      <c r="F81" s="208"/>
      <c r="G81" s="208"/>
      <c r="H81" s="208"/>
      <c r="I81" s="208"/>
      <c r="J81" s="208"/>
      <c r="K81" s="208"/>
      <c r="L81" s="208"/>
      <c r="M81" s="208"/>
      <c r="N81" s="208"/>
      <c r="O81" s="208"/>
      <c r="P81" s="208"/>
      <c r="Q81" s="209"/>
      <c r="R81" s="208"/>
      <c r="S81" s="211"/>
      <c r="T81" s="208"/>
      <c r="U81" s="208"/>
      <c r="V81" s="208"/>
      <c r="W81" s="208"/>
      <c r="X81" s="208"/>
      <c r="Y81" s="208"/>
      <c r="Z81" s="208"/>
      <c r="AA81" s="208"/>
      <c r="AB81" s="208"/>
      <c r="AC81" s="208"/>
      <c r="AD81" s="208"/>
      <c r="AE81" s="208"/>
      <c r="AF81" s="208"/>
      <c r="AG81" s="210"/>
      <c r="AH81" s="209"/>
      <c r="AI81" s="211"/>
      <c r="AJ81" s="211"/>
      <c r="AK81" s="211"/>
      <c r="AL81" s="211"/>
      <c r="AM81" s="211"/>
      <c r="AN81" s="211"/>
      <c r="AO81" s="211"/>
      <c r="AP81" s="211"/>
      <c r="AQ81" s="211"/>
      <c r="AR81" s="211"/>
      <c r="AS81" s="211"/>
      <c r="AT81" s="211"/>
      <c r="AU81" s="211"/>
      <c r="AV81" s="211"/>
      <c r="AW81" s="211"/>
      <c r="AX81" s="211"/>
      <c r="AY81" s="208"/>
      <c r="AZ81" s="211"/>
      <c r="BA81" s="208"/>
      <c r="BB81" s="62"/>
      <c r="BC81" s="62"/>
      <c r="BD81" s="62"/>
      <c r="BE81" s="62"/>
      <c r="BF81" s="62"/>
      <c r="BG81" s="62"/>
    </row>
    <row r="82" spans="1:59" ht="14.25" customHeight="1" thickBot="1" x14ac:dyDescent="0.25">
      <c r="A82" s="62"/>
      <c r="B82" s="142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3"/>
      <c r="R82" s="62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202"/>
      <c r="AH82" s="153"/>
      <c r="AX82" s="59"/>
      <c r="BA82" s="62"/>
      <c r="BB82" s="62"/>
      <c r="BC82" s="62"/>
      <c r="BD82" s="62"/>
      <c r="BE82" s="62"/>
      <c r="BF82" s="62"/>
      <c r="BG82" s="62"/>
    </row>
    <row r="83" spans="1:59" ht="14.25" customHeight="1" thickBot="1" x14ac:dyDescent="0.25">
      <c r="A83" s="62"/>
      <c r="B83" s="142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43"/>
      <c r="O83" s="43"/>
      <c r="P83" s="225"/>
      <c r="Q83" s="153"/>
      <c r="R83" s="62"/>
      <c r="AH83" s="153"/>
      <c r="AI83" s="217" t="s">
        <v>169</v>
      </c>
      <c r="AJ83" s="142"/>
      <c r="AK83" s="142"/>
      <c r="AL83" s="142"/>
      <c r="AM83" s="142"/>
      <c r="AN83" s="142"/>
      <c r="AO83" s="142"/>
      <c r="AP83" s="142"/>
      <c r="AQ83" s="142"/>
      <c r="AR83" s="142"/>
      <c r="AS83" s="142"/>
      <c r="AT83" s="142"/>
      <c r="AU83" s="142"/>
      <c r="AV83" s="43"/>
      <c r="AW83" s="43"/>
      <c r="AX83" s="59"/>
      <c r="AY83" s="62"/>
      <c r="AZ83" s="59"/>
      <c r="BA83" s="62"/>
      <c r="BB83" s="62"/>
      <c r="BC83" s="62"/>
      <c r="BD83" s="62"/>
      <c r="BE83" s="62"/>
      <c r="BF83" s="62"/>
      <c r="BG83" s="62"/>
    </row>
    <row r="84" spans="1:59" ht="14.25" customHeight="1" thickBot="1" x14ac:dyDescent="0.25">
      <c r="A84" s="355" t="s">
        <v>132</v>
      </c>
      <c r="B84" s="218" t="s">
        <v>169</v>
      </c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43"/>
      <c r="O84" s="43"/>
      <c r="P84" s="225"/>
      <c r="Q84" s="153"/>
      <c r="R84" s="355" t="s">
        <v>132</v>
      </c>
      <c r="S84" s="217" t="s">
        <v>169</v>
      </c>
      <c r="T84" s="156"/>
      <c r="U84" s="156"/>
      <c r="V84" s="156"/>
      <c r="W84" s="156"/>
      <c r="X84" s="156"/>
      <c r="Y84" s="156"/>
      <c r="Z84" s="156"/>
      <c r="AA84" s="156"/>
      <c r="AB84" s="156"/>
      <c r="AC84" s="156"/>
      <c r="AD84" s="156"/>
      <c r="AE84" s="43"/>
      <c r="AF84" s="43"/>
      <c r="AG84" s="226"/>
      <c r="AH84" s="153"/>
      <c r="AI84" s="147" t="s">
        <v>133</v>
      </c>
      <c r="AJ84" s="148">
        <v>3</v>
      </c>
      <c r="AK84" s="149">
        <v>3</v>
      </c>
      <c r="AL84" s="150">
        <v>3</v>
      </c>
      <c r="AM84" s="149">
        <v>3</v>
      </c>
      <c r="AN84" s="149">
        <v>3</v>
      </c>
      <c r="AO84" s="149">
        <v>3</v>
      </c>
      <c r="AP84" s="149">
        <v>3</v>
      </c>
      <c r="AQ84" s="149">
        <v>3</v>
      </c>
      <c r="AR84" s="149">
        <v>6</v>
      </c>
      <c r="AS84" s="149">
        <v>12</v>
      </c>
      <c r="AT84" s="149">
        <v>6</v>
      </c>
      <c r="AU84" s="149">
        <v>6</v>
      </c>
      <c r="AV84" s="149">
        <v>12</v>
      </c>
      <c r="AW84" s="151">
        <v>6</v>
      </c>
      <c r="AX84" s="59"/>
      <c r="AY84" s="62"/>
      <c r="AZ84" s="59"/>
      <c r="BA84" s="62"/>
      <c r="BB84" s="62"/>
      <c r="BC84" s="62"/>
      <c r="BD84" s="62"/>
      <c r="BE84" s="62"/>
      <c r="BF84" s="62"/>
      <c r="BG84" s="62"/>
    </row>
    <row r="85" spans="1:59" ht="14.25" customHeight="1" thickBot="1" x14ac:dyDescent="0.25">
      <c r="A85" s="356" t="s">
        <v>134</v>
      </c>
      <c r="B85" s="148">
        <v>0</v>
      </c>
      <c r="C85" s="149">
        <v>3</v>
      </c>
      <c r="D85" s="149">
        <v>6</v>
      </c>
      <c r="E85" s="149">
        <v>9</v>
      </c>
      <c r="F85" s="149">
        <v>12</v>
      </c>
      <c r="G85" s="149">
        <v>15</v>
      </c>
      <c r="H85" s="149">
        <v>18</v>
      </c>
      <c r="I85" s="149">
        <v>21</v>
      </c>
      <c r="J85" s="149">
        <v>24</v>
      </c>
      <c r="K85" s="149">
        <v>30</v>
      </c>
      <c r="L85" s="149">
        <v>42</v>
      </c>
      <c r="M85" s="149">
        <v>48</v>
      </c>
      <c r="N85" s="149">
        <v>54</v>
      </c>
      <c r="O85" s="149">
        <v>66</v>
      </c>
      <c r="P85" s="151">
        <v>72</v>
      </c>
      <c r="Q85" s="153"/>
      <c r="R85" s="359" t="s">
        <v>134</v>
      </c>
      <c r="S85" s="148">
        <v>0</v>
      </c>
      <c r="T85" s="149">
        <v>3</v>
      </c>
      <c r="U85" s="149">
        <v>6</v>
      </c>
      <c r="V85" s="149">
        <v>9</v>
      </c>
      <c r="W85" s="149">
        <v>12</v>
      </c>
      <c r="X85" s="149">
        <v>15</v>
      </c>
      <c r="Y85" s="149">
        <v>18</v>
      </c>
      <c r="Z85" s="149">
        <v>21</v>
      </c>
      <c r="AA85" s="149">
        <v>24</v>
      </c>
      <c r="AB85" s="149">
        <v>30</v>
      </c>
      <c r="AC85" s="149">
        <v>42</v>
      </c>
      <c r="AD85" s="149">
        <v>48</v>
      </c>
      <c r="AE85" s="149">
        <v>54</v>
      </c>
      <c r="AF85" s="149">
        <v>66</v>
      </c>
      <c r="AG85" s="154">
        <v>72</v>
      </c>
      <c r="AH85" s="153"/>
      <c r="AI85" s="147" t="s">
        <v>134</v>
      </c>
      <c r="AJ85" s="148" t="s">
        <v>135</v>
      </c>
      <c r="AK85" s="149" t="s">
        <v>136</v>
      </c>
      <c r="AL85" s="150" t="s">
        <v>137</v>
      </c>
      <c r="AM85" s="149" t="s">
        <v>138</v>
      </c>
      <c r="AN85" s="149" t="s">
        <v>139</v>
      </c>
      <c r="AO85" s="149" t="s">
        <v>140</v>
      </c>
      <c r="AP85" s="149" t="s">
        <v>141</v>
      </c>
      <c r="AQ85" s="149" t="s">
        <v>142</v>
      </c>
      <c r="AR85" s="149" t="s">
        <v>143</v>
      </c>
      <c r="AS85" s="149" t="s">
        <v>144</v>
      </c>
      <c r="AT85" s="149" t="s">
        <v>145</v>
      </c>
      <c r="AU85" s="149" t="s">
        <v>146</v>
      </c>
      <c r="AV85" s="149" t="s">
        <v>147</v>
      </c>
      <c r="AW85" s="155" t="s">
        <v>148</v>
      </c>
      <c r="AX85" s="59"/>
      <c r="AY85" s="62"/>
      <c r="AZ85" s="59"/>
      <c r="BA85" s="62"/>
      <c r="BB85" s="62"/>
      <c r="BC85" s="62"/>
      <c r="BD85" s="62"/>
      <c r="BE85" s="62"/>
      <c r="BF85" s="62"/>
      <c r="BG85" s="62"/>
    </row>
    <row r="86" spans="1:59" ht="14.25" customHeight="1" thickBot="1" x14ac:dyDescent="0.25">
      <c r="A86" s="357" t="s">
        <v>8</v>
      </c>
      <c r="B86" s="157" t="s">
        <v>149</v>
      </c>
      <c r="C86" s="158" t="s">
        <v>20</v>
      </c>
      <c r="D86" s="158" t="s">
        <v>21</v>
      </c>
      <c r="E86" s="158" t="s">
        <v>22</v>
      </c>
      <c r="F86" s="158" t="s">
        <v>23</v>
      </c>
      <c r="G86" s="158" t="s">
        <v>24</v>
      </c>
      <c r="H86" s="158" t="s">
        <v>25</v>
      </c>
      <c r="I86" s="158" t="s">
        <v>26</v>
      </c>
      <c r="J86" s="158" t="s">
        <v>27</v>
      </c>
      <c r="K86" s="158" t="s">
        <v>28</v>
      </c>
      <c r="L86" s="158" t="s">
        <v>29</v>
      </c>
      <c r="M86" s="158" t="s">
        <v>30</v>
      </c>
      <c r="N86" s="158" t="s">
        <v>31</v>
      </c>
      <c r="O86" s="158" t="s">
        <v>32</v>
      </c>
      <c r="P86" s="159" t="s">
        <v>33</v>
      </c>
      <c r="Q86" s="153"/>
      <c r="R86" s="360" t="s">
        <v>8</v>
      </c>
      <c r="S86" s="157" t="s">
        <v>149</v>
      </c>
      <c r="T86" s="158" t="s">
        <v>20</v>
      </c>
      <c r="U86" s="158" t="s">
        <v>21</v>
      </c>
      <c r="V86" s="158" t="s">
        <v>22</v>
      </c>
      <c r="W86" s="158" t="s">
        <v>23</v>
      </c>
      <c r="X86" s="158" t="s">
        <v>24</v>
      </c>
      <c r="Y86" s="158" t="s">
        <v>25</v>
      </c>
      <c r="Z86" s="158" t="s">
        <v>26</v>
      </c>
      <c r="AA86" s="158" t="s">
        <v>27</v>
      </c>
      <c r="AB86" s="158" t="s">
        <v>28</v>
      </c>
      <c r="AC86" s="158" t="s">
        <v>29</v>
      </c>
      <c r="AD86" s="158" t="s">
        <v>30</v>
      </c>
      <c r="AE86" s="158" t="s">
        <v>31</v>
      </c>
      <c r="AF86" s="158" t="s">
        <v>32</v>
      </c>
      <c r="AG86" s="160" t="s">
        <v>33</v>
      </c>
      <c r="AH86" s="153"/>
      <c r="AI86" s="161" t="s">
        <v>8</v>
      </c>
      <c r="AJ86" s="148" t="s">
        <v>150</v>
      </c>
      <c r="AK86" s="149" t="s">
        <v>151</v>
      </c>
      <c r="AL86" s="150" t="s">
        <v>152</v>
      </c>
      <c r="AM86" s="149" t="s">
        <v>153</v>
      </c>
      <c r="AN86" s="149" t="s">
        <v>154</v>
      </c>
      <c r="AO86" s="149" t="s">
        <v>155</v>
      </c>
      <c r="AP86" s="149" t="s">
        <v>156</v>
      </c>
      <c r="AQ86" s="149" t="s">
        <v>157</v>
      </c>
      <c r="AR86" s="149" t="s">
        <v>158</v>
      </c>
      <c r="AS86" s="149" t="s">
        <v>159</v>
      </c>
      <c r="AT86" s="149" t="s">
        <v>160</v>
      </c>
      <c r="AU86" s="149" t="s">
        <v>161</v>
      </c>
      <c r="AV86" s="149" t="s">
        <v>162</v>
      </c>
      <c r="AW86" s="155" t="s">
        <v>163</v>
      </c>
      <c r="AX86" s="59"/>
      <c r="AY86" s="219" t="s">
        <v>169</v>
      </c>
      <c r="AZ86" s="152" t="s">
        <v>164</v>
      </c>
      <c r="BA86" s="62"/>
      <c r="BB86" s="62"/>
      <c r="BC86" s="62"/>
      <c r="BD86" s="62"/>
      <c r="BE86" s="62"/>
      <c r="BF86" s="62"/>
      <c r="BG86" s="62"/>
    </row>
    <row r="87" spans="1:59" ht="14.25" customHeight="1" x14ac:dyDescent="0.2">
      <c r="A87" s="175">
        <v>1</v>
      </c>
      <c r="B87" s="177">
        <v>6266666.666666667</v>
      </c>
      <c r="C87" s="178">
        <v>2400000</v>
      </c>
      <c r="D87" s="178">
        <v>13933333.333333334</v>
      </c>
      <c r="E87" s="178">
        <v>293333333.33333337</v>
      </c>
      <c r="F87" s="178">
        <v>320000000</v>
      </c>
      <c r="G87" s="178">
        <v>353333333.33333337</v>
      </c>
      <c r="H87" s="178">
        <v>333333333.33333337</v>
      </c>
      <c r="I87" s="178">
        <v>493333333.33333337</v>
      </c>
      <c r="J87" s="178">
        <v>313333333.33333337</v>
      </c>
      <c r="K87" s="178">
        <v>300000000</v>
      </c>
      <c r="L87" s="178">
        <v>393333333.33333337</v>
      </c>
      <c r="M87" s="178">
        <v>406666666.66666669</v>
      </c>
      <c r="N87" s="178">
        <v>360000000</v>
      </c>
      <c r="O87" s="178">
        <v>560000000</v>
      </c>
      <c r="P87" s="179">
        <v>480000000.00000006</v>
      </c>
      <c r="Q87" s="153"/>
      <c r="R87" s="180">
        <v>1</v>
      </c>
      <c r="S87" s="168">
        <f>LOG('Supplementary Figure 2'!B87,10)</f>
        <v>6.797036594544017</v>
      </c>
      <c r="T87" s="168">
        <f>LOG('Supplementary Figure 2'!C87,10)</f>
        <v>6.3802112417116055</v>
      </c>
      <c r="U87" s="168">
        <f>LOG('Supplementary Figure 2'!D87,10)</f>
        <v>7.144055027055372</v>
      </c>
      <c r="V87" s="168">
        <f>LOG('Supplementary Figure 2'!E87,10)</f>
        <v>8.4673614174305047</v>
      </c>
      <c r="W87" s="168">
        <f>LOG('Supplementary Figure 2'!F87,10)</f>
        <v>8.5051499783199045</v>
      </c>
      <c r="X87" s="168">
        <f>LOG('Supplementary Figure 2'!G87,10)</f>
        <v>8.5481846105451069</v>
      </c>
      <c r="Y87" s="168">
        <f>LOG('Supplementary Figure 2'!H87,10)</f>
        <v>8.5228787452803374</v>
      </c>
      <c r="Z87" s="168">
        <f>LOG('Supplementary Figure 2'!I87,10)</f>
        <v>8.6931404606752949</v>
      </c>
      <c r="AA87" s="168">
        <f>LOG('Supplementary Figure 2'!J87,10)</f>
        <v>8.4960065988800348</v>
      </c>
      <c r="AB87" s="168">
        <f>LOG('Supplementary Figure 2'!K87,10)</f>
        <v>8.4771212547196608</v>
      </c>
      <c r="AC87" s="168">
        <f>LOG('Supplementary Figure 2'!L87,10)</f>
        <v>8.5947607525864615</v>
      </c>
      <c r="AD87" s="168">
        <f>LOG('Supplementary Figure 2'!M87,10)</f>
        <v>8.6092385759550858</v>
      </c>
      <c r="AE87" s="168">
        <f>LOG('Supplementary Figure 2'!N87,10)</f>
        <v>8.5563025007672859</v>
      </c>
      <c r="AF87" s="168">
        <f>LOG('Supplementary Figure 2'!O87,10)</f>
        <v>8.7481880270062007</v>
      </c>
      <c r="AG87" s="169">
        <f>LOG('Supplementary Figure 2'!P87,10)</f>
        <v>8.6812412373755858</v>
      </c>
      <c r="AH87" s="153"/>
      <c r="AI87" s="167">
        <v>1</v>
      </c>
      <c r="AJ87" s="181">
        <f t="shared" ref="AJ87:AW94" si="10">(LN(T87/S87)/AJ$4)</f>
        <v>-2.109517182704666E-2</v>
      </c>
      <c r="AK87" s="182">
        <f t="shared" si="10"/>
        <v>3.7693113101718828E-2</v>
      </c>
      <c r="AL87" s="183">
        <f t="shared" si="10"/>
        <v>5.6646131022276634E-2</v>
      </c>
      <c r="AM87" s="182">
        <f t="shared" si="10"/>
        <v>1.4843068869474603E-3</v>
      </c>
      <c r="AN87" s="182">
        <f t="shared" si="10"/>
        <v>1.6823581082252579E-3</v>
      </c>
      <c r="AO87" s="182">
        <f t="shared" si="10"/>
        <v>-9.8825649281646783E-4</v>
      </c>
      <c r="AP87" s="182">
        <f t="shared" si="10"/>
        <v>6.5933657328115696E-3</v>
      </c>
      <c r="AQ87" s="182">
        <f t="shared" si="10"/>
        <v>-7.6460068895310004E-3</v>
      </c>
      <c r="AR87" s="182">
        <f t="shared" si="10"/>
        <v>-3.7088728561057407E-4</v>
      </c>
      <c r="AS87" s="182">
        <f t="shared" si="10"/>
        <v>1.1484904422693412E-3</v>
      </c>
      <c r="AT87" s="182">
        <f t="shared" si="10"/>
        <v>2.8051281390665004E-4</v>
      </c>
      <c r="AU87" s="182">
        <f t="shared" si="10"/>
        <v>-1.0279556149262825E-3</v>
      </c>
      <c r="AV87" s="182">
        <f t="shared" si="10"/>
        <v>1.8482041921686952E-3</v>
      </c>
      <c r="AW87" s="185">
        <f t="shared" si="10"/>
        <v>-1.2803463584445823E-3</v>
      </c>
      <c r="AX87" s="59"/>
      <c r="AY87" s="175">
        <v>1</v>
      </c>
      <c r="AZ87" s="186">
        <v>5.6646131022276634E-2</v>
      </c>
      <c r="BA87" s="62"/>
      <c r="BB87" s="62"/>
      <c r="BC87" s="62"/>
      <c r="BD87" s="62"/>
      <c r="BE87" s="62"/>
      <c r="BF87" s="62"/>
      <c r="BG87" s="62"/>
    </row>
    <row r="88" spans="1:59" ht="14.25" customHeight="1" x14ac:dyDescent="0.2">
      <c r="A88" s="175">
        <v>2</v>
      </c>
      <c r="B88" s="177">
        <v>6200000</v>
      </c>
      <c r="C88" s="178">
        <v>1933333.3333333335</v>
      </c>
      <c r="D88" s="178">
        <v>12600000</v>
      </c>
      <c r="E88" s="178">
        <v>226666666.66666669</v>
      </c>
      <c r="F88" s="178">
        <v>346666666.66666669</v>
      </c>
      <c r="G88" s="178">
        <v>373333333.33333337</v>
      </c>
      <c r="H88" s="178">
        <v>386666666.66666669</v>
      </c>
      <c r="I88" s="178">
        <v>440000000.00000006</v>
      </c>
      <c r="J88" s="178">
        <v>333333333.33333337</v>
      </c>
      <c r="K88" s="178">
        <v>413333333.33333337</v>
      </c>
      <c r="L88" s="178">
        <v>426666666.66666669</v>
      </c>
      <c r="M88" s="178">
        <v>426666666.66666669</v>
      </c>
      <c r="N88" s="178">
        <v>340000000</v>
      </c>
      <c r="O88" s="178">
        <v>480000000.00000006</v>
      </c>
      <c r="P88" s="179">
        <v>433333333.33333337</v>
      </c>
      <c r="Q88" s="153"/>
      <c r="R88" s="180">
        <v>2</v>
      </c>
      <c r="S88" s="168">
        <f>LOG('Supplementary Figure 2'!B88,10)</f>
        <v>6.7923916894982526</v>
      </c>
      <c r="T88" s="168">
        <f>LOG('Supplementary Figure 2'!C88,10)</f>
        <v>6.2863067388432743</v>
      </c>
      <c r="U88" s="168">
        <f>LOG('Supplementary Figure 2'!D88,10)</f>
        <v>7.1003705451175625</v>
      </c>
      <c r="V88" s="168">
        <f>LOG('Supplementary Figure 2'!E88,10)</f>
        <v>8.3553876579865722</v>
      </c>
      <c r="W88" s="168">
        <f>LOG('Supplementary Figure 2'!F88,10)</f>
        <v>8.5399120845791181</v>
      </c>
      <c r="X88" s="168">
        <f>LOG('Supplementary Figure 2'!G88,10)</f>
        <v>8.5720967679505193</v>
      </c>
      <c r="Y88" s="168">
        <f>LOG('Supplementary Figure 2'!H88,10)</f>
        <v>8.5873367345072555</v>
      </c>
      <c r="Z88" s="168">
        <f>LOG('Supplementary Figure 2'!I88,10)</f>
        <v>8.6434526764861861</v>
      </c>
      <c r="AA88" s="168">
        <f>LOG('Supplementary Figure 2'!J88,10)</f>
        <v>8.5228787452803374</v>
      </c>
      <c r="AB88" s="168">
        <f>LOG('Supplementary Figure 2'!K88,10)</f>
        <v>8.6163004304425712</v>
      </c>
      <c r="AC88" s="168">
        <f>LOG('Supplementary Figure 2'!L88,10)</f>
        <v>8.6300887149282062</v>
      </c>
      <c r="AD88" s="168">
        <f>LOG('Supplementary Figure 2'!M88,10)</f>
        <v>8.6300887149282062</v>
      </c>
      <c r="AE88" s="168">
        <f>LOG('Supplementary Figure 2'!N88,10)</f>
        <v>8.5314789170422554</v>
      </c>
      <c r="AF88" s="168">
        <f>LOG('Supplementary Figure 2'!O88,10)</f>
        <v>8.6812412373755858</v>
      </c>
      <c r="AG88" s="169">
        <f>LOG('Supplementary Figure 2'!P88,10)</f>
        <v>8.6368220975871743</v>
      </c>
      <c r="AH88" s="153"/>
      <c r="AI88" s="180">
        <v>2</v>
      </c>
      <c r="AJ88" s="181">
        <f t="shared" si="10"/>
        <v>-2.5809794086999141E-2</v>
      </c>
      <c r="AK88" s="182">
        <f t="shared" si="10"/>
        <v>4.0591079270137782E-2</v>
      </c>
      <c r="AL88" s="183">
        <f t="shared" si="10"/>
        <v>5.4253195718370735E-2</v>
      </c>
      <c r="AM88" s="182">
        <f t="shared" si="10"/>
        <v>7.2813846359936424E-3</v>
      </c>
      <c r="AN88" s="182">
        <f t="shared" si="10"/>
        <v>1.2538843958437493E-3</v>
      </c>
      <c r="AO88" s="182">
        <f t="shared" si="10"/>
        <v>5.9209299505165772E-4</v>
      </c>
      <c r="AP88" s="182">
        <f t="shared" si="10"/>
        <v>2.1711576502222046E-3</v>
      </c>
      <c r="AQ88" s="182">
        <f t="shared" si="10"/>
        <v>-4.6826512170987091E-3</v>
      </c>
      <c r="AR88" s="182">
        <f t="shared" si="10"/>
        <v>1.8169405787376951E-3</v>
      </c>
      <c r="AS88" s="182">
        <f t="shared" si="10"/>
        <v>1.3324806047951781E-4</v>
      </c>
      <c r="AT88" s="182">
        <f t="shared" si="10"/>
        <v>0</v>
      </c>
      <c r="AU88" s="182">
        <f t="shared" si="10"/>
        <v>-1.9153433466428159E-3</v>
      </c>
      <c r="AV88" s="182">
        <f t="shared" si="10"/>
        <v>1.4501494461938401E-3</v>
      </c>
      <c r="AW88" s="185">
        <f t="shared" si="10"/>
        <v>-8.5496929490571575E-4</v>
      </c>
      <c r="AX88" s="59"/>
      <c r="AY88" s="175">
        <v>2</v>
      </c>
      <c r="AZ88" s="186">
        <v>5.4253195718370735E-2</v>
      </c>
      <c r="BA88" s="62"/>
      <c r="BB88" s="62"/>
      <c r="BC88" s="62"/>
      <c r="BD88" s="62"/>
      <c r="BE88" s="62"/>
      <c r="BF88" s="62"/>
      <c r="BG88" s="62"/>
    </row>
    <row r="89" spans="1:59" ht="14.25" customHeight="1" x14ac:dyDescent="0.2">
      <c r="A89" s="175">
        <v>3</v>
      </c>
      <c r="B89" s="177">
        <v>6133333.333333334</v>
      </c>
      <c r="C89" s="178">
        <v>1666666.6666666667</v>
      </c>
      <c r="D89" s="178">
        <v>14733333.333333334</v>
      </c>
      <c r="E89" s="178">
        <v>200000000</v>
      </c>
      <c r="F89" s="178">
        <v>340000000</v>
      </c>
      <c r="G89" s="178">
        <v>360000000</v>
      </c>
      <c r="H89" s="178">
        <v>233333333.33333334</v>
      </c>
      <c r="I89" s="178">
        <v>360000000</v>
      </c>
      <c r="J89" s="178">
        <v>273333333.33333337</v>
      </c>
      <c r="K89" s="178">
        <v>293333333.33333337</v>
      </c>
      <c r="L89" s="178">
        <v>506666666.66666669</v>
      </c>
      <c r="M89" s="178">
        <v>333333333.33333337</v>
      </c>
      <c r="N89" s="178">
        <v>380000000</v>
      </c>
      <c r="O89" s="178">
        <v>353333333.33333337</v>
      </c>
      <c r="P89" s="179">
        <v>326666666.66666669</v>
      </c>
      <c r="Q89" s="153"/>
      <c r="R89" s="180">
        <v>3</v>
      </c>
      <c r="S89" s="168">
        <f>LOG('Supplementary Figure 2'!B89,10)</f>
        <v>6.7876965682898733</v>
      </c>
      <c r="T89" s="168">
        <f>LOG('Supplementary Figure 2'!C89,10)</f>
        <v>6.2218487496163553</v>
      </c>
      <c r="U89" s="168">
        <f>LOG('Supplementary Figure 2'!D89,10)</f>
        <v>7.1683010146294297</v>
      </c>
      <c r="V89" s="168">
        <f>LOG('Supplementary Figure 2'!E89,10)</f>
        <v>8.3010299956639813</v>
      </c>
      <c r="W89" s="168">
        <f>LOG('Supplementary Figure 2'!F89,10)</f>
        <v>8.5314789170422554</v>
      </c>
      <c r="X89" s="168">
        <f>LOG('Supplementary Figure 2'!G89,10)</f>
        <v>8.5563025007672859</v>
      </c>
      <c r="Y89" s="168">
        <f>LOG('Supplementary Figure 2'!H89,10)</f>
        <v>8.3679767852945925</v>
      </c>
      <c r="Z89" s="168">
        <f>LOG('Supplementary Figure 2'!I89,10)</f>
        <v>8.5563025007672859</v>
      </c>
      <c r="AA89" s="168">
        <f>LOG('Supplementary Figure 2'!J89,10)</f>
        <v>8.4366925976640523</v>
      </c>
      <c r="AB89" s="168">
        <f>LOG('Supplementary Figure 2'!K89,10)</f>
        <v>8.4673614174305047</v>
      </c>
      <c r="AC89" s="168">
        <f>LOG('Supplementary Figure 2'!L89,10)</f>
        <v>8.7047223332251082</v>
      </c>
      <c r="AD89" s="168">
        <f>LOG('Supplementary Figure 2'!M89,10)</f>
        <v>8.5228787452803374</v>
      </c>
      <c r="AE89" s="168">
        <f>LOG('Supplementary Figure 2'!N89,10)</f>
        <v>8.5797835966168101</v>
      </c>
      <c r="AF89" s="168">
        <f>LOG('Supplementary Figure 2'!O89,10)</f>
        <v>8.5481846105451069</v>
      </c>
      <c r="AG89" s="169">
        <f>LOG('Supplementary Figure 2'!P89,10)</f>
        <v>8.5141048209728325</v>
      </c>
      <c r="AH89" s="153"/>
      <c r="AI89" s="180">
        <v>3</v>
      </c>
      <c r="AJ89" s="181">
        <f t="shared" si="10"/>
        <v>-2.9014851987882936E-2</v>
      </c>
      <c r="AK89" s="182">
        <f t="shared" si="10"/>
        <v>4.7200526601634561E-2</v>
      </c>
      <c r="AL89" s="183">
        <f t="shared" si="10"/>
        <v>4.8903644649031762E-2</v>
      </c>
      <c r="AM89" s="182">
        <f t="shared" si="10"/>
        <v>9.1277072752236222E-3</v>
      </c>
      <c r="AN89" s="182">
        <f t="shared" si="10"/>
        <v>9.6847373298971772E-4</v>
      </c>
      <c r="AO89" s="182">
        <f t="shared" si="10"/>
        <v>-7.4186709654088419E-3</v>
      </c>
      <c r="AP89" s="182">
        <f t="shared" si="10"/>
        <v>7.418670965408874E-3</v>
      </c>
      <c r="AQ89" s="182">
        <f t="shared" si="10"/>
        <v>-4.6925954999694746E-3</v>
      </c>
      <c r="AR89" s="182">
        <f t="shared" si="10"/>
        <v>6.0476327925785655E-4</v>
      </c>
      <c r="AS89" s="182">
        <f t="shared" si="10"/>
        <v>2.303894679607869E-3</v>
      </c>
      <c r="AT89" s="182">
        <f t="shared" si="10"/>
        <v>-3.5185851080376056E-3</v>
      </c>
      <c r="AU89" s="182">
        <f t="shared" si="10"/>
        <v>1.1090877780811799E-3</v>
      </c>
      <c r="AV89" s="182">
        <f t="shared" si="10"/>
        <v>-3.0747976583646812E-4</v>
      </c>
      <c r="AW89" s="185">
        <f t="shared" si="10"/>
        <v>-6.6579253680431672E-4</v>
      </c>
      <c r="AX89" s="59"/>
      <c r="AY89" s="175">
        <v>3</v>
      </c>
      <c r="AZ89" s="186">
        <v>4.8903644649031762E-2</v>
      </c>
      <c r="BA89" s="62"/>
      <c r="BB89" s="62"/>
      <c r="BC89" s="62"/>
      <c r="BD89" s="62"/>
      <c r="BE89" s="62"/>
      <c r="BF89" s="62"/>
      <c r="BG89" s="62"/>
    </row>
    <row r="90" spans="1:59" ht="14.25" customHeight="1" x14ac:dyDescent="0.2">
      <c r="A90" s="175">
        <v>4</v>
      </c>
      <c r="B90" s="177">
        <v>4933333.333333334</v>
      </c>
      <c r="C90" s="178">
        <v>2200000</v>
      </c>
      <c r="D90" s="178">
        <v>13400000.000000002</v>
      </c>
      <c r="E90" s="178">
        <v>133333333.33333334</v>
      </c>
      <c r="F90" s="178">
        <v>320000000</v>
      </c>
      <c r="G90" s="178">
        <v>373333333.33333337</v>
      </c>
      <c r="H90" s="178">
        <v>353333333.33333337</v>
      </c>
      <c r="I90" s="178">
        <v>440000000.00000006</v>
      </c>
      <c r="J90" s="178">
        <v>306666666.66666669</v>
      </c>
      <c r="K90" s="178">
        <v>293333333.33333337</v>
      </c>
      <c r="L90" s="178">
        <v>433333333.33333337</v>
      </c>
      <c r="M90" s="178">
        <v>373333333.33333337</v>
      </c>
      <c r="N90" s="178">
        <v>380000000</v>
      </c>
      <c r="O90" s="178">
        <v>420000000.00000006</v>
      </c>
      <c r="P90" s="179">
        <v>400000000</v>
      </c>
      <c r="Q90" s="153"/>
      <c r="R90" s="180">
        <v>4</v>
      </c>
      <c r="S90" s="168">
        <f>LOG('Supplementary Figure 2'!B90,10)</f>
        <v>6.6931404606752949</v>
      </c>
      <c r="T90" s="168">
        <f>LOG('Supplementary Figure 2'!C90,10)</f>
        <v>6.3424226808222057</v>
      </c>
      <c r="U90" s="168">
        <f>LOG('Supplementary Figure 2'!D90,10)</f>
        <v>7.1271047983648064</v>
      </c>
      <c r="V90" s="168">
        <f>LOG('Supplementary Figure 2'!E90,10)</f>
        <v>8.1249387366082999</v>
      </c>
      <c r="W90" s="168">
        <f>LOG('Supplementary Figure 2'!F90,10)</f>
        <v>8.5051499783199045</v>
      </c>
      <c r="X90" s="168">
        <f>LOG('Supplementary Figure 2'!G90,10)</f>
        <v>8.5720967679505193</v>
      </c>
      <c r="Y90" s="168">
        <f>LOG('Supplementary Figure 2'!H90,10)</f>
        <v>8.5481846105451069</v>
      </c>
      <c r="Z90" s="168">
        <f>LOG('Supplementary Figure 2'!I90,10)</f>
        <v>8.6434526764861861</v>
      </c>
      <c r="AA90" s="168">
        <f>LOG('Supplementary Figure 2'!J90,10)</f>
        <v>8.4866665726258912</v>
      </c>
      <c r="AB90" s="168">
        <f>LOG('Supplementary Figure 2'!K90,10)</f>
        <v>8.4673614174305047</v>
      </c>
      <c r="AC90" s="168">
        <f>LOG('Supplementary Figure 2'!L90,10)</f>
        <v>8.6368220975871743</v>
      </c>
      <c r="AD90" s="168">
        <f>LOG('Supplementary Figure 2'!M90,10)</f>
        <v>8.5720967679505193</v>
      </c>
      <c r="AE90" s="168">
        <f>LOG('Supplementary Figure 2'!N90,10)</f>
        <v>8.5797835966168101</v>
      </c>
      <c r="AF90" s="168">
        <f>LOG('Supplementary Figure 2'!O90,10)</f>
        <v>8.623249290397899</v>
      </c>
      <c r="AG90" s="169">
        <f>LOG('Supplementary Figure 2'!P90,10)</f>
        <v>8.6020599913279607</v>
      </c>
      <c r="AH90" s="153"/>
      <c r="AI90" s="180">
        <v>4</v>
      </c>
      <c r="AJ90" s="181">
        <f t="shared" si="10"/>
        <v>-1.794078944465308E-2</v>
      </c>
      <c r="AK90" s="182">
        <f t="shared" si="10"/>
        <v>3.8881423685459576E-2</v>
      </c>
      <c r="AL90" s="183">
        <f t="shared" si="10"/>
        <v>4.3677698417042665E-2</v>
      </c>
      <c r="AM90" s="182">
        <f t="shared" si="10"/>
        <v>1.5244557249974028E-2</v>
      </c>
      <c r="AN90" s="182">
        <f t="shared" si="10"/>
        <v>2.6135021872336576E-3</v>
      </c>
      <c r="AO90" s="182">
        <f t="shared" si="10"/>
        <v>-9.3114407900839581E-4</v>
      </c>
      <c r="AP90" s="182">
        <f t="shared" si="10"/>
        <v>3.6943947242822281E-3</v>
      </c>
      <c r="AQ90" s="182">
        <f t="shared" si="10"/>
        <v>-6.1019416483077751E-3</v>
      </c>
      <c r="AR90" s="182">
        <f t="shared" si="10"/>
        <v>-3.7955903557359161E-4</v>
      </c>
      <c r="AS90" s="182">
        <f t="shared" si="10"/>
        <v>1.6513136008569935E-3</v>
      </c>
      <c r="AT90" s="182">
        <f t="shared" si="10"/>
        <v>-1.2537226646234247E-3</v>
      </c>
      <c r="AU90" s="182">
        <f t="shared" si="10"/>
        <v>1.4938749216873972E-4</v>
      </c>
      <c r="AV90" s="182">
        <f t="shared" si="10"/>
        <v>4.2110584569447817E-4</v>
      </c>
      <c r="AW90" s="185">
        <f t="shared" si="10"/>
        <v>-4.1004217324134038E-4</v>
      </c>
      <c r="AX90" s="59"/>
      <c r="AY90" s="175">
        <v>4</v>
      </c>
      <c r="AZ90" s="186">
        <v>4.3677698417042665E-2</v>
      </c>
      <c r="BA90" s="62"/>
      <c r="BB90" s="62"/>
      <c r="BC90" s="62"/>
      <c r="BD90" s="62"/>
      <c r="BE90" s="62"/>
      <c r="BF90" s="62"/>
      <c r="BG90" s="62"/>
    </row>
    <row r="91" spans="1:59" ht="14.25" customHeight="1" x14ac:dyDescent="0.2">
      <c r="A91" s="175">
        <v>5</v>
      </c>
      <c r="B91" s="177">
        <v>5866666.666666667</v>
      </c>
      <c r="C91" s="178">
        <v>1866666.6666666667</v>
      </c>
      <c r="D91" s="178">
        <v>14066666.666666668</v>
      </c>
      <c r="E91" s="178">
        <v>146666666.66666669</v>
      </c>
      <c r="F91" s="178">
        <v>286666666.66666669</v>
      </c>
      <c r="G91" s="178">
        <v>320000000</v>
      </c>
      <c r="H91" s="178">
        <v>300000000</v>
      </c>
      <c r="I91" s="178">
        <v>473333333.33333337</v>
      </c>
      <c r="J91" s="178">
        <v>306666666.66666669</v>
      </c>
      <c r="K91" s="178">
        <v>306666666.66666669</v>
      </c>
      <c r="L91" s="178">
        <v>406666666.66666669</v>
      </c>
      <c r="M91" s="178">
        <v>340000000</v>
      </c>
      <c r="N91" s="178">
        <v>400000000</v>
      </c>
      <c r="O91" s="178">
        <v>373333333.33333337</v>
      </c>
      <c r="P91" s="179">
        <v>360000000</v>
      </c>
      <c r="Q91" s="153"/>
      <c r="R91" s="180">
        <v>5</v>
      </c>
      <c r="S91" s="168">
        <f>LOG('Supplementary Figure 2'!B91,10)</f>
        <v>6.7683914130944869</v>
      </c>
      <c r="T91" s="168">
        <f>LOG('Supplementary Figure 2'!C91,10)</f>
        <v>6.2710667722865372</v>
      </c>
      <c r="U91" s="168">
        <f>LOG('Supplementary Figure 2'!D91,10)</f>
        <v>7.1481911962420108</v>
      </c>
      <c r="V91" s="168">
        <f>LOG('Supplementary Figure 2'!E91,10)</f>
        <v>8.1663314217665253</v>
      </c>
      <c r="W91" s="168">
        <f>LOG('Supplementary Figure 2'!F91,10)</f>
        <v>8.457377196523904</v>
      </c>
      <c r="X91" s="168">
        <f>LOG('Supplementary Figure 2'!G91,10)</f>
        <v>8.5051499783199045</v>
      </c>
      <c r="Y91" s="168">
        <f>LOG('Supplementary Figure 2'!H91,10)</f>
        <v>8.4771212547196608</v>
      </c>
      <c r="Z91" s="168">
        <f>LOG('Supplementary Figure 2'!I91,10)</f>
        <v>8.6751670896633932</v>
      </c>
      <c r="AA91" s="168">
        <f>LOG('Supplementary Figure 2'!J91,10)</f>
        <v>8.4866665726258912</v>
      </c>
      <c r="AB91" s="168">
        <f>LOG('Supplementary Figure 2'!K91,10)</f>
        <v>8.4866665726258912</v>
      </c>
      <c r="AC91" s="168">
        <f>LOG('Supplementary Figure 2'!L91,10)</f>
        <v>8.6092385759550858</v>
      </c>
      <c r="AD91" s="168">
        <f>LOG('Supplementary Figure 2'!M91,10)</f>
        <v>8.5314789170422554</v>
      </c>
      <c r="AE91" s="168">
        <f>LOG('Supplementary Figure 2'!N91,10)</f>
        <v>8.6020599913279607</v>
      </c>
      <c r="AF91" s="168">
        <f>LOG('Supplementary Figure 2'!O91,10)</f>
        <v>8.5720967679505193</v>
      </c>
      <c r="AG91" s="169">
        <f>LOG('Supplementary Figure 2'!P91,10)</f>
        <v>8.5563025007672859</v>
      </c>
      <c r="AH91" s="153"/>
      <c r="AI91" s="180">
        <v>5</v>
      </c>
      <c r="AJ91" s="181">
        <f t="shared" si="10"/>
        <v>-2.5438991414075157E-2</v>
      </c>
      <c r="AK91" s="182">
        <f t="shared" si="10"/>
        <v>4.363762195371685E-2</v>
      </c>
      <c r="AL91" s="183">
        <f t="shared" si="10"/>
        <v>4.4386810829808075E-2</v>
      </c>
      <c r="AM91" s="182">
        <f t="shared" si="10"/>
        <v>1.1673107951715762E-2</v>
      </c>
      <c r="AN91" s="182">
        <f t="shared" si="10"/>
        <v>1.8775861094520658E-3</v>
      </c>
      <c r="AO91" s="182">
        <f t="shared" si="10"/>
        <v>-1.1003141125317977E-3</v>
      </c>
      <c r="AP91" s="182">
        <f t="shared" si="10"/>
        <v>7.6978897379255048E-3</v>
      </c>
      <c r="AQ91" s="182">
        <f t="shared" si="10"/>
        <v>-7.3227644411940013E-3</v>
      </c>
      <c r="AR91" s="182">
        <f t="shared" si="10"/>
        <v>0</v>
      </c>
      <c r="AS91" s="182">
        <f t="shared" si="10"/>
        <v>1.194965525039793E-3</v>
      </c>
      <c r="AT91" s="182">
        <f t="shared" si="10"/>
        <v>-1.5121924814211476E-3</v>
      </c>
      <c r="AU91" s="182">
        <f t="shared" si="10"/>
        <v>1.3731639431748906E-3</v>
      </c>
      <c r="AV91" s="182">
        <f t="shared" si="10"/>
        <v>-2.9077850515816942E-4</v>
      </c>
      <c r="AW91" s="185">
        <f t="shared" si="10"/>
        <v>-3.0737006636366246E-4</v>
      </c>
      <c r="AX91" s="59"/>
      <c r="AY91" s="175">
        <v>5</v>
      </c>
      <c r="AZ91" s="186">
        <v>4.4386810829808075E-2</v>
      </c>
      <c r="BA91" s="62"/>
      <c r="BB91" s="62"/>
      <c r="BC91" s="62"/>
      <c r="BD91" s="62"/>
      <c r="BE91" s="62"/>
      <c r="BF91" s="62"/>
      <c r="BG91" s="62"/>
    </row>
    <row r="92" spans="1:59" ht="14.25" customHeight="1" x14ac:dyDescent="0.2">
      <c r="A92" s="175">
        <v>6</v>
      </c>
      <c r="B92" s="177">
        <v>6533333.333333334</v>
      </c>
      <c r="C92" s="178">
        <v>1733333.3333333335</v>
      </c>
      <c r="D92" s="178">
        <v>12933333.333333334</v>
      </c>
      <c r="E92" s="178">
        <v>200000000</v>
      </c>
      <c r="F92" s="178">
        <v>360000000</v>
      </c>
      <c r="G92" s="178">
        <v>386666666.66666669</v>
      </c>
      <c r="H92" s="178">
        <v>273333333.33333337</v>
      </c>
      <c r="I92" s="178">
        <v>426666666.66666669</v>
      </c>
      <c r="J92" s="178">
        <v>300000000</v>
      </c>
      <c r="K92" s="178">
        <v>313333333.33333337</v>
      </c>
      <c r="L92" s="178">
        <v>406666666.66666669</v>
      </c>
      <c r="M92" s="178">
        <v>346666666.66666669</v>
      </c>
      <c r="N92" s="178">
        <v>373333333.33333337</v>
      </c>
      <c r="O92" s="178">
        <v>400000000</v>
      </c>
      <c r="P92" s="179">
        <v>360000000</v>
      </c>
      <c r="Q92" s="153"/>
      <c r="R92" s="180">
        <v>6</v>
      </c>
      <c r="S92" s="168">
        <f>LOG('Supplementary Figure 2'!B92,10)</f>
        <v>6.8151348166368129</v>
      </c>
      <c r="T92" s="168">
        <f>LOG('Supplementary Figure 2'!C92,10)</f>
        <v>6.238882088915136</v>
      </c>
      <c r="U92" s="168">
        <f>LOG('Supplementary Figure 2'!D92,10)</f>
        <v>7.1117104708745442</v>
      </c>
      <c r="V92" s="168">
        <f>LOG('Supplementary Figure 2'!E92,10)</f>
        <v>8.3010299956639813</v>
      </c>
      <c r="W92" s="168">
        <f>LOG('Supplementary Figure 2'!F92,10)</f>
        <v>8.5563025007672859</v>
      </c>
      <c r="X92" s="168">
        <f>LOG('Supplementary Figure 2'!G92,10)</f>
        <v>8.5873367345072555</v>
      </c>
      <c r="Y92" s="168">
        <f>LOG('Supplementary Figure 2'!H92,10)</f>
        <v>8.4366925976640523</v>
      </c>
      <c r="Z92" s="168">
        <f>LOG('Supplementary Figure 2'!I92,10)</f>
        <v>8.6300887149282062</v>
      </c>
      <c r="AA92" s="168">
        <f>LOG('Supplementary Figure 2'!J92,10)</f>
        <v>8.4771212547196608</v>
      </c>
      <c r="AB92" s="168">
        <f>LOG('Supplementary Figure 2'!K92,10)</f>
        <v>8.4960065988800348</v>
      </c>
      <c r="AC92" s="168">
        <f>LOG('Supplementary Figure 2'!L92,10)</f>
        <v>8.6092385759550858</v>
      </c>
      <c r="AD92" s="168">
        <f>LOG('Supplementary Figure 2'!M92,10)</f>
        <v>8.5399120845791181</v>
      </c>
      <c r="AE92" s="168">
        <f>LOG('Supplementary Figure 2'!N92,10)</f>
        <v>8.5720967679505193</v>
      </c>
      <c r="AF92" s="168">
        <f>LOG('Supplementary Figure 2'!O92,10)</f>
        <v>8.6020599913279607</v>
      </c>
      <c r="AG92" s="169">
        <f>LOG('Supplementary Figure 2'!P92,10)</f>
        <v>8.5563025007672859</v>
      </c>
      <c r="AH92" s="153"/>
      <c r="AI92" s="180">
        <v>6</v>
      </c>
      <c r="AJ92" s="181">
        <f t="shared" si="10"/>
        <v>-2.9448277792379893E-2</v>
      </c>
      <c r="AK92" s="182">
        <f t="shared" si="10"/>
        <v>4.3647257841409375E-2</v>
      </c>
      <c r="AL92" s="183">
        <f t="shared" si="10"/>
        <v>5.1545605176006919E-2</v>
      </c>
      <c r="AM92" s="182">
        <f t="shared" si="10"/>
        <v>1.0096181008213344E-2</v>
      </c>
      <c r="AN92" s="182">
        <f t="shared" si="10"/>
        <v>1.2068331277789426E-3</v>
      </c>
      <c r="AO92" s="182">
        <f t="shared" si="10"/>
        <v>-5.8994286277484617E-3</v>
      </c>
      <c r="AP92" s="182">
        <f t="shared" si="10"/>
        <v>7.5548084602653567E-3</v>
      </c>
      <c r="AQ92" s="182">
        <f t="shared" si="10"/>
        <v>-5.9612891273340381E-3</v>
      </c>
      <c r="AR92" s="182">
        <f t="shared" si="10"/>
        <v>3.7088728561058816E-4</v>
      </c>
      <c r="AS92" s="182">
        <f t="shared" si="10"/>
        <v>1.103303206417395E-3</v>
      </c>
      <c r="AT92" s="182">
        <f t="shared" si="10"/>
        <v>-1.3475277464844978E-3</v>
      </c>
      <c r="AU92" s="182">
        <f t="shared" si="10"/>
        <v>6.2694219792187465E-4</v>
      </c>
      <c r="AV92" s="182">
        <f t="shared" si="10"/>
        <v>2.9077850515817424E-4</v>
      </c>
      <c r="AW92" s="185">
        <f t="shared" si="10"/>
        <v>-8.8892707668001853E-4</v>
      </c>
      <c r="AX92" s="59"/>
      <c r="AY92" s="175">
        <v>6</v>
      </c>
      <c r="AZ92" s="186">
        <v>5.1545605176006919E-2</v>
      </c>
      <c r="BA92" s="62"/>
      <c r="BB92" s="62"/>
      <c r="BC92" s="62"/>
      <c r="BD92" s="62"/>
      <c r="BE92" s="62"/>
      <c r="BF92" s="62"/>
      <c r="BG92" s="62"/>
    </row>
    <row r="93" spans="1:59" ht="14.25" customHeight="1" x14ac:dyDescent="0.2">
      <c r="A93" s="175">
        <v>7</v>
      </c>
      <c r="B93" s="177">
        <v>6600000.0000000009</v>
      </c>
      <c r="C93" s="178">
        <v>1733333.3333333335</v>
      </c>
      <c r="D93" s="178">
        <v>13266666.666666668</v>
      </c>
      <c r="E93" s="178">
        <v>226666666.66666669</v>
      </c>
      <c r="F93" s="178">
        <v>366666666.66666669</v>
      </c>
      <c r="G93" s="178">
        <v>326666666.66666669</v>
      </c>
      <c r="H93" s="178">
        <v>346666666.66666669</v>
      </c>
      <c r="I93" s="178">
        <v>433333333.33333337</v>
      </c>
      <c r="J93" s="178">
        <v>373333333.33333337</v>
      </c>
      <c r="K93" s="178">
        <v>333333333.33333337</v>
      </c>
      <c r="L93" s="178">
        <v>460000000.00000006</v>
      </c>
      <c r="M93" s="178">
        <v>433333333.33333337</v>
      </c>
      <c r="N93" s="178">
        <v>420000000.00000006</v>
      </c>
      <c r="O93" s="178">
        <v>500000000.00000006</v>
      </c>
      <c r="P93" s="179">
        <v>366666666.66666669</v>
      </c>
      <c r="Q93" s="153"/>
      <c r="R93" s="180">
        <v>7</v>
      </c>
      <c r="S93" s="168">
        <f>LOG('Supplementary Figure 2'!B93,10)</f>
        <v>6.8195439355418683</v>
      </c>
      <c r="T93" s="168">
        <f>LOG('Supplementary Figure 2'!C93,10)</f>
        <v>6.238882088915136</v>
      </c>
      <c r="U93" s="168">
        <f>LOG('Supplementary Figure 2'!D93,10)</f>
        <v>7.122761817354025</v>
      </c>
      <c r="V93" s="168">
        <f>LOG('Supplementary Figure 2'!E93,10)</f>
        <v>8.3553876579865722</v>
      </c>
      <c r="W93" s="168">
        <f>LOG('Supplementary Figure 2'!F93,10)</f>
        <v>8.564271430438561</v>
      </c>
      <c r="X93" s="168">
        <f>LOG('Supplementary Figure 2'!G93,10)</f>
        <v>8.5141048209728325</v>
      </c>
      <c r="Y93" s="168">
        <f>LOG('Supplementary Figure 2'!H93,10)</f>
        <v>8.5399120845791181</v>
      </c>
      <c r="Z93" s="168">
        <f>LOG('Supplementary Figure 2'!I93,10)</f>
        <v>8.6368220975871743</v>
      </c>
      <c r="AA93" s="168">
        <f>LOG('Supplementary Figure 2'!J93,10)</f>
        <v>8.5720967679505193</v>
      </c>
      <c r="AB93" s="168">
        <f>LOG('Supplementary Figure 2'!K93,10)</f>
        <v>8.5228787452803374</v>
      </c>
      <c r="AC93" s="168">
        <f>LOG('Supplementary Figure 2'!L93,10)</f>
        <v>8.6627578316815725</v>
      </c>
      <c r="AD93" s="168">
        <f>LOG('Supplementary Figure 2'!M93,10)</f>
        <v>8.6368220975871743</v>
      </c>
      <c r="AE93" s="168">
        <f>LOG('Supplementary Figure 2'!N93,10)</f>
        <v>8.623249290397899</v>
      </c>
      <c r="AF93" s="168">
        <f>LOG('Supplementary Figure 2'!O93,10)</f>
        <v>8.6989700043360187</v>
      </c>
      <c r="AG93" s="169">
        <f>LOG('Supplementary Figure 2'!P93,10)</f>
        <v>8.564271430438561</v>
      </c>
      <c r="AH93" s="153"/>
      <c r="AI93" s="180">
        <v>7</v>
      </c>
      <c r="AJ93" s="181">
        <f t="shared" si="10"/>
        <v>-2.9663861361252791E-2</v>
      </c>
      <c r="AK93" s="182">
        <f t="shared" si="10"/>
        <v>4.4164843997803023E-2</v>
      </c>
      <c r="AL93" s="183">
        <f t="shared" si="10"/>
        <v>5.3203671128716545E-2</v>
      </c>
      <c r="AM93" s="182">
        <f t="shared" si="10"/>
        <v>8.2308350947937637E-3</v>
      </c>
      <c r="AN93" s="182">
        <f t="shared" si="10"/>
        <v>-1.9582952155734064E-3</v>
      </c>
      <c r="AO93" s="182">
        <f t="shared" si="10"/>
        <v>1.0088447567732819E-3</v>
      </c>
      <c r="AP93" s="182">
        <f t="shared" si="10"/>
        <v>3.7613297250906441E-3</v>
      </c>
      <c r="AQ93" s="182">
        <f t="shared" si="10"/>
        <v>-2.5074453292468495E-3</v>
      </c>
      <c r="AR93" s="182">
        <f t="shared" si="10"/>
        <v>-9.5970028591243345E-4</v>
      </c>
      <c r="AS93" s="182">
        <f t="shared" si="10"/>
        <v>1.3565802931990486E-3</v>
      </c>
      <c r="AT93" s="182">
        <f t="shared" si="10"/>
        <v>-4.9973763586223417E-4</v>
      </c>
      <c r="AU93" s="182">
        <f t="shared" si="10"/>
        <v>-2.6212348106574937E-4</v>
      </c>
      <c r="AV93" s="182">
        <f t="shared" si="10"/>
        <v>7.2855557125430914E-4</v>
      </c>
      <c r="AW93" s="185">
        <f t="shared" si="10"/>
        <v>-2.6009272945881423E-3</v>
      </c>
      <c r="AX93" s="59"/>
      <c r="AY93" s="175">
        <v>7</v>
      </c>
      <c r="AZ93" s="186">
        <v>5.3203671128716545E-2</v>
      </c>
      <c r="BA93" s="62"/>
      <c r="BB93" s="62"/>
      <c r="BC93" s="62"/>
      <c r="BD93" s="62"/>
      <c r="BE93" s="62"/>
      <c r="BF93" s="62"/>
      <c r="BG93" s="62"/>
    </row>
    <row r="94" spans="1:59" ht="14.25" customHeight="1" thickBot="1" x14ac:dyDescent="0.25">
      <c r="A94" s="187">
        <v>8</v>
      </c>
      <c r="B94" s="188">
        <v>5400000</v>
      </c>
      <c r="C94" s="189">
        <v>2266666.666666667</v>
      </c>
      <c r="D94" s="189">
        <v>13733333.333333334</v>
      </c>
      <c r="E94" s="189">
        <v>253333333.33333334</v>
      </c>
      <c r="F94" s="189">
        <v>300000000</v>
      </c>
      <c r="G94" s="189">
        <v>293333333.33333337</v>
      </c>
      <c r="H94" s="189">
        <v>340000000</v>
      </c>
      <c r="I94" s="189">
        <v>453333333.33333337</v>
      </c>
      <c r="J94" s="189">
        <v>366666666.66666669</v>
      </c>
      <c r="K94" s="189">
        <v>340000000</v>
      </c>
      <c r="L94" s="189">
        <v>440000000.00000006</v>
      </c>
      <c r="M94" s="189">
        <v>413333333.33333337</v>
      </c>
      <c r="N94" s="189">
        <v>406666666.66666669</v>
      </c>
      <c r="O94" s="189">
        <v>400000000</v>
      </c>
      <c r="P94" s="190">
        <v>406666666.66666669</v>
      </c>
      <c r="Q94" s="153"/>
      <c r="R94" s="191">
        <v>8</v>
      </c>
      <c r="S94" s="192">
        <f>LOG('Supplementary Figure 2'!B94,10)</f>
        <v>6.7323937598229682</v>
      </c>
      <c r="T94" s="192">
        <f>LOG('Supplementary Figure 2'!C94,10)</f>
        <v>6.3553876579865731</v>
      </c>
      <c r="U94" s="192">
        <f>LOG('Supplementary Figure 2'!D94,10)</f>
        <v>7.1377759613134719</v>
      </c>
      <c r="V94" s="192">
        <f>LOG('Supplementary Figure 2'!E94,10)</f>
        <v>8.4036923375611288</v>
      </c>
      <c r="W94" s="192">
        <f>LOG('Supplementary Figure 2'!F94,10)</f>
        <v>8.4771212547196608</v>
      </c>
      <c r="X94" s="192">
        <f>LOG('Supplementary Figure 2'!G94,10)</f>
        <v>8.4673614174305047</v>
      </c>
      <c r="Y94" s="192">
        <f>LOG('Supplementary Figure 2'!H94,10)</f>
        <v>8.5314789170422554</v>
      </c>
      <c r="Z94" s="192">
        <f>LOG('Supplementary Figure 2'!I94,10)</f>
        <v>8.6564176536505553</v>
      </c>
      <c r="AA94" s="192">
        <f>LOG('Supplementary Figure 2'!J94,10)</f>
        <v>8.564271430438561</v>
      </c>
      <c r="AB94" s="192">
        <f>LOG('Supplementary Figure 2'!K94,10)</f>
        <v>8.5314789170422554</v>
      </c>
      <c r="AC94" s="192">
        <f>LOG('Supplementary Figure 2'!L94,10)</f>
        <v>8.6434526764861861</v>
      </c>
      <c r="AD94" s="192">
        <f>LOG('Supplementary Figure 2'!M94,10)</f>
        <v>8.6163004304425712</v>
      </c>
      <c r="AE94" s="192">
        <f>LOG('Supplementary Figure 2'!N94,10)</f>
        <v>8.6092385759550858</v>
      </c>
      <c r="AF94" s="192">
        <f>LOG('Supplementary Figure 2'!O94,10)</f>
        <v>8.6020599913279607</v>
      </c>
      <c r="AG94" s="193">
        <f>LOG('Supplementary Figure 2'!P94,10)</f>
        <v>8.6092385759550858</v>
      </c>
      <c r="AH94" s="153"/>
      <c r="AI94" s="194">
        <v>8</v>
      </c>
      <c r="AJ94" s="195">
        <f t="shared" si="10"/>
        <v>-1.9209287377026402E-2</v>
      </c>
      <c r="AK94" s="196">
        <f t="shared" si="10"/>
        <v>3.8699444855121036E-2</v>
      </c>
      <c r="AL94" s="197">
        <f t="shared" si="10"/>
        <v>5.4423311816134828E-2</v>
      </c>
      <c r="AM94" s="196">
        <f t="shared" si="10"/>
        <v>2.8999147417550397E-3</v>
      </c>
      <c r="AN94" s="196">
        <f t="shared" si="10"/>
        <v>-3.83992774415656E-4</v>
      </c>
      <c r="AO94" s="196">
        <f t="shared" si="10"/>
        <v>2.5145952084640786E-3</v>
      </c>
      <c r="AP94" s="196">
        <f t="shared" si="10"/>
        <v>4.8460821129024589E-3</v>
      </c>
      <c r="AQ94" s="196">
        <f t="shared" si="10"/>
        <v>-3.5673021842290167E-3</v>
      </c>
      <c r="AR94" s="196">
        <f t="shared" si="10"/>
        <v>-6.3938996433671646E-4</v>
      </c>
      <c r="AS94" s="196">
        <f t="shared" si="10"/>
        <v>1.0866161277477257E-3</v>
      </c>
      <c r="AT94" s="196">
        <f t="shared" si="10"/>
        <v>-5.2438502981167563E-4</v>
      </c>
      <c r="AU94" s="196">
        <f t="shared" si="10"/>
        <v>-1.3665474426262402E-4</v>
      </c>
      <c r="AV94" s="196">
        <f t="shared" si="10"/>
        <v>-6.9514269123129623E-5</v>
      </c>
      <c r="AW94" s="199">
        <f t="shared" si="10"/>
        <v>1.3902853824625079E-4</v>
      </c>
      <c r="AX94" s="59"/>
      <c r="AY94" s="200">
        <v>8</v>
      </c>
      <c r="AZ94" s="201">
        <v>5.4423311816134828E-2</v>
      </c>
      <c r="BA94" s="62"/>
      <c r="BB94" s="62"/>
      <c r="BC94" s="62"/>
      <c r="BD94" s="62"/>
      <c r="BE94" s="62"/>
      <c r="BF94" s="62"/>
      <c r="BG94" s="62"/>
    </row>
    <row r="95" spans="1:59" ht="14.25" customHeight="1" thickBot="1" x14ac:dyDescent="0.25">
      <c r="A95" s="62"/>
      <c r="B95" s="142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43"/>
      <c r="P95" s="43"/>
      <c r="Q95" s="153"/>
      <c r="R95" s="62"/>
      <c r="S95" s="156"/>
      <c r="T95" s="156"/>
      <c r="U95" s="156"/>
      <c r="V95" s="156"/>
      <c r="W95" s="156"/>
      <c r="X95" s="156"/>
      <c r="Y95" s="156"/>
      <c r="Z95" s="156"/>
      <c r="AA95" s="156"/>
      <c r="AB95" s="156"/>
      <c r="AC95" s="156"/>
      <c r="AD95" s="156"/>
      <c r="AE95" s="156"/>
      <c r="AF95" s="43"/>
      <c r="AG95" s="224"/>
      <c r="AH95" s="153"/>
      <c r="AI95" s="203" t="s">
        <v>4</v>
      </c>
      <c r="AJ95" s="204">
        <f t="shared" ref="AJ95:AW95" si="11">AVERAGE(AJ87:AJ94)</f>
        <v>-2.4702628161414508E-2</v>
      </c>
      <c r="AK95" s="205">
        <f t="shared" si="11"/>
        <v>4.1814413913375127E-2</v>
      </c>
      <c r="AL95" s="150">
        <f t="shared" si="11"/>
        <v>5.0880008594673523E-2</v>
      </c>
      <c r="AM95" s="205">
        <f t="shared" si="11"/>
        <v>8.2547493555770821E-3</v>
      </c>
      <c r="AN95" s="205">
        <f t="shared" si="11"/>
        <v>9.0754370894179093E-4</v>
      </c>
      <c r="AO95" s="149">
        <f t="shared" si="11"/>
        <v>-1.5277851646531184E-3</v>
      </c>
      <c r="AP95" s="149">
        <f t="shared" si="11"/>
        <v>5.4672123886136048E-3</v>
      </c>
      <c r="AQ95" s="149">
        <f t="shared" si="11"/>
        <v>-5.3102495421138577E-3</v>
      </c>
      <c r="AR95" s="149">
        <f t="shared" si="11"/>
        <v>5.5381821521603E-5</v>
      </c>
      <c r="AS95" s="205">
        <f t="shared" si="11"/>
        <v>1.2473014919522104E-3</v>
      </c>
      <c r="AT95" s="205">
        <f t="shared" si="11"/>
        <v>-1.046954731541742E-3</v>
      </c>
      <c r="AU95" s="205">
        <f t="shared" si="11"/>
        <v>-1.0436971943848341E-5</v>
      </c>
      <c r="AV95" s="205">
        <f t="shared" si="11"/>
        <v>5.0887762754396615E-4</v>
      </c>
      <c r="AW95" s="206">
        <f t="shared" si="11"/>
        <v>-8.5866828284769095E-4</v>
      </c>
      <c r="AX95" s="59"/>
      <c r="AY95" s="207" t="s">
        <v>165</v>
      </c>
      <c r="AZ95" s="147">
        <v>5.0880008594673523E-2</v>
      </c>
      <c r="BA95" s="62"/>
      <c r="BB95" s="62"/>
      <c r="BC95" s="62"/>
      <c r="BD95" s="62"/>
      <c r="BE95" s="62"/>
      <c r="BF95" s="62"/>
      <c r="BG95" s="62"/>
    </row>
    <row r="96" spans="1:59" ht="14.25" customHeight="1" x14ac:dyDescent="0.2">
      <c r="A96" s="62"/>
      <c r="B96" s="142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3"/>
      <c r="R96" s="62"/>
      <c r="S96" s="156"/>
      <c r="T96" s="156"/>
      <c r="U96" s="156"/>
      <c r="V96" s="156"/>
      <c r="W96" s="156"/>
      <c r="X96" s="156"/>
      <c r="Y96" s="156"/>
      <c r="Z96" s="156"/>
      <c r="AA96" s="156"/>
      <c r="AB96" s="156"/>
      <c r="AC96" s="156"/>
      <c r="AD96" s="156"/>
      <c r="AE96" s="156"/>
      <c r="AF96" s="156"/>
      <c r="AG96" s="202"/>
      <c r="AH96" s="153"/>
      <c r="AI96" s="227"/>
      <c r="AJ96" s="227"/>
      <c r="AK96" s="227"/>
      <c r="AL96" s="227"/>
      <c r="AM96" s="227"/>
      <c r="AN96" s="227"/>
      <c r="AO96" s="227"/>
      <c r="AP96" s="227"/>
      <c r="AQ96" s="227"/>
      <c r="AR96" s="227"/>
      <c r="AS96" s="227"/>
      <c r="AT96" s="227"/>
      <c r="AU96" s="227"/>
      <c r="AV96" s="227"/>
      <c r="AW96" s="227"/>
      <c r="AX96" s="59"/>
      <c r="BA96" s="62"/>
      <c r="BB96" s="62"/>
      <c r="BC96" s="62"/>
      <c r="BD96" s="62"/>
      <c r="BE96" s="62"/>
      <c r="BF96" s="62"/>
      <c r="BG96" s="62"/>
    </row>
    <row r="97" spans="1:59" ht="14.25" customHeight="1" x14ac:dyDescent="0.2">
      <c r="A97" s="208"/>
      <c r="B97" s="211"/>
      <c r="C97" s="208"/>
      <c r="D97" s="208"/>
      <c r="E97" s="208"/>
      <c r="F97" s="208"/>
      <c r="G97" s="208"/>
      <c r="H97" s="208"/>
      <c r="I97" s="208"/>
      <c r="J97" s="208"/>
      <c r="K97" s="208"/>
      <c r="L97" s="208"/>
      <c r="M97" s="208"/>
      <c r="N97" s="208"/>
      <c r="O97" s="208"/>
      <c r="P97" s="208"/>
      <c r="Q97" s="209"/>
      <c r="R97" s="208"/>
      <c r="S97" s="211"/>
      <c r="T97" s="208"/>
      <c r="U97" s="208"/>
      <c r="V97" s="208"/>
      <c r="W97" s="208"/>
      <c r="X97" s="208"/>
      <c r="Y97" s="208"/>
      <c r="Z97" s="208"/>
      <c r="AA97" s="208"/>
      <c r="AB97" s="208"/>
      <c r="AC97" s="208"/>
      <c r="AD97" s="208"/>
      <c r="AE97" s="208"/>
      <c r="AF97" s="208"/>
      <c r="AG97" s="210"/>
      <c r="AH97" s="209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211"/>
      <c r="AX97" s="211"/>
      <c r="AY97" s="208"/>
      <c r="AZ97" s="211"/>
      <c r="BA97" s="208"/>
      <c r="BB97" s="62"/>
      <c r="BC97" s="62"/>
      <c r="BD97" s="62"/>
      <c r="BE97" s="62"/>
      <c r="BF97" s="62"/>
      <c r="BG97" s="62"/>
    </row>
    <row r="98" spans="1:59" ht="14.25" customHeight="1" thickBot="1" x14ac:dyDescent="0.25">
      <c r="A98" s="62"/>
      <c r="B98" s="142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3"/>
      <c r="R98" s="62"/>
      <c r="S98" s="156"/>
      <c r="T98" s="156"/>
      <c r="U98" s="156"/>
      <c r="V98" s="156"/>
      <c r="W98" s="156"/>
      <c r="X98" s="156"/>
      <c r="Y98" s="156"/>
      <c r="Z98" s="156"/>
      <c r="AA98" s="156"/>
      <c r="AB98" s="156"/>
      <c r="AC98" s="156"/>
      <c r="AD98" s="156"/>
      <c r="AE98" s="156"/>
      <c r="AF98" s="156"/>
      <c r="AG98" s="202"/>
      <c r="AH98" s="153"/>
      <c r="AI98" s="227"/>
      <c r="AJ98" s="227"/>
      <c r="AK98" s="227"/>
      <c r="AL98" s="227"/>
      <c r="AM98" s="227"/>
      <c r="AN98" s="227"/>
      <c r="AO98" s="227"/>
      <c r="AP98" s="227"/>
      <c r="AQ98" s="227"/>
      <c r="AR98" s="227"/>
      <c r="AS98" s="227"/>
      <c r="AT98" s="227"/>
      <c r="AU98" s="227"/>
      <c r="AV98" s="227"/>
      <c r="AW98" s="227"/>
      <c r="AX98" s="59"/>
      <c r="BA98" s="62"/>
      <c r="BB98" s="62"/>
      <c r="BC98" s="62"/>
      <c r="BD98" s="62"/>
      <c r="BE98" s="62"/>
      <c r="BF98" s="62"/>
      <c r="BG98" s="62"/>
    </row>
    <row r="99" spans="1:59" ht="14.25" customHeight="1" thickBot="1" x14ac:dyDescent="0.25">
      <c r="A99" s="156"/>
      <c r="B99" s="142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3"/>
      <c r="R99" s="156"/>
      <c r="S99" s="156"/>
      <c r="T99" s="156"/>
      <c r="U99" s="156"/>
      <c r="V99" s="156"/>
      <c r="W99" s="156"/>
      <c r="X99" s="156"/>
      <c r="Y99" s="156"/>
      <c r="Z99" s="156"/>
      <c r="AA99" s="156"/>
      <c r="AB99" s="156"/>
      <c r="AC99" s="156"/>
      <c r="AD99" s="156"/>
      <c r="AE99" s="156"/>
      <c r="AF99" s="156"/>
      <c r="AG99" s="202"/>
      <c r="AH99" s="153"/>
      <c r="AI99" s="213" t="s">
        <v>66</v>
      </c>
      <c r="AJ99" s="142"/>
      <c r="AK99" s="142"/>
      <c r="AL99" s="142"/>
      <c r="AM99" s="142"/>
      <c r="AN99" s="142"/>
      <c r="AO99" s="142"/>
      <c r="AP99" s="142"/>
      <c r="AQ99" s="142"/>
      <c r="AR99" s="142"/>
      <c r="AS99" s="142"/>
      <c r="AT99" s="142"/>
      <c r="AU99" s="142"/>
      <c r="AV99" s="142"/>
      <c r="AW99" s="142"/>
      <c r="AX99" s="59"/>
      <c r="AY99" s="62"/>
      <c r="AZ99" s="59"/>
      <c r="BA99" s="62"/>
      <c r="BB99" s="62"/>
      <c r="BC99" s="62"/>
      <c r="BD99" s="62"/>
      <c r="BE99" s="62"/>
      <c r="BF99" s="62"/>
      <c r="BG99" s="62"/>
    </row>
    <row r="100" spans="1:59" ht="14.25" customHeight="1" thickBot="1" x14ac:dyDescent="0.25">
      <c r="A100" s="355" t="s">
        <v>132</v>
      </c>
      <c r="B100" s="214" t="s">
        <v>66</v>
      </c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3"/>
      <c r="R100" s="358" t="s">
        <v>132</v>
      </c>
      <c r="S100" s="228" t="s">
        <v>66</v>
      </c>
      <c r="T100" s="156"/>
      <c r="U100" s="156"/>
      <c r="V100" s="156"/>
      <c r="W100" s="156"/>
      <c r="X100" s="156"/>
      <c r="Y100" s="156"/>
      <c r="Z100" s="156"/>
      <c r="AA100" s="156"/>
      <c r="AB100" s="156"/>
      <c r="AC100" s="156"/>
      <c r="AD100" s="156"/>
      <c r="AE100" s="156"/>
      <c r="AF100" s="156"/>
      <c r="AG100" s="156"/>
      <c r="AH100" s="153"/>
      <c r="AI100" s="147" t="s">
        <v>133</v>
      </c>
      <c r="AJ100" s="148">
        <v>3</v>
      </c>
      <c r="AK100" s="149">
        <v>3</v>
      </c>
      <c r="AL100" s="150">
        <v>3</v>
      </c>
      <c r="AM100" s="149">
        <v>3</v>
      </c>
      <c r="AN100" s="149">
        <v>3</v>
      </c>
      <c r="AO100" s="149">
        <v>3</v>
      </c>
      <c r="AP100" s="149">
        <v>3</v>
      </c>
      <c r="AQ100" s="149">
        <v>3</v>
      </c>
      <c r="AR100" s="149">
        <v>6</v>
      </c>
      <c r="AS100" s="149">
        <v>12</v>
      </c>
      <c r="AT100" s="149">
        <v>6</v>
      </c>
      <c r="AU100" s="149">
        <v>6</v>
      </c>
      <c r="AV100" s="149">
        <v>12</v>
      </c>
      <c r="AW100" s="151">
        <v>6</v>
      </c>
      <c r="AX100" s="59"/>
      <c r="AY100" s="62"/>
      <c r="AZ100" s="59"/>
      <c r="BA100" s="62"/>
      <c r="BB100" s="62"/>
      <c r="BC100" s="62"/>
      <c r="BD100" s="62"/>
      <c r="BE100" s="62"/>
      <c r="BF100" s="62"/>
      <c r="BG100" s="62"/>
    </row>
    <row r="101" spans="1:59" ht="14.25" customHeight="1" thickBot="1" x14ac:dyDescent="0.25">
      <c r="A101" s="356" t="s">
        <v>134</v>
      </c>
      <c r="B101" s="148">
        <v>0</v>
      </c>
      <c r="C101" s="149">
        <v>3</v>
      </c>
      <c r="D101" s="149">
        <v>6</v>
      </c>
      <c r="E101" s="149">
        <v>9</v>
      </c>
      <c r="F101" s="149">
        <v>12</v>
      </c>
      <c r="G101" s="149">
        <v>15</v>
      </c>
      <c r="H101" s="149">
        <v>18</v>
      </c>
      <c r="I101" s="149">
        <v>21</v>
      </c>
      <c r="J101" s="149">
        <v>24</v>
      </c>
      <c r="K101" s="149">
        <v>30</v>
      </c>
      <c r="L101" s="149">
        <v>42</v>
      </c>
      <c r="M101" s="149">
        <v>48</v>
      </c>
      <c r="N101" s="149">
        <v>54</v>
      </c>
      <c r="O101" s="149">
        <v>66</v>
      </c>
      <c r="P101" s="151">
        <v>72</v>
      </c>
      <c r="Q101" s="153"/>
      <c r="R101" s="359" t="s">
        <v>134</v>
      </c>
      <c r="S101" s="148">
        <v>0</v>
      </c>
      <c r="T101" s="149">
        <v>3</v>
      </c>
      <c r="U101" s="149">
        <v>6</v>
      </c>
      <c r="V101" s="149">
        <v>9</v>
      </c>
      <c r="W101" s="149">
        <v>12</v>
      </c>
      <c r="X101" s="149">
        <v>15</v>
      </c>
      <c r="Y101" s="149">
        <v>18</v>
      </c>
      <c r="Z101" s="149">
        <v>21</v>
      </c>
      <c r="AA101" s="149">
        <v>24</v>
      </c>
      <c r="AB101" s="149">
        <v>30</v>
      </c>
      <c r="AC101" s="149">
        <v>42</v>
      </c>
      <c r="AD101" s="149">
        <v>48</v>
      </c>
      <c r="AE101" s="149">
        <v>54</v>
      </c>
      <c r="AF101" s="149">
        <v>66</v>
      </c>
      <c r="AG101" s="154">
        <v>72</v>
      </c>
      <c r="AH101" s="153"/>
      <c r="AI101" s="147" t="s">
        <v>134</v>
      </c>
      <c r="AJ101" s="148" t="s">
        <v>135</v>
      </c>
      <c r="AK101" s="149" t="s">
        <v>136</v>
      </c>
      <c r="AL101" s="150" t="s">
        <v>137</v>
      </c>
      <c r="AM101" s="149" t="s">
        <v>138</v>
      </c>
      <c r="AN101" s="149" t="s">
        <v>139</v>
      </c>
      <c r="AO101" s="149" t="s">
        <v>140</v>
      </c>
      <c r="AP101" s="149" t="s">
        <v>141</v>
      </c>
      <c r="AQ101" s="149" t="s">
        <v>142</v>
      </c>
      <c r="AR101" s="149" t="s">
        <v>143</v>
      </c>
      <c r="AS101" s="149" t="s">
        <v>144</v>
      </c>
      <c r="AT101" s="149" t="s">
        <v>145</v>
      </c>
      <c r="AU101" s="149" t="s">
        <v>146</v>
      </c>
      <c r="AV101" s="149" t="s">
        <v>147</v>
      </c>
      <c r="AW101" s="155" t="s">
        <v>148</v>
      </c>
      <c r="AX101" s="59"/>
      <c r="AY101" s="62"/>
      <c r="AZ101" s="59"/>
      <c r="BA101" s="62"/>
      <c r="BB101" s="62"/>
      <c r="BC101" s="62"/>
      <c r="BD101" s="62"/>
      <c r="BE101" s="62"/>
      <c r="BF101" s="62"/>
      <c r="BG101" s="62"/>
    </row>
    <row r="102" spans="1:59" ht="14.25" customHeight="1" thickBot="1" x14ac:dyDescent="0.25">
      <c r="A102" s="357" t="s">
        <v>8</v>
      </c>
      <c r="B102" s="157" t="s">
        <v>149</v>
      </c>
      <c r="C102" s="158" t="s">
        <v>20</v>
      </c>
      <c r="D102" s="158" t="s">
        <v>21</v>
      </c>
      <c r="E102" s="158" t="s">
        <v>22</v>
      </c>
      <c r="F102" s="158" t="s">
        <v>23</v>
      </c>
      <c r="G102" s="158" t="s">
        <v>24</v>
      </c>
      <c r="H102" s="158" t="s">
        <v>25</v>
      </c>
      <c r="I102" s="158" t="s">
        <v>26</v>
      </c>
      <c r="J102" s="158" t="s">
        <v>27</v>
      </c>
      <c r="K102" s="158" t="s">
        <v>28</v>
      </c>
      <c r="L102" s="158" t="s">
        <v>29</v>
      </c>
      <c r="M102" s="158" t="s">
        <v>30</v>
      </c>
      <c r="N102" s="158" t="s">
        <v>31</v>
      </c>
      <c r="O102" s="158" t="s">
        <v>32</v>
      </c>
      <c r="P102" s="159" t="s">
        <v>33</v>
      </c>
      <c r="Q102" s="153"/>
      <c r="R102" s="360" t="s">
        <v>8</v>
      </c>
      <c r="S102" s="157" t="s">
        <v>149</v>
      </c>
      <c r="T102" s="158" t="s">
        <v>20</v>
      </c>
      <c r="U102" s="158" t="s">
        <v>21</v>
      </c>
      <c r="V102" s="158" t="s">
        <v>22</v>
      </c>
      <c r="W102" s="158" t="s">
        <v>23</v>
      </c>
      <c r="X102" s="158" t="s">
        <v>24</v>
      </c>
      <c r="Y102" s="158" t="s">
        <v>25</v>
      </c>
      <c r="Z102" s="158" t="s">
        <v>26</v>
      </c>
      <c r="AA102" s="158" t="s">
        <v>27</v>
      </c>
      <c r="AB102" s="158" t="s">
        <v>28</v>
      </c>
      <c r="AC102" s="158" t="s">
        <v>29</v>
      </c>
      <c r="AD102" s="158" t="s">
        <v>30</v>
      </c>
      <c r="AE102" s="158" t="s">
        <v>31</v>
      </c>
      <c r="AF102" s="158" t="s">
        <v>32</v>
      </c>
      <c r="AG102" s="160" t="s">
        <v>33</v>
      </c>
      <c r="AH102" s="153"/>
      <c r="AI102" s="161" t="s">
        <v>8</v>
      </c>
      <c r="AJ102" s="148" t="s">
        <v>150</v>
      </c>
      <c r="AK102" s="149" t="s">
        <v>151</v>
      </c>
      <c r="AL102" s="150" t="s">
        <v>152</v>
      </c>
      <c r="AM102" s="149" t="s">
        <v>153</v>
      </c>
      <c r="AN102" s="149" t="s">
        <v>154</v>
      </c>
      <c r="AO102" s="149" t="s">
        <v>155</v>
      </c>
      <c r="AP102" s="149" t="s">
        <v>156</v>
      </c>
      <c r="AQ102" s="149" t="s">
        <v>157</v>
      </c>
      <c r="AR102" s="149" t="s">
        <v>158</v>
      </c>
      <c r="AS102" s="149" t="s">
        <v>159</v>
      </c>
      <c r="AT102" s="149" t="s">
        <v>160</v>
      </c>
      <c r="AU102" s="149" t="s">
        <v>161</v>
      </c>
      <c r="AV102" s="149" t="s">
        <v>162</v>
      </c>
      <c r="AW102" s="155" t="s">
        <v>163</v>
      </c>
      <c r="AX102" s="59"/>
      <c r="AY102" s="215" t="s">
        <v>66</v>
      </c>
      <c r="AZ102" s="152" t="s">
        <v>164</v>
      </c>
      <c r="BA102" s="62"/>
      <c r="BB102" s="62"/>
      <c r="BC102" s="62"/>
      <c r="BD102" s="62"/>
      <c r="BE102" s="62"/>
      <c r="BF102" s="62"/>
      <c r="BG102" s="62"/>
    </row>
    <row r="103" spans="1:59" ht="14.25" customHeight="1" x14ac:dyDescent="0.2">
      <c r="A103" s="175">
        <v>1</v>
      </c>
      <c r="B103" s="177">
        <v>6266666.666666667</v>
      </c>
      <c r="C103" s="178">
        <v>8866666.6666666679</v>
      </c>
      <c r="D103" s="178">
        <v>10133333.333333334</v>
      </c>
      <c r="E103" s="178">
        <v>213333333.33333334</v>
      </c>
      <c r="F103" s="178">
        <v>366666666.66666669</v>
      </c>
      <c r="G103" s="178">
        <v>460000000.00000006</v>
      </c>
      <c r="H103" s="178">
        <v>346666666.66666669</v>
      </c>
      <c r="I103" s="178">
        <v>386666666.66666669</v>
      </c>
      <c r="J103" s="178">
        <v>386666666.66666669</v>
      </c>
      <c r="K103" s="178">
        <v>433333333.33333337</v>
      </c>
      <c r="L103" s="178">
        <v>360000000</v>
      </c>
      <c r="M103" s="178">
        <v>300000000</v>
      </c>
      <c r="N103" s="178">
        <v>426666666.66666669</v>
      </c>
      <c r="O103" s="178">
        <v>373333333.33333337</v>
      </c>
      <c r="P103" s="179">
        <v>266666666.66666669</v>
      </c>
      <c r="Q103" s="153"/>
      <c r="R103" s="180">
        <v>1</v>
      </c>
      <c r="S103" s="168">
        <f>LOG('Supplementary Figure 2'!B103,10)</f>
        <v>6.797036594544017</v>
      </c>
      <c r="T103" s="168">
        <f>LOG('Supplementary Figure 2'!C103,10)</f>
        <v>6.9477603819114044</v>
      </c>
      <c r="U103" s="168">
        <f>LOG('Supplementary Figure 2'!D103,10)</f>
        <v>7.0057523288890904</v>
      </c>
      <c r="V103" s="168">
        <f>LOG('Supplementary Figure 2'!E103,10)</f>
        <v>8.3290587192642231</v>
      </c>
      <c r="W103" s="168">
        <f>LOG('Supplementary Figure 2'!F103,10)</f>
        <v>8.564271430438561</v>
      </c>
      <c r="X103" s="168">
        <f>LOG('Supplementary Figure 2'!G103,10)</f>
        <v>8.6627578316815725</v>
      </c>
      <c r="Y103" s="168">
        <f>LOG('Supplementary Figure 2'!H103,10)</f>
        <v>8.5399120845791181</v>
      </c>
      <c r="Z103" s="168">
        <f>LOG('Supplementary Figure 2'!I103,10)</f>
        <v>8.5873367345072555</v>
      </c>
      <c r="AA103" s="168">
        <f>LOG('Supplementary Figure 2'!J103,10)</f>
        <v>8.5873367345072555</v>
      </c>
      <c r="AB103" s="168">
        <f>LOG('Supplementary Figure 2'!K103,10)</f>
        <v>8.6368220975871743</v>
      </c>
      <c r="AC103" s="168">
        <f>LOG('Supplementary Figure 2'!L103,10)</f>
        <v>8.5563025007672859</v>
      </c>
      <c r="AD103" s="168">
        <f>LOG('Supplementary Figure 2'!M103,10)</f>
        <v>8.4771212547196608</v>
      </c>
      <c r="AE103" s="168">
        <f>LOG('Supplementary Figure 2'!N103,10)</f>
        <v>8.6300887149282062</v>
      </c>
      <c r="AF103" s="168">
        <f>LOG('Supplementary Figure 2'!O103,10)</f>
        <v>8.5720967679505193</v>
      </c>
      <c r="AG103" s="169">
        <f>LOG('Supplementary Figure 2'!P103,10)</f>
        <v>8.4259687322722794</v>
      </c>
      <c r="AH103" s="153"/>
      <c r="AI103" s="167">
        <v>1</v>
      </c>
      <c r="AJ103" s="181">
        <f t="shared" ref="AJ103:AW110" si="12">(LN(T103/S103)/AJ$4)</f>
        <v>7.3108793870201201E-3</v>
      </c>
      <c r="AK103" s="182">
        <f t="shared" si="12"/>
        <v>2.7707374757776192E-3</v>
      </c>
      <c r="AL103" s="183">
        <f t="shared" si="12"/>
        <v>5.7672959347264768E-2</v>
      </c>
      <c r="AM103" s="182">
        <f t="shared" si="12"/>
        <v>9.2828712240237855E-3</v>
      </c>
      <c r="AN103" s="182">
        <f t="shared" si="12"/>
        <v>3.811354538014997E-3</v>
      </c>
      <c r="AO103" s="182">
        <f t="shared" si="12"/>
        <v>-4.7608049968150806E-3</v>
      </c>
      <c r="AP103" s="182">
        <f t="shared" si="12"/>
        <v>1.8459773908953894E-3</v>
      </c>
      <c r="AQ103" s="182">
        <f t="shared" si="12"/>
        <v>0</v>
      </c>
      <c r="AR103" s="182">
        <f t="shared" si="12"/>
        <v>9.5767616709763062E-4</v>
      </c>
      <c r="AS103" s="182">
        <f t="shared" si="12"/>
        <v>-7.8054636549355417E-4</v>
      </c>
      <c r="AT103" s="182">
        <f t="shared" si="12"/>
        <v>-1.5495380835190613E-3</v>
      </c>
      <c r="AU103" s="182">
        <f t="shared" si="12"/>
        <v>2.9806445636670303E-3</v>
      </c>
      <c r="AV103" s="182">
        <f t="shared" si="12"/>
        <v>-5.6186820689214326E-4</v>
      </c>
      <c r="AW103" s="185">
        <f t="shared" si="12"/>
        <v>-2.8656522836409026E-3</v>
      </c>
      <c r="AX103" s="59"/>
      <c r="AY103" s="175">
        <v>1</v>
      </c>
      <c r="AZ103" s="186">
        <v>5.7672959347264768E-2</v>
      </c>
      <c r="BA103" s="62"/>
      <c r="BB103" s="62"/>
      <c r="BC103" s="62"/>
      <c r="BD103" s="62"/>
      <c r="BE103" s="62"/>
      <c r="BF103" s="62"/>
      <c r="BG103" s="62"/>
    </row>
    <row r="104" spans="1:59" ht="14.25" customHeight="1" x14ac:dyDescent="0.2">
      <c r="A104" s="175">
        <v>2</v>
      </c>
      <c r="B104" s="177">
        <v>5800000</v>
      </c>
      <c r="C104" s="178">
        <v>8400000</v>
      </c>
      <c r="D104" s="178">
        <v>11400000</v>
      </c>
      <c r="E104" s="178">
        <v>146666666.66666669</v>
      </c>
      <c r="F104" s="178">
        <v>393333333.33333337</v>
      </c>
      <c r="G104" s="178">
        <v>413333333.33333337</v>
      </c>
      <c r="H104" s="178">
        <v>420000000.00000006</v>
      </c>
      <c r="I104" s="178">
        <v>473333333.33333337</v>
      </c>
      <c r="J104" s="178">
        <v>353333333.33333337</v>
      </c>
      <c r="K104" s="178">
        <v>380000000</v>
      </c>
      <c r="L104" s="178">
        <v>406666666.66666669</v>
      </c>
      <c r="M104" s="178">
        <v>293333333.33333337</v>
      </c>
      <c r="N104" s="178">
        <v>406666666.66666669</v>
      </c>
      <c r="O104" s="178">
        <v>346666666.66666669</v>
      </c>
      <c r="P104" s="179">
        <v>260000000.00000003</v>
      </c>
      <c r="Q104" s="153"/>
      <c r="R104" s="180">
        <v>2</v>
      </c>
      <c r="S104" s="168">
        <f>LOG('Supplementary Figure 2'!B104,10)</f>
        <v>6.7634279935629369</v>
      </c>
      <c r="T104" s="168">
        <f>LOG('Supplementary Figure 2'!C104,10)</f>
        <v>6.9242792860618811</v>
      </c>
      <c r="U104" s="168">
        <f>LOG('Supplementary Figure 2'!D104,10)</f>
        <v>7.0569048513364718</v>
      </c>
      <c r="V104" s="168">
        <f>LOG('Supplementary Figure 2'!E104,10)</f>
        <v>8.1663314217665253</v>
      </c>
      <c r="W104" s="168">
        <f>LOG('Supplementary Figure 2'!F104,10)</f>
        <v>8.5947607525864615</v>
      </c>
      <c r="X104" s="168">
        <f>LOG('Supplementary Figure 2'!G104,10)</f>
        <v>8.6163004304425712</v>
      </c>
      <c r="Y104" s="168">
        <f>LOG('Supplementary Figure 2'!H104,10)</f>
        <v>8.623249290397899</v>
      </c>
      <c r="Z104" s="168">
        <f>LOG('Supplementary Figure 2'!I104,10)</f>
        <v>8.6751670896633932</v>
      </c>
      <c r="AA104" s="168">
        <f>LOG('Supplementary Figure 2'!J104,10)</f>
        <v>8.5481846105451069</v>
      </c>
      <c r="AB104" s="168">
        <f>LOG('Supplementary Figure 2'!K104,10)</f>
        <v>8.5797835966168101</v>
      </c>
      <c r="AC104" s="168">
        <f>LOG('Supplementary Figure 2'!L104,10)</f>
        <v>8.6092385759550858</v>
      </c>
      <c r="AD104" s="168">
        <f>LOG('Supplementary Figure 2'!M104,10)</f>
        <v>8.4673614174305047</v>
      </c>
      <c r="AE104" s="168">
        <f>LOG('Supplementary Figure 2'!N104,10)</f>
        <v>8.6092385759550858</v>
      </c>
      <c r="AF104" s="168">
        <f>LOG('Supplementary Figure 2'!O104,10)</f>
        <v>8.5399120845791181</v>
      </c>
      <c r="AG104" s="169">
        <f>LOG('Supplementary Figure 2'!P104,10)</f>
        <v>8.4149733479708164</v>
      </c>
      <c r="AH104" s="153"/>
      <c r="AI104" s="180">
        <v>2</v>
      </c>
      <c r="AJ104" s="181">
        <f t="shared" si="12"/>
        <v>7.8347037598753139E-3</v>
      </c>
      <c r="AK104" s="182">
        <f t="shared" si="12"/>
        <v>6.3241922027691584E-3</v>
      </c>
      <c r="AL104" s="183">
        <f t="shared" si="12"/>
        <v>4.867107619777445E-2</v>
      </c>
      <c r="AM104" s="182">
        <f t="shared" si="12"/>
        <v>1.7044341717713383E-2</v>
      </c>
      <c r="AN104" s="182">
        <f t="shared" si="12"/>
        <v>8.3433511633858152E-4</v>
      </c>
      <c r="AO104" s="182">
        <f t="shared" si="12"/>
        <v>2.6871778146490718E-4</v>
      </c>
      <c r="AP104" s="182">
        <f t="shared" si="12"/>
        <v>2.0008750710446672E-3</v>
      </c>
      <c r="AQ104" s="182">
        <f t="shared" si="12"/>
        <v>-4.9152175171684742E-3</v>
      </c>
      <c r="AR104" s="182">
        <f t="shared" si="12"/>
        <v>6.1495953167292714E-4</v>
      </c>
      <c r="AS104" s="182">
        <f t="shared" si="12"/>
        <v>2.8559902819693214E-4</v>
      </c>
      <c r="AT104" s="182">
        <f t="shared" si="12"/>
        <v>-2.769490085653185E-3</v>
      </c>
      <c r="AU104" s="182">
        <f t="shared" si="12"/>
        <v>2.7694900856531806E-3</v>
      </c>
      <c r="AV104" s="182">
        <f t="shared" si="12"/>
        <v>-6.7376387324224888E-4</v>
      </c>
      <c r="AW104" s="185">
        <f t="shared" si="12"/>
        <v>-2.4563421281431574E-3</v>
      </c>
      <c r="AX104" s="59"/>
      <c r="AY104" s="175">
        <v>2</v>
      </c>
      <c r="AZ104" s="186">
        <v>4.867107619777445E-2</v>
      </c>
      <c r="BA104" s="62"/>
      <c r="BB104" s="62"/>
      <c r="BC104" s="62"/>
      <c r="BD104" s="62"/>
      <c r="BE104" s="62"/>
      <c r="BF104" s="62"/>
      <c r="BG104" s="62"/>
    </row>
    <row r="105" spans="1:59" ht="14.25" customHeight="1" x14ac:dyDescent="0.2">
      <c r="A105" s="175">
        <v>3</v>
      </c>
      <c r="B105" s="177">
        <v>6800000.0000000009</v>
      </c>
      <c r="C105" s="178">
        <v>8266666.666666667</v>
      </c>
      <c r="D105" s="178">
        <v>10000000</v>
      </c>
      <c r="E105" s="178">
        <v>180000000</v>
      </c>
      <c r="F105" s="178">
        <v>306666666.66666669</v>
      </c>
      <c r="G105" s="178">
        <v>426666666.66666669</v>
      </c>
      <c r="H105" s="178">
        <v>426666666.66666669</v>
      </c>
      <c r="I105" s="178">
        <v>373333333.33333337</v>
      </c>
      <c r="J105" s="178">
        <v>333333333.33333337</v>
      </c>
      <c r="K105" s="178">
        <v>366666666.66666669</v>
      </c>
      <c r="L105" s="178">
        <v>360000000</v>
      </c>
      <c r="M105" s="178">
        <v>333333333.33333337</v>
      </c>
      <c r="N105" s="178">
        <v>366666666.66666669</v>
      </c>
      <c r="O105" s="178">
        <v>373333333.33333337</v>
      </c>
      <c r="P105" s="179">
        <v>246666666.66666669</v>
      </c>
      <c r="Q105" s="153"/>
      <c r="R105" s="180">
        <v>3</v>
      </c>
      <c r="S105" s="168">
        <f>LOG('Supplementary Figure 2'!B105,10)</f>
        <v>6.8325089127062357</v>
      </c>
      <c r="T105" s="168">
        <f>LOG('Supplementary Figure 2'!C105,10)</f>
        <v>6.9173304261065534</v>
      </c>
      <c r="U105" s="168">
        <f>LOG('Supplementary Figure 2'!D105,10)</f>
        <v>7</v>
      </c>
      <c r="V105" s="168">
        <f>LOG('Supplementary Figure 2'!E105,10)</f>
        <v>8.2552725051033065</v>
      </c>
      <c r="W105" s="168">
        <f>LOG('Supplementary Figure 2'!F105,10)</f>
        <v>8.4866665726258912</v>
      </c>
      <c r="X105" s="168">
        <f>LOG('Supplementary Figure 2'!G105,10)</f>
        <v>8.6300887149282062</v>
      </c>
      <c r="Y105" s="168">
        <f>LOG('Supplementary Figure 2'!H105,10)</f>
        <v>8.6300887149282062</v>
      </c>
      <c r="Z105" s="168">
        <f>LOG('Supplementary Figure 2'!I105,10)</f>
        <v>8.5720967679505193</v>
      </c>
      <c r="AA105" s="168">
        <f>LOG('Supplementary Figure 2'!J105,10)</f>
        <v>8.5228787452803374</v>
      </c>
      <c r="AB105" s="168">
        <f>LOG('Supplementary Figure 2'!K105,10)</f>
        <v>8.564271430438561</v>
      </c>
      <c r="AC105" s="168">
        <f>LOG('Supplementary Figure 2'!L105,10)</f>
        <v>8.5563025007672859</v>
      </c>
      <c r="AD105" s="168">
        <f>LOG('Supplementary Figure 2'!M105,10)</f>
        <v>8.5228787452803374</v>
      </c>
      <c r="AE105" s="168">
        <f>LOG('Supplementary Figure 2'!N105,10)</f>
        <v>8.564271430438561</v>
      </c>
      <c r="AF105" s="168">
        <f>LOG('Supplementary Figure 2'!O105,10)</f>
        <v>8.5720967679505193</v>
      </c>
      <c r="AG105" s="169">
        <f>LOG('Supplementary Figure 2'!P105,10)</f>
        <v>8.3921104650113119</v>
      </c>
      <c r="AH105" s="153"/>
      <c r="AI105" s="180">
        <v>3</v>
      </c>
      <c r="AJ105" s="181">
        <f t="shared" si="12"/>
        <v>4.1126584492219937E-3</v>
      </c>
      <c r="AK105" s="182">
        <f t="shared" si="12"/>
        <v>3.9600768102861054E-3</v>
      </c>
      <c r="AL105" s="183">
        <f t="shared" si="12"/>
        <v>5.4980646228975832E-2</v>
      </c>
      <c r="AM105" s="182">
        <f t="shared" si="12"/>
        <v>9.214735212635744E-3</v>
      </c>
      <c r="AN105" s="182">
        <f t="shared" si="12"/>
        <v>5.5861638306025155E-3</v>
      </c>
      <c r="AO105" s="182">
        <f t="shared" si="12"/>
        <v>0</v>
      </c>
      <c r="AP105" s="182">
        <f t="shared" si="12"/>
        <v>-2.2474728275685731E-3</v>
      </c>
      <c r="AQ105" s="182">
        <f t="shared" si="12"/>
        <v>-1.9194005718248669E-3</v>
      </c>
      <c r="AR105" s="182">
        <f t="shared" si="12"/>
        <v>8.0748331739060502E-4</v>
      </c>
      <c r="AS105" s="182">
        <f t="shared" si="12"/>
        <v>-7.7576548920925807E-5</v>
      </c>
      <c r="AT105" s="182">
        <f t="shared" si="12"/>
        <v>-6.5233021954876254E-4</v>
      </c>
      <c r="AU105" s="182">
        <f t="shared" si="12"/>
        <v>8.0748331739060502E-4</v>
      </c>
      <c r="AV105" s="182">
        <f t="shared" si="12"/>
        <v>7.6108484260906762E-5</v>
      </c>
      <c r="AW105" s="185">
        <f t="shared" si="12"/>
        <v>-3.5367220414975649E-3</v>
      </c>
      <c r="AX105" s="59"/>
      <c r="AY105" s="175">
        <v>3</v>
      </c>
      <c r="AZ105" s="186">
        <v>5.4980646228975832E-2</v>
      </c>
      <c r="BA105" s="62"/>
      <c r="BB105" s="62"/>
      <c r="BC105" s="62"/>
      <c r="BD105" s="62"/>
      <c r="BE105" s="62"/>
      <c r="BF105" s="62"/>
      <c r="BG105" s="62"/>
    </row>
    <row r="106" spans="1:59" ht="14.25" customHeight="1" x14ac:dyDescent="0.2">
      <c r="A106" s="175">
        <v>4</v>
      </c>
      <c r="B106" s="177">
        <v>5200000</v>
      </c>
      <c r="C106" s="178">
        <v>8333333.333333334</v>
      </c>
      <c r="D106" s="178">
        <v>10600000</v>
      </c>
      <c r="E106" s="178">
        <v>140000000</v>
      </c>
      <c r="F106" s="178">
        <v>286666666.66666669</v>
      </c>
      <c r="G106" s="178">
        <v>406666666.66666669</v>
      </c>
      <c r="H106" s="178">
        <v>400000000</v>
      </c>
      <c r="I106" s="178">
        <v>380000000</v>
      </c>
      <c r="J106" s="178">
        <v>380000000</v>
      </c>
      <c r="K106" s="178">
        <v>333333333.33333337</v>
      </c>
      <c r="L106" s="178">
        <v>406666666.66666669</v>
      </c>
      <c r="M106" s="178">
        <v>300000000</v>
      </c>
      <c r="N106" s="178">
        <v>346666666.66666669</v>
      </c>
      <c r="O106" s="178">
        <v>340000000</v>
      </c>
      <c r="P106" s="179">
        <v>226666666.66666669</v>
      </c>
      <c r="Q106" s="153"/>
      <c r="R106" s="180">
        <v>4</v>
      </c>
      <c r="S106" s="168">
        <f>LOG('Supplementary Figure 2'!B106,10)</f>
        <v>6.7160033436347986</v>
      </c>
      <c r="T106" s="168">
        <f>LOG('Supplementary Figure 2'!C106,10)</f>
        <v>6.9208187539523749</v>
      </c>
      <c r="U106" s="168">
        <f>LOG('Supplementary Figure 2'!D106,10)</f>
        <v>7.0253058652647695</v>
      </c>
      <c r="V106" s="168">
        <f>LOG('Supplementary Figure 2'!E106,10)</f>
        <v>8.1461280356782382</v>
      </c>
      <c r="W106" s="168">
        <f>LOG('Supplementary Figure 2'!F106,10)</f>
        <v>8.457377196523904</v>
      </c>
      <c r="X106" s="168">
        <f>LOG('Supplementary Figure 2'!G106,10)</f>
        <v>8.6092385759550858</v>
      </c>
      <c r="Y106" s="168">
        <f>LOG('Supplementary Figure 2'!H106,10)</f>
        <v>8.6020599913279607</v>
      </c>
      <c r="Z106" s="168">
        <f>LOG('Supplementary Figure 2'!I106,10)</f>
        <v>8.5797835966168101</v>
      </c>
      <c r="AA106" s="168">
        <f>LOG('Supplementary Figure 2'!J106,10)</f>
        <v>8.5797835966168101</v>
      </c>
      <c r="AB106" s="168">
        <f>LOG('Supplementary Figure 2'!K106,10)</f>
        <v>8.5228787452803374</v>
      </c>
      <c r="AC106" s="168">
        <f>LOG('Supplementary Figure 2'!L106,10)</f>
        <v>8.6092385759550858</v>
      </c>
      <c r="AD106" s="168">
        <f>LOG('Supplementary Figure 2'!M106,10)</f>
        <v>8.4771212547196608</v>
      </c>
      <c r="AE106" s="168">
        <f>LOG('Supplementary Figure 2'!N106,10)</f>
        <v>8.5399120845791181</v>
      </c>
      <c r="AF106" s="168">
        <f>LOG('Supplementary Figure 2'!O106,10)</f>
        <v>8.5314789170422554</v>
      </c>
      <c r="AG106" s="169">
        <f>LOG('Supplementary Figure 2'!P106,10)</f>
        <v>8.3553876579865722</v>
      </c>
      <c r="AH106" s="153"/>
      <c r="AI106" s="180">
        <v>4</v>
      </c>
      <c r="AJ106" s="181">
        <f t="shared" si="12"/>
        <v>1.0013614199863657E-2</v>
      </c>
      <c r="AK106" s="182">
        <f t="shared" si="12"/>
        <v>4.9948913785502072E-3</v>
      </c>
      <c r="AL106" s="183">
        <f t="shared" si="12"/>
        <v>4.9341324301525567E-2</v>
      </c>
      <c r="AM106" s="182">
        <f t="shared" si="12"/>
        <v>1.2498791594385257E-2</v>
      </c>
      <c r="AN106" s="182">
        <f t="shared" si="12"/>
        <v>5.9322593938109722E-3</v>
      </c>
      <c r="AO106" s="182">
        <f t="shared" si="12"/>
        <v>-2.7805707649251849E-4</v>
      </c>
      <c r="AP106" s="182">
        <f t="shared" si="12"/>
        <v>-8.6433903629522712E-4</v>
      </c>
      <c r="AQ106" s="182">
        <f t="shared" si="12"/>
        <v>0</v>
      </c>
      <c r="AR106" s="182">
        <f t="shared" si="12"/>
        <v>-1.1090877780811817E-3</v>
      </c>
      <c r="AS106" s="182">
        <f t="shared" si="12"/>
        <v>8.4014291723751835E-4</v>
      </c>
      <c r="AT106" s="182">
        <f t="shared" si="12"/>
        <v>-2.5774936984453573E-3</v>
      </c>
      <c r="AU106" s="182">
        <f t="shared" si="12"/>
        <v>1.2299659519608575E-3</v>
      </c>
      <c r="AV106" s="182">
        <f t="shared" si="12"/>
        <v>-8.2332367468324348E-5</v>
      </c>
      <c r="AW106" s="185">
        <f t="shared" si="12"/>
        <v>-3.47602758306018E-3</v>
      </c>
      <c r="AX106" s="59"/>
      <c r="AY106" s="175">
        <v>4</v>
      </c>
      <c r="AZ106" s="186">
        <v>4.9341324301525567E-2</v>
      </c>
      <c r="BA106" s="62"/>
      <c r="BB106" s="62"/>
      <c r="BC106" s="62"/>
      <c r="BD106" s="62"/>
      <c r="BE106" s="62"/>
      <c r="BF106" s="62"/>
      <c r="BG106" s="62"/>
    </row>
    <row r="107" spans="1:59" ht="14.25" customHeight="1" x14ac:dyDescent="0.2">
      <c r="A107" s="175">
        <v>5</v>
      </c>
      <c r="B107" s="177">
        <v>5533333.333333334</v>
      </c>
      <c r="C107" s="178">
        <v>9333333.333333334</v>
      </c>
      <c r="D107" s="178">
        <v>10933333.333333334</v>
      </c>
      <c r="E107" s="178">
        <v>180000000</v>
      </c>
      <c r="F107" s="178">
        <v>233333333.33333334</v>
      </c>
      <c r="G107" s="178">
        <v>340000000</v>
      </c>
      <c r="H107" s="178">
        <v>346666666.66666669</v>
      </c>
      <c r="I107" s="178">
        <v>406666666.66666669</v>
      </c>
      <c r="J107" s="178">
        <v>380000000</v>
      </c>
      <c r="K107" s="178">
        <v>386666666.66666669</v>
      </c>
      <c r="L107" s="178">
        <v>380000000</v>
      </c>
      <c r="M107" s="178">
        <v>320000000</v>
      </c>
      <c r="N107" s="178">
        <v>393333333.33333337</v>
      </c>
      <c r="O107" s="178">
        <v>346666666.66666669</v>
      </c>
      <c r="P107" s="179">
        <v>266666666.66666669</v>
      </c>
      <c r="Q107" s="153"/>
      <c r="R107" s="180">
        <v>5</v>
      </c>
      <c r="S107" s="168">
        <f>LOG('Supplementary Figure 2'!B107,10)</f>
        <v>6.7429868333203915</v>
      </c>
      <c r="T107" s="168">
        <f>LOG('Supplementary Figure 2'!C107,10)</f>
        <v>6.9700367766225559</v>
      </c>
      <c r="U107" s="168">
        <f>LOG('Supplementary Figure 2'!D107,10)</f>
        <v>7.0387525889920157</v>
      </c>
      <c r="V107" s="168">
        <f>LOG('Supplementary Figure 2'!E107,10)</f>
        <v>8.2552725051033065</v>
      </c>
      <c r="W107" s="168">
        <f>LOG('Supplementary Figure 2'!F107,10)</f>
        <v>8.3679767852945925</v>
      </c>
      <c r="X107" s="168">
        <f>LOG('Supplementary Figure 2'!G107,10)</f>
        <v>8.5314789170422554</v>
      </c>
      <c r="Y107" s="168">
        <f>LOG('Supplementary Figure 2'!H107,10)</f>
        <v>8.5399120845791181</v>
      </c>
      <c r="Z107" s="168">
        <f>LOG('Supplementary Figure 2'!I107,10)</f>
        <v>8.6092385759550858</v>
      </c>
      <c r="AA107" s="168">
        <f>LOG('Supplementary Figure 2'!J107,10)</f>
        <v>8.5797835966168101</v>
      </c>
      <c r="AB107" s="168">
        <f>LOG('Supplementary Figure 2'!K107,10)</f>
        <v>8.5873367345072555</v>
      </c>
      <c r="AC107" s="168">
        <f>LOG('Supplementary Figure 2'!L107,10)</f>
        <v>8.5797835966168101</v>
      </c>
      <c r="AD107" s="168">
        <f>LOG('Supplementary Figure 2'!M107,10)</f>
        <v>8.5051499783199045</v>
      </c>
      <c r="AE107" s="168">
        <f>LOG('Supplementary Figure 2'!N107,10)</f>
        <v>8.5947607525864615</v>
      </c>
      <c r="AF107" s="168">
        <f>LOG('Supplementary Figure 2'!O107,10)</f>
        <v>8.5399120845791181</v>
      </c>
      <c r="AG107" s="169">
        <f>LOG('Supplementary Figure 2'!P107,10)</f>
        <v>8.4259687322722794</v>
      </c>
      <c r="AH107" s="153"/>
      <c r="AI107" s="180">
        <v>5</v>
      </c>
      <c r="AJ107" s="181">
        <f t="shared" si="12"/>
        <v>1.1039174689524964E-2</v>
      </c>
      <c r="AK107" s="182">
        <f t="shared" si="12"/>
        <v>3.2701547438441386E-3</v>
      </c>
      <c r="AL107" s="183">
        <f t="shared" si="12"/>
        <v>5.314037411192022E-2</v>
      </c>
      <c r="AM107" s="182">
        <f t="shared" si="12"/>
        <v>4.5200151175335363E-3</v>
      </c>
      <c r="AN107" s="182">
        <f t="shared" si="12"/>
        <v>6.4501972324191243E-3</v>
      </c>
      <c r="AO107" s="182">
        <f t="shared" si="12"/>
        <v>3.2932946987331555E-4</v>
      </c>
      <c r="AP107" s="182">
        <f t="shared" si="12"/>
        <v>2.6950554929690029E-3</v>
      </c>
      <c r="AQ107" s="182">
        <f t="shared" si="12"/>
        <v>-1.1423961127877587E-3</v>
      </c>
      <c r="AR107" s="182">
        <f t="shared" si="12"/>
        <v>1.466590053570651E-4</v>
      </c>
      <c r="AS107" s="182">
        <f t="shared" si="12"/>
        <v>-7.3329502678538404E-5</v>
      </c>
      <c r="AT107" s="182">
        <f t="shared" si="12"/>
        <v>-1.4561385857855668E-3</v>
      </c>
      <c r="AU107" s="182">
        <f t="shared" si="12"/>
        <v>1.7468238282727776E-3</v>
      </c>
      <c r="AV107" s="182">
        <f t="shared" si="12"/>
        <v>-5.3350746628892112E-4</v>
      </c>
      <c r="AW107" s="185">
        <f t="shared" si="12"/>
        <v>-2.2387100857190314E-3</v>
      </c>
      <c r="AX107" s="59"/>
      <c r="AY107" s="175">
        <v>5</v>
      </c>
      <c r="AZ107" s="186">
        <v>5.314037411192022E-2</v>
      </c>
      <c r="BA107" s="62"/>
      <c r="BB107" s="62"/>
      <c r="BC107" s="62"/>
      <c r="BD107" s="62"/>
      <c r="BE107" s="62"/>
      <c r="BF107" s="62"/>
      <c r="BG107" s="62"/>
    </row>
    <row r="108" spans="1:59" ht="14.25" customHeight="1" x14ac:dyDescent="0.2">
      <c r="A108" s="175">
        <v>6</v>
      </c>
      <c r="B108" s="177">
        <v>5733333.333333334</v>
      </c>
      <c r="C108" s="178">
        <v>8200000.0000000009</v>
      </c>
      <c r="D108" s="178">
        <v>10600000</v>
      </c>
      <c r="E108" s="178">
        <v>166666666.66666669</v>
      </c>
      <c r="F108" s="178">
        <v>313333333.33333337</v>
      </c>
      <c r="G108" s="178">
        <v>460000000.00000006</v>
      </c>
      <c r="H108" s="178">
        <v>386666666.66666669</v>
      </c>
      <c r="I108" s="178">
        <v>433333333.33333337</v>
      </c>
      <c r="J108" s="178">
        <v>366666666.66666669</v>
      </c>
      <c r="K108" s="178">
        <v>386666666.66666669</v>
      </c>
      <c r="L108" s="178">
        <v>333333333.33333337</v>
      </c>
      <c r="M108" s="178">
        <v>293333333.33333337</v>
      </c>
      <c r="N108" s="178">
        <v>346666666.66666669</v>
      </c>
      <c r="O108" s="178">
        <v>320000000</v>
      </c>
      <c r="P108" s="179">
        <v>253333333.33333334</v>
      </c>
      <c r="Q108" s="153"/>
      <c r="R108" s="180">
        <v>6</v>
      </c>
      <c r="S108" s="168">
        <f>LOG('Supplementary Figure 2'!B108,10)</f>
        <v>6.7584071921878861</v>
      </c>
      <c r="T108" s="168">
        <f>LOG('Supplementary Figure 2'!C108,10)</f>
        <v>6.9138138523837158</v>
      </c>
      <c r="U108" s="168">
        <f>LOG('Supplementary Figure 2'!D108,10)</f>
        <v>7.0253058652647695</v>
      </c>
      <c r="V108" s="168">
        <f>LOG('Supplementary Figure 2'!E108,10)</f>
        <v>8.2218487496163561</v>
      </c>
      <c r="W108" s="168">
        <f>LOG('Supplementary Figure 2'!F108,10)</f>
        <v>8.4960065988800348</v>
      </c>
      <c r="X108" s="168">
        <f>LOG('Supplementary Figure 2'!G108,10)</f>
        <v>8.6627578316815725</v>
      </c>
      <c r="Y108" s="168">
        <f>LOG('Supplementary Figure 2'!H108,10)</f>
        <v>8.5873367345072555</v>
      </c>
      <c r="Z108" s="168">
        <f>LOG('Supplementary Figure 2'!I108,10)</f>
        <v>8.6368220975871743</v>
      </c>
      <c r="AA108" s="168">
        <f>LOG('Supplementary Figure 2'!J108,10)</f>
        <v>8.564271430438561</v>
      </c>
      <c r="AB108" s="168">
        <f>LOG('Supplementary Figure 2'!K108,10)</f>
        <v>8.5873367345072555</v>
      </c>
      <c r="AC108" s="168">
        <f>LOG('Supplementary Figure 2'!L108,10)</f>
        <v>8.5228787452803374</v>
      </c>
      <c r="AD108" s="168">
        <f>LOG('Supplementary Figure 2'!M108,10)</f>
        <v>8.4673614174305047</v>
      </c>
      <c r="AE108" s="168">
        <f>LOG('Supplementary Figure 2'!N108,10)</f>
        <v>8.5399120845791181</v>
      </c>
      <c r="AF108" s="168">
        <f>LOG('Supplementary Figure 2'!O108,10)</f>
        <v>8.5051499783199045</v>
      </c>
      <c r="AG108" s="169">
        <f>LOG('Supplementary Figure 2'!P108,10)</f>
        <v>8.4036923375611288</v>
      </c>
      <c r="AH108" s="153"/>
      <c r="AI108" s="180">
        <v>6</v>
      </c>
      <c r="AJ108" s="181">
        <f t="shared" si="12"/>
        <v>7.5780593381420298E-3</v>
      </c>
      <c r="AK108" s="182">
        <f t="shared" si="12"/>
        <v>5.3324453209690204E-3</v>
      </c>
      <c r="AL108" s="183">
        <f t="shared" si="12"/>
        <v>5.242544622696918E-2</v>
      </c>
      <c r="AM108" s="182">
        <f t="shared" si="12"/>
        <v>1.0933716237083078E-2</v>
      </c>
      <c r="AN108" s="182">
        <f t="shared" si="12"/>
        <v>6.4789623295156314E-3</v>
      </c>
      <c r="AO108" s="182">
        <f t="shared" si="12"/>
        <v>-2.9148276059196721E-3</v>
      </c>
      <c r="AP108" s="182">
        <f t="shared" si="12"/>
        <v>1.9153523341952612E-3</v>
      </c>
      <c r="AQ108" s="182">
        <f t="shared" si="12"/>
        <v>-2.8118792662905176E-3</v>
      </c>
      <c r="AR108" s="182">
        <f t="shared" si="12"/>
        <v>4.4826346604764168E-4</v>
      </c>
      <c r="AS108" s="182">
        <f t="shared" si="12"/>
        <v>-6.2787339171912571E-4</v>
      </c>
      <c r="AT108" s="182">
        <f t="shared" si="12"/>
        <v>-1.0892042511781305E-3</v>
      </c>
      <c r="AU108" s="182">
        <f t="shared" si="12"/>
        <v>1.421962339168672E-3</v>
      </c>
      <c r="AV108" s="182">
        <f t="shared" si="12"/>
        <v>-3.399044478474697E-4</v>
      </c>
      <c r="AW108" s="185">
        <f t="shared" si="12"/>
        <v>-2.0001144271434199E-3</v>
      </c>
      <c r="AX108" s="59"/>
      <c r="AY108" s="175">
        <v>6</v>
      </c>
      <c r="AZ108" s="186">
        <v>5.242544622696918E-2</v>
      </c>
      <c r="BA108" s="62"/>
      <c r="BB108" s="62"/>
      <c r="BC108" s="62"/>
      <c r="BD108" s="62"/>
      <c r="BE108" s="62"/>
      <c r="BF108" s="62"/>
      <c r="BG108" s="62"/>
    </row>
    <row r="109" spans="1:59" ht="14.25" customHeight="1" x14ac:dyDescent="0.2">
      <c r="A109" s="175">
        <v>7</v>
      </c>
      <c r="B109" s="177">
        <v>6000000</v>
      </c>
      <c r="C109" s="178">
        <v>8933333.333333334</v>
      </c>
      <c r="D109" s="178">
        <v>9866666.6666666679</v>
      </c>
      <c r="E109" s="178">
        <v>193333333.33333334</v>
      </c>
      <c r="F109" s="178">
        <v>266666666.66666669</v>
      </c>
      <c r="G109" s="178">
        <v>453333333.33333337</v>
      </c>
      <c r="H109" s="178">
        <v>380000000</v>
      </c>
      <c r="I109" s="178">
        <v>400000000</v>
      </c>
      <c r="J109" s="178">
        <v>360000000</v>
      </c>
      <c r="K109" s="178">
        <v>380000000</v>
      </c>
      <c r="L109" s="178">
        <v>406666666.66666669</v>
      </c>
      <c r="M109" s="178">
        <v>326666666.66666669</v>
      </c>
      <c r="N109" s="178">
        <v>340000000</v>
      </c>
      <c r="O109" s="178">
        <v>313333333.33333337</v>
      </c>
      <c r="P109" s="179">
        <v>293333333.33333337</v>
      </c>
      <c r="Q109" s="153"/>
      <c r="R109" s="180">
        <v>7</v>
      </c>
      <c r="S109" s="168">
        <f>LOG('Supplementary Figure 2'!B109,10)</f>
        <v>6.778151250383643</v>
      </c>
      <c r="T109" s="168">
        <f>LOG('Supplementary Figure 2'!C109,10)</f>
        <v>6.9510135393091259</v>
      </c>
      <c r="U109" s="168">
        <f>LOG('Supplementary Figure 2'!D109,10)</f>
        <v>6.9941704563392761</v>
      </c>
      <c r="V109" s="168">
        <f>LOG('Supplementary Figure 2'!E109,10)</f>
        <v>8.2863067388432725</v>
      </c>
      <c r="W109" s="168">
        <f>LOG('Supplementary Figure 2'!F109,10)</f>
        <v>8.4259687322722794</v>
      </c>
      <c r="X109" s="168">
        <f>LOG('Supplementary Figure 2'!G109,10)</f>
        <v>8.6564176536505553</v>
      </c>
      <c r="Y109" s="168">
        <f>LOG('Supplementary Figure 2'!H109,10)</f>
        <v>8.5797835966168101</v>
      </c>
      <c r="Z109" s="168">
        <f>LOG('Supplementary Figure 2'!I109,10)</f>
        <v>8.6020599913279607</v>
      </c>
      <c r="AA109" s="168">
        <f>LOG('Supplementary Figure 2'!J109,10)</f>
        <v>8.5563025007672859</v>
      </c>
      <c r="AB109" s="168">
        <f>LOG('Supplementary Figure 2'!K109,10)</f>
        <v>8.5797835966168101</v>
      </c>
      <c r="AC109" s="168">
        <f>LOG('Supplementary Figure 2'!L109,10)</f>
        <v>8.6092385759550858</v>
      </c>
      <c r="AD109" s="168">
        <f>LOG('Supplementary Figure 2'!M109,10)</f>
        <v>8.5141048209728325</v>
      </c>
      <c r="AE109" s="168">
        <f>LOG('Supplementary Figure 2'!N109,10)</f>
        <v>8.5314789170422554</v>
      </c>
      <c r="AF109" s="168">
        <f>LOG('Supplementary Figure 2'!O109,10)</f>
        <v>8.4960065988800348</v>
      </c>
      <c r="AG109" s="169">
        <f>LOG('Supplementary Figure 2'!P109,10)</f>
        <v>8.4673614174305047</v>
      </c>
      <c r="AH109" s="153"/>
      <c r="AI109" s="180">
        <v>7</v>
      </c>
      <c r="AJ109" s="181">
        <f t="shared" si="12"/>
        <v>8.3943647011995495E-3</v>
      </c>
      <c r="AK109" s="182">
        <f t="shared" si="12"/>
        <v>2.0631760672320094E-3</v>
      </c>
      <c r="AL109" s="183">
        <f t="shared" si="12"/>
        <v>5.6509117252938661E-2</v>
      </c>
      <c r="AM109" s="182">
        <f t="shared" si="12"/>
        <v>5.5713635962234423E-3</v>
      </c>
      <c r="AN109" s="182">
        <f t="shared" si="12"/>
        <v>8.9941728144671811E-3</v>
      </c>
      <c r="AO109" s="182">
        <f t="shared" si="12"/>
        <v>-2.9640932628479054E-3</v>
      </c>
      <c r="AP109" s="182">
        <f t="shared" si="12"/>
        <v>8.6433903629518679E-4</v>
      </c>
      <c r="AQ109" s="182">
        <f t="shared" si="12"/>
        <v>-1.7778541533600371E-3</v>
      </c>
      <c r="AR109" s="182">
        <f t="shared" si="12"/>
        <v>4.5675755853241939E-4</v>
      </c>
      <c r="AS109" s="182">
        <f t="shared" si="12"/>
        <v>2.8559902819693214E-4</v>
      </c>
      <c r="AT109" s="182">
        <f t="shared" si="12"/>
        <v>-1.8519501248711219E-3</v>
      </c>
      <c r="AU109" s="182">
        <f t="shared" si="12"/>
        <v>3.397576434499815E-4</v>
      </c>
      <c r="AV109" s="182">
        <f t="shared" si="12"/>
        <v>-3.4720696570681055E-4</v>
      </c>
      <c r="AW109" s="185">
        <f t="shared" si="12"/>
        <v>-5.628836728184041E-4</v>
      </c>
      <c r="AX109" s="59"/>
      <c r="AY109" s="175">
        <v>7</v>
      </c>
      <c r="AZ109" s="186">
        <v>5.6509117252938661E-2</v>
      </c>
      <c r="BA109" s="62"/>
      <c r="BB109" s="62"/>
      <c r="BC109" s="62"/>
      <c r="BD109" s="62"/>
      <c r="BE109" s="62"/>
      <c r="BF109" s="62"/>
      <c r="BG109" s="62"/>
    </row>
    <row r="110" spans="1:59" ht="14.25" customHeight="1" thickBot="1" x14ac:dyDescent="0.25">
      <c r="A110" s="187">
        <v>8</v>
      </c>
      <c r="B110" s="188">
        <v>5600000</v>
      </c>
      <c r="C110" s="189">
        <v>8533333.333333334</v>
      </c>
      <c r="D110" s="189">
        <v>10400000</v>
      </c>
      <c r="E110" s="189">
        <v>166666666.66666669</v>
      </c>
      <c r="F110" s="189">
        <v>320000000</v>
      </c>
      <c r="G110" s="189">
        <v>420000000.00000006</v>
      </c>
      <c r="H110" s="189">
        <v>386666666.66666669</v>
      </c>
      <c r="I110" s="189">
        <v>406666666.66666669</v>
      </c>
      <c r="J110" s="189">
        <v>313333333.33333337</v>
      </c>
      <c r="K110" s="189">
        <v>360000000</v>
      </c>
      <c r="L110" s="189">
        <v>353333333.33333337</v>
      </c>
      <c r="M110" s="189">
        <v>346666666.66666669</v>
      </c>
      <c r="N110" s="189">
        <v>366666666.66666669</v>
      </c>
      <c r="O110" s="189">
        <v>366666666.66666669</v>
      </c>
      <c r="P110" s="190">
        <v>233333333.33333334</v>
      </c>
      <c r="Q110" s="153"/>
      <c r="R110" s="191">
        <v>8</v>
      </c>
      <c r="S110" s="192">
        <f>LOG('Supplementary Figure 2'!B110,10)</f>
        <v>6.7481880270061998</v>
      </c>
      <c r="T110" s="192">
        <f>LOG('Supplementary Figure 2'!C110,10)</f>
        <v>6.9311187105921865</v>
      </c>
      <c r="U110" s="192">
        <f>LOG('Supplementary Figure 2'!D110,10)</f>
        <v>7.0170333392987798</v>
      </c>
      <c r="V110" s="192">
        <f>LOG('Supplementary Figure 2'!E110,10)</f>
        <v>8.2218487496163561</v>
      </c>
      <c r="W110" s="192">
        <f>LOG('Supplementary Figure 2'!F110,10)</f>
        <v>8.5051499783199045</v>
      </c>
      <c r="X110" s="192">
        <f>LOG('Supplementary Figure 2'!G110,10)</f>
        <v>8.623249290397899</v>
      </c>
      <c r="Y110" s="192">
        <f>LOG('Supplementary Figure 2'!H110,10)</f>
        <v>8.5873367345072555</v>
      </c>
      <c r="Z110" s="192">
        <f>LOG('Supplementary Figure 2'!I110,10)</f>
        <v>8.6092385759550858</v>
      </c>
      <c r="AA110" s="192">
        <f>LOG('Supplementary Figure 2'!J110,10)</f>
        <v>8.4960065988800348</v>
      </c>
      <c r="AB110" s="192">
        <f>LOG('Supplementary Figure 2'!K110,10)</f>
        <v>8.5563025007672859</v>
      </c>
      <c r="AC110" s="192">
        <f>LOG('Supplementary Figure 2'!L110,10)</f>
        <v>8.5481846105451069</v>
      </c>
      <c r="AD110" s="192">
        <f>LOG('Supplementary Figure 2'!M110,10)</f>
        <v>8.5399120845791181</v>
      </c>
      <c r="AE110" s="192">
        <f>LOG('Supplementary Figure 2'!N110,10)</f>
        <v>8.564271430438561</v>
      </c>
      <c r="AF110" s="192">
        <f>LOG('Supplementary Figure 2'!O110,10)</f>
        <v>8.564271430438561</v>
      </c>
      <c r="AG110" s="193">
        <f>LOG('Supplementary Figure 2'!P110,10)</f>
        <v>8.3679767852945925</v>
      </c>
      <c r="AH110" s="153"/>
      <c r="AI110" s="194">
        <v>8</v>
      </c>
      <c r="AJ110" s="195">
        <f t="shared" si="12"/>
        <v>8.9157339563101946E-3</v>
      </c>
      <c r="AK110" s="196">
        <f t="shared" si="12"/>
        <v>4.1064324013007445E-3</v>
      </c>
      <c r="AL110" s="197">
        <f t="shared" si="12"/>
        <v>5.2818188338402544E-2</v>
      </c>
      <c r="AM110" s="196">
        <f t="shared" si="12"/>
        <v>1.1292255778393675E-2</v>
      </c>
      <c r="AN110" s="196">
        <f t="shared" si="12"/>
        <v>4.5967005543490367E-3</v>
      </c>
      <c r="AO110" s="196">
        <f t="shared" si="12"/>
        <v>-1.3911053720637209E-3</v>
      </c>
      <c r="AP110" s="196">
        <f t="shared" si="12"/>
        <v>8.4907810207358869E-4</v>
      </c>
      <c r="AQ110" s="196">
        <f t="shared" si="12"/>
        <v>-4.4132128256695472E-3</v>
      </c>
      <c r="AR110" s="196">
        <f t="shared" si="12"/>
        <v>1.178650797908485E-3</v>
      </c>
      <c r="AS110" s="196">
        <f t="shared" si="12"/>
        <v>-7.9100986570270084E-5</v>
      </c>
      <c r="AT110" s="196">
        <f t="shared" si="12"/>
        <v>-1.6137015841769222E-4</v>
      </c>
      <c r="AU110" s="196">
        <f t="shared" si="12"/>
        <v>4.7472522940005283E-4</v>
      </c>
      <c r="AV110" s="196">
        <f t="shared" si="12"/>
        <v>0</v>
      </c>
      <c r="AW110" s="199">
        <f t="shared" si="12"/>
        <v>-3.8644885805462718E-3</v>
      </c>
      <c r="AX110" s="59"/>
      <c r="AY110" s="200">
        <v>8</v>
      </c>
      <c r="AZ110" s="201">
        <v>5.2818188338402544E-2</v>
      </c>
      <c r="BA110" s="62"/>
      <c r="BB110" s="62"/>
      <c r="BC110" s="62"/>
      <c r="BD110" s="62"/>
      <c r="BE110" s="62"/>
      <c r="BF110" s="62"/>
      <c r="BG110" s="62"/>
    </row>
    <row r="111" spans="1:59" ht="14.25" customHeight="1" thickBot="1" x14ac:dyDescent="0.25">
      <c r="B111" s="2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153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153"/>
      <c r="AI111" s="203" t="s">
        <v>4</v>
      </c>
      <c r="AJ111" s="204">
        <f t="shared" ref="AJ111:AW111" si="13">AVERAGE(AJ103:AJ110)</f>
        <v>8.1498985601447284E-3</v>
      </c>
      <c r="AK111" s="205">
        <f t="shared" si="13"/>
        <v>4.1027633000911253E-3</v>
      </c>
      <c r="AL111" s="150">
        <f t="shared" si="13"/>
        <v>5.3194891500721403E-2</v>
      </c>
      <c r="AM111" s="205">
        <f t="shared" si="13"/>
        <v>1.0044761309748986E-2</v>
      </c>
      <c r="AN111" s="205">
        <f t="shared" si="13"/>
        <v>5.3355182261897545E-3</v>
      </c>
      <c r="AO111" s="149">
        <f t="shared" si="13"/>
        <v>-1.4638551328500842E-3</v>
      </c>
      <c r="AP111" s="149">
        <f t="shared" si="13"/>
        <v>8.8235819545116206E-4</v>
      </c>
      <c r="AQ111" s="149">
        <f t="shared" si="13"/>
        <v>-2.1224950558876503E-3</v>
      </c>
      <c r="AR111" s="149">
        <f t="shared" si="13"/>
        <v>4.3767025824069904E-4</v>
      </c>
      <c r="AS111" s="205">
        <f t="shared" si="13"/>
        <v>-2.8385727718878941E-5</v>
      </c>
      <c r="AT111" s="205">
        <f t="shared" si="13"/>
        <v>-1.5134394009273596E-3</v>
      </c>
      <c r="AU111" s="205">
        <f t="shared" si="13"/>
        <v>1.4713566198703949E-3</v>
      </c>
      <c r="AV111" s="205">
        <f t="shared" si="13"/>
        <v>-3.0780935539812638E-4</v>
      </c>
      <c r="AW111" s="206">
        <f t="shared" si="13"/>
        <v>-2.6251176003211163E-3</v>
      </c>
      <c r="AX111" s="59"/>
      <c r="AY111" s="207" t="s">
        <v>165</v>
      </c>
      <c r="AZ111" s="147">
        <v>5.3194891500721403E-2</v>
      </c>
      <c r="BA111" s="62"/>
      <c r="BB111" s="62"/>
      <c r="BC111" s="62"/>
      <c r="BD111" s="62"/>
      <c r="BE111" s="62"/>
      <c r="BF111" s="62"/>
      <c r="BG111" s="62"/>
    </row>
    <row r="112" spans="1:59" ht="14.25" customHeight="1" x14ac:dyDescent="0.2">
      <c r="A112" s="62"/>
      <c r="B112" s="142"/>
      <c r="C112" s="156"/>
      <c r="D112" s="43"/>
      <c r="E112" s="43"/>
      <c r="F112" s="156"/>
      <c r="G112" s="156"/>
      <c r="H112" s="156"/>
      <c r="I112" s="156"/>
      <c r="J112" s="156"/>
      <c r="K112" s="156"/>
      <c r="L112" s="156"/>
      <c r="M112" s="156"/>
      <c r="N112" s="156"/>
      <c r="O112" s="43"/>
      <c r="P112" s="43"/>
      <c r="Q112" s="153"/>
      <c r="R112" s="62"/>
      <c r="S112" s="156"/>
      <c r="T112" s="156"/>
      <c r="U112" s="43"/>
      <c r="V112" s="43"/>
      <c r="W112" s="156"/>
      <c r="X112" s="156"/>
      <c r="Y112" s="156"/>
      <c r="Z112" s="156"/>
      <c r="AA112" s="156"/>
      <c r="AB112" s="156"/>
      <c r="AC112" s="156"/>
      <c r="AD112" s="156"/>
      <c r="AE112" s="156"/>
      <c r="AF112" s="43"/>
      <c r="AG112" s="224"/>
      <c r="AH112" s="153"/>
      <c r="AX112" s="59"/>
      <c r="AY112" s="62"/>
      <c r="AZ112" s="59"/>
      <c r="BA112" s="62"/>
      <c r="BB112" s="62"/>
      <c r="BC112" s="62"/>
      <c r="BD112" s="62"/>
      <c r="BE112" s="62"/>
      <c r="BF112" s="62"/>
      <c r="BG112" s="62"/>
    </row>
    <row r="113" spans="1:59" ht="14.25" customHeight="1" x14ac:dyDescent="0.2">
      <c r="A113" s="208"/>
      <c r="B113" s="211"/>
      <c r="C113" s="208"/>
      <c r="D113" s="208"/>
      <c r="E113" s="208"/>
      <c r="F113" s="208"/>
      <c r="G113" s="208"/>
      <c r="H113" s="208"/>
      <c r="I113" s="208"/>
      <c r="J113" s="208"/>
      <c r="K113" s="208"/>
      <c r="L113" s="208"/>
      <c r="M113" s="208"/>
      <c r="N113" s="208"/>
      <c r="O113" s="208"/>
      <c r="P113" s="208"/>
      <c r="Q113" s="209"/>
      <c r="R113" s="208"/>
      <c r="S113" s="211"/>
      <c r="T113" s="208"/>
      <c r="U113" s="208"/>
      <c r="V113" s="208"/>
      <c r="W113" s="208"/>
      <c r="X113" s="208"/>
      <c r="Y113" s="208"/>
      <c r="Z113" s="208"/>
      <c r="AA113" s="208"/>
      <c r="AB113" s="208"/>
      <c r="AC113" s="208"/>
      <c r="AD113" s="208"/>
      <c r="AE113" s="208"/>
      <c r="AF113" s="208"/>
      <c r="AG113" s="210"/>
      <c r="AH113" s="209"/>
      <c r="AI113" s="211"/>
      <c r="AJ113" s="211"/>
      <c r="AK113" s="211"/>
      <c r="AL113" s="211"/>
      <c r="AM113" s="211"/>
      <c r="AN113" s="211"/>
      <c r="AO113" s="211"/>
      <c r="AP113" s="211"/>
      <c r="AQ113" s="211"/>
      <c r="AR113" s="211"/>
      <c r="AS113" s="211"/>
      <c r="AT113" s="211"/>
      <c r="AU113" s="211"/>
      <c r="AV113" s="211"/>
      <c r="AW113" s="211"/>
      <c r="AX113" s="211"/>
      <c r="AY113" s="208"/>
      <c r="AZ113" s="211"/>
      <c r="BA113" s="208"/>
      <c r="BB113" s="62"/>
      <c r="BC113" s="62"/>
      <c r="BD113" s="62"/>
      <c r="BE113" s="62"/>
      <c r="BF113" s="62"/>
      <c r="BG113" s="62"/>
    </row>
    <row r="114" spans="1:59" ht="14.25" customHeight="1" thickBot="1" x14ac:dyDescent="0.25">
      <c r="A114" s="62"/>
      <c r="B114" s="142"/>
      <c r="C114" s="156"/>
      <c r="D114" s="43"/>
      <c r="E114" s="43"/>
      <c r="F114" s="156"/>
      <c r="G114" s="156"/>
      <c r="H114" s="156"/>
      <c r="I114" s="156"/>
      <c r="J114" s="156"/>
      <c r="K114" s="156"/>
      <c r="L114" s="156"/>
      <c r="M114" s="156"/>
      <c r="N114" s="156"/>
      <c r="O114" s="43"/>
      <c r="P114" s="43"/>
      <c r="Q114" s="153"/>
      <c r="R114" s="62"/>
      <c r="S114" s="156"/>
      <c r="T114" s="156"/>
      <c r="U114" s="43"/>
      <c r="V114" s="43"/>
      <c r="W114" s="156"/>
      <c r="X114" s="156"/>
      <c r="Y114" s="156"/>
      <c r="Z114" s="156"/>
      <c r="AA114" s="156"/>
      <c r="AB114" s="156"/>
      <c r="AC114" s="156"/>
      <c r="AD114" s="156"/>
      <c r="AE114" s="156"/>
      <c r="AF114" s="43"/>
      <c r="AG114" s="224"/>
      <c r="AH114" s="153"/>
      <c r="AX114" s="59"/>
      <c r="BA114" s="62"/>
      <c r="BB114" s="62"/>
      <c r="BC114" s="62"/>
      <c r="BD114" s="62"/>
      <c r="BE114" s="62"/>
      <c r="BF114" s="62"/>
      <c r="BG114" s="62"/>
    </row>
    <row r="115" spans="1:59" ht="14.25" customHeight="1" thickBot="1" x14ac:dyDescent="0.25">
      <c r="A115" s="62"/>
      <c r="B115" s="142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3"/>
      <c r="R115" s="62"/>
      <c r="S115" s="156"/>
      <c r="T115" s="156"/>
      <c r="U115" s="156"/>
      <c r="V115" s="156"/>
      <c r="W115" s="156"/>
      <c r="X115" s="156"/>
      <c r="Y115" s="156"/>
      <c r="Z115" s="156"/>
      <c r="AA115" s="156"/>
      <c r="AB115" s="156"/>
      <c r="AC115" s="156"/>
      <c r="AD115" s="156"/>
      <c r="AE115" s="156"/>
      <c r="AF115" s="156"/>
      <c r="AG115" s="202"/>
      <c r="AH115" s="153"/>
      <c r="AI115" s="217" t="s">
        <v>170</v>
      </c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62"/>
      <c r="AZ115" s="59"/>
      <c r="BA115" s="62"/>
      <c r="BB115" s="62"/>
      <c r="BC115" s="62"/>
      <c r="BD115" s="62"/>
      <c r="BE115" s="62"/>
      <c r="BF115" s="62"/>
      <c r="BG115" s="62"/>
    </row>
    <row r="116" spans="1:59" ht="14.25" customHeight="1" thickBot="1" x14ac:dyDescent="0.25">
      <c r="A116" s="355" t="s">
        <v>132</v>
      </c>
      <c r="B116" s="218" t="s">
        <v>170</v>
      </c>
      <c r="C116" s="156"/>
      <c r="D116" s="142"/>
      <c r="E116" s="142"/>
      <c r="F116" s="156"/>
      <c r="G116" s="156"/>
      <c r="H116" s="156"/>
      <c r="I116" s="156"/>
      <c r="J116" s="156"/>
      <c r="K116" s="156"/>
      <c r="L116" s="156"/>
      <c r="M116" s="156"/>
      <c r="N116" s="156"/>
      <c r="O116" s="225"/>
      <c r="P116" s="225"/>
      <c r="Q116" s="153"/>
      <c r="R116" s="358" t="s">
        <v>132</v>
      </c>
      <c r="S116" s="229" t="s">
        <v>170</v>
      </c>
      <c r="T116" s="156"/>
      <c r="U116" s="142"/>
      <c r="V116" s="142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225"/>
      <c r="AG116" s="225"/>
      <c r="AH116" s="153"/>
      <c r="AI116" s="147" t="s">
        <v>133</v>
      </c>
      <c r="AJ116" s="148">
        <v>3</v>
      </c>
      <c r="AK116" s="149">
        <v>3</v>
      </c>
      <c r="AL116" s="150">
        <v>3</v>
      </c>
      <c r="AM116" s="149">
        <v>3</v>
      </c>
      <c r="AN116" s="149">
        <v>3</v>
      </c>
      <c r="AO116" s="149">
        <v>3</v>
      </c>
      <c r="AP116" s="149">
        <v>3</v>
      </c>
      <c r="AQ116" s="149">
        <v>3</v>
      </c>
      <c r="AR116" s="149">
        <v>6</v>
      </c>
      <c r="AS116" s="149">
        <v>12</v>
      </c>
      <c r="AT116" s="149">
        <v>6</v>
      </c>
      <c r="AU116" s="149">
        <v>6</v>
      </c>
      <c r="AV116" s="149">
        <v>12</v>
      </c>
      <c r="AW116" s="151">
        <v>6</v>
      </c>
      <c r="AX116" s="59"/>
      <c r="AY116" s="62"/>
      <c r="AZ116" s="59"/>
      <c r="BA116" s="62"/>
      <c r="BB116" s="62"/>
      <c r="BC116" s="62"/>
      <c r="BD116" s="62"/>
      <c r="BE116" s="62"/>
      <c r="BF116" s="62"/>
      <c r="BG116" s="62"/>
    </row>
    <row r="117" spans="1:59" ht="14.25" customHeight="1" thickBot="1" x14ac:dyDescent="0.25">
      <c r="A117" s="356" t="s">
        <v>134</v>
      </c>
      <c r="B117" s="148">
        <v>0</v>
      </c>
      <c r="C117" s="149">
        <v>3</v>
      </c>
      <c r="D117" s="149">
        <v>6</v>
      </c>
      <c r="E117" s="149">
        <v>9</v>
      </c>
      <c r="F117" s="149">
        <v>12</v>
      </c>
      <c r="G117" s="149">
        <v>15</v>
      </c>
      <c r="H117" s="149">
        <v>18</v>
      </c>
      <c r="I117" s="149">
        <v>21</v>
      </c>
      <c r="J117" s="149">
        <v>24</v>
      </c>
      <c r="K117" s="149">
        <v>30</v>
      </c>
      <c r="L117" s="149">
        <v>42</v>
      </c>
      <c r="M117" s="149">
        <v>48</v>
      </c>
      <c r="N117" s="149">
        <v>54</v>
      </c>
      <c r="O117" s="149">
        <v>66</v>
      </c>
      <c r="P117" s="151">
        <v>72</v>
      </c>
      <c r="Q117" s="153"/>
      <c r="R117" s="359" t="s">
        <v>134</v>
      </c>
      <c r="S117" s="148">
        <v>0</v>
      </c>
      <c r="T117" s="149">
        <v>3</v>
      </c>
      <c r="U117" s="149">
        <v>6</v>
      </c>
      <c r="V117" s="149">
        <v>9</v>
      </c>
      <c r="W117" s="149">
        <v>12</v>
      </c>
      <c r="X117" s="149">
        <v>15</v>
      </c>
      <c r="Y117" s="149">
        <v>18</v>
      </c>
      <c r="Z117" s="149">
        <v>21</v>
      </c>
      <c r="AA117" s="149">
        <v>24</v>
      </c>
      <c r="AB117" s="149">
        <v>30</v>
      </c>
      <c r="AC117" s="149">
        <v>42</v>
      </c>
      <c r="AD117" s="149">
        <v>48</v>
      </c>
      <c r="AE117" s="149">
        <v>54</v>
      </c>
      <c r="AF117" s="149">
        <v>66</v>
      </c>
      <c r="AG117" s="154">
        <v>72</v>
      </c>
      <c r="AH117" s="153"/>
      <c r="AI117" s="147" t="s">
        <v>134</v>
      </c>
      <c r="AJ117" s="148" t="s">
        <v>135</v>
      </c>
      <c r="AK117" s="149" t="s">
        <v>136</v>
      </c>
      <c r="AL117" s="150" t="s">
        <v>137</v>
      </c>
      <c r="AM117" s="149" t="s">
        <v>138</v>
      </c>
      <c r="AN117" s="149" t="s">
        <v>139</v>
      </c>
      <c r="AO117" s="149" t="s">
        <v>140</v>
      </c>
      <c r="AP117" s="149" t="s">
        <v>141</v>
      </c>
      <c r="AQ117" s="149" t="s">
        <v>142</v>
      </c>
      <c r="AR117" s="149" t="s">
        <v>143</v>
      </c>
      <c r="AS117" s="149" t="s">
        <v>144</v>
      </c>
      <c r="AT117" s="149" t="s">
        <v>145</v>
      </c>
      <c r="AU117" s="149" t="s">
        <v>146</v>
      </c>
      <c r="AV117" s="149" t="s">
        <v>147</v>
      </c>
      <c r="AW117" s="155" t="s">
        <v>148</v>
      </c>
      <c r="AX117" s="59"/>
      <c r="AY117" s="62"/>
      <c r="AZ117" s="59"/>
      <c r="BA117" s="62"/>
      <c r="BB117" s="62"/>
      <c r="BC117" s="62"/>
      <c r="BD117" s="62"/>
      <c r="BE117" s="62"/>
      <c r="BF117" s="62"/>
      <c r="BG117" s="62"/>
    </row>
    <row r="118" spans="1:59" ht="14.25" customHeight="1" thickBot="1" x14ac:dyDescent="0.25">
      <c r="A118" s="357" t="s">
        <v>8</v>
      </c>
      <c r="B118" s="157" t="s">
        <v>149</v>
      </c>
      <c r="C118" s="158" t="s">
        <v>20</v>
      </c>
      <c r="D118" s="158" t="s">
        <v>21</v>
      </c>
      <c r="E118" s="158" t="s">
        <v>22</v>
      </c>
      <c r="F118" s="158" t="s">
        <v>23</v>
      </c>
      <c r="G118" s="158" t="s">
        <v>24</v>
      </c>
      <c r="H118" s="158" t="s">
        <v>25</v>
      </c>
      <c r="I118" s="158" t="s">
        <v>26</v>
      </c>
      <c r="J118" s="158" t="s">
        <v>27</v>
      </c>
      <c r="K118" s="158" t="s">
        <v>28</v>
      </c>
      <c r="L118" s="158" t="s">
        <v>29</v>
      </c>
      <c r="M118" s="158" t="s">
        <v>30</v>
      </c>
      <c r="N118" s="158" t="s">
        <v>31</v>
      </c>
      <c r="O118" s="158" t="s">
        <v>32</v>
      </c>
      <c r="P118" s="159" t="s">
        <v>33</v>
      </c>
      <c r="Q118" s="153"/>
      <c r="R118" s="360" t="s">
        <v>8</v>
      </c>
      <c r="S118" s="157" t="s">
        <v>149</v>
      </c>
      <c r="T118" s="158" t="s">
        <v>20</v>
      </c>
      <c r="U118" s="158" t="s">
        <v>21</v>
      </c>
      <c r="V118" s="158" t="s">
        <v>22</v>
      </c>
      <c r="W118" s="158" t="s">
        <v>23</v>
      </c>
      <c r="X118" s="158" t="s">
        <v>24</v>
      </c>
      <c r="Y118" s="158" t="s">
        <v>25</v>
      </c>
      <c r="Z118" s="158" t="s">
        <v>26</v>
      </c>
      <c r="AA118" s="158" t="s">
        <v>27</v>
      </c>
      <c r="AB118" s="158" t="s">
        <v>28</v>
      </c>
      <c r="AC118" s="158" t="s">
        <v>29</v>
      </c>
      <c r="AD118" s="158" t="s">
        <v>30</v>
      </c>
      <c r="AE118" s="158" t="s">
        <v>31</v>
      </c>
      <c r="AF118" s="158" t="s">
        <v>32</v>
      </c>
      <c r="AG118" s="160" t="s">
        <v>33</v>
      </c>
      <c r="AH118" s="153"/>
      <c r="AI118" s="161" t="s">
        <v>8</v>
      </c>
      <c r="AJ118" s="148" t="s">
        <v>150</v>
      </c>
      <c r="AK118" s="149" t="s">
        <v>151</v>
      </c>
      <c r="AL118" s="150" t="s">
        <v>152</v>
      </c>
      <c r="AM118" s="149" t="s">
        <v>153</v>
      </c>
      <c r="AN118" s="149" t="s">
        <v>154</v>
      </c>
      <c r="AO118" s="149" t="s">
        <v>155</v>
      </c>
      <c r="AP118" s="149" t="s">
        <v>156</v>
      </c>
      <c r="AQ118" s="149" t="s">
        <v>157</v>
      </c>
      <c r="AR118" s="149" t="s">
        <v>158</v>
      </c>
      <c r="AS118" s="149" t="s">
        <v>159</v>
      </c>
      <c r="AT118" s="149" t="s">
        <v>160</v>
      </c>
      <c r="AU118" s="149" t="s">
        <v>161</v>
      </c>
      <c r="AV118" s="149" t="s">
        <v>162</v>
      </c>
      <c r="AW118" s="155" t="s">
        <v>163</v>
      </c>
      <c r="AX118" s="59"/>
      <c r="AY118" s="219" t="s">
        <v>170</v>
      </c>
      <c r="AZ118" s="152" t="s">
        <v>164</v>
      </c>
      <c r="BA118" s="62"/>
      <c r="BB118" s="62"/>
      <c r="BC118" s="62"/>
      <c r="BD118" s="62"/>
      <c r="BE118" s="62"/>
      <c r="BF118" s="62"/>
      <c r="BG118" s="62"/>
    </row>
    <row r="119" spans="1:59" ht="14.25" customHeight="1" x14ac:dyDescent="0.2">
      <c r="A119" s="175">
        <v>1</v>
      </c>
      <c r="B119" s="177">
        <v>8333333.333333334</v>
      </c>
      <c r="C119" s="178">
        <v>12133333.333333334</v>
      </c>
      <c r="D119" s="178">
        <v>18733333.333333336</v>
      </c>
      <c r="E119" s="178">
        <v>706666666.66666675</v>
      </c>
      <c r="F119" s="178">
        <v>373333333.33333337</v>
      </c>
      <c r="G119" s="178">
        <v>500000000.00000006</v>
      </c>
      <c r="H119" s="178">
        <v>500000000.00000006</v>
      </c>
      <c r="I119" s="178">
        <v>560000000</v>
      </c>
      <c r="J119" s="178">
        <v>526666666.66666669</v>
      </c>
      <c r="K119" s="178">
        <v>480000000.00000006</v>
      </c>
      <c r="L119" s="178">
        <v>693333333.33333337</v>
      </c>
      <c r="M119" s="178">
        <v>400000000</v>
      </c>
      <c r="N119" s="178">
        <v>466666666.66666669</v>
      </c>
      <c r="O119" s="178">
        <v>473333333.33333337</v>
      </c>
      <c r="P119" s="179">
        <v>520000000.00000006</v>
      </c>
      <c r="Q119" s="153"/>
      <c r="R119" s="180">
        <v>1</v>
      </c>
      <c r="S119" s="168">
        <f>LOG('Supplementary Figure 2'!B119,10)</f>
        <v>6.9208187539523749</v>
      </c>
      <c r="T119" s="168">
        <f>LOG('Supplementary Figure 2'!C119,10)</f>
        <v>7.083980128929392</v>
      </c>
      <c r="U119" s="168">
        <f>LOG('Supplementary Figure 2'!D119,10)</f>
        <v>7.2726150608493985</v>
      </c>
      <c r="V119" s="168">
        <f>LOG('Supplementary Figure 2'!E119,10)</f>
        <v>8.8492146062090882</v>
      </c>
      <c r="W119" s="168">
        <f>LOG('Supplementary Figure 2'!F119,10)</f>
        <v>8.5720967679505193</v>
      </c>
      <c r="X119" s="168">
        <f>LOG('Supplementary Figure 2'!G119,10)</f>
        <v>8.6989700043360187</v>
      </c>
      <c r="Y119" s="168">
        <f>LOG('Supplementary Figure 2'!H119,10)</f>
        <v>8.6989700043360187</v>
      </c>
      <c r="Z119" s="168">
        <f>LOG('Supplementary Figure 2'!I119,10)</f>
        <v>8.7481880270062007</v>
      </c>
      <c r="AA119" s="168">
        <f>LOG('Supplementary Figure 2'!J119,10)</f>
        <v>8.7215358322347587</v>
      </c>
      <c r="AB119" s="168">
        <f>LOG('Supplementary Figure 2'!K119,10)</f>
        <v>8.6812412373755858</v>
      </c>
      <c r="AC119" s="168">
        <f>LOG('Supplementary Figure 2'!L119,10)</f>
        <v>8.8409420802430976</v>
      </c>
      <c r="AD119" s="168">
        <f>LOG('Supplementary Figure 2'!M119,10)</f>
        <v>8.6020599913279607</v>
      </c>
      <c r="AE119" s="168">
        <f>LOG('Supplementary Figure 2'!N119,10)</f>
        <v>8.6690067809585756</v>
      </c>
      <c r="AF119" s="168">
        <f>LOG('Supplementary Figure 2'!O119,10)</f>
        <v>8.6751670896633932</v>
      </c>
      <c r="AG119" s="169">
        <f>LOG('Supplementary Figure 2'!P119,10)</f>
        <v>8.7160033436347977</v>
      </c>
      <c r="AH119" s="153"/>
      <c r="AI119" s="167">
        <v>1</v>
      </c>
      <c r="AJ119" s="181">
        <f t="shared" ref="AJ119:AW126" si="14">(LN(T119/S119)/AJ$4)</f>
        <v>7.7672783924113914E-3</v>
      </c>
      <c r="AK119" s="182">
        <f t="shared" si="14"/>
        <v>8.7600059234098377E-3</v>
      </c>
      <c r="AL119" s="183">
        <f t="shared" si="14"/>
        <v>6.5404259132456413E-2</v>
      </c>
      <c r="AM119" s="182">
        <f t="shared" si="14"/>
        <v>-1.0605447877130794E-2</v>
      </c>
      <c r="AN119" s="182">
        <f t="shared" si="14"/>
        <v>4.8974206521326382E-3</v>
      </c>
      <c r="AO119" s="182">
        <f t="shared" si="14"/>
        <v>0</v>
      </c>
      <c r="AP119" s="182">
        <f t="shared" si="14"/>
        <v>1.8806559838148121E-3</v>
      </c>
      <c r="AQ119" s="182">
        <f t="shared" si="14"/>
        <v>-1.0170821116607875E-3</v>
      </c>
      <c r="AR119" s="182">
        <f t="shared" si="14"/>
        <v>-7.7180530261418705E-4</v>
      </c>
      <c r="AS119" s="182">
        <f t="shared" si="14"/>
        <v>1.5190769156814314E-3</v>
      </c>
      <c r="AT119" s="182">
        <f t="shared" si="14"/>
        <v>-4.5652887805756586E-3</v>
      </c>
      <c r="AU119" s="182">
        <f t="shared" si="14"/>
        <v>1.2920862737920502E-3</v>
      </c>
      <c r="AV119" s="182">
        <f t="shared" si="14"/>
        <v>5.9196717485827627E-5</v>
      </c>
      <c r="AW119" s="185">
        <f t="shared" si="14"/>
        <v>7.8270233314997704E-4</v>
      </c>
      <c r="AX119" s="59"/>
      <c r="AY119" s="175">
        <v>1</v>
      </c>
      <c r="AZ119" s="186">
        <v>6.5404259132456413E-2</v>
      </c>
      <c r="BA119" s="62"/>
      <c r="BB119" s="62"/>
      <c r="BC119" s="62"/>
      <c r="BD119" s="62"/>
      <c r="BE119" s="62"/>
      <c r="BF119" s="62"/>
      <c r="BG119" s="62"/>
    </row>
    <row r="120" spans="1:59" ht="14.25" customHeight="1" x14ac:dyDescent="0.2">
      <c r="A120" s="175">
        <v>2</v>
      </c>
      <c r="B120" s="177">
        <v>8800000</v>
      </c>
      <c r="C120" s="178">
        <v>12466666.666666668</v>
      </c>
      <c r="D120" s="178">
        <v>18600000</v>
      </c>
      <c r="E120" s="178">
        <v>626666666.66666675</v>
      </c>
      <c r="F120" s="178">
        <v>473333333.33333337</v>
      </c>
      <c r="G120" s="178">
        <v>486666666.66666669</v>
      </c>
      <c r="H120" s="178">
        <v>480000000.00000006</v>
      </c>
      <c r="I120" s="178">
        <v>440000000.00000006</v>
      </c>
      <c r="J120" s="178">
        <v>573333333.33333337</v>
      </c>
      <c r="K120" s="178">
        <v>440000000.00000006</v>
      </c>
      <c r="L120" s="178">
        <v>573333333.33333337</v>
      </c>
      <c r="M120" s="178">
        <v>466666666.66666669</v>
      </c>
      <c r="N120" s="178">
        <v>560000000</v>
      </c>
      <c r="O120" s="178">
        <v>533333333.33333337</v>
      </c>
      <c r="P120" s="179">
        <v>560000000</v>
      </c>
      <c r="Q120" s="153"/>
      <c r="R120" s="180">
        <v>2</v>
      </c>
      <c r="S120" s="168">
        <f>LOG('Supplementary Figure 2'!B120,10)</f>
        <v>6.9444826721501682</v>
      </c>
      <c r="T120" s="168">
        <f>LOG('Supplementary Figure 2'!C120,10)</f>
        <v>7.0957503474808172</v>
      </c>
      <c r="U120" s="168">
        <f>LOG('Supplementary Figure 2'!D120,10)</f>
        <v>7.2695129442179161</v>
      </c>
      <c r="V120" s="168">
        <f>LOG('Supplementary Figure 2'!E120,10)</f>
        <v>8.7970365945440161</v>
      </c>
      <c r="W120" s="168">
        <f>LOG('Supplementary Figure 2'!F120,10)</f>
        <v>8.6751670896633932</v>
      </c>
      <c r="X120" s="168">
        <f>LOG('Supplementary Figure 2'!G120,10)</f>
        <v>8.6872316010647737</v>
      </c>
      <c r="Y120" s="168">
        <f>LOG('Supplementary Figure 2'!H120,10)</f>
        <v>8.6812412373755858</v>
      </c>
      <c r="Z120" s="168">
        <f>LOG('Supplementary Figure 2'!I120,10)</f>
        <v>8.6434526764861861</v>
      </c>
      <c r="AA120" s="168">
        <f>LOG('Supplementary Figure 2'!J120,10)</f>
        <v>8.7584071921878852</v>
      </c>
      <c r="AB120" s="168">
        <f>LOG('Supplementary Figure 2'!K120,10)</f>
        <v>8.6434526764861861</v>
      </c>
      <c r="AC120" s="168">
        <f>LOG('Supplementary Figure 2'!L120,10)</f>
        <v>8.7584071921878852</v>
      </c>
      <c r="AD120" s="168">
        <f>LOG('Supplementary Figure 2'!M120,10)</f>
        <v>8.6690067809585756</v>
      </c>
      <c r="AE120" s="168">
        <f>LOG('Supplementary Figure 2'!N120,10)</f>
        <v>8.7481880270062007</v>
      </c>
      <c r="AF120" s="168">
        <f>LOG('Supplementary Figure 2'!O120,10)</f>
        <v>8.7269987279362624</v>
      </c>
      <c r="AG120" s="169">
        <f>LOG('Supplementary Figure 2'!P120,10)</f>
        <v>8.7481880270062007</v>
      </c>
      <c r="AH120" s="153"/>
      <c r="AI120" s="180">
        <v>2</v>
      </c>
      <c r="AJ120" s="181">
        <f t="shared" si="14"/>
        <v>7.1828593533963198E-3</v>
      </c>
      <c r="AK120" s="182">
        <f t="shared" si="14"/>
        <v>8.0644105890244049E-3</v>
      </c>
      <c r="AL120" s="183">
        <f t="shared" si="14"/>
        <v>6.3575206714356153E-2</v>
      </c>
      <c r="AM120" s="182">
        <f t="shared" si="14"/>
        <v>-4.650109149069998E-3</v>
      </c>
      <c r="AN120" s="182">
        <f t="shared" si="14"/>
        <v>4.6324295615334307E-4</v>
      </c>
      <c r="AO120" s="182">
        <f t="shared" si="14"/>
        <v>-2.299324752551062E-4</v>
      </c>
      <c r="AP120" s="182">
        <f t="shared" si="14"/>
        <v>-1.4541332737844656E-3</v>
      </c>
      <c r="AQ120" s="182">
        <f t="shared" si="14"/>
        <v>4.4039809049383752E-3</v>
      </c>
      <c r="AR120" s="182">
        <f t="shared" si="14"/>
        <v>-2.2019904524691832E-3</v>
      </c>
      <c r="AS120" s="182">
        <f t="shared" si="14"/>
        <v>1.1009952262345938E-3</v>
      </c>
      <c r="AT120" s="182">
        <f t="shared" si="14"/>
        <v>-1.7099724909977162E-3</v>
      </c>
      <c r="AU120" s="182">
        <f t="shared" si="14"/>
        <v>1.5153950338653501E-3</v>
      </c>
      <c r="AV120" s="182">
        <f t="shared" si="14"/>
        <v>-2.0208948981558094E-4</v>
      </c>
      <c r="AW120" s="185">
        <f t="shared" si="14"/>
        <v>4.0417897963116654E-4</v>
      </c>
      <c r="AX120" s="59"/>
      <c r="AY120" s="175">
        <v>2</v>
      </c>
      <c r="AZ120" s="186">
        <v>6.3575206714356153E-2</v>
      </c>
      <c r="BA120" s="62"/>
      <c r="BB120" s="62"/>
      <c r="BC120" s="62"/>
      <c r="BD120" s="62"/>
      <c r="BE120" s="62"/>
      <c r="BF120" s="62"/>
      <c r="BG120" s="62"/>
    </row>
    <row r="121" spans="1:59" ht="14.25" customHeight="1" x14ac:dyDescent="0.2">
      <c r="A121" s="175">
        <v>3</v>
      </c>
      <c r="B121" s="177">
        <v>8200000.0000000009</v>
      </c>
      <c r="C121" s="178">
        <v>11533333.333333334</v>
      </c>
      <c r="D121" s="178">
        <v>17600000</v>
      </c>
      <c r="E121" s="178">
        <v>593333333.33333337</v>
      </c>
      <c r="F121" s="178">
        <v>500000000.00000006</v>
      </c>
      <c r="G121" s="178">
        <v>500000000.00000006</v>
      </c>
      <c r="H121" s="178">
        <v>380000000</v>
      </c>
      <c r="I121" s="178">
        <v>586666666.66666675</v>
      </c>
      <c r="J121" s="178">
        <v>600000000</v>
      </c>
      <c r="K121" s="178">
        <v>500000000.00000006</v>
      </c>
      <c r="L121" s="178">
        <v>473333333.33333337</v>
      </c>
      <c r="M121" s="178">
        <v>400000000</v>
      </c>
      <c r="N121" s="178">
        <v>553333333.33333337</v>
      </c>
      <c r="O121" s="178">
        <v>460000000.00000006</v>
      </c>
      <c r="P121" s="179">
        <v>526666666.66666669</v>
      </c>
      <c r="Q121" s="153"/>
      <c r="R121" s="180">
        <v>3</v>
      </c>
      <c r="S121" s="168">
        <f>LOG('Supplementary Figure 2'!B121,10)</f>
        <v>6.9138138523837158</v>
      </c>
      <c r="T121" s="168">
        <f>LOG('Supplementary Figure 2'!C121,10)</f>
        <v>7.0619548440731137</v>
      </c>
      <c r="U121" s="168">
        <f>LOG('Supplementary Figure 2'!D121,10)</f>
        <v>7.2455126678141495</v>
      </c>
      <c r="V121" s="168">
        <f>LOG('Supplementary Figure 2'!E121,10)</f>
        <v>8.7732987475892301</v>
      </c>
      <c r="W121" s="168">
        <f>LOG('Supplementary Figure 2'!F121,10)</f>
        <v>8.6989700043360187</v>
      </c>
      <c r="X121" s="168">
        <f>LOG('Supplementary Figure 2'!G121,10)</f>
        <v>8.6989700043360187</v>
      </c>
      <c r="Y121" s="168">
        <f>LOG('Supplementary Figure 2'!H121,10)</f>
        <v>8.5797835966168101</v>
      </c>
      <c r="Z121" s="168">
        <f>LOG('Supplementary Figure 2'!I121,10)</f>
        <v>8.7683914130944878</v>
      </c>
      <c r="AA121" s="168">
        <f>LOG('Supplementary Figure 2'!J121,10)</f>
        <v>8.7781512503836439</v>
      </c>
      <c r="AB121" s="168">
        <f>LOG('Supplementary Figure 2'!K121,10)</f>
        <v>8.6989700043360187</v>
      </c>
      <c r="AC121" s="168">
        <f>LOG('Supplementary Figure 2'!L121,10)</f>
        <v>8.6751670896633932</v>
      </c>
      <c r="AD121" s="168">
        <f>LOG('Supplementary Figure 2'!M121,10)</f>
        <v>8.6020599913279607</v>
      </c>
      <c r="AE121" s="168">
        <f>LOG('Supplementary Figure 2'!N121,10)</f>
        <v>8.7429868333203924</v>
      </c>
      <c r="AF121" s="168">
        <f>LOG('Supplementary Figure 2'!O121,10)</f>
        <v>8.6627578316815725</v>
      </c>
      <c r="AG121" s="169">
        <f>LOG('Supplementary Figure 2'!P121,10)</f>
        <v>8.7215358322347587</v>
      </c>
      <c r="AH121" s="153"/>
      <c r="AI121" s="180">
        <v>3</v>
      </c>
      <c r="AJ121" s="181">
        <f t="shared" si="14"/>
        <v>7.0668284749839591E-3</v>
      </c>
      <c r="AK121" s="182">
        <f t="shared" si="14"/>
        <v>8.5534771995712921E-3</v>
      </c>
      <c r="AL121" s="183">
        <f t="shared" si="14"/>
        <v>6.3776846921644315E-2</v>
      </c>
      <c r="AM121" s="182">
        <f t="shared" si="14"/>
        <v>-2.836082430501321E-3</v>
      </c>
      <c r="AN121" s="182">
        <f t="shared" si="14"/>
        <v>0</v>
      </c>
      <c r="AO121" s="182">
        <f t="shared" si="14"/>
        <v>-4.5986456677951657E-3</v>
      </c>
      <c r="AP121" s="182">
        <f t="shared" si="14"/>
        <v>7.2482263196647469E-3</v>
      </c>
      <c r="AQ121" s="182">
        <f t="shared" si="14"/>
        <v>3.7081714549550921E-4</v>
      </c>
      <c r="AR121" s="182">
        <f t="shared" si="14"/>
        <v>-1.5101988986825484E-3</v>
      </c>
      <c r="AS121" s="182">
        <f t="shared" si="14"/>
        <v>-2.2833680349314806E-4</v>
      </c>
      <c r="AT121" s="182">
        <f t="shared" si="14"/>
        <v>-1.4104797087636756E-3</v>
      </c>
      <c r="AU121" s="182">
        <f t="shared" si="14"/>
        <v>2.708360963052285E-3</v>
      </c>
      <c r="AV121" s="182">
        <f t="shared" si="14"/>
        <v>-7.682288364414862E-4</v>
      </c>
      <c r="AW121" s="185">
        <f t="shared" si="14"/>
        <v>1.1270369616576939E-3</v>
      </c>
      <c r="AX121" s="59"/>
      <c r="AY121" s="175">
        <v>3</v>
      </c>
      <c r="AZ121" s="186">
        <v>6.3776846921644315E-2</v>
      </c>
      <c r="BA121" s="62"/>
      <c r="BB121" s="62"/>
      <c r="BC121" s="62"/>
      <c r="BD121" s="62"/>
      <c r="BE121" s="62"/>
      <c r="BF121" s="62"/>
      <c r="BG121" s="62"/>
    </row>
    <row r="122" spans="1:59" ht="14.25" customHeight="1" x14ac:dyDescent="0.2">
      <c r="A122" s="175">
        <v>4</v>
      </c>
      <c r="B122" s="177">
        <v>9133333.333333334</v>
      </c>
      <c r="C122" s="178">
        <v>11133333.333333334</v>
      </c>
      <c r="D122" s="178">
        <v>18066666.666666668</v>
      </c>
      <c r="E122" s="178">
        <v>573333333.33333337</v>
      </c>
      <c r="F122" s="178">
        <v>446666666.66666669</v>
      </c>
      <c r="G122" s="178">
        <v>460000000.00000006</v>
      </c>
      <c r="H122" s="178">
        <v>473333333.33333337</v>
      </c>
      <c r="I122" s="178">
        <v>506666666.66666669</v>
      </c>
      <c r="J122" s="178">
        <v>566666666.66666675</v>
      </c>
      <c r="K122" s="178">
        <v>500000000.00000006</v>
      </c>
      <c r="L122" s="178">
        <v>620000000</v>
      </c>
      <c r="M122" s="178">
        <v>406666666.66666669</v>
      </c>
      <c r="N122" s="178">
        <v>486666666.66666669</v>
      </c>
      <c r="O122" s="178">
        <v>520000000.00000006</v>
      </c>
      <c r="P122" s="179">
        <v>540000000</v>
      </c>
      <c r="Q122" s="153"/>
      <c r="R122" s="180">
        <v>4</v>
      </c>
      <c r="S122" s="168">
        <f>LOG('Supplementary Figure 2'!B122,10)</f>
        <v>6.9606293081007244</v>
      </c>
      <c r="T122" s="168">
        <f>LOG('Supplementary Figure 2'!C122,10)</f>
        <v>7.0466252120919011</v>
      </c>
      <c r="U122" s="168">
        <f>LOG('Supplementary Figure 2'!D122,10)</f>
        <v>7.256878031818724</v>
      </c>
      <c r="V122" s="168">
        <f>LOG('Supplementary Figure 2'!E122,10)</f>
        <v>8.7584071921878852</v>
      </c>
      <c r="W122" s="168">
        <f>LOG('Supplementary Figure 2'!F122,10)</f>
        <v>8.6499835436451438</v>
      </c>
      <c r="X122" s="168">
        <f>LOG('Supplementary Figure 2'!G122,10)</f>
        <v>8.6627578316815725</v>
      </c>
      <c r="Y122" s="168">
        <f>LOG('Supplementary Figure 2'!H122,10)</f>
        <v>8.6751670896633932</v>
      </c>
      <c r="Z122" s="168">
        <f>LOG('Supplementary Figure 2'!I122,10)</f>
        <v>8.7047223332251082</v>
      </c>
      <c r="AA122" s="168">
        <f>LOG('Supplementary Figure 2'!J122,10)</f>
        <v>8.7533276666586097</v>
      </c>
      <c r="AB122" s="168">
        <f>LOG('Supplementary Figure 2'!K122,10)</f>
        <v>8.6989700043360187</v>
      </c>
      <c r="AC122" s="168">
        <f>LOG('Supplementary Figure 2'!L122,10)</f>
        <v>8.7923916894982543</v>
      </c>
      <c r="AD122" s="168">
        <f>LOG('Supplementary Figure 2'!M122,10)</f>
        <v>8.6092385759550858</v>
      </c>
      <c r="AE122" s="168">
        <f>LOG('Supplementary Figure 2'!N122,10)</f>
        <v>8.6872316010647737</v>
      </c>
      <c r="AF122" s="168">
        <f>LOG('Supplementary Figure 2'!O122,10)</f>
        <v>8.7160033436347977</v>
      </c>
      <c r="AG122" s="169">
        <f>LOG('Supplementary Figure 2'!P122,10)</f>
        <v>8.7323937598229673</v>
      </c>
      <c r="AH122" s="153"/>
      <c r="AI122" s="180">
        <v>4</v>
      </c>
      <c r="AJ122" s="181">
        <f t="shared" si="14"/>
        <v>4.0929736014028795E-3</v>
      </c>
      <c r="AK122" s="182">
        <f t="shared" si="14"/>
        <v>9.8003014303693348E-3</v>
      </c>
      <c r="AL122" s="183">
        <f t="shared" si="14"/>
        <v>6.2688115951707785E-2</v>
      </c>
      <c r="AM122" s="182">
        <f t="shared" si="14"/>
        <v>-4.1522141888925756E-3</v>
      </c>
      <c r="AN122" s="182">
        <f t="shared" si="14"/>
        <v>4.9190323965169402E-4</v>
      </c>
      <c r="AO122" s="182">
        <f t="shared" si="14"/>
        <v>4.7715283718872118E-4</v>
      </c>
      <c r="AP122" s="182">
        <f t="shared" si="14"/>
        <v>1.133696206090248E-3</v>
      </c>
      <c r="AQ122" s="182">
        <f t="shared" si="14"/>
        <v>1.85608583699337E-3</v>
      </c>
      <c r="AR122" s="182">
        <f t="shared" si="14"/>
        <v>-1.0382174145555122E-3</v>
      </c>
      <c r="AS122" s="182">
        <f t="shared" si="14"/>
        <v>8.9017820284889712E-4</v>
      </c>
      <c r="AT122" s="182">
        <f t="shared" si="14"/>
        <v>-3.5084811832015168E-3</v>
      </c>
      <c r="AU122" s="182">
        <f t="shared" si="14"/>
        <v>1.5030726485941142E-3</v>
      </c>
      <c r="AV122" s="182">
        <f t="shared" si="14"/>
        <v>2.755404275366542E-4</v>
      </c>
      <c r="AW122" s="185">
        <f t="shared" si="14"/>
        <v>3.1312180926024315E-4</v>
      </c>
      <c r="AX122" s="59"/>
      <c r="AY122" s="175">
        <v>4</v>
      </c>
      <c r="AZ122" s="186">
        <v>6.2688115951707785E-2</v>
      </c>
      <c r="BA122" s="62"/>
      <c r="BB122" s="62"/>
      <c r="BC122" s="62"/>
      <c r="BD122" s="62"/>
      <c r="BE122" s="62"/>
      <c r="BF122" s="62"/>
      <c r="BG122" s="62"/>
    </row>
    <row r="123" spans="1:59" ht="14.25" customHeight="1" x14ac:dyDescent="0.2">
      <c r="A123" s="175">
        <v>5</v>
      </c>
      <c r="B123" s="177">
        <v>9600000</v>
      </c>
      <c r="C123" s="178">
        <v>10733333.333333334</v>
      </c>
      <c r="D123" s="178">
        <v>18866666.666666668</v>
      </c>
      <c r="E123" s="178">
        <v>600000000</v>
      </c>
      <c r="F123" s="178">
        <v>513333333.33333337</v>
      </c>
      <c r="G123" s="178">
        <v>453333333.33333337</v>
      </c>
      <c r="H123" s="178">
        <v>400000000</v>
      </c>
      <c r="I123" s="178">
        <v>560000000</v>
      </c>
      <c r="J123" s="178">
        <v>493333333.33333337</v>
      </c>
      <c r="K123" s="178">
        <v>493333333.33333337</v>
      </c>
      <c r="L123" s="178">
        <v>533333333.33333337</v>
      </c>
      <c r="M123" s="178">
        <v>400000000</v>
      </c>
      <c r="N123" s="178">
        <v>613333333.33333337</v>
      </c>
      <c r="O123" s="178">
        <v>480000000.00000006</v>
      </c>
      <c r="P123" s="179">
        <v>513333333.33333337</v>
      </c>
      <c r="Q123" s="153"/>
      <c r="R123" s="180">
        <v>5</v>
      </c>
      <c r="S123" s="168">
        <f>LOG('Supplementary Figure 2'!B123,10)</f>
        <v>6.9822712330395671</v>
      </c>
      <c r="T123" s="168">
        <f>LOG('Supplementary Figure 2'!C123,10)</f>
        <v>7.0307346169761686</v>
      </c>
      <c r="U123" s="168">
        <f>LOG('Supplementary Figure 2'!D123,10)</f>
        <v>7.2756951764686084</v>
      </c>
      <c r="V123" s="168">
        <f>LOG('Supplementary Figure 2'!E123,10)</f>
        <v>8.7781512503836439</v>
      </c>
      <c r="W123" s="168">
        <f>LOG('Supplementary Figure 2'!F123,10)</f>
        <v>8.7103994661168009</v>
      </c>
      <c r="X123" s="168">
        <f>LOG('Supplementary Figure 2'!G123,10)</f>
        <v>8.6564176536505553</v>
      </c>
      <c r="Y123" s="168">
        <f>LOG('Supplementary Figure 2'!H123,10)</f>
        <v>8.6020599913279607</v>
      </c>
      <c r="Z123" s="168">
        <f>LOG('Supplementary Figure 2'!I123,10)</f>
        <v>8.7481880270062007</v>
      </c>
      <c r="AA123" s="168">
        <f>LOG('Supplementary Figure 2'!J123,10)</f>
        <v>8.6931404606752949</v>
      </c>
      <c r="AB123" s="168">
        <f>LOG('Supplementary Figure 2'!K123,10)</f>
        <v>8.6931404606752949</v>
      </c>
      <c r="AC123" s="168">
        <f>LOG('Supplementary Figure 2'!L123,10)</f>
        <v>8.7269987279362624</v>
      </c>
      <c r="AD123" s="168">
        <f>LOG('Supplementary Figure 2'!M123,10)</f>
        <v>8.6020599913279607</v>
      </c>
      <c r="AE123" s="168">
        <f>LOG('Supplementary Figure 2'!N123,10)</f>
        <v>8.7876965682898742</v>
      </c>
      <c r="AF123" s="168">
        <f>LOG('Supplementary Figure 2'!O123,10)</f>
        <v>8.6812412373755858</v>
      </c>
      <c r="AG123" s="169">
        <f>LOG('Supplementary Figure 2'!P123,10)</f>
        <v>8.7103994661168009</v>
      </c>
      <c r="AH123" s="153"/>
      <c r="AI123" s="180">
        <v>5</v>
      </c>
      <c r="AJ123" s="181">
        <f t="shared" si="14"/>
        <v>2.3056474667913201E-3</v>
      </c>
      <c r="AK123" s="182">
        <f t="shared" si="14"/>
        <v>1.1416055865311988E-2</v>
      </c>
      <c r="AL123" s="183">
        <f t="shared" si="14"/>
        <v>6.2575485447518481E-2</v>
      </c>
      <c r="AM123" s="182">
        <f t="shared" si="14"/>
        <v>-2.5827229984684568E-3</v>
      </c>
      <c r="AN123" s="182">
        <f t="shared" si="14"/>
        <v>-2.0722272038438739E-3</v>
      </c>
      <c r="AO123" s="182">
        <f t="shared" si="14"/>
        <v>-2.099754226552683E-3</v>
      </c>
      <c r="AP123" s="182">
        <f t="shared" si="14"/>
        <v>5.6149626153148072E-3</v>
      </c>
      <c r="AQ123" s="182">
        <f t="shared" si="14"/>
        <v>-2.1041114749607904E-3</v>
      </c>
      <c r="AR123" s="182">
        <f t="shared" si="14"/>
        <v>0</v>
      </c>
      <c r="AS123" s="182">
        <f t="shared" si="14"/>
        <v>3.239383789246104E-4</v>
      </c>
      <c r="AT123" s="182">
        <f t="shared" si="14"/>
        <v>-2.4033023280262311E-3</v>
      </c>
      <c r="AU123" s="182">
        <f t="shared" si="14"/>
        <v>3.5584862525633431E-3</v>
      </c>
      <c r="AV123" s="182">
        <f t="shared" si="14"/>
        <v>-1.0156756516752599E-3</v>
      </c>
      <c r="AW123" s="185">
        <f t="shared" si="14"/>
        <v>5.5885576598549023E-4</v>
      </c>
      <c r="AX123" s="59"/>
      <c r="AY123" s="175">
        <v>5</v>
      </c>
      <c r="AZ123" s="186">
        <v>6.2575485447518481E-2</v>
      </c>
      <c r="BA123" s="62"/>
      <c r="BB123" s="62"/>
      <c r="BC123" s="62"/>
      <c r="BD123" s="62"/>
      <c r="BE123" s="62"/>
      <c r="BF123" s="62"/>
      <c r="BG123" s="62"/>
    </row>
    <row r="124" spans="1:59" ht="14.25" customHeight="1" x14ac:dyDescent="0.2">
      <c r="A124" s="175">
        <v>6</v>
      </c>
      <c r="B124" s="177">
        <v>9333333.333333334</v>
      </c>
      <c r="C124" s="178">
        <v>11200000</v>
      </c>
      <c r="D124" s="178">
        <v>17600000</v>
      </c>
      <c r="E124" s="178">
        <v>613333333.33333337</v>
      </c>
      <c r="F124" s="178">
        <v>506666666.66666669</v>
      </c>
      <c r="G124" s="178">
        <v>406666666.66666669</v>
      </c>
      <c r="H124" s="178">
        <v>386666666.66666669</v>
      </c>
      <c r="I124" s="178">
        <v>546666666.66666675</v>
      </c>
      <c r="J124" s="178">
        <v>506666666.66666669</v>
      </c>
      <c r="K124" s="178">
        <v>473333333.33333337</v>
      </c>
      <c r="L124" s="178">
        <v>533333333.33333337</v>
      </c>
      <c r="M124" s="178">
        <v>426666666.66666669</v>
      </c>
      <c r="N124" s="178">
        <v>480000000.00000006</v>
      </c>
      <c r="O124" s="178">
        <v>426666666.66666669</v>
      </c>
      <c r="P124" s="179">
        <v>486666666.66666669</v>
      </c>
      <c r="Q124" s="153"/>
      <c r="R124" s="180">
        <v>6</v>
      </c>
      <c r="S124" s="168">
        <f>LOG('Supplementary Figure 2'!B124,10)</f>
        <v>6.9700367766225559</v>
      </c>
      <c r="T124" s="168">
        <f>LOG('Supplementary Figure 2'!C124,10)</f>
        <v>7.049218022670181</v>
      </c>
      <c r="U124" s="168">
        <f>LOG('Supplementary Figure 2'!D124,10)</f>
        <v>7.2455126678141495</v>
      </c>
      <c r="V124" s="168">
        <f>LOG('Supplementary Figure 2'!E124,10)</f>
        <v>8.7876965682898742</v>
      </c>
      <c r="W124" s="168">
        <f>LOG('Supplementary Figure 2'!F124,10)</f>
        <v>8.7047223332251082</v>
      </c>
      <c r="X124" s="168">
        <f>LOG('Supplementary Figure 2'!G124,10)</f>
        <v>8.6092385759550858</v>
      </c>
      <c r="Y124" s="168">
        <f>LOG('Supplementary Figure 2'!H124,10)</f>
        <v>8.5873367345072555</v>
      </c>
      <c r="Z124" s="168">
        <f>LOG('Supplementary Figure 2'!I124,10)</f>
        <v>8.7377225933280354</v>
      </c>
      <c r="AA124" s="168">
        <f>LOG('Supplementary Figure 2'!J124,10)</f>
        <v>8.7047223332251082</v>
      </c>
      <c r="AB124" s="168">
        <f>LOG('Supplementary Figure 2'!K124,10)</f>
        <v>8.6751670896633932</v>
      </c>
      <c r="AC124" s="168">
        <f>LOG('Supplementary Figure 2'!L124,10)</f>
        <v>8.7269987279362624</v>
      </c>
      <c r="AD124" s="168">
        <f>LOG('Supplementary Figure 2'!M124,10)</f>
        <v>8.6300887149282062</v>
      </c>
      <c r="AE124" s="168">
        <f>LOG('Supplementary Figure 2'!N124,10)</f>
        <v>8.6812412373755858</v>
      </c>
      <c r="AF124" s="168">
        <f>LOG('Supplementary Figure 2'!O124,10)</f>
        <v>8.6300887149282062</v>
      </c>
      <c r="AG124" s="169">
        <f>LOG('Supplementary Figure 2'!P124,10)</f>
        <v>8.6872316010647737</v>
      </c>
      <c r="AH124" s="153"/>
      <c r="AI124" s="180">
        <v>6</v>
      </c>
      <c r="AJ124" s="181">
        <f t="shared" si="14"/>
        <v>3.7653969090335145E-3</v>
      </c>
      <c r="AK124" s="182">
        <f t="shared" si="14"/>
        <v>9.1552143233900925E-3</v>
      </c>
      <c r="AL124" s="183">
        <f t="shared" si="14"/>
        <v>6.4323430364769715E-2</v>
      </c>
      <c r="AM124" s="182">
        <f t="shared" si="14"/>
        <v>-3.1623168815090225E-3</v>
      </c>
      <c r="AN124" s="182">
        <f t="shared" si="14"/>
        <v>-3.676598547125114E-3</v>
      </c>
      <c r="AO124" s="182">
        <f t="shared" si="14"/>
        <v>-8.490781020735939E-4</v>
      </c>
      <c r="AP124" s="182">
        <f t="shared" si="14"/>
        <v>5.7869791640913484E-3</v>
      </c>
      <c r="AQ124" s="182">
        <f t="shared" si="14"/>
        <v>-1.2613025148926925E-3</v>
      </c>
      <c r="AR124" s="182">
        <f t="shared" si="14"/>
        <v>-5.6684810304513287E-4</v>
      </c>
      <c r="AS124" s="182">
        <f t="shared" si="14"/>
        <v>4.9641130963126517E-4</v>
      </c>
      <c r="AT124" s="182">
        <f t="shared" si="14"/>
        <v>-1.8611229245582828E-3</v>
      </c>
      <c r="AU124" s="182">
        <f t="shared" si="14"/>
        <v>9.8495554574487662E-4</v>
      </c>
      <c r="AV124" s="182">
        <f t="shared" si="14"/>
        <v>-4.9247777287242985E-4</v>
      </c>
      <c r="AW124" s="185">
        <f t="shared" si="14"/>
        <v>1.0999217833724164E-3</v>
      </c>
      <c r="AX124" s="59"/>
      <c r="AY124" s="175">
        <v>6</v>
      </c>
      <c r="AZ124" s="186">
        <v>6.4323430364769715E-2</v>
      </c>
      <c r="BA124" s="62"/>
      <c r="BB124" s="62"/>
      <c r="BC124" s="62"/>
      <c r="BD124" s="62"/>
      <c r="BE124" s="62"/>
      <c r="BF124" s="62"/>
      <c r="BG124" s="62"/>
    </row>
    <row r="125" spans="1:59" ht="14.25" customHeight="1" x14ac:dyDescent="0.2">
      <c r="A125" s="175">
        <v>7</v>
      </c>
      <c r="B125" s="177">
        <v>10066666.666666668</v>
      </c>
      <c r="C125" s="178">
        <v>11533333.333333334</v>
      </c>
      <c r="D125" s="178">
        <v>18466666.666666668</v>
      </c>
      <c r="E125" s="178">
        <v>680000000</v>
      </c>
      <c r="F125" s="178">
        <v>460000000.00000006</v>
      </c>
      <c r="G125" s="178">
        <v>400000000</v>
      </c>
      <c r="H125" s="178">
        <v>373333333.33333337</v>
      </c>
      <c r="I125" s="178">
        <v>506666666.66666669</v>
      </c>
      <c r="J125" s="178">
        <v>566666666.66666675</v>
      </c>
      <c r="K125" s="178">
        <v>440000000.00000006</v>
      </c>
      <c r="L125" s="178">
        <v>486666666.66666669</v>
      </c>
      <c r="M125" s="178">
        <v>433333333.33333337</v>
      </c>
      <c r="N125" s="178">
        <v>546666666.66666675</v>
      </c>
      <c r="O125" s="178">
        <v>453333333.33333337</v>
      </c>
      <c r="P125" s="179">
        <v>486666666.66666669</v>
      </c>
      <c r="Q125" s="153"/>
      <c r="R125" s="180">
        <v>7</v>
      </c>
      <c r="S125" s="168">
        <f>LOG('Supplementary Figure 2'!B125,10)</f>
        <v>7.0028856882374875</v>
      </c>
      <c r="T125" s="168">
        <f>LOG('Supplementary Figure 2'!C125,10)</f>
        <v>7.0619548440731137</v>
      </c>
      <c r="U125" s="168">
        <f>LOG('Supplementary Figure 2'!D125,10)</f>
        <v>7.2663885100087668</v>
      </c>
      <c r="V125" s="168">
        <f>LOG('Supplementary Figure 2'!E125,10)</f>
        <v>8.8325089127062348</v>
      </c>
      <c r="W125" s="168">
        <f>LOG('Supplementary Figure 2'!F125,10)</f>
        <v>8.6627578316815725</v>
      </c>
      <c r="X125" s="168">
        <f>LOG('Supplementary Figure 2'!G125,10)</f>
        <v>8.6020599913279607</v>
      </c>
      <c r="Y125" s="168">
        <f>LOG('Supplementary Figure 2'!H125,10)</f>
        <v>8.5720967679505193</v>
      </c>
      <c r="Z125" s="168">
        <f>LOG('Supplementary Figure 2'!I125,10)</f>
        <v>8.7047223332251082</v>
      </c>
      <c r="AA125" s="168">
        <f>LOG('Supplementary Figure 2'!J125,10)</f>
        <v>8.7533276666586097</v>
      </c>
      <c r="AB125" s="168">
        <f>LOG('Supplementary Figure 2'!K125,10)</f>
        <v>8.6434526764861861</v>
      </c>
      <c r="AC125" s="168">
        <f>LOG('Supplementary Figure 2'!L125,10)</f>
        <v>8.6872316010647737</v>
      </c>
      <c r="AD125" s="168">
        <f>LOG('Supplementary Figure 2'!M125,10)</f>
        <v>8.6368220975871743</v>
      </c>
      <c r="AE125" s="168">
        <f>LOG('Supplementary Figure 2'!N125,10)</f>
        <v>8.7377225933280354</v>
      </c>
      <c r="AF125" s="168">
        <f>LOG('Supplementary Figure 2'!O125,10)</f>
        <v>8.6564176536505553</v>
      </c>
      <c r="AG125" s="169">
        <f>LOG('Supplementary Figure 2'!P125,10)</f>
        <v>8.6872316010647737</v>
      </c>
      <c r="AH125" s="153"/>
      <c r="AI125" s="180">
        <v>7</v>
      </c>
      <c r="AJ125" s="181">
        <f t="shared" si="14"/>
        <v>2.7998659964854123E-3</v>
      </c>
      <c r="AK125" s="182">
        <f t="shared" si="14"/>
        <v>9.5124995605433936E-3</v>
      </c>
      <c r="AL125" s="183">
        <f t="shared" si="14"/>
        <v>6.5059902458775618E-2</v>
      </c>
      <c r="AM125" s="182">
        <f t="shared" si="14"/>
        <v>-6.4686603797659975E-3</v>
      </c>
      <c r="AN125" s="182">
        <f t="shared" si="14"/>
        <v>-2.3438065803386208E-3</v>
      </c>
      <c r="AO125" s="182">
        <f t="shared" si="14"/>
        <v>-1.1631140206326777E-3</v>
      </c>
      <c r="AP125" s="182">
        <f t="shared" si="14"/>
        <v>5.117769644250347E-3</v>
      </c>
      <c r="AQ125" s="182">
        <f t="shared" si="14"/>
        <v>1.85608583699337E-3</v>
      </c>
      <c r="AR125" s="182">
        <f t="shared" si="14"/>
        <v>-2.1053024179849156E-3</v>
      </c>
      <c r="AS125" s="182">
        <f t="shared" si="14"/>
        <v>4.2101643725989932E-4</v>
      </c>
      <c r="AT125" s="182">
        <f t="shared" si="14"/>
        <v>-9.6993553253328917E-4</v>
      </c>
      <c r="AU125" s="182">
        <f t="shared" si="14"/>
        <v>1.9358134149480624E-3</v>
      </c>
      <c r="AV125" s="182">
        <f t="shared" si="14"/>
        <v>-7.7905097798940722E-4</v>
      </c>
      <c r="AW125" s="185">
        <f t="shared" si="14"/>
        <v>5.9222407356402404E-4</v>
      </c>
      <c r="AX125" s="59"/>
      <c r="AY125" s="175">
        <v>7</v>
      </c>
      <c r="AZ125" s="186">
        <v>6.5059902458775618E-2</v>
      </c>
      <c r="BA125" s="62"/>
      <c r="BB125" s="62"/>
      <c r="BC125" s="62"/>
      <c r="BD125" s="62"/>
      <c r="BE125" s="62"/>
      <c r="BF125" s="62"/>
      <c r="BG125" s="62"/>
    </row>
    <row r="126" spans="1:59" ht="14.25" customHeight="1" thickBot="1" x14ac:dyDescent="0.25">
      <c r="A126" s="187">
        <v>8</v>
      </c>
      <c r="B126" s="188">
        <v>8266666.666666667</v>
      </c>
      <c r="C126" s="189">
        <v>12600000</v>
      </c>
      <c r="D126" s="189">
        <v>18000000</v>
      </c>
      <c r="E126" s="189">
        <v>540000000</v>
      </c>
      <c r="F126" s="189">
        <v>406666666.66666669</v>
      </c>
      <c r="G126" s="189">
        <v>453333333.33333337</v>
      </c>
      <c r="H126" s="189">
        <v>360000000</v>
      </c>
      <c r="I126" s="189">
        <v>553333333.33333337</v>
      </c>
      <c r="J126" s="189">
        <v>500000000.00000006</v>
      </c>
      <c r="K126" s="189">
        <v>426666666.66666669</v>
      </c>
      <c r="L126" s="189">
        <v>546666666.66666675</v>
      </c>
      <c r="M126" s="189">
        <v>486666666.66666669</v>
      </c>
      <c r="N126" s="189">
        <v>593333333.33333337</v>
      </c>
      <c r="O126" s="189">
        <v>406666666.66666669</v>
      </c>
      <c r="P126" s="190">
        <v>453333333.33333337</v>
      </c>
      <c r="Q126" s="153"/>
      <c r="R126" s="191">
        <v>8</v>
      </c>
      <c r="S126" s="192">
        <f>LOG('Supplementary Figure 2'!B126,10)</f>
        <v>6.9173304261065534</v>
      </c>
      <c r="T126" s="192">
        <f>LOG('Supplementary Figure 2'!C126,10)</f>
        <v>7.1003705451175625</v>
      </c>
      <c r="U126" s="192">
        <f>LOG('Supplementary Figure 2'!D126,10)</f>
        <v>7.2552725051033056</v>
      </c>
      <c r="V126" s="192">
        <f>LOG('Supplementary Figure 2'!E126,10)</f>
        <v>8.7323937598229673</v>
      </c>
      <c r="W126" s="192">
        <f>LOG('Supplementary Figure 2'!F126,10)</f>
        <v>8.6092385759550858</v>
      </c>
      <c r="X126" s="192">
        <f>LOG('Supplementary Figure 2'!G126,10)</f>
        <v>8.6564176536505553</v>
      </c>
      <c r="Y126" s="192">
        <f>LOG('Supplementary Figure 2'!H126,10)</f>
        <v>8.5563025007672859</v>
      </c>
      <c r="Z126" s="192">
        <f>LOG('Supplementary Figure 2'!I126,10)</f>
        <v>8.7429868333203924</v>
      </c>
      <c r="AA126" s="192">
        <f>LOG('Supplementary Figure 2'!J126,10)</f>
        <v>8.6989700043360187</v>
      </c>
      <c r="AB126" s="192">
        <f>LOG('Supplementary Figure 2'!K126,10)</f>
        <v>8.6300887149282062</v>
      </c>
      <c r="AC126" s="192">
        <f>LOG('Supplementary Figure 2'!L126,10)</f>
        <v>8.7377225933280354</v>
      </c>
      <c r="AD126" s="192">
        <f>LOG('Supplementary Figure 2'!M126,10)</f>
        <v>8.6872316010647737</v>
      </c>
      <c r="AE126" s="192">
        <f>LOG('Supplementary Figure 2'!N126,10)</f>
        <v>8.7732987475892301</v>
      </c>
      <c r="AF126" s="192">
        <f>LOG('Supplementary Figure 2'!O126,10)</f>
        <v>8.6092385759550858</v>
      </c>
      <c r="AG126" s="193">
        <f>LOG('Supplementary Figure 2'!P126,10)</f>
        <v>8.6564176536505553</v>
      </c>
      <c r="AH126" s="153"/>
      <c r="AI126" s="194">
        <v>8</v>
      </c>
      <c r="AJ126" s="195">
        <f t="shared" si="14"/>
        <v>8.7056845047234557E-3</v>
      </c>
      <c r="AK126" s="196">
        <f t="shared" si="14"/>
        <v>7.1938248329290397E-3</v>
      </c>
      <c r="AL126" s="197">
        <f t="shared" si="14"/>
        <v>6.1770361640259668E-2</v>
      </c>
      <c r="AM126" s="196">
        <f t="shared" si="14"/>
        <v>-4.7345506258552866E-3</v>
      </c>
      <c r="AN126" s="196">
        <f t="shared" si="14"/>
        <v>1.8216971500601457E-3</v>
      </c>
      <c r="AO126" s="196">
        <f t="shared" si="14"/>
        <v>-3.8776083799127174E-3</v>
      </c>
      <c r="AP126" s="196">
        <f t="shared" si="14"/>
        <v>7.1945760794646383E-3</v>
      </c>
      <c r="AQ126" s="196">
        <f t="shared" si="14"/>
        <v>-1.6824152946046313E-3</v>
      </c>
      <c r="AR126" s="196">
        <f t="shared" si="14"/>
        <v>-1.3249739122820406E-3</v>
      </c>
      <c r="AS126" s="196">
        <f t="shared" si="14"/>
        <v>1.0328998328936201E-3</v>
      </c>
      <c r="AT126" s="196">
        <f t="shared" si="14"/>
        <v>-9.6587788241479225E-4</v>
      </c>
      <c r="AU126" s="196">
        <f t="shared" si="14"/>
        <v>1.6430933441602558E-3</v>
      </c>
      <c r="AV126" s="196">
        <f t="shared" si="14"/>
        <v>-1.5730829963771847E-3</v>
      </c>
      <c r="AW126" s="199">
        <f t="shared" si="14"/>
        <v>9.1084857503007284E-4</v>
      </c>
      <c r="AX126" s="59"/>
      <c r="AY126" s="200">
        <v>8</v>
      </c>
      <c r="AZ126" s="201">
        <v>6.1770361640259668E-2</v>
      </c>
      <c r="BA126" s="62"/>
      <c r="BB126" s="62"/>
      <c r="BC126" s="62"/>
      <c r="BD126" s="62"/>
      <c r="BE126" s="62"/>
      <c r="BF126" s="62"/>
      <c r="BG126" s="62"/>
    </row>
    <row r="127" spans="1:59" ht="14.25" customHeight="1" thickBot="1" x14ac:dyDescent="0.25">
      <c r="B127" s="2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153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153"/>
      <c r="AI127" s="203" t="s">
        <v>4</v>
      </c>
      <c r="AJ127" s="204">
        <f t="shared" ref="AJ127:AW127" si="15">AVERAGE(AJ119:AJ126)</f>
        <v>5.4608168374035313E-3</v>
      </c>
      <c r="AK127" s="205">
        <f t="shared" si="15"/>
        <v>9.0569737155686732E-3</v>
      </c>
      <c r="AL127" s="150">
        <f t="shared" si="15"/>
        <v>6.3646701078936024E-2</v>
      </c>
      <c r="AM127" s="205">
        <f t="shared" si="15"/>
        <v>-4.899013066399182E-3</v>
      </c>
      <c r="AN127" s="205">
        <f t="shared" si="15"/>
        <v>-5.2296041663723512E-5</v>
      </c>
      <c r="AO127" s="149">
        <f t="shared" si="15"/>
        <v>-1.5426225043791528E-3</v>
      </c>
      <c r="AP127" s="149">
        <f t="shared" si="15"/>
        <v>4.0653415923633104E-3</v>
      </c>
      <c r="AQ127" s="149">
        <f t="shared" si="15"/>
        <v>3.0275729103771537E-4</v>
      </c>
      <c r="AR127" s="149">
        <f t="shared" si="15"/>
        <v>-1.1899170627041901E-3</v>
      </c>
      <c r="AS127" s="205">
        <f t="shared" si="15"/>
        <v>6.9452243749764612E-4</v>
      </c>
      <c r="AT127" s="205">
        <f t="shared" si="15"/>
        <v>-2.174307603883895E-3</v>
      </c>
      <c r="AU127" s="205">
        <f t="shared" si="15"/>
        <v>1.8926579345900421E-3</v>
      </c>
      <c r="AV127" s="205">
        <f t="shared" si="15"/>
        <v>-5.6198357251860832E-4</v>
      </c>
      <c r="AW127" s="206">
        <f t="shared" si="15"/>
        <v>7.2361128520638551E-4</v>
      </c>
      <c r="AX127" s="59"/>
      <c r="AY127" s="207" t="s">
        <v>165</v>
      </c>
      <c r="AZ127" s="147">
        <v>6.3646701078935997E-2</v>
      </c>
      <c r="BA127" s="62"/>
      <c r="BB127" s="62"/>
      <c r="BC127" s="62"/>
      <c r="BD127" s="62"/>
      <c r="BE127" s="62"/>
      <c r="BF127" s="62"/>
      <c r="BG127" s="62"/>
    </row>
    <row r="128" spans="1:59" ht="14.25" customHeight="1" x14ac:dyDescent="0.2">
      <c r="A128" s="230"/>
      <c r="B128" s="43"/>
      <c r="C128" s="230"/>
      <c r="D128" s="230"/>
      <c r="E128" s="230"/>
      <c r="F128" s="230"/>
      <c r="G128" s="230"/>
      <c r="H128" s="230"/>
      <c r="I128" s="230"/>
      <c r="J128" s="230"/>
      <c r="K128" s="230"/>
      <c r="L128" s="230"/>
      <c r="M128" s="230"/>
      <c r="N128" s="230"/>
      <c r="O128" s="230"/>
      <c r="P128" s="230"/>
      <c r="Q128" s="153"/>
      <c r="R128" s="62"/>
      <c r="AH128" s="153"/>
      <c r="AX128" s="59"/>
      <c r="BA128" s="62"/>
      <c r="BB128" s="62"/>
      <c r="BC128" s="62"/>
      <c r="BD128" s="62"/>
      <c r="BE128" s="62"/>
      <c r="BF128" s="62"/>
      <c r="BG128" s="62"/>
    </row>
    <row r="129" spans="1:59" ht="14.25" customHeight="1" x14ac:dyDescent="0.2">
      <c r="A129" s="62"/>
      <c r="B129" s="142"/>
      <c r="C129" s="156"/>
      <c r="D129" s="156"/>
      <c r="E129" s="156"/>
      <c r="F129" s="156"/>
      <c r="Q129" s="64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64"/>
      <c r="AX129" s="59"/>
      <c r="BA129" s="62"/>
      <c r="BB129" s="62"/>
      <c r="BC129" s="62"/>
      <c r="BD129" s="62"/>
      <c r="BE129" s="62"/>
      <c r="BF129" s="62"/>
      <c r="BG129" s="62"/>
    </row>
    <row r="130" spans="1:59" ht="14.25" customHeight="1" x14ac:dyDescent="0.2">
      <c r="A130" s="62"/>
      <c r="B130" s="142"/>
      <c r="C130" s="156"/>
      <c r="D130" s="156"/>
      <c r="E130" s="156"/>
      <c r="F130" s="156"/>
      <c r="R130" s="62"/>
    </row>
    <row r="131" spans="1:59" ht="14.25" customHeight="1" x14ac:dyDescent="0.2"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</row>
  </sheetData>
  <mergeCells count="2">
    <mergeCell ref="R1:S1"/>
    <mergeCell ref="AI1:AK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1"/>
  <sheetViews>
    <sheetView zoomScale="70" zoomScaleNormal="70" workbookViewId="0">
      <selection sqref="A1:C1"/>
    </sheetView>
  </sheetViews>
  <sheetFormatPr baseColWidth="10" defaultColWidth="8" defaultRowHeight="14.25" x14ac:dyDescent="0.2"/>
  <cols>
    <col min="1" max="1" width="9" style="56" customWidth="1"/>
    <col min="2" max="2" width="20.5" style="56" bestFit="1" customWidth="1"/>
    <col min="3" max="12" width="8" style="56"/>
    <col min="13" max="13" width="16.25" style="56" bestFit="1" customWidth="1"/>
    <col min="14" max="14" width="19.25" style="56" bestFit="1" customWidth="1"/>
    <col min="15" max="15" width="8" style="56"/>
    <col min="16" max="16" width="9" style="56" customWidth="1"/>
    <col min="17" max="17" width="20.5" style="56" bestFit="1" customWidth="1"/>
    <col min="18" max="27" width="8" style="56"/>
    <col min="28" max="28" width="16.25" style="56" bestFit="1" customWidth="1"/>
    <col min="29" max="29" width="19.25" style="56" bestFit="1" customWidth="1"/>
    <col min="30" max="41" width="8" style="56"/>
    <col min="42" max="42" width="16.25" style="56" bestFit="1" customWidth="1"/>
    <col min="43" max="43" width="19.25" style="56" bestFit="1" customWidth="1"/>
    <col min="44" max="16384" width="8" style="56"/>
  </cols>
  <sheetData>
    <row r="1" spans="1:29" ht="27" thickBot="1" x14ac:dyDescent="0.45">
      <c r="A1" s="425" t="s">
        <v>171</v>
      </c>
      <c r="B1" s="426"/>
      <c r="C1" s="427"/>
      <c r="G1" s="428" t="s">
        <v>172</v>
      </c>
      <c r="H1" s="429"/>
      <c r="I1" s="430"/>
      <c r="O1" s="64"/>
      <c r="P1" s="426" t="s">
        <v>173</v>
      </c>
      <c r="Q1" s="426"/>
      <c r="R1" s="427"/>
      <c r="V1" s="428" t="s">
        <v>174</v>
      </c>
      <c r="W1" s="429"/>
      <c r="X1" s="430"/>
    </row>
    <row r="2" spans="1:29" ht="15" thickBot="1" x14ac:dyDescent="0.25">
      <c r="O2" s="64"/>
    </row>
    <row r="3" spans="1:29" ht="15.75" thickBot="1" x14ac:dyDescent="0.25">
      <c r="A3" s="231" t="s">
        <v>175</v>
      </c>
      <c r="B3" s="232" t="s">
        <v>176</v>
      </c>
      <c r="C3" s="233">
        <v>5.0000000000000001E-3</v>
      </c>
      <c r="D3" s="233">
        <v>0.01</v>
      </c>
      <c r="E3" s="233">
        <v>1.4999999999999999E-2</v>
      </c>
      <c r="F3" s="233">
        <v>0.02</v>
      </c>
      <c r="G3" s="233">
        <v>2.5000000000000001E-2</v>
      </c>
      <c r="H3" s="233">
        <v>0.03</v>
      </c>
      <c r="I3" s="233">
        <v>3.5000000000000003E-2</v>
      </c>
      <c r="J3" s="233">
        <v>0.04</v>
      </c>
      <c r="K3" s="234">
        <v>1</v>
      </c>
      <c r="M3" s="145" t="s">
        <v>177</v>
      </c>
      <c r="N3" s="145" t="s">
        <v>178</v>
      </c>
      <c r="O3" s="64"/>
      <c r="P3" s="235" t="s">
        <v>175</v>
      </c>
      <c r="Q3" s="232" t="s">
        <v>176</v>
      </c>
      <c r="R3" s="236">
        <v>0.02</v>
      </c>
      <c r="S3" s="233">
        <v>0.04</v>
      </c>
      <c r="T3" s="237">
        <v>0.06</v>
      </c>
      <c r="U3" s="233">
        <v>0.08</v>
      </c>
      <c r="V3" s="233">
        <v>0.1</v>
      </c>
      <c r="W3" s="233">
        <v>0.12</v>
      </c>
      <c r="X3" s="233">
        <v>0.14000000000000001</v>
      </c>
      <c r="Y3" s="233">
        <v>0.16</v>
      </c>
      <c r="Z3" s="234">
        <v>1</v>
      </c>
      <c r="AB3" s="145" t="s">
        <v>177</v>
      </c>
      <c r="AC3" s="145" t="s">
        <v>178</v>
      </c>
    </row>
    <row r="4" spans="1:29" ht="15" thickBot="1" x14ac:dyDescent="0.25">
      <c r="A4" s="238">
        <v>1</v>
      </c>
      <c r="B4" s="239">
        <v>5.1881249999999997E-2</v>
      </c>
      <c r="C4" s="239">
        <v>1.9581250000000001E-2</v>
      </c>
      <c r="D4" s="240">
        <v>9.9812500000000005E-3</v>
      </c>
      <c r="E4" s="239">
        <v>1.268125E-2</v>
      </c>
      <c r="F4" s="239">
        <v>8.4312499999999995E-3</v>
      </c>
      <c r="G4" s="239">
        <v>1.0731249999999999E-2</v>
      </c>
      <c r="H4" s="239">
        <v>1.1193750000000001E-2</v>
      </c>
      <c r="I4" s="239">
        <v>1.079375E-2</v>
      </c>
      <c r="J4" s="239">
        <v>8.8937499999999902E-3</v>
      </c>
      <c r="K4" s="241">
        <v>6.5937499999999998E-3</v>
      </c>
      <c r="M4" s="242">
        <v>0.01</v>
      </c>
      <c r="N4" s="243">
        <f t="shared" ref="N4:N11" si="0">M4*100</f>
        <v>1</v>
      </c>
      <c r="O4" s="64"/>
      <c r="P4" s="244">
        <v>1</v>
      </c>
      <c r="Q4" s="245">
        <v>7.3581250000000001E-2</v>
      </c>
      <c r="R4" s="239">
        <v>3.4881250000000003E-2</v>
      </c>
      <c r="S4" s="239">
        <v>1.2425E-2</v>
      </c>
      <c r="T4" s="246">
        <v>3.8249999999999998E-3</v>
      </c>
      <c r="U4" s="239">
        <v>6.3874999999999999E-3</v>
      </c>
      <c r="V4" s="239">
        <v>3.4875000000000001E-3</v>
      </c>
      <c r="W4" s="239">
        <v>7.0000000000000001E-3</v>
      </c>
      <c r="X4" s="239">
        <v>5.4000000000000003E-3</v>
      </c>
      <c r="Y4" s="239">
        <v>6.1000000000000004E-3</v>
      </c>
      <c r="Z4" s="241">
        <v>3.0999999999999999E-3</v>
      </c>
      <c r="AB4" s="247">
        <v>0.06</v>
      </c>
      <c r="AC4" s="248">
        <f>AB4*50</f>
        <v>3</v>
      </c>
    </row>
    <row r="5" spans="1:29" ht="15" thickBot="1" x14ac:dyDescent="0.25">
      <c r="A5" s="238">
        <v>2</v>
      </c>
      <c r="B5" s="239">
        <v>5.3281250000000002E-2</v>
      </c>
      <c r="C5" s="239">
        <v>1.8381249999999998E-2</v>
      </c>
      <c r="D5" s="240">
        <v>9.78125E-3</v>
      </c>
      <c r="E5" s="239">
        <v>1.038125E-2</v>
      </c>
      <c r="F5" s="239">
        <v>1.0531250000000001E-2</v>
      </c>
      <c r="G5" s="239">
        <v>1.2531250000000001E-2</v>
      </c>
      <c r="H5" s="239">
        <v>1.079375E-2</v>
      </c>
      <c r="I5" s="239">
        <v>9.8937499999999998E-3</v>
      </c>
      <c r="J5" s="239">
        <v>9.9937499999999992E-3</v>
      </c>
      <c r="K5" s="241">
        <v>5.1937499999999996E-3</v>
      </c>
      <c r="M5" s="247">
        <v>0.01</v>
      </c>
      <c r="N5" s="243">
        <f t="shared" si="0"/>
        <v>1</v>
      </c>
      <c r="O5" s="64"/>
      <c r="P5" s="244">
        <v>2</v>
      </c>
      <c r="Q5" s="249">
        <v>5.8081250000000001E-2</v>
      </c>
      <c r="R5" s="239">
        <v>1.8781249999999999E-2</v>
      </c>
      <c r="S5" s="239">
        <v>1.3424999999999999E-2</v>
      </c>
      <c r="T5" s="240">
        <v>4.2249999999999996E-3</v>
      </c>
      <c r="U5" s="239">
        <v>5.7875000000000001E-3</v>
      </c>
      <c r="V5" s="239">
        <v>4.3874999999999999E-3</v>
      </c>
      <c r="W5" s="239">
        <v>6.7999999999999996E-3</v>
      </c>
      <c r="X5" s="239">
        <v>6.3E-3</v>
      </c>
      <c r="Y5" s="239">
        <v>4.1000000000000003E-3</v>
      </c>
      <c r="Z5" s="241">
        <v>4.4999999999999997E-3</v>
      </c>
      <c r="AB5" s="247">
        <v>0.06</v>
      </c>
      <c r="AC5" s="248">
        <f t="shared" ref="AC5:AC11" si="1">AB5*50</f>
        <v>3</v>
      </c>
    </row>
    <row r="6" spans="1:29" ht="15" thickBot="1" x14ac:dyDescent="0.25">
      <c r="A6" s="238">
        <v>3</v>
      </c>
      <c r="B6" s="239">
        <v>5.1881249999999997E-2</v>
      </c>
      <c r="C6" s="239">
        <v>1.7881250000000001E-2</v>
      </c>
      <c r="D6" s="240">
        <v>8.9812499999999997E-3</v>
      </c>
      <c r="E6" s="239">
        <v>1.068125E-2</v>
      </c>
      <c r="F6" s="239">
        <v>7.8312499999999997E-3</v>
      </c>
      <c r="G6" s="239">
        <v>9.6312499999999992E-3</v>
      </c>
      <c r="H6" s="239">
        <v>9.4937500000000005E-3</v>
      </c>
      <c r="I6" s="239">
        <v>1.039375E-2</v>
      </c>
      <c r="J6" s="239">
        <v>9.9937499999999992E-3</v>
      </c>
      <c r="K6" s="241">
        <v>4.9937499999999999E-3</v>
      </c>
      <c r="M6" s="247">
        <v>0.01</v>
      </c>
      <c r="N6" s="243">
        <f t="shared" si="0"/>
        <v>1</v>
      </c>
      <c r="O6" s="64"/>
      <c r="P6" s="244">
        <v>3</v>
      </c>
      <c r="Q6" s="249">
        <v>6.918125E-2</v>
      </c>
      <c r="R6" s="239">
        <v>3.2681250000000002E-2</v>
      </c>
      <c r="S6" s="239">
        <v>1.0525E-2</v>
      </c>
      <c r="T6" s="250">
        <v>4.2249999999999996E-3</v>
      </c>
      <c r="U6" s="239">
        <v>4.7875000000000001E-3</v>
      </c>
      <c r="V6" s="239">
        <v>4.1875000000000002E-3</v>
      </c>
      <c r="W6" s="239">
        <v>8.6E-3</v>
      </c>
      <c r="X6" s="239">
        <v>6.7999999999999996E-3</v>
      </c>
      <c r="Y6" s="239">
        <v>4.4999999999999997E-3</v>
      </c>
      <c r="Z6" s="241">
        <v>4.1000000000000003E-3</v>
      </c>
      <c r="AB6" s="247">
        <v>0.06</v>
      </c>
      <c r="AC6" s="248">
        <f t="shared" si="1"/>
        <v>3</v>
      </c>
    </row>
    <row r="7" spans="1:29" ht="15" thickBot="1" x14ac:dyDescent="0.25">
      <c r="A7" s="238">
        <v>4</v>
      </c>
      <c r="B7" s="239">
        <v>5.2981250000000001E-2</v>
      </c>
      <c r="C7" s="239">
        <v>1.7281250000000001E-2</v>
      </c>
      <c r="D7" s="240">
        <v>8.1812499999999993E-3</v>
      </c>
      <c r="E7" s="239">
        <v>9.9812500000000005E-3</v>
      </c>
      <c r="F7" s="239">
        <v>1.0531250000000001E-2</v>
      </c>
      <c r="G7" s="239">
        <v>1.1031249999999999E-2</v>
      </c>
      <c r="H7" s="239">
        <v>9.6937499999999992E-3</v>
      </c>
      <c r="I7" s="239">
        <v>9.9937499999999992E-3</v>
      </c>
      <c r="J7" s="239">
        <v>7.9937499999999904E-3</v>
      </c>
      <c r="K7" s="241">
        <v>4.8937499999999997E-3</v>
      </c>
      <c r="M7" s="247">
        <v>0.01</v>
      </c>
      <c r="N7" s="243">
        <f t="shared" si="0"/>
        <v>1</v>
      </c>
      <c r="O7" s="64"/>
      <c r="P7" s="244">
        <v>4</v>
      </c>
      <c r="Q7" s="249">
        <v>6.628125E-2</v>
      </c>
      <c r="R7" s="239">
        <v>2.0481249999999999E-2</v>
      </c>
      <c r="S7" s="251">
        <v>9.7249999999999993E-3</v>
      </c>
      <c r="T7" s="239">
        <v>4.1250000000000002E-3</v>
      </c>
      <c r="U7" s="239">
        <v>5.2874999999999997E-3</v>
      </c>
      <c r="V7" s="239">
        <v>4.1875000000000002E-3</v>
      </c>
      <c r="W7" s="239">
        <v>7.7999999999999996E-3</v>
      </c>
      <c r="X7" s="239">
        <v>6.1000000000000004E-3</v>
      </c>
      <c r="Y7" s="239">
        <v>4.1999999999999997E-3</v>
      </c>
      <c r="Z7" s="241">
        <v>5.1999999999999998E-3</v>
      </c>
      <c r="AB7" s="247">
        <v>0.04</v>
      </c>
      <c r="AC7" s="248">
        <f t="shared" si="1"/>
        <v>2</v>
      </c>
    </row>
    <row r="8" spans="1:29" ht="15" thickBot="1" x14ac:dyDescent="0.25">
      <c r="A8" s="238">
        <v>5</v>
      </c>
      <c r="B8" s="239">
        <v>5.1881249999999997E-2</v>
      </c>
      <c r="C8" s="239">
        <v>1.4281250000000001E-2</v>
      </c>
      <c r="D8" s="250">
        <v>7.1812500000000001E-3</v>
      </c>
      <c r="E8" s="239">
        <v>1.0181249999999999E-2</v>
      </c>
      <c r="F8" s="239">
        <v>1.0831250000000001E-2</v>
      </c>
      <c r="G8" s="239">
        <v>1.003125E-2</v>
      </c>
      <c r="H8" s="239">
        <v>1.009375E-2</v>
      </c>
      <c r="I8" s="239">
        <v>9.9937499999999992E-3</v>
      </c>
      <c r="J8" s="239">
        <v>8.4937499999999892E-3</v>
      </c>
      <c r="K8" s="241">
        <v>7.7937500000000003E-3</v>
      </c>
      <c r="M8" s="247">
        <v>0.01</v>
      </c>
      <c r="N8" s="243">
        <f t="shared" si="0"/>
        <v>1</v>
      </c>
      <c r="O8" s="64"/>
      <c r="P8" s="244">
        <v>5</v>
      </c>
      <c r="Q8" s="249">
        <v>5.8181249999999997E-2</v>
      </c>
      <c r="R8" s="239">
        <v>2.1381250000000001E-2</v>
      </c>
      <c r="S8" s="239">
        <v>1.0024999999999999E-2</v>
      </c>
      <c r="T8" s="251">
        <v>4.4250000000000001E-3</v>
      </c>
      <c r="U8" s="239">
        <v>1.05875E-2</v>
      </c>
      <c r="V8" s="239">
        <v>4.3874999999999999E-3</v>
      </c>
      <c r="W8" s="239">
        <v>7.4999999999999997E-3</v>
      </c>
      <c r="X8" s="239">
        <v>8.3000000000000105E-3</v>
      </c>
      <c r="Y8" s="239">
        <v>4.4999999999999997E-3</v>
      </c>
      <c r="Z8" s="241">
        <v>5.7000000000000002E-3</v>
      </c>
      <c r="AB8" s="247">
        <v>0.06</v>
      </c>
      <c r="AC8" s="248">
        <f t="shared" si="1"/>
        <v>3</v>
      </c>
    </row>
    <row r="9" spans="1:29" ht="15" thickBot="1" x14ac:dyDescent="0.25">
      <c r="A9" s="238">
        <v>6</v>
      </c>
      <c r="B9" s="239">
        <v>5.1781250000000001E-2</v>
      </c>
      <c r="C9" s="239">
        <v>1.8481250000000001E-2</v>
      </c>
      <c r="D9" s="239">
        <v>1.0181249999999999E-2</v>
      </c>
      <c r="E9" s="251">
        <v>9.78125E-3</v>
      </c>
      <c r="F9" s="239">
        <v>1.063125E-2</v>
      </c>
      <c r="G9" s="239">
        <v>1.013125E-2</v>
      </c>
      <c r="H9" s="239">
        <v>9.8937499999999998E-3</v>
      </c>
      <c r="I9" s="239">
        <v>1.079375E-2</v>
      </c>
      <c r="J9" s="239">
        <v>2.1493749999999999E-2</v>
      </c>
      <c r="K9" s="241">
        <v>5.5937499999999902E-3</v>
      </c>
      <c r="M9" s="247">
        <v>1.4999999999999999E-2</v>
      </c>
      <c r="N9" s="243">
        <f t="shared" si="0"/>
        <v>1.5</v>
      </c>
      <c r="O9" s="64"/>
      <c r="P9" s="244">
        <v>6</v>
      </c>
      <c r="Q9" s="249">
        <v>5.4681250000000001E-2</v>
      </c>
      <c r="R9" s="239">
        <v>1.6481249999999999E-2</v>
      </c>
      <c r="S9" s="251">
        <v>9.1249999999999994E-3</v>
      </c>
      <c r="T9" s="239">
        <v>4.8250000000000003E-3</v>
      </c>
      <c r="U9" s="239">
        <v>5.4875000000000002E-3</v>
      </c>
      <c r="V9" s="239">
        <v>4.2874999999999996E-3</v>
      </c>
      <c r="W9" s="239">
        <v>6.1999999999999998E-3</v>
      </c>
      <c r="X9" s="239">
        <v>6.4999999999999997E-3</v>
      </c>
      <c r="Y9" s="239">
        <v>4.5999999999999999E-3</v>
      </c>
      <c r="Z9" s="241">
        <v>5.1999999999999998E-3</v>
      </c>
      <c r="AB9" s="247">
        <v>0.04</v>
      </c>
      <c r="AC9" s="248">
        <f t="shared" si="1"/>
        <v>2</v>
      </c>
    </row>
    <row r="10" spans="1:29" ht="15" thickBot="1" x14ac:dyDescent="0.25">
      <c r="A10" s="238">
        <v>7</v>
      </c>
      <c r="B10" s="239">
        <v>7.7081250000000004E-2</v>
      </c>
      <c r="C10" s="239">
        <v>1.8881249999999999E-2</v>
      </c>
      <c r="D10" s="251">
        <v>7.0812499999999999E-3</v>
      </c>
      <c r="E10" s="239">
        <v>1.0481249999999999E-2</v>
      </c>
      <c r="F10" s="239">
        <v>8.3312500000000001E-3</v>
      </c>
      <c r="G10" s="239">
        <v>1.0231250000000001E-2</v>
      </c>
      <c r="H10" s="239">
        <v>8.6937500000000001E-3</v>
      </c>
      <c r="I10" s="239">
        <v>2.7393750000000001E-2</v>
      </c>
      <c r="J10" s="239">
        <v>8.5937500000000007E-3</v>
      </c>
      <c r="K10" s="241">
        <v>5.49374999999999E-3</v>
      </c>
      <c r="M10" s="247">
        <v>0.01</v>
      </c>
      <c r="N10" s="243">
        <f t="shared" si="0"/>
        <v>1</v>
      </c>
      <c r="O10" s="64"/>
      <c r="P10" s="244">
        <v>7</v>
      </c>
      <c r="Q10" s="249">
        <v>5.0381250000000002E-2</v>
      </c>
      <c r="R10" s="239">
        <v>2.9481250000000001E-2</v>
      </c>
      <c r="S10" s="239">
        <v>1.3325E-2</v>
      </c>
      <c r="T10" s="246">
        <v>5.025E-3</v>
      </c>
      <c r="U10" s="239">
        <v>9.6874999999999999E-3</v>
      </c>
      <c r="V10" s="239">
        <v>4.5875000000000004E-3</v>
      </c>
      <c r="W10" s="239">
        <v>7.9000000000000008E-3</v>
      </c>
      <c r="X10" s="239">
        <v>6.1999999999999998E-3</v>
      </c>
      <c r="Y10" s="239">
        <v>4.4000000000000003E-3</v>
      </c>
      <c r="Z10" s="241">
        <v>4.8999999999999998E-3</v>
      </c>
      <c r="AB10" s="247">
        <v>0.06</v>
      </c>
      <c r="AC10" s="248">
        <f t="shared" si="1"/>
        <v>3</v>
      </c>
    </row>
    <row r="11" spans="1:29" ht="15" thickBot="1" x14ac:dyDescent="0.25">
      <c r="A11" s="252">
        <v>8</v>
      </c>
      <c r="B11" s="253">
        <v>5.4881249999999999E-2</v>
      </c>
      <c r="C11" s="253">
        <v>1.6581249999999999E-2</v>
      </c>
      <c r="D11" s="253">
        <v>1.0181249999999999E-2</v>
      </c>
      <c r="E11" s="251">
        <v>9.1812500000000002E-3</v>
      </c>
      <c r="F11" s="253">
        <v>9.3312499999999993E-3</v>
      </c>
      <c r="G11" s="253">
        <v>8.2312500000000007E-3</v>
      </c>
      <c r="H11" s="253">
        <v>1.009375E-2</v>
      </c>
      <c r="I11" s="253">
        <v>9.2937499999999999E-3</v>
      </c>
      <c r="J11" s="253">
        <v>1.079375E-2</v>
      </c>
      <c r="K11" s="254">
        <v>4.9937499999999999E-3</v>
      </c>
      <c r="M11" s="247">
        <v>1.4999999999999999E-2</v>
      </c>
      <c r="N11" s="243">
        <f t="shared" si="0"/>
        <v>1.5</v>
      </c>
      <c r="O11" s="64"/>
      <c r="P11" s="255">
        <v>8</v>
      </c>
      <c r="Q11" s="256">
        <v>5.9481249999999999E-2</v>
      </c>
      <c r="R11" s="253">
        <v>1.5681250000000001E-2</v>
      </c>
      <c r="S11" s="253">
        <v>1.1724999999999999E-2</v>
      </c>
      <c r="T11" s="250">
        <v>4.725E-3</v>
      </c>
      <c r="U11" s="253">
        <v>7.8875000000000004E-3</v>
      </c>
      <c r="V11" s="253">
        <v>4.1875000000000002E-3</v>
      </c>
      <c r="W11" s="253">
        <v>1.03E-2</v>
      </c>
      <c r="X11" s="253">
        <v>6.1000000000000004E-3</v>
      </c>
      <c r="Y11" s="253">
        <v>4.8999999999999998E-3</v>
      </c>
      <c r="Z11" s="254">
        <v>3.8E-3</v>
      </c>
      <c r="AB11" s="247">
        <v>0.06</v>
      </c>
      <c r="AC11" s="248">
        <f t="shared" si="1"/>
        <v>3</v>
      </c>
    </row>
    <row r="12" spans="1:29" ht="15" thickBot="1" x14ac:dyDescent="0.25">
      <c r="A12" s="257"/>
      <c r="B12" s="257"/>
      <c r="O12" s="64"/>
      <c r="Q12" s="257"/>
    </row>
    <row r="13" spans="1:29" ht="15.75" thickBot="1" x14ac:dyDescent="0.25">
      <c r="A13" s="231" t="s">
        <v>175</v>
      </c>
      <c r="B13" s="258" t="s">
        <v>179</v>
      </c>
      <c r="C13" s="233">
        <v>5.0000000000000001E-3</v>
      </c>
      <c r="D13" s="233">
        <v>0.01</v>
      </c>
      <c r="E13" s="233">
        <v>1.4999999999999999E-2</v>
      </c>
      <c r="F13" s="233">
        <v>0.02</v>
      </c>
      <c r="G13" s="233">
        <v>2.5000000000000001E-2</v>
      </c>
      <c r="H13" s="233">
        <v>0.03</v>
      </c>
      <c r="I13" s="233">
        <v>3.5000000000000003E-2</v>
      </c>
      <c r="J13" s="233">
        <v>0.04</v>
      </c>
      <c r="K13" s="259">
        <v>1</v>
      </c>
      <c r="M13" s="145" t="s">
        <v>177</v>
      </c>
      <c r="N13" s="145" t="s">
        <v>178</v>
      </c>
      <c r="O13" s="64"/>
      <c r="P13" s="235" t="s">
        <v>175</v>
      </c>
      <c r="Q13" s="258" t="s">
        <v>179</v>
      </c>
      <c r="R13" s="236">
        <v>0.02</v>
      </c>
      <c r="S13" s="233">
        <v>0.04</v>
      </c>
      <c r="T13" s="233">
        <v>0.06</v>
      </c>
      <c r="U13" s="233">
        <v>0.08</v>
      </c>
      <c r="V13" s="233">
        <v>0.1</v>
      </c>
      <c r="W13" s="233">
        <v>0.12</v>
      </c>
      <c r="X13" s="233">
        <v>0.14000000000000001</v>
      </c>
      <c r="Y13" s="237">
        <v>0.16</v>
      </c>
      <c r="Z13" s="234">
        <v>1</v>
      </c>
      <c r="AB13" s="145" t="s">
        <v>177</v>
      </c>
      <c r="AC13" s="145" t="s">
        <v>178</v>
      </c>
    </row>
    <row r="14" spans="1:29" ht="15" thickBot="1" x14ac:dyDescent="0.25">
      <c r="A14" s="238">
        <v>1</v>
      </c>
      <c r="B14" s="249">
        <v>9.1281249999999994E-2</v>
      </c>
      <c r="C14" s="239">
        <v>6.7881250000000004E-2</v>
      </c>
      <c r="D14" s="239">
        <v>9.3281249999999996E-2</v>
      </c>
      <c r="E14" s="239">
        <v>8.5981249999999995E-2</v>
      </c>
      <c r="F14" s="239">
        <v>6.9031250000000002E-2</v>
      </c>
      <c r="G14" s="239">
        <v>6.3731250000000003E-2</v>
      </c>
      <c r="H14" s="239">
        <v>8.0193749999999994E-2</v>
      </c>
      <c r="I14" s="239">
        <v>8.2693749999999996E-2</v>
      </c>
      <c r="J14" s="240">
        <v>6.2937499999999903E-3</v>
      </c>
      <c r="K14" s="241">
        <v>4.8937499999999997E-3</v>
      </c>
      <c r="M14" s="247">
        <v>0.04</v>
      </c>
      <c r="N14" s="248">
        <f t="shared" ref="N14:N21" si="2">M14*100</f>
        <v>4</v>
      </c>
      <c r="O14" s="64"/>
      <c r="P14" s="244">
        <v>1</v>
      </c>
      <c r="Q14" s="245">
        <v>0.12928124999999999</v>
      </c>
      <c r="R14" s="239">
        <v>0.11738125000000001</v>
      </c>
      <c r="S14" s="239">
        <v>0.11222500000000001</v>
      </c>
      <c r="T14" s="239">
        <v>0.151725</v>
      </c>
      <c r="U14" s="239">
        <v>0.1360875</v>
      </c>
      <c r="V14" s="239">
        <v>7.2687500000000002E-2</v>
      </c>
      <c r="W14" s="239">
        <v>0.13120000000000001</v>
      </c>
      <c r="X14" s="239">
        <v>4.7699999999999999E-2</v>
      </c>
      <c r="Y14" s="251">
        <v>5.8999999999999999E-3</v>
      </c>
      <c r="Z14" s="241">
        <v>4.4000000000000003E-3</v>
      </c>
      <c r="AB14" s="247">
        <v>0.16</v>
      </c>
      <c r="AC14" s="248">
        <f>AB14*50</f>
        <v>8</v>
      </c>
    </row>
    <row r="15" spans="1:29" ht="15" thickBot="1" x14ac:dyDescent="0.25">
      <c r="A15" s="238">
        <v>2</v>
      </c>
      <c r="B15" s="249">
        <v>9.0081250000000002E-2</v>
      </c>
      <c r="C15" s="239">
        <v>6.6181249999999997E-2</v>
      </c>
      <c r="D15" s="239">
        <v>9.4281249999999997E-2</v>
      </c>
      <c r="E15" s="239">
        <v>8.3681249999999999E-2</v>
      </c>
      <c r="F15" s="239">
        <v>7.5331250000000002E-2</v>
      </c>
      <c r="G15" s="239">
        <v>6.2531249999999997E-2</v>
      </c>
      <c r="H15" s="239">
        <v>7.2293750000000004E-2</v>
      </c>
      <c r="I15" s="239">
        <v>6.4093750000000005E-2</v>
      </c>
      <c r="J15" s="240">
        <v>6.8937499999999997E-3</v>
      </c>
      <c r="K15" s="241">
        <v>4.9937499999999999E-3</v>
      </c>
      <c r="M15" s="247">
        <v>0.04</v>
      </c>
      <c r="N15" s="243">
        <f t="shared" si="2"/>
        <v>4</v>
      </c>
      <c r="O15" s="64"/>
      <c r="P15" s="244">
        <v>2</v>
      </c>
      <c r="Q15" s="249">
        <v>0.12758125000000001</v>
      </c>
      <c r="R15" s="239">
        <v>0.10318125</v>
      </c>
      <c r="S15" s="239">
        <v>8.6724999999999997E-2</v>
      </c>
      <c r="T15" s="239">
        <v>0.114125</v>
      </c>
      <c r="U15" s="239">
        <v>0.1107875</v>
      </c>
      <c r="V15" s="239">
        <v>0.1216875</v>
      </c>
      <c r="W15" s="251">
        <v>8.8999999999999999E-3</v>
      </c>
      <c r="X15" s="239">
        <v>8.9999999999999993E-3</v>
      </c>
      <c r="Y15" s="239">
        <v>6.6E-3</v>
      </c>
      <c r="Z15" s="241">
        <v>5.1000000000000004E-3</v>
      </c>
      <c r="AB15" s="247">
        <v>0.12</v>
      </c>
      <c r="AC15" s="248">
        <f t="shared" ref="AC15:AC21" si="3">AB15*50</f>
        <v>6</v>
      </c>
    </row>
    <row r="16" spans="1:29" ht="15" thickBot="1" x14ac:dyDescent="0.25">
      <c r="A16" s="238">
        <v>3</v>
      </c>
      <c r="B16" s="249">
        <v>9.1781249999999995E-2</v>
      </c>
      <c r="C16" s="239">
        <v>6.338125E-2</v>
      </c>
      <c r="D16" s="239">
        <v>9.1181250000000005E-2</v>
      </c>
      <c r="E16" s="239">
        <v>8.1281249999999999E-2</v>
      </c>
      <c r="F16" s="239">
        <v>7.0531250000000004E-2</v>
      </c>
      <c r="G16" s="239">
        <v>7.4031250000000007E-2</v>
      </c>
      <c r="H16" s="239">
        <v>7.8493750000000001E-2</v>
      </c>
      <c r="I16" s="239">
        <v>7.6793749999999994E-2</v>
      </c>
      <c r="J16" s="240">
        <v>6.3937500000000001E-3</v>
      </c>
      <c r="K16" s="241">
        <v>4.8937499999999997E-3</v>
      </c>
      <c r="M16" s="247">
        <v>0.04</v>
      </c>
      <c r="N16" s="243">
        <f t="shared" si="2"/>
        <v>4</v>
      </c>
      <c r="O16" s="64"/>
      <c r="P16" s="244">
        <v>3</v>
      </c>
      <c r="Q16" s="249">
        <v>0.13278124999999999</v>
      </c>
      <c r="R16" s="239">
        <v>0.10148125</v>
      </c>
      <c r="S16" s="239">
        <v>8.6525000000000005E-2</v>
      </c>
      <c r="T16" s="239">
        <v>0.11512500000000001</v>
      </c>
      <c r="U16" s="239">
        <v>1.9587500000000001E-2</v>
      </c>
      <c r="V16" s="251">
        <v>6.8875000000000004E-3</v>
      </c>
      <c r="W16" s="239">
        <v>9.1999999999999998E-3</v>
      </c>
      <c r="X16" s="239">
        <v>8.0000000000000002E-3</v>
      </c>
      <c r="Y16" s="239">
        <v>7.1999999999999998E-3</v>
      </c>
      <c r="Z16" s="241">
        <v>5.4999999999999997E-3</v>
      </c>
      <c r="AB16" s="247">
        <v>0.1</v>
      </c>
      <c r="AC16" s="248">
        <f>AB16*50</f>
        <v>5</v>
      </c>
    </row>
    <row r="17" spans="1:29" ht="15" thickBot="1" x14ac:dyDescent="0.25">
      <c r="A17" s="238">
        <v>4</v>
      </c>
      <c r="B17" s="249">
        <v>9.4581250000000006E-2</v>
      </c>
      <c r="C17" s="239">
        <v>6.6881250000000003E-2</v>
      </c>
      <c r="D17" s="239">
        <v>0.10168125</v>
      </c>
      <c r="E17" s="239">
        <v>8.5081249999999997E-2</v>
      </c>
      <c r="F17" s="239">
        <v>7.1231249999999996E-2</v>
      </c>
      <c r="G17" s="239">
        <v>7.2531250000000005E-2</v>
      </c>
      <c r="H17" s="239">
        <v>7.1593749999999998E-2</v>
      </c>
      <c r="I17" s="239">
        <v>7.7293749999999994E-2</v>
      </c>
      <c r="J17" s="240">
        <v>7.1937499999999901E-3</v>
      </c>
      <c r="K17" s="241">
        <v>5.0937499999999898E-3</v>
      </c>
      <c r="M17" s="247">
        <v>0.04</v>
      </c>
      <c r="N17" s="243">
        <f t="shared" si="2"/>
        <v>4</v>
      </c>
      <c r="O17" s="64"/>
      <c r="P17" s="244">
        <v>4</v>
      </c>
      <c r="Q17" s="249">
        <v>0.12548124999999999</v>
      </c>
      <c r="R17" s="239">
        <v>0.10078125</v>
      </c>
      <c r="S17" s="239">
        <v>8.5224999999999995E-2</v>
      </c>
      <c r="T17" s="239">
        <v>0.107025</v>
      </c>
      <c r="U17" s="239">
        <v>0.1022875</v>
      </c>
      <c r="V17" s="239">
        <v>3.6487499999999999E-2</v>
      </c>
      <c r="W17" s="246">
        <v>9.4000000000000004E-3</v>
      </c>
      <c r="X17" s="239">
        <v>8.5000000000000006E-3</v>
      </c>
      <c r="Y17" s="239">
        <v>6.1999999999999998E-3</v>
      </c>
      <c r="Z17" s="241">
        <v>5.5999999999999999E-3</v>
      </c>
      <c r="AB17" s="247">
        <v>0.12</v>
      </c>
      <c r="AC17" s="248">
        <f t="shared" si="3"/>
        <v>6</v>
      </c>
    </row>
    <row r="18" spans="1:29" ht="15" thickBot="1" x14ac:dyDescent="0.25">
      <c r="A18" s="238">
        <v>5</v>
      </c>
      <c r="B18" s="249">
        <v>9.2881249999999999E-2</v>
      </c>
      <c r="C18" s="239">
        <v>6.6381250000000003E-2</v>
      </c>
      <c r="D18" s="239">
        <v>0.10318125</v>
      </c>
      <c r="E18" s="239">
        <v>8.1381250000000002E-2</v>
      </c>
      <c r="F18" s="239">
        <v>7.0231249999999995E-2</v>
      </c>
      <c r="G18" s="239">
        <v>6.143125E-2</v>
      </c>
      <c r="H18" s="239">
        <v>0.16559375000000001</v>
      </c>
      <c r="I18" s="239">
        <v>6.8993750000000006E-2</v>
      </c>
      <c r="J18" s="240">
        <v>6.3937500000000001E-3</v>
      </c>
      <c r="K18" s="241">
        <v>4.7937499999999899E-3</v>
      </c>
      <c r="M18" s="247">
        <v>0.04</v>
      </c>
      <c r="N18" s="243">
        <f t="shared" si="2"/>
        <v>4</v>
      </c>
      <c r="O18" s="64"/>
      <c r="P18" s="244">
        <v>5</v>
      </c>
      <c r="Q18" s="249">
        <v>0.13708124999999999</v>
      </c>
      <c r="R18" s="239">
        <v>0.10258125</v>
      </c>
      <c r="S18" s="239">
        <v>9.8924999999999999E-2</v>
      </c>
      <c r="T18" s="239">
        <v>0.110125</v>
      </c>
      <c r="U18" s="239">
        <v>0.11738750000000001</v>
      </c>
      <c r="V18" s="239">
        <v>0.1216875</v>
      </c>
      <c r="W18" s="240">
        <v>9.9000000000000008E-3</v>
      </c>
      <c r="X18" s="239">
        <v>8.8999999999999999E-3</v>
      </c>
      <c r="Y18" s="239">
        <v>6.7999999999999996E-3</v>
      </c>
      <c r="Z18" s="241">
        <v>6.1999999999999998E-3</v>
      </c>
      <c r="AB18" s="247">
        <v>0.12</v>
      </c>
      <c r="AC18" s="248">
        <f t="shared" si="3"/>
        <v>6</v>
      </c>
    </row>
    <row r="19" spans="1:29" ht="15" thickBot="1" x14ac:dyDescent="0.25">
      <c r="A19" s="238">
        <v>6</v>
      </c>
      <c r="B19" s="249">
        <v>9.3381249999999999E-2</v>
      </c>
      <c r="C19" s="239">
        <v>6.4381250000000001E-2</v>
      </c>
      <c r="D19" s="239">
        <v>9.1381249999999997E-2</v>
      </c>
      <c r="E19" s="239">
        <v>9.1881249999999998E-2</v>
      </c>
      <c r="F19" s="239">
        <v>7.233125E-2</v>
      </c>
      <c r="G19" s="239">
        <v>6.1731250000000001E-2</v>
      </c>
      <c r="H19" s="239">
        <v>6.6993750000000005E-2</v>
      </c>
      <c r="I19" s="239">
        <v>4.9193750000000001E-2</v>
      </c>
      <c r="J19" s="240">
        <v>7.1937499999999901E-3</v>
      </c>
      <c r="K19" s="241">
        <v>4.9937499999999999E-3</v>
      </c>
      <c r="M19" s="247">
        <v>0.04</v>
      </c>
      <c r="N19" s="243">
        <f t="shared" si="2"/>
        <v>4</v>
      </c>
      <c r="O19" s="64"/>
      <c r="P19" s="244">
        <v>6</v>
      </c>
      <c r="Q19" s="249">
        <v>0.12418125000000001</v>
      </c>
      <c r="R19" s="239">
        <v>0.10018125</v>
      </c>
      <c r="S19" s="239">
        <v>8.9425000000000004E-2</v>
      </c>
      <c r="T19" s="239">
        <v>9.8525000000000001E-2</v>
      </c>
      <c r="U19" s="239">
        <v>3.8287500000000002E-2</v>
      </c>
      <c r="V19" s="239">
        <v>1.31875E-2</v>
      </c>
      <c r="W19" s="250">
        <v>8.6E-3</v>
      </c>
      <c r="X19" s="239">
        <v>8.3999999999999995E-3</v>
      </c>
      <c r="Y19" s="239">
        <v>6.7000000000000002E-3</v>
      </c>
      <c r="Z19" s="241">
        <v>5.4999999999999997E-3</v>
      </c>
      <c r="AB19" s="247">
        <v>0.12</v>
      </c>
      <c r="AC19" s="248">
        <f>AB19*50</f>
        <v>6</v>
      </c>
    </row>
    <row r="20" spans="1:29" ht="15" thickBot="1" x14ac:dyDescent="0.25">
      <c r="A20" s="238">
        <v>7</v>
      </c>
      <c r="B20" s="249">
        <v>9.4581250000000006E-2</v>
      </c>
      <c r="C20" s="239">
        <v>6.4881250000000001E-2</v>
      </c>
      <c r="D20" s="239">
        <v>8.7881249999999994E-2</v>
      </c>
      <c r="E20" s="239">
        <v>9.0581250000000002E-2</v>
      </c>
      <c r="F20" s="239">
        <v>7.1131249999999993E-2</v>
      </c>
      <c r="G20" s="239">
        <v>6.7731250000000007E-2</v>
      </c>
      <c r="H20" s="239">
        <v>6.4193749999999994E-2</v>
      </c>
      <c r="I20" s="239">
        <v>6.3993750000000002E-2</v>
      </c>
      <c r="J20" s="240">
        <v>5.8937499999999997E-3</v>
      </c>
      <c r="K20" s="241">
        <v>4.69375E-3</v>
      </c>
      <c r="M20" s="247">
        <v>0.04</v>
      </c>
      <c r="N20" s="243">
        <f t="shared" si="2"/>
        <v>4</v>
      </c>
      <c r="O20" s="64"/>
      <c r="P20" s="244">
        <v>7</v>
      </c>
      <c r="Q20" s="249">
        <v>0.11128125</v>
      </c>
      <c r="R20" s="239">
        <v>0.10538125</v>
      </c>
      <c r="S20" s="239">
        <v>8.9925000000000005E-2</v>
      </c>
      <c r="T20" s="239">
        <v>0.104725</v>
      </c>
      <c r="U20" s="239">
        <v>2.1887500000000001E-2</v>
      </c>
      <c r="V20" s="251">
        <v>6.8875000000000004E-3</v>
      </c>
      <c r="W20" s="239">
        <v>9.2399999999999996E-2</v>
      </c>
      <c r="X20" s="239">
        <v>1.5599999999999999E-2</v>
      </c>
      <c r="Y20" s="239">
        <v>9.7000000000000003E-3</v>
      </c>
      <c r="Z20" s="241">
        <v>5.7999999999999996E-3</v>
      </c>
      <c r="AB20" s="247">
        <v>0.1</v>
      </c>
      <c r="AC20" s="248">
        <f t="shared" si="3"/>
        <v>5</v>
      </c>
    </row>
    <row r="21" spans="1:29" ht="15" thickBot="1" x14ac:dyDescent="0.25">
      <c r="A21" s="252">
        <v>8</v>
      </c>
      <c r="B21" s="256">
        <v>9.7381250000000003E-2</v>
      </c>
      <c r="C21" s="253">
        <v>6.5881250000000002E-2</v>
      </c>
      <c r="D21" s="253">
        <v>9.3381249999999999E-2</v>
      </c>
      <c r="E21" s="253">
        <v>8.9581250000000001E-2</v>
      </c>
      <c r="F21" s="253">
        <v>7.9531249999999998E-2</v>
      </c>
      <c r="G21" s="253">
        <v>8.3931249999999999E-2</v>
      </c>
      <c r="H21" s="253">
        <v>9.0393749999999995E-2</v>
      </c>
      <c r="I21" s="253">
        <v>6.5693749999999995E-2</v>
      </c>
      <c r="J21" s="250">
        <v>7.9937499999999904E-3</v>
      </c>
      <c r="K21" s="254">
        <v>5.3937500000000001E-3</v>
      </c>
      <c r="M21" s="247">
        <v>0.04</v>
      </c>
      <c r="N21" s="243">
        <f t="shared" si="2"/>
        <v>4</v>
      </c>
      <c r="O21" s="64"/>
      <c r="P21" s="255">
        <v>8</v>
      </c>
      <c r="Q21" s="256">
        <v>0.10968124999999999</v>
      </c>
      <c r="R21" s="253">
        <v>0.10998125</v>
      </c>
      <c r="S21" s="253">
        <v>0.105225</v>
      </c>
      <c r="T21" s="253">
        <v>0.117025</v>
      </c>
      <c r="U21" s="253">
        <v>1.11875E-2</v>
      </c>
      <c r="V21" s="253">
        <v>9.7587499999999994E-2</v>
      </c>
      <c r="W21" s="253">
        <v>0.13950000000000001</v>
      </c>
      <c r="X21" s="251">
        <v>8.0000000000000002E-3</v>
      </c>
      <c r="Y21" s="253">
        <v>5.5999999999999999E-3</v>
      </c>
      <c r="Z21" s="254">
        <v>6.7000000000000002E-3</v>
      </c>
      <c r="AB21" s="247">
        <v>0.14000000000000001</v>
      </c>
      <c r="AC21" s="248">
        <f t="shared" si="3"/>
        <v>7.0000000000000009</v>
      </c>
    </row>
    <row r="22" spans="1:29" ht="15" thickBot="1" x14ac:dyDescent="0.25">
      <c r="O22" s="64"/>
    </row>
    <row r="23" spans="1:29" ht="15.75" thickBot="1" x14ac:dyDescent="0.25">
      <c r="A23" s="231" t="s">
        <v>175</v>
      </c>
      <c r="B23" s="260" t="s">
        <v>180</v>
      </c>
      <c r="C23" s="233">
        <v>5.0000000000000001E-3</v>
      </c>
      <c r="D23" s="233">
        <v>0.01</v>
      </c>
      <c r="E23" s="233">
        <v>1.4999999999999999E-2</v>
      </c>
      <c r="F23" s="233">
        <v>0.02</v>
      </c>
      <c r="G23" s="233">
        <v>2.5000000000000001E-2</v>
      </c>
      <c r="H23" s="233">
        <v>0.03</v>
      </c>
      <c r="I23" s="233">
        <v>3.5000000000000003E-2</v>
      </c>
      <c r="J23" s="233">
        <v>0.04</v>
      </c>
      <c r="K23" s="259">
        <v>1</v>
      </c>
      <c r="M23" s="145" t="s">
        <v>177</v>
      </c>
      <c r="N23" s="145" t="s">
        <v>178</v>
      </c>
      <c r="O23" s="64"/>
      <c r="P23" s="235" t="s">
        <v>175</v>
      </c>
      <c r="Q23" s="260" t="s">
        <v>180</v>
      </c>
      <c r="R23" s="236">
        <v>0.02</v>
      </c>
      <c r="S23" s="233">
        <v>0.04</v>
      </c>
      <c r="T23" s="237">
        <v>0.06</v>
      </c>
      <c r="U23" s="233">
        <v>0.08</v>
      </c>
      <c r="V23" s="233">
        <v>0.1</v>
      </c>
      <c r="W23" s="233">
        <v>0.12</v>
      </c>
      <c r="X23" s="233">
        <v>0.14000000000000001</v>
      </c>
      <c r="Y23" s="233">
        <v>0.16</v>
      </c>
      <c r="Z23" s="234">
        <v>1</v>
      </c>
      <c r="AB23" s="145" t="s">
        <v>177</v>
      </c>
      <c r="AC23" s="145" t="s">
        <v>178</v>
      </c>
    </row>
    <row r="24" spans="1:29" ht="15" thickBot="1" x14ac:dyDescent="0.25">
      <c r="A24" s="238">
        <v>1</v>
      </c>
      <c r="B24" s="249">
        <v>9.1081250000000002E-2</v>
      </c>
      <c r="C24" s="239">
        <v>9.2881249999999999E-2</v>
      </c>
      <c r="D24" s="239">
        <v>0.11108125000000001</v>
      </c>
      <c r="E24" s="239">
        <v>0.10648125</v>
      </c>
      <c r="F24" s="239">
        <v>0.10663125</v>
      </c>
      <c r="G24" s="239">
        <v>9.0831250000000002E-2</v>
      </c>
      <c r="H24" s="239">
        <v>9.349375E-2</v>
      </c>
      <c r="I24" s="239">
        <v>0.12639375</v>
      </c>
      <c r="J24" s="240">
        <v>7.0937500000000002E-3</v>
      </c>
      <c r="K24" s="241">
        <v>4.9937499999999999E-3</v>
      </c>
      <c r="M24" s="247">
        <v>0.04</v>
      </c>
      <c r="N24" s="248">
        <f t="shared" ref="N24:N30" si="4">M24*100</f>
        <v>4</v>
      </c>
      <c r="O24" s="64"/>
      <c r="P24" s="244">
        <v>1</v>
      </c>
      <c r="Q24" s="245">
        <v>0.10028125</v>
      </c>
      <c r="R24" s="239">
        <v>0.13308125000000001</v>
      </c>
      <c r="S24" s="239">
        <v>0.11082500000000001</v>
      </c>
      <c r="T24" s="246">
        <v>5.6249999999999998E-3</v>
      </c>
      <c r="U24" s="239">
        <v>5.1875000000000003E-3</v>
      </c>
      <c r="V24" s="239">
        <v>4.8875000000000004E-3</v>
      </c>
      <c r="W24" s="239">
        <v>8.6999999999999994E-3</v>
      </c>
      <c r="X24" s="239">
        <v>5.8999999999999999E-3</v>
      </c>
      <c r="Y24" s="239">
        <v>4.4000000000000003E-3</v>
      </c>
      <c r="Z24" s="241">
        <v>6.6E-3</v>
      </c>
      <c r="AB24" s="247">
        <v>0.06</v>
      </c>
      <c r="AC24" s="248">
        <f>AB24*50</f>
        <v>3</v>
      </c>
    </row>
    <row r="25" spans="1:29" ht="15" thickBot="1" x14ac:dyDescent="0.25">
      <c r="A25" s="238">
        <v>2</v>
      </c>
      <c r="B25" s="249">
        <v>8.6781250000000004E-2</v>
      </c>
      <c r="C25" s="239">
        <v>9.9881250000000005E-2</v>
      </c>
      <c r="D25" s="239">
        <v>0.11248125</v>
      </c>
      <c r="E25" s="239">
        <v>0.11738125000000001</v>
      </c>
      <c r="F25" s="239">
        <v>0.10023124999999999</v>
      </c>
      <c r="G25" s="239">
        <v>0.11763125000000001</v>
      </c>
      <c r="H25" s="239">
        <v>0.18249375000000001</v>
      </c>
      <c r="I25" s="239">
        <v>0.15309375</v>
      </c>
      <c r="J25" s="240">
        <v>6.5937499999999998E-3</v>
      </c>
      <c r="K25" s="241">
        <v>5.3937500000000001E-3</v>
      </c>
      <c r="M25" s="247">
        <v>0.04</v>
      </c>
      <c r="N25" s="243">
        <f t="shared" si="4"/>
        <v>4</v>
      </c>
      <c r="O25" s="64"/>
      <c r="P25" s="244">
        <v>2</v>
      </c>
      <c r="Q25" s="249">
        <v>0.10348125</v>
      </c>
      <c r="R25" s="239">
        <v>0.11068124999999999</v>
      </c>
      <c r="S25" s="239">
        <v>8.9925000000000005E-2</v>
      </c>
      <c r="T25" s="250">
        <v>6.9249999999999997E-3</v>
      </c>
      <c r="U25" s="239">
        <v>5.3874999999999999E-3</v>
      </c>
      <c r="V25" s="239">
        <v>5.0875E-3</v>
      </c>
      <c r="W25" s="239">
        <v>8.8999999999999999E-3</v>
      </c>
      <c r="X25" s="239">
        <v>5.4999999999999997E-3</v>
      </c>
      <c r="Y25" s="239">
        <v>6.7000000000000002E-3</v>
      </c>
      <c r="Z25" s="241">
        <v>6.1000000000000004E-3</v>
      </c>
      <c r="AB25" s="247">
        <v>0.06</v>
      </c>
      <c r="AC25" s="248">
        <f t="shared" ref="AC25:AC31" si="5">AB25*50</f>
        <v>3</v>
      </c>
    </row>
    <row r="26" spans="1:29" ht="15" thickBot="1" x14ac:dyDescent="0.25">
      <c r="A26" s="238">
        <v>3</v>
      </c>
      <c r="B26" s="249">
        <v>8.6481249999999996E-2</v>
      </c>
      <c r="C26" s="239">
        <v>9.5181249999999995E-2</v>
      </c>
      <c r="D26" s="239">
        <v>0.10558125</v>
      </c>
      <c r="E26" s="239">
        <v>0.11848125</v>
      </c>
      <c r="F26" s="239">
        <v>9.4331250000000005E-2</v>
      </c>
      <c r="G26" s="239">
        <v>7.9931249999999995E-2</v>
      </c>
      <c r="H26" s="239">
        <v>8.039375E-2</v>
      </c>
      <c r="I26" s="239">
        <v>0.11979375</v>
      </c>
      <c r="J26" s="240">
        <v>5.0937499999999898E-3</v>
      </c>
      <c r="K26" s="241">
        <v>5.1937499999999996E-3</v>
      </c>
      <c r="M26" s="247">
        <v>0.04</v>
      </c>
      <c r="N26" s="243">
        <f t="shared" si="4"/>
        <v>4</v>
      </c>
      <c r="O26" s="64"/>
      <c r="P26" s="244">
        <v>3</v>
      </c>
      <c r="Q26" s="249">
        <v>0.10198125</v>
      </c>
      <c r="R26" s="239">
        <v>0.11458125</v>
      </c>
      <c r="S26" s="239">
        <v>0.111125</v>
      </c>
      <c r="T26" s="239">
        <v>0.121825</v>
      </c>
      <c r="U26" s="251">
        <v>5.7875000000000001E-3</v>
      </c>
      <c r="V26" s="239">
        <v>5.3874999999999999E-3</v>
      </c>
      <c r="W26" s="239">
        <v>6.8999999999999999E-3</v>
      </c>
      <c r="X26" s="239">
        <v>6.0000000000000001E-3</v>
      </c>
      <c r="Y26" s="239">
        <v>4.7000000000000002E-3</v>
      </c>
      <c r="Z26" s="241">
        <v>5.3E-3</v>
      </c>
      <c r="AB26" s="247">
        <v>0.08</v>
      </c>
      <c r="AC26" s="248">
        <f t="shared" si="5"/>
        <v>4</v>
      </c>
    </row>
    <row r="27" spans="1:29" ht="15" thickBot="1" x14ac:dyDescent="0.25">
      <c r="A27" s="238">
        <v>4</v>
      </c>
      <c r="B27" s="249">
        <v>8.7581249999999999E-2</v>
      </c>
      <c r="C27" s="239">
        <v>9.7181249999999997E-2</v>
      </c>
      <c r="D27" s="239">
        <v>0.10848125</v>
      </c>
      <c r="E27" s="239">
        <v>0.11098125</v>
      </c>
      <c r="F27" s="239">
        <v>9.803125E-2</v>
      </c>
      <c r="G27" s="239">
        <v>6.7431249999999998E-2</v>
      </c>
      <c r="H27" s="239">
        <v>0.11909375</v>
      </c>
      <c r="I27" s="239">
        <v>0.11109375</v>
      </c>
      <c r="J27" s="240">
        <v>7.3937500000000001E-3</v>
      </c>
      <c r="K27" s="241">
        <v>5.5937499999999902E-3</v>
      </c>
      <c r="M27" s="247">
        <v>0.04</v>
      </c>
      <c r="N27" s="243">
        <f t="shared" si="4"/>
        <v>4</v>
      </c>
      <c r="O27" s="64"/>
      <c r="P27" s="244">
        <v>4</v>
      </c>
      <c r="Q27" s="249">
        <v>0.10368125</v>
      </c>
      <c r="R27" s="239">
        <v>0.12078125000000001</v>
      </c>
      <c r="S27" s="239">
        <v>0.101525</v>
      </c>
      <c r="T27" s="251">
        <v>7.2249999999999997E-3</v>
      </c>
      <c r="U27" s="239">
        <v>5.8875000000000004E-3</v>
      </c>
      <c r="V27" s="239">
        <v>5.6874999999999998E-3</v>
      </c>
      <c r="W27" s="239">
        <v>7.7999999999999996E-3</v>
      </c>
      <c r="X27" s="239">
        <v>5.4000000000000003E-3</v>
      </c>
      <c r="Y27" s="239">
        <v>4.4000000000000003E-3</v>
      </c>
      <c r="Z27" s="241">
        <v>6.6E-3</v>
      </c>
      <c r="AB27" s="247">
        <v>0.06</v>
      </c>
      <c r="AC27" s="248">
        <f t="shared" si="5"/>
        <v>3</v>
      </c>
    </row>
    <row r="28" spans="1:29" ht="15" thickBot="1" x14ac:dyDescent="0.25">
      <c r="A28" s="238">
        <v>5</v>
      </c>
      <c r="B28" s="249">
        <v>8.6381250000000007E-2</v>
      </c>
      <c r="C28" s="239">
        <v>9.2781249999999996E-2</v>
      </c>
      <c r="D28" s="239">
        <v>0.10698125</v>
      </c>
      <c r="E28" s="239">
        <v>0.10458125</v>
      </c>
      <c r="F28" s="239">
        <v>9.6831249999999994E-2</v>
      </c>
      <c r="G28" s="239">
        <v>8.0931249999999996E-2</v>
      </c>
      <c r="H28" s="239">
        <v>8.5293750000000002E-2</v>
      </c>
      <c r="I28" s="239">
        <v>0.12539375</v>
      </c>
      <c r="J28" s="240">
        <v>5.69375E-3</v>
      </c>
      <c r="K28" s="241">
        <v>5.2937499999999903E-3</v>
      </c>
      <c r="M28" s="247">
        <v>0.04</v>
      </c>
      <c r="N28" s="243">
        <f t="shared" si="4"/>
        <v>4</v>
      </c>
      <c r="O28" s="64"/>
      <c r="P28" s="244">
        <v>5</v>
      </c>
      <c r="Q28" s="249">
        <v>0.12398125</v>
      </c>
      <c r="R28" s="239">
        <v>0.13318125</v>
      </c>
      <c r="S28" s="239">
        <v>9.7424999999999998E-2</v>
      </c>
      <c r="T28" s="239">
        <v>0.103325</v>
      </c>
      <c r="U28" s="251">
        <v>5.5874999999999996E-3</v>
      </c>
      <c r="V28" s="239">
        <v>5.2874999999999997E-3</v>
      </c>
      <c r="W28" s="239">
        <v>8.8000000000000005E-3</v>
      </c>
      <c r="X28" s="239">
        <v>5.4999999999999997E-3</v>
      </c>
      <c r="Y28" s="239">
        <v>6.1000000000000004E-3</v>
      </c>
      <c r="Z28" s="241">
        <v>5.7999999999999996E-3</v>
      </c>
      <c r="AB28" s="247">
        <v>0.08</v>
      </c>
      <c r="AC28" s="248">
        <f t="shared" si="5"/>
        <v>4</v>
      </c>
    </row>
    <row r="29" spans="1:29" ht="15" thickBot="1" x14ac:dyDescent="0.25">
      <c r="A29" s="238">
        <v>6</v>
      </c>
      <c r="B29" s="249">
        <v>9.0781249999999994E-2</v>
      </c>
      <c r="C29" s="239">
        <v>9.0681250000000005E-2</v>
      </c>
      <c r="D29" s="239">
        <v>0.10248125</v>
      </c>
      <c r="E29" s="239">
        <v>0.10638125</v>
      </c>
      <c r="F29" s="239">
        <v>9.5331250000000006E-2</v>
      </c>
      <c r="G29" s="239">
        <v>8.1631250000000002E-2</v>
      </c>
      <c r="H29" s="239">
        <v>7.0193749999999999E-2</v>
      </c>
      <c r="I29" s="239">
        <v>0.21469374999999999</v>
      </c>
      <c r="J29" s="240">
        <v>4.4937499999999899E-3</v>
      </c>
      <c r="K29" s="241">
        <v>5.5937499999999902E-3</v>
      </c>
      <c r="M29" s="247">
        <v>0.04</v>
      </c>
      <c r="N29" s="243">
        <f t="shared" si="4"/>
        <v>4</v>
      </c>
      <c r="O29" s="64"/>
      <c r="P29" s="244">
        <v>6</v>
      </c>
      <c r="Q29" s="249">
        <v>0.10028125</v>
      </c>
      <c r="R29" s="239">
        <v>0.11418125</v>
      </c>
      <c r="S29" s="239">
        <v>9.2725000000000002E-2</v>
      </c>
      <c r="T29" s="246">
        <v>6.3249999999999999E-3</v>
      </c>
      <c r="U29" s="239">
        <v>5.4875000000000002E-3</v>
      </c>
      <c r="V29" s="239">
        <v>5.2874999999999997E-3</v>
      </c>
      <c r="W29" s="239">
        <v>7.1999999999999998E-3</v>
      </c>
      <c r="X29" s="239">
        <v>5.4999999999999997E-3</v>
      </c>
      <c r="Y29" s="239">
        <v>6.4999999999999997E-3</v>
      </c>
      <c r="Z29" s="241">
        <v>5.5999999999999999E-3</v>
      </c>
      <c r="AB29" s="247">
        <v>0.06</v>
      </c>
      <c r="AC29" s="248">
        <f>AB29*50</f>
        <v>3</v>
      </c>
    </row>
    <row r="30" spans="1:29" ht="15" thickBot="1" x14ac:dyDescent="0.25">
      <c r="A30" s="238">
        <v>7</v>
      </c>
      <c r="B30" s="249">
        <v>8.858125E-2</v>
      </c>
      <c r="C30" s="239">
        <v>8.9381249999999995E-2</v>
      </c>
      <c r="D30" s="239">
        <v>0.10268125</v>
      </c>
      <c r="E30" s="239">
        <v>0.10118125</v>
      </c>
      <c r="F30" s="239">
        <v>0.10453125000000001</v>
      </c>
      <c r="G30" s="239">
        <v>8.4231249999999994E-2</v>
      </c>
      <c r="H30" s="239">
        <v>6.6193749999999996E-2</v>
      </c>
      <c r="I30" s="239">
        <v>7.6493749999999999E-2</v>
      </c>
      <c r="J30" s="240">
        <v>9.9937499999999992E-3</v>
      </c>
      <c r="K30" s="241">
        <v>4.8937499999999997E-3</v>
      </c>
      <c r="M30" s="247">
        <v>0.04</v>
      </c>
      <c r="N30" s="243">
        <f t="shared" si="4"/>
        <v>4</v>
      </c>
      <c r="O30" s="64"/>
      <c r="P30" s="244">
        <v>7</v>
      </c>
      <c r="Q30" s="249">
        <v>0.10738125</v>
      </c>
      <c r="R30" s="239">
        <v>0.11158125000000001</v>
      </c>
      <c r="S30" s="239">
        <v>0.10302500000000001</v>
      </c>
      <c r="T30" s="250">
        <v>6.8250000000000003E-3</v>
      </c>
      <c r="U30" s="239">
        <v>5.4875000000000002E-3</v>
      </c>
      <c r="V30" s="239">
        <v>5.0875E-3</v>
      </c>
      <c r="W30" s="239">
        <v>9.1000000000000004E-3</v>
      </c>
      <c r="X30" s="239">
        <v>5.4000000000000003E-3</v>
      </c>
      <c r="Y30" s="239">
        <v>4.1999999999999997E-3</v>
      </c>
      <c r="Z30" s="241">
        <v>3.7000000000000002E-3</v>
      </c>
      <c r="AB30" s="247">
        <v>0.06</v>
      </c>
      <c r="AC30" s="248">
        <f t="shared" si="5"/>
        <v>3</v>
      </c>
    </row>
    <row r="31" spans="1:29" ht="15" thickBot="1" x14ac:dyDescent="0.25">
      <c r="A31" s="252">
        <v>8</v>
      </c>
      <c r="B31" s="256">
        <v>0.18808125000000001</v>
      </c>
      <c r="C31" s="253">
        <v>0.10398125</v>
      </c>
      <c r="D31" s="253">
        <v>0.10608125</v>
      </c>
      <c r="E31" s="253">
        <v>0.11078125</v>
      </c>
      <c r="F31" s="253">
        <v>0.10233125</v>
      </c>
      <c r="G31" s="253">
        <v>9.1431250000000006E-2</v>
      </c>
      <c r="H31" s="253">
        <v>6.6693749999999996E-2</v>
      </c>
      <c r="I31" s="253">
        <v>9.7793749999999999E-2</v>
      </c>
      <c r="J31" s="250">
        <v>1.149375E-2</v>
      </c>
      <c r="K31" s="254">
        <v>6.2937499999999903E-3</v>
      </c>
      <c r="M31" s="261" t="s">
        <v>71</v>
      </c>
      <c r="N31" s="262" t="s">
        <v>71</v>
      </c>
      <c r="O31" s="64"/>
      <c r="P31" s="255">
        <v>8</v>
      </c>
      <c r="Q31" s="256">
        <v>0.12928124999999999</v>
      </c>
      <c r="R31" s="253">
        <v>0.11098125</v>
      </c>
      <c r="S31" s="253">
        <v>0.104825</v>
      </c>
      <c r="T31" s="253">
        <v>0.10742500000000001</v>
      </c>
      <c r="U31" s="251">
        <v>5.8875000000000004E-3</v>
      </c>
      <c r="V31" s="253">
        <v>5.6874999999999998E-3</v>
      </c>
      <c r="W31" s="253">
        <v>8.5000000000000006E-3</v>
      </c>
      <c r="X31" s="253">
        <v>6.4999999999999997E-3</v>
      </c>
      <c r="Y31" s="253">
        <v>4.5999999999999999E-3</v>
      </c>
      <c r="Z31" s="254">
        <v>4.4000000000000003E-3</v>
      </c>
      <c r="AB31" s="247">
        <v>0.08</v>
      </c>
      <c r="AC31" s="248">
        <f t="shared" si="5"/>
        <v>4</v>
      </c>
    </row>
    <row r="32" spans="1:29" ht="15" thickBot="1" x14ac:dyDescent="0.25">
      <c r="O32" s="64"/>
      <c r="W32" s="263"/>
    </row>
    <row r="33" spans="1:45" ht="15.75" thickBot="1" x14ac:dyDescent="0.25">
      <c r="A33" s="231" t="s">
        <v>175</v>
      </c>
      <c r="B33" s="264" t="s">
        <v>181</v>
      </c>
      <c r="C33" s="233">
        <v>5.0000000000000001E-3</v>
      </c>
      <c r="D33" s="233">
        <v>0.01</v>
      </c>
      <c r="E33" s="233">
        <v>1.4999999999999999E-2</v>
      </c>
      <c r="F33" s="233">
        <v>0.02</v>
      </c>
      <c r="G33" s="233">
        <v>2.5000000000000001E-2</v>
      </c>
      <c r="H33" s="233">
        <v>0.03</v>
      </c>
      <c r="I33" s="233">
        <v>3.5000000000000003E-2</v>
      </c>
      <c r="J33" s="233">
        <v>0.04</v>
      </c>
      <c r="K33" s="259">
        <v>1</v>
      </c>
      <c r="M33" s="145" t="s">
        <v>177</v>
      </c>
      <c r="N33" s="145" t="s">
        <v>178</v>
      </c>
      <c r="O33" s="64"/>
      <c r="P33" s="235" t="s">
        <v>175</v>
      </c>
      <c r="Q33" s="264" t="s">
        <v>181</v>
      </c>
      <c r="R33" s="236">
        <v>0.02</v>
      </c>
      <c r="S33" s="233">
        <v>0.04</v>
      </c>
      <c r="T33" s="233">
        <v>0.06</v>
      </c>
      <c r="U33" s="233">
        <v>0.08</v>
      </c>
      <c r="V33" s="233">
        <v>0.1</v>
      </c>
      <c r="W33" s="237">
        <v>0.12</v>
      </c>
      <c r="X33" s="233">
        <v>0.14000000000000001</v>
      </c>
      <c r="Y33" s="233">
        <v>0.16</v>
      </c>
      <c r="Z33" s="234">
        <v>1</v>
      </c>
      <c r="AB33" s="145" t="s">
        <v>177</v>
      </c>
      <c r="AC33" s="145" t="s">
        <v>178</v>
      </c>
    </row>
    <row r="34" spans="1:45" ht="15" thickBot="1" x14ac:dyDescent="0.25">
      <c r="A34" s="238">
        <v>1</v>
      </c>
      <c r="B34" s="249">
        <v>0.10358125</v>
      </c>
      <c r="C34" s="239">
        <v>9.0781249999999994E-2</v>
      </c>
      <c r="D34" s="239">
        <v>8.468125E-2</v>
      </c>
      <c r="E34" s="239">
        <v>0.10468125</v>
      </c>
      <c r="F34" s="239">
        <v>7.1131249999999993E-2</v>
      </c>
      <c r="G34" s="239">
        <v>6.6431249999999997E-2</v>
      </c>
      <c r="H34" s="239">
        <v>6.8993750000000006E-2</v>
      </c>
      <c r="I34" s="239">
        <v>0.27149374999999998</v>
      </c>
      <c r="J34" s="240">
        <v>6.3937500000000001E-3</v>
      </c>
      <c r="K34" s="241">
        <v>5.9937499999999904E-3</v>
      </c>
      <c r="M34" s="247">
        <v>0.04</v>
      </c>
      <c r="N34" s="248">
        <f t="shared" ref="N34:N41" si="6">M34*100</f>
        <v>4</v>
      </c>
      <c r="O34" s="64"/>
      <c r="P34" s="244">
        <v>1</v>
      </c>
      <c r="Q34" s="245">
        <v>0.11728125</v>
      </c>
      <c r="R34" s="239">
        <v>0.11348125000000001</v>
      </c>
      <c r="S34" s="239">
        <v>9.6225000000000005E-2</v>
      </c>
      <c r="T34" s="239">
        <v>0.126525</v>
      </c>
      <c r="U34" s="239">
        <v>0.1180875</v>
      </c>
      <c r="V34" s="239">
        <v>4.5987500000000001E-2</v>
      </c>
      <c r="W34" s="246">
        <v>8.3999999999999995E-3</v>
      </c>
      <c r="X34" s="239">
        <v>1.37E-2</v>
      </c>
      <c r="Y34" s="239">
        <v>6.6E-3</v>
      </c>
      <c r="Z34" s="241">
        <v>4.1999999999999997E-3</v>
      </c>
      <c r="AB34" s="247">
        <v>0.12</v>
      </c>
      <c r="AC34" s="248">
        <f>AB34*50</f>
        <v>6</v>
      </c>
    </row>
    <row r="35" spans="1:45" ht="15" thickBot="1" x14ac:dyDescent="0.25">
      <c r="A35" s="238">
        <v>2</v>
      </c>
      <c r="B35" s="249">
        <v>9.9181249999999999E-2</v>
      </c>
      <c r="C35" s="239">
        <v>9.4681249999999995E-2</v>
      </c>
      <c r="D35" s="239">
        <v>9.8081249999999995E-2</v>
      </c>
      <c r="E35" s="239">
        <v>9.6081250000000007E-2</v>
      </c>
      <c r="F35" s="239">
        <v>7.4431250000000004E-2</v>
      </c>
      <c r="G35" s="239">
        <v>5.5031249999999997E-2</v>
      </c>
      <c r="H35" s="239">
        <v>7.749375E-2</v>
      </c>
      <c r="I35" s="239">
        <v>0.13799375</v>
      </c>
      <c r="J35" s="240">
        <v>6.5937499999999998E-3</v>
      </c>
      <c r="K35" s="241">
        <v>5.7937499999999899E-3</v>
      </c>
      <c r="M35" s="247">
        <v>0.04</v>
      </c>
      <c r="N35" s="243">
        <f t="shared" si="6"/>
        <v>4</v>
      </c>
      <c r="O35" s="64"/>
      <c r="P35" s="244">
        <v>2</v>
      </c>
      <c r="Q35" s="249">
        <v>0.13518125</v>
      </c>
      <c r="R35" s="239">
        <v>0.10128125</v>
      </c>
      <c r="S35" s="239">
        <v>9.6625000000000003E-2</v>
      </c>
      <c r="T35" s="239">
        <v>0.107325</v>
      </c>
      <c r="U35" s="239">
        <v>0.1210875</v>
      </c>
      <c r="V35" s="239">
        <v>7.9187499999999994E-2</v>
      </c>
      <c r="W35" s="250">
        <v>9.4000000000000004E-3</v>
      </c>
      <c r="X35" s="239">
        <v>7.7999999999999996E-3</v>
      </c>
      <c r="Y35" s="239">
        <v>7.1999999999999998E-3</v>
      </c>
      <c r="Z35" s="241">
        <v>7.4000000000000003E-3</v>
      </c>
      <c r="AB35" s="247">
        <v>0.12</v>
      </c>
      <c r="AC35" s="248">
        <f t="shared" ref="AC35:AC41" si="7">AB35*50</f>
        <v>6</v>
      </c>
    </row>
    <row r="36" spans="1:45" ht="15" thickBot="1" x14ac:dyDescent="0.25">
      <c r="A36" s="238">
        <v>3</v>
      </c>
      <c r="B36" s="249">
        <v>9.9781250000000002E-2</v>
      </c>
      <c r="C36" s="239">
        <v>9.0281249999999993E-2</v>
      </c>
      <c r="D36" s="239">
        <v>9.4981250000000003E-2</v>
      </c>
      <c r="E36" s="239">
        <v>8.3581249999999996E-2</v>
      </c>
      <c r="F36" s="239">
        <v>7.9631250000000001E-2</v>
      </c>
      <c r="G36" s="239">
        <v>6.2431250000000001E-2</v>
      </c>
      <c r="H36" s="239">
        <v>7.3293750000000005E-2</v>
      </c>
      <c r="I36" s="239">
        <v>0.12189375</v>
      </c>
      <c r="J36" s="240">
        <v>6.1937499999999996E-3</v>
      </c>
      <c r="K36" s="241">
        <v>4.7937499999999899E-3</v>
      </c>
      <c r="M36" s="247">
        <v>0.04</v>
      </c>
      <c r="N36" s="243">
        <f t="shared" si="6"/>
        <v>4</v>
      </c>
      <c r="O36" s="64"/>
      <c r="P36" s="244">
        <v>3</v>
      </c>
      <c r="Q36" s="249">
        <v>0.12838125</v>
      </c>
      <c r="R36" s="239">
        <v>0.10058125</v>
      </c>
      <c r="S36" s="239">
        <v>9.7525000000000001E-2</v>
      </c>
      <c r="T36" s="239">
        <v>0.111225</v>
      </c>
      <c r="U36" s="239">
        <v>0.10438749999999999</v>
      </c>
      <c r="V36" s="239">
        <v>0.1238875</v>
      </c>
      <c r="W36" s="239">
        <v>5.2999999999999999E-2</v>
      </c>
      <c r="X36" s="251">
        <v>7.0000000000000001E-3</v>
      </c>
      <c r="Y36" s="239">
        <v>6.6E-3</v>
      </c>
      <c r="Z36" s="241">
        <v>6.3E-3</v>
      </c>
      <c r="AB36" s="247">
        <v>0.14000000000000001</v>
      </c>
      <c r="AC36" s="248">
        <f t="shared" si="7"/>
        <v>7.0000000000000009</v>
      </c>
    </row>
    <row r="37" spans="1:45" ht="15" thickBot="1" x14ac:dyDescent="0.25">
      <c r="A37" s="238">
        <v>4</v>
      </c>
      <c r="B37" s="249">
        <v>0.11188125</v>
      </c>
      <c r="C37" s="239">
        <v>9.0081250000000002E-2</v>
      </c>
      <c r="D37" s="239">
        <v>8.8881249999999995E-2</v>
      </c>
      <c r="E37" s="239">
        <v>9.6881250000000002E-2</v>
      </c>
      <c r="F37" s="239">
        <v>8.3431249999999998E-2</v>
      </c>
      <c r="G37" s="239">
        <v>5.853125E-2</v>
      </c>
      <c r="H37" s="239">
        <v>0.12239375</v>
      </c>
      <c r="I37" s="239">
        <v>0.15739375</v>
      </c>
      <c r="J37" s="240">
        <v>7.3937500000000001E-3</v>
      </c>
      <c r="K37" s="241">
        <v>5.2937499999999903E-3</v>
      </c>
      <c r="M37" s="247">
        <v>0.04</v>
      </c>
      <c r="N37" s="243">
        <f t="shared" si="6"/>
        <v>4</v>
      </c>
      <c r="O37" s="64"/>
      <c r="P37" s="244">
        <v>4</v>
      </c>
      <c r="Q37" s="249">
        <v>0.13068125</v>
      </c>
      <c r="R37" s="239">
        <v>0.10668125000000001</v>
      </c>
      <c r="S37" s="239">
        <v>9.3924999999999995E-2</v>
      </c>
      <c r="T37" s="239">
        <v>0.113325</v>
      </c>
      <c r="U37" s="239">
        <v>0.1118875</v>
      </c>
      <c r="V37" s="239">
        <v>9.8187499999999997E-2</v>
      </c>
      <c r="W37" s="239">
        <v>0.1019</v>
      </c>
      <c r="X37" s="239">
        <v>0.15140000000000001</v>
      </c>
      <c r="Y37" s="251">
        <v>6.1000000000000004E-3</v>
      </c>
      <c r="Z37" s="241">
        <v>6.1000000000000004E-3</v>
      </c>
      <c r="AB37" s="247">
        <v>0.16</v>
      </c>
      <c r="AC37" s="248">
        <f t="shared" si="7"/>
        <v>8</v>
      </c>
    </row>
    <row r="38" spans="1:45" ht="15" thickBot="1" x14ac:dyDescent="0.25">
      <c r="A38" s="238">
        <v>5</v>
      </c>
      <c r="B38" s="249">
        <v>0.10898125</v>
      </c>
      <c r="C38" s="239">
        <v>8.4081249999999996E-2</v>
      </c>
      <c r="D38" s="239">
        <v>9.2781249999999996E-2</v>
      </c>
      <c r="E38" s="239">
        <v>8.3981249999999993E-2</v>
      </c>
      <c r="F38" s="239">
        <v>7.9231250000000003E-2</v>
      </c>
      <c r="G38" s="239">
        <v>7.1331249999999999E-2</v>
      </c>
      <c r="H38" s="239">
        <v>6.149375E-2</v>
      </c>
      <c r="I38" s="239">
        <v>0.15389375</v>
      </c>
      <c r="J38" s="240">
        <v>6.5937499999999998E-3</v>
      </c>
      <c r="K38" s="241">
        <v>5.2937499999999903E-3</v>
      </c>
      <c r="M38" s="247">
        <v>0.04</v>
      </c>
      <c r="N38" s="243">
        <f t="shared" si="6"/>
        <v>4</v>
      </c>
      <c r="O38" s="64"/>
      <c r="P38" s="244">
        <v>5</v>
      </c>
      <c r="Q38" s="249">
        <v>0.14758125</v>
      </c>
      <c r="R38" s="239">
        <v>0.11178125</v>
      </c>
      <c r="S38" s="239">
        <v>8.8925000000000004E-2</v>
      </c>
      <c r="T38" s="239">
        <v>0.114125</v>
      </c>
      <c r="U38" s="239">
        <v>0.1192875</v>
      </c>
      <c r="V38" s="239">
        <v>5.4087499999999997E-2</v>
      </c>
      <c r="W38" s="251">
        <v>8.6999999999999994E-3</v>
      </c>
      <c r="X38" s="239">
        <v>5.9799999999999999E-2</v>
      </c>
      <c r="Y38" s="239">
        <v>6.7000000000000002E-3</v>
      </c>
      <c r="Z38" s="241">
        <v>5.5999999999999999E-3</v>
      </c>
      <c r="AB38" s="247">
        <v>0.12</v>
      </c>
      <c r="AC38" s="248">
        <f t="shared" si="7"/>
        <v>6</v>
      </c>
    </row>
    <row r="39" spans="1:45" ht="15" thickBot="1" x14ac:dyDescent="0.25">
      <c r="A39" s="238">
        <v>6</v>
      </c>
      <c r="B39" s="249">
        <v>0.12578125000000001</v>
      </c>
      <c r="C39" s="239">
        <v>9.0081250000000002E-2</v>
      </c>
      <c r="D39" s="239">
        <v>9.1781249999999995E-2</v>
      </c>
      <c r="E39" s="239">
        <v>8.0881250000000002E-2</v>
      </c>
      <c r="F39" s="239">
        <v>8.2731250000000006E-2</v>
      </c>
      <c r="G39" s="239">
        <v>7.4031250000000007E-2</v>
      </c>
      <c r="H39" s="239">
        <v>9.0993749999999998E-2</v>
      </c>
      <c r="I39" s="239">
        <v>0.16819375</v>
      </c>
      <c r="J39" s="240">
        <v>6.9937499999999904E-3</v>
      </c>
      <c r="K39" s="241">
        <v>5.69375E-3</v>
      </c>
      <c r="M39" s="247">
        <v>0.04</v>
      </c>
      <c r="N39" s="243">
        <f t="shared" si="6"/>
        <v>4</v>
      </c>
      <c r="O39" s="64"/>
      <c r="P39" s="244">
        <v>6</v>
      </c>
      <c r="Q39" s="249">
        <v>0.11878125</v>
      </c>
      <c r="R39" s="239">
        <v>0.10208125</v>
      </c>
      <c r="S39" s="239">
        <v>9.5125000000000001E-2</v>
      </c>
      <c r="T39" s="239">
        <v>0.119325</v>
      </c>
      <c r="U39" s="239">
        <v>0.14478750000000001</v>
      </c>
      <c r="V39" s="239">
        <v>8.4687499999999999E-2</v>
      </c>
      <c r="W39" s="239">
        <v>0.12839999999999999</v>
      </c>
      <c r="X39" s="251">
        <v>8.2000000000000007E-3</v>
      </c>
      <c r="Y39" s="239">
        <v>5.8999999999999999E-3</v>
      </c>
      <c r="Z39" s="241">
        <v>6.7000000000000002E-3</v>
      </c>
      <c r="AB39" s="247">
        <v>0.14000000000000001</v>
      </c>
      <c r="AC39" s="248">
        <f t="shared" si="7"/>
        <v>7.0000000000000009</v>
      </c>
    </row>
    <row r="40" spans="1:45" ht="15" thickBot="1" x14ac:dyDescent="0.25">
      <c r="A40" s="238">
        <v>7</v>
      </c>
      <c r="B40" s="249">
        <v>0.10898125</v>
      </c>
      <c r="C40" s="239">
        <v>6.6081249999999994E-2</v>
      </c>
      <c r="D40" s="239">
        <v>9.1881249999999998E-2</v>
      </c>
      <c r="E40" s="239">
        <v>8.2681249999999998E-2</v>
      </c>
      <c r="F40" s="239">
        <v>7.4631249999999996E-2</v>
      </c>
      <c r="G40" s="239">
        <v>5.8631250000000003E-2</v>
      </c>
      <c r="H40" s="239">
        <v>6.829375E-2</v>
      </c>
      <c r="I40" s="239">
        <v>0.25429374999999999</v>
      </c>
      <c r="J40" s="240">
        <v>6.5937499999999998E-3</v>
      </c>
      <c r="K40" s="241">
        <v>5.8937499999999997E-3</v>
      </c>
      <c r="M40" s="247">
        <v>0.04</v>
      </c>
      <c r="N40" s="243">
        <f t="shared" si="6"/>
        <v>4</v>
      </c>
      <c r="O40" s="64"/>
      <c r="P40" s="244">
        <v>7</v>
      </c>
      <c r="Q40" s="249">
        <v>0.12348125</v>
      </c>
      <c r="R40" s="239">
        <v>0.10398125</v>
      </c>
      <c r="S40" s="239">
        <v>9.2024999999999996E-2</v>
      </c>
      <c r="T40" s="239">
        <v>0.115925</v>
      </c>
      <c r="U40" s="239">
        <v>0.11648749999999999</v>
      </c>
      <c r="V40" s="239">
        <v>3.2687500000000001E-2</v>
      </c>
      <c r="W40" s="246">
        <v>9.7999999999999997E-3</v>
      </c>
      <c r="X40" s="239">
        <v>4.6600000000000003E-2</v>
      </c>
      <c r="Y40" s="239">
        <v>6.1999999999999998E-3</v>
      </c>
      <c r="Z40" s="241">
        <v>5.1999999999999998E-3</v>
      </c>
      <c r="AB40" s="247">
        <v>0.12</v>
      </c>
      <c r="AC40" s="248">
        <f t="shared" si="7"/>
        <v>6</v>
      </c>
    </row>
    <row r="41" spans="1:45" ht="15" thickBot="1" x14ac:dyDescent="0.25">
      <c r="A41" s="252">
        <v>8</v>
      </c>
      <c r="B41" s="256">
        <v>0.10328125</v>
      </c>
      <c r="C41" s="253">
        <v>9.1781249999999995E-2</v>
      </c>
      <c r="D41" s="253">
        <v>9.0881249999999997E-2</v>
      </c>
      <c r="E41" s="253">
        <v>8.6381250000000007E-2</v>
      </c>
      <c r="F41" s="253">
        <v>7.7931249999999994E-2</v>
      </c>
      <c r="G41" s="253">
        <v>5.9131250000000003E-2</v>
      </c>
      <c r="H41" s="253">
        <v>7.5893749999999996E-2</v>
      </c>
      <c r="I41" s="253">
        <v>7.5793749999999993E-2</v>
      </c>
      <c r="J41" s="250">
        <v>7.3937500000000001E-3</v>
      </c>
      <c r="K41" s="254">
        <v>5.8937499999999997E-3</v>
      </c>
      <c r="M41" s="247">
        <v>0.04</v>
      </c>
      <c r="N41" s="243">
        <f t="shared" si="6"/>
        <v>4</v>
      </c>
      <c r="O41" s="64"/>
      <c r="P41" s="255">
        <v>8</v>
      </c>
      <c r="Q41" s="256">
        <v>0.10828125</v>
      </c>
      <c r="R41" s="253">
        <v>0.10788125</v>
      </c>
      <c r="S41" s="253">
        <v>8.7825E-2</v>
      </c>
      <c r="T41" s="253">
        <v>0.10692500000000001</v>
      </c>
      <c r="U41" s="253">
        <v>0.1163875</v>
      </c>
      <c r="V41" s="253">
        <v>0.1012875</v>
      </c>
      <c r="W41" s="250">
        <v>8.0000000000000002E-3</v>
      </c>
      <c r="X41" s="253">
        <v>0.13320000000000001</v>
      </c>
      <c r="Y41" s="253">
        <v>5.7000000000000002E-3</v>
      </c>
      <c r="Z41" s="254">
        <v>5.3E-3</v>
      </c>
      <c r="AB41" s="247">
        <v>0.12</v>
      </c>
      <c r="AC41" s="248">
        <f t="shared" si="7"/>
        <v>6</v>
      </c>
    </row>
    <row r="42" spans="1:45" x14ac:dyDescent="0.2">
      <c r="O42" s="64"/>
    </row>
    <row r="43" spans="1:45" s="143" customFormat="1" x14ac:dyDescent="0.2">
      <c r="A43" s="212"/>
      <c r="B43" s="212"/>
      <c r="C43" s="212"/>
      <c r="D43" s="212"/>
      <c r="E43" s="212"/>
      <c r="F43" s="212"/>
      <c r="G43" s="212"/>
      <c r="H43" s="212"/>
      <c r="I43" s="212"/>
      <c r="J43" s="212"/>
      <c r="K43" s="212"/>
      <c r="L43" s="212"/>
      <c r="M43" s="212"/>
      <c r="N43" s="212"/>
      <c r="O43" s="265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</row>
    <row r="44" spans="1:45" ht="15" thickBot="1" x14ac:dyDescent="0.25">
      <c r="O44" s="64"/>
    </row>
    <row r="45" spans="1:45" ht="27" thickBot="1" x14ac:dyDescent="0.45">
      <c r="A45" s="425" t="s">
        <v>77</v>
      </c>
      <c r="B45" s="426"/>
      <c r="C45" s="426"/>
      <c r="D45" s="427"/>
      <c r="G45" s="428" t="s">
        <v>182</v>
      </c>
      <c r="H45" s="429"/>
      <c r="I45" s="430"/>
      <c r="O45" s="64"/>
      <c r="P45" s="426" t="s">
        <v>76</v>
      </c>
      <c r="Q45" s="426"/>
      <c r="R45" s="426"/>
      <c r="S45" s="426"/>
      <c r="T45" s="427"/>
      <c r="W45" s="428" t="s">
        <v>183</v>
      </c>
      <c r="X45" s="429"/>
      <c r="Y45" s="430"/>
    </row>
    <row r="46" spans="1:45" ht="15" thickBot="1" x14ac:dyDescent="0.25">
      <c r="O46" s="64"/>
    </row>
    <row r="47" spans="1:45" ht="15.75" thickBot="1" x14ac:dyDescent="0.25">
      <c r="A47" s="231" t="s">
        <v>175</v>
      </c>
      <c r="B47" s="232" t="s">
        <v>176</v>
      </c>
      <c r="C47" s="266">
        <v>0.05</v>
      </c>
      <c r="D47" s="237">
        <v>0.1</v>
      </c>
      <c r="E47" s="237">
        <v>0.15</v>
      </c>
      <c r="F47" s="237">
        <v>0.2</v>
      </c>
      <c r="G47" s="237">
        <v>0.25</v>
      </c>
      <c r="H47" s="237">
        <v>0.3</v>
      </c>
      <c r="I47" s="237">
        <v>0.35</v>
      </c>
      <c r="J47" s="237">
        <v>0.4</v>
      </c>
      <c r="K47" s="267">
        <v>1</v>
      </c>
      <c r="M47" s="145" t="s">
        <v>177</v>
      </c>
      <c r="N47" s="145" t="s">
        <v>178</v>
      </c>
      <c r="O47" s="64"/>
      <c r="P47" s="235" t="s">
        <v>175</v>
      </c>
      <c r="Q47" s="232" t="s">
        <v>176</v>
      </c>
      <c r="R47" s="266">
        <v>0.14000000000000001</v>
      </c>
      <c r="S47" s="237">
        <v>0.18</v>
      </c>
      <c r="T47" s="237">
        <v>0.22</v>
      </c>
      <c r="U47" s="237">
        <v>0.26</v>
      </c>
      <c r="V47" s="237">
        <v>0.3</v>
      </c>
      <c r="W47" s="237">
        <v>0.34</v>
      </c>
      <c r="X47" s="237">
        <v>0.38</v>
      </c>
      <c r="Y47" s="237">
        <v>0.42</v>
      </c>
      <c r="Z47" s="237">
        <v>0.46</v>
      </c>
      <c r="AA47" s="237">
        <v>0.5</v>
      </c>
      <c r="AB47" s="237">
        <v>0.54</v>
      </c>
      <c r="AC47" s="237">
        <v>0.57999999999999996</v>
      </c>
      <c r="AD47" s="237">
        <v>0.62</v>
      </c>
      <c r="AE47" s="237">
        <v>0.66</v>
      </c>
      <c r="AF47" s="237">
        <v>0.7</v>
      </c>
      <c r="AG47" s="237">
        <v>0.74</v>
      </c>
      <c r="AH47" s="237">
        <v>0.78</v>
      </c>
      <c r="AI47" s="237">
        <v>0.82</v>
      </c>
      <c r="AJ47" s="237">
        <v>0.86</v>
      </c>
      <c r="AK47" s="237">
        <v>0.9</v>
      </c>
      <c r="AL47" s="237">
        <v>0.94</v>
      </c>
      <c r="AM47" s="237">
        <v>0.98</v>
      </c>
      <c r="AN47" s="267">
        <v>1</v>
      </c>
      <c r="AP47" s="145" t="s">
        <v>177</v>
      </c>
      <c r="AQ47" s="145" t="s">
        <v>178</v>
      </c>
    </row>
    <row r="48" spans="1:45" ht="15" thickBot="1" x14ac:dyDescent="0.25">
      <c r="A48" s="238">
        <v>1</v>
      </c>
      <c r="B48" s="245">
        <v>8.4118750000000006E-2</v>
      </c>
      <c r="C48" s="268">
        <v>0.10121875</v>
      </c>
      <c r="D48" s="268">
        <v>4.0918749999999997E-2</v>
      </c>
      <c r="E48" s="268">
        <v>2.711875E-2</v>
      </c>
      <c r="F48" s="268">
        <v>1.61875E-2</v>
      </c>
      <c r="G48" s="246">
        <v>8.9875000000000007E-3</v>
      </c>
      <c r="H48" s="268">
        <v>8.7928571428571405E-3</v>
      </c>
      <c r="I48" s="268">
        <v>7.5928571428571399E-3</v>
      </c>
      <c r="J48" s="268">
        <v>1.153125E-2</v>
      </c>
      <c r="K48" s="269">
        <v>6.1312500000000004E-3</v>
      </c>
      <c r="M48" s="247">
        <v>0.25</v>
      </c>
      <c r="N48" s="248">
        <f t="shared" ref="N48:N55" si="8">M48*15</f>
        <v>3.75</v>
      </c>
      <c r="O48" s="64"/>
      <c r="P48" s="244">
        <v>1</v>
      </c>
      <c r="Q48" s="245">
        <v>7.7924999999999994E-2</v>
      </c>
      <c r="R48" s="268">
        <v>4.8125000000000001E-2</v>
      </c>
      <c r="S48" s="268">
        <v>3.08375E-2</v>
      </c>
      <c r="T48" s="268">
        <v>1.9837500000000001E-2</v>
      </c>
      <c r="U48" s="268">
        <v>2.1237499999999999E-2</v>
      </c>
      <c r="V48" s="268">
        <v>1.53375E-2</v>
      </c>
      <c r="W48" s="268">
        <v>1.4262499999999999E-2</v>
      </c>
      <c r="X48" s="268">
        <v>1.1062499999999999E-2</v>
      </c>
      <c r="Y48" s="268">
        <v>1.104375E-2</v>
      </c>
      <c r="Z48" s="251">
        <v>8.4437499999999999E-3</v>
      </c>
      <c r="AA48" s="268">
        <v>9.4999999999999998E-3</v>
      </c>
      <c r="AB48" s="268">
        <v>8.3999999999999995E-3</v>
      </c>
      <c r="AC48" s="268">
        <v>1.022E-2</v>
      </c>
      <c r="AD48" s="268">
        <v>9.7199999999999995E-3</v>
      </c>
      <c r="AE48" s="268">
        <v>6.6062500000000001E-3</v>
      </c>
      <c r="AF48" s="268">
        <v>5.0062500000000003E-3</v>
      </c>
      <c r="AG48" s="268">
        <v>6.4374999999999996E-3</v>
      </c>
      <c r="AH48" s="268">
        <v>5.1374999999999997E-3</v>
      </c>
      <c r="AI48" s="268">
        <v>6.5125000000000001E-3</v>
      </c>
      <c r="AJ48" s="268">
        <v>4.5125E-3</v>
      </c>
      <c r="AK48" s="268">
        <v>5.8999999999999999E-3</v>
      </c>
      <c r="AL48" s="268">
        <v>4.5999999999999999E-3</v>
      </c>
      <c r="AM48" s="268">
        <v>5.3375000000000002E-3</v>
      </c>
      <c r="AN48" s="269">
        <v>7.4374999999999901E-3</v>
      </c>
      <c r="AP48" s="242">
        <v>0.46</v>
      </c>
      <c r="AQ48" s="243">
        <f>AP48*25</f>
        <v>11.5</v>
      </c>
    </row>
    <row r="49" spans="1:43" ht="15" thickBot="1" x14ac:dyDescent="0.25">
      <c r="A49" s="238">
        <v>2</v>
      </c>
      <c r="B49" s="249">
        <v>6.4218750000000005E-2</v>
      </c>
      <c r="C49" s="239">
        <v>9.2418749999999994E-2</v>
      </c>
      <c r="D49" s="239">
        <v>3.8218750000000003E-2</v>
      </c>
      <c r="E49" s="239">
        <v>2.381875E-2</v>
      </c>
      <c r="F49" s="239">
        <v>1.24875E-2</v>
      </c>
      <c r="G49" s="240">
        <v>8.2874999999999997E-3</v>
      </c>
      <c r="H49" s="239">
        <v>8.5928571428571399E-3</v>
      </c>
      <c r="I49" s="239">
        <v>7.29285714285714E-3</v>
      </c>
      <c r="J49" s="239">
        <v>6.7312500000000003E-3</v>
      </c>
      <c r="K49" s="241">
        <v>6.7312500000000003E-3</v>
      </c>
      <c r="M49" s="247">
        <v>0.25</v>
      </c>
      <c r="N49" s="243">
        <f t="shared" si="8"/>
        <v>3.75</v>
      </c>
      <c r="O49" s="64"/>
      <c r="P49" s="244">
        <v>2</v>
      </c>
      <c r="Q49" s="249">
        <v>8.1424999999999997E-2</v>
      </c>
      <c r="R49" s="239">
        <v>5.7625000000000003E-2</v>
      </c>
      <c r="S49" s="239">
        <v>3.1037499999999999E-2</v>
      </c>
      <c r="T49" s="239">
        <v>2.16375E-2</v>
      </c>
      <c r="U49" s="239">
        <v>1.99375E-2</v>
      </c>
      <c r="V49" s="239">
        <v>1.59375E-2</v>
      </c>
      <c r="W49" s="239">
        <v>1.5662499999999999E-2</v>
      </c>
      <c r="X49" s="239">
        <v>1.21625E-2</v>
      </c>
      <c r="Y49" s="251">
        <v>9.7437500000000093E-3</v>
      </c>
      <c r="Z49" s="239">
        <v>8.7437500000000102E-3</v>
      </c>
      <c r="AA49" s="239">
        <v>8.7000000000000098E-3</v>
      </c>
      <c r="AB49" s="239">
        <v>8.0000000000000106E-3</v>
      </c>
      <c r="AC49" s="239">
        <v>7.8200000000000006E-3</v>
      </c>
      <c r="AD49" s="239">
        <v>7.0200000000000002E-3</v>
      </c>
      <c r="AE49" s="239">
        <v>6.5062499999999999E-3</v>
      </c>
      <c r="AF49" s="239">
        <v>5.7062500000000004E-3</v>
      </c>
      <c r="AG49" s="239">
        <v>5.4374999999999996E-3</v>
      </c>
      <c r="AH49" s="239">
        <v>5.1374999999999997E-3</v>
      </c>
      <c r="AI49" s="239">
        <v>5.3125000000000004E-3</v>
      </c>
      <c r="AJ49" s="239">
        <v>4.6125000000000003E-3</v>
      </c>
      <c r="AK49" s="239">
        <v>4.7999999999999996E-3</v>
      </c>
      <c r="AL49" s="239">
        <v>4.5999999999999999E-3</v>
      </c>
      <c r="AM49" s="239">
        <v>4.3374999999999898E-3</v>
      </c>
      <c r="AN49" s="241">
        <v>5.8374999999999998E-3</v>
      </c>
      <c r="AP49" s="247">
        <v>0.42</v>
      </c>
      <c r="AQ49" s="243">
        <f t="shared" ref="AQ49:AQ55" si="9">AP49*25</f>
        <v>10.5</v>
      </c>
    </row>
    <row r="50" spans="1:43" ht="15" thickBot="1" x14ac:dyDescent="0.25">
      <c r="A50" s="238">
        <v>3</v>
      </c>
      <c r="B50" s="249">
        <v>7.471875E-2</v>
      </c>
      <c r="C50" s="239">
        <v>9.2018749999999996E-2</v>
      </c>
      <c r="D50" s="239">
        <v>6.7718749999999994E-2</v>
      </c>
      <c r="E50" s="239">
        <v>2.6218749999999999E-2</v>
      </c>
      <c r="F50" s="239">
        <v>1.28875E-2</v>
      </c>
      <c r="G50" s="240">
        <v>8.9875000000000007E-3</v>
      </c>
      <c r="H50" s="239">
        <v>9.1928571428571294E-3</v>
      </c>
      <c r="I50" s="239">
        <v>7.29285714285714E-3</v>
      </c>
      <c r="J50" s="239">
        <v>5.9312499999999999E-3</v>
      </c>
      <c r="K50" s="241">
        <v>5.5312499999999997E-3</v>
      </c>
      <c r="M50" s="247">
        <v>0.25</v>
      </c>
      <c r="N50" s="243">
        <f t="shared" si="8"/>
        <v>3.75</v>
      </c>
      <c r="O50" s="64"/>
      <c r="P50" s="244">
        <v>3</v>
      </c>
      <c r="Q50" s="249">
        <v>7.0724999999999996E-2</v>
      </c>
      <c r="R50" s="239">
        <v>5.8325000000000002E-2</v>
      </c>
      <c r="S50" s="239">
        <v>3.2737500000000003E-2</v>
      </c>
      <c r="T50" s="239">
        <v>2.1837499999999999E-2</v>
      </c>
      <c r="U50" s="239">
        <v>2.1537500000000001E-2</v>
      </c>
      <c r="V50" s="239">
        <v>1.5537499999999999E-2</v>
      </c>
      <c r="W50" s="239">
        <v>1.5462500000000001E-2</v>
      </c>
      <c r="X50" s="239">
        <v>1.23625E-2</v>
      </c>
      <c r="Y50" s="239">
        <v>1.014375E-2</v>
      </c>
      <c r="Z50" s="251">
        <v>9.0437499999999997E-3</v>
      </c>
      <c r="AA50" s="239">
        <v>0.01</v>
      </c>
      <c r="AB50" s="239">
        <v>8.0999999999999996E-3</v>
      </c>
      <c r="AC50" s="239">
        <v>5.0200000000000002E-3</v>
      </c>
      <c r="AD50" s="239">
        <v>8.0199999999999994E-3</v>
      </c>
      <c r="AE50" s="239">
        <v>5.8062499999999998E-3</v>
      </c>
      <c r="AF50" s="239">
        <v>6.0062500000000003E-3</v>
      </c>
      <c r="AG50" s="239">
        <v>5.3375000000000002E-3</v>
      </c>
      <c r="AH50" s="239">
        <v>5.4374999999999996E-3</v>
      </c>
      <c r="AI50" s="239">
        <v>5.9125000000000002E-3</v>
      </c>
      <c r="AJ50" s="239">
        <v>5.2125000000000001E-3</v>
      </c>
      <c r="AK50" s="239">
        <v>4.0000000000000001E-3</v>
      </c>
      <c r="AL50" s="239">
        <v>6.1999999999999998E-3</v>
      </c>
      <c r="AM50" s="239">
        <v>4.73749999999999E-3</v>
      </c>
      <c r="AN50" s="241">
        <v>6.2374999999999896E-3</v>
      </c>
      <c r="AP50" s="247">
        <v>0.46</v>
      </c>
      <c r="AQ50" s="243">
        <f t="shared" si="9"/>
        <v>11.5</v>
      </c>
    </row>
    <row r="51" spans="1:43" ht="15" thickBot="1" x14ac:dyDescent="0.25">
      <c r="A51" s="238">
        <v>4</v>
      </c>
      <c r="B51" s="249">
        <v>7.1218749999999997E-2</v>
      </c>
      <c r="C51" s="239">
        <v>9.2518749999999997E-2</v>
      </c>
      <c r="D51" s="239">
        <v>3.5818750000000003E-2</v>
      </c>
      <c r="E51" s="239">
        <v>2.6218749999999999E-2</v>
      </c>
      <c r="F51" s="239">
        <v>1.1287500000000001E-2</v>
      </c>
      <c r="G51" s="240">
        <v>8.5874999999999892E-3</v>
      </c>
      <c r="H51" s="239">
        <v>7.4928571428571301E-3</v>
      </c>
      <c r="I51" s="239">
        <v>7.4928571428571301E-3</v>
      </c>
      <c r="J51" s="239">
        <v>6.0312500000000002E-3</v>
      </c>
      <c r="K51" s="241">
        <v>5.1312500000000004E-3</v>
      </c>
      <c r="M51" s="247">
        <v>0.25</v>
      </c>
      <c r="N51" s="243">
        <f t="shared" si="8"/>
        <v>3.75</v>
      </c>
      <c r="O51" s="64"/>
      <c r="P51" s="244">
        <v>4</v>
      </c>
      <c r="Q51" s="249">
        <v>7.1124999999999994E-2</v>
      </c>
      <c r="R51" s="239">
        <v>6.4625000000000002E-2</v>
      </c>
      <c r="S51" s="239">
        <v>3.2937500000000001E-2</v>
      </c>
      <c r="T51" s="239">
        <v>2.2637500000000001E-2</v>
      </c>
      <c r="U51" s="239">
        <v>2.1337499999999999E-2</v>
      </c>
      <c r="V51" s="239">
        <v>1.5037500000000001E-2</v>
      </c>
      <c r="W51" s="239">
        <v>1.3362499999999999E-2</v>
      </c>
      <c r="X51" s="239">
        <v>1.24625E-2</v>
      </c>
      <c r="Y51" s="251">
        <v>9.6437499999999995E-3</v>
      </c>
      <c r="Z51" s="239">
        <v>8.5437499999999993E-3</v>
      </c>
      <c r="AA51" s="239">
        <v>9.2999999999999992E-3</v>
      </c>
      <c r="AB51" s="239">
        <v>8.0000000000000106E-3</v>
      </c>
      <c r="AC51" s="239">
        <v>5.3200000000000001E-3</v>
      </c>
      <c r="AD51" s="239">
        <v>6.2199999999999998E-3</v>
      </c>
      <c r="AE51" s="239">
        <v>5.8062499999999998E-3</v>
      </c>
      <c r="AF51" s="239">
        <v>5.4062499999999996E-3</v>
      </c>
      <c r="AG51" s="239">
        <v>5.7375000000000004E-3</v>
      </c>
      <c r="AH51" s="239">
        <v>4.8374999999999998E-3</v>
      </c>
      <c r="AI51" s="239">
        <v>5.1124999999999999E-3</v>
      </c>
      <c r="AJ51" s="239">
        <v>4.2125000000000001E-3</v>
      </c>
      <c r="AK51" s="239">
        <v>3.7000000000000002E-3</v>
      </c>
      <c r="AL51" s="239">
        <v>3.7000000000000002E-3</v>
      </c>
      <c r="AM51" s="239">
        <v>4.6375000000000001E-3</v>
      </c>
      <c r="AN51" s="241">
        <v>5.8374999999999998E-3</v>
      </c>
      <c r="AP51" s="247">
        <v>0.42</v>
      </c>
      <c r="AQ51" s="243">
        <f t="shared" si="9"/>
        <v>10.5</v>
      </c>
    </row>
    <row r="52" spans="1:43" ht="15" thickBot="1" x14ac:dyDescent="0.25">
      <c r="A52" s="238">
        <v>5</v>
      </c>
      <c r="B52" s="249">
        <v>6.3018749999999998E-2</v>
      </c>
      <c r="C52" s="239">
        <v>7.8518749999999998E-2</v>
      </c>
      <c r="D52" s="239">
        <v>3.3318750000000001E-2</v>
      </c>
      <c r="E52" s="239">
        <v>1.7718749999999998E-2</v>
      </c>
      <c r="F52" s="239">
        <v>1.1287500000000001E-2</v>
      </c>
      <c r="G52" s="250">
        <v>7.5874999999999901E-3</v>
      </c>
      <c r="H52" s="239">
        <v>8.0928571428571395E-3</v>
      </c>
      <c r="I52" s="239">
        <v>7.6928571428571298E-3</v>
      </c>
      <c r="J52" s="239">
        <v>7.7312500000000003E-3</v>
      </c>
      <c r="K52" s="241">
        <v>6.9312499999999999E-3</v>
      </c>
      <c r="M52" s="247">
        <v>0.25</v>
      </c>
      <c r="N52" s="243">
        <f t="shared" si="8"/>
        <v>3.75</v>
      </c>
      <c r="O52" s="64"/>
      <c r="P52" s="244">
        <v>5</v>
      </c>
      <c r="Q52" s="249">
        <v>6.8625000000000005E-2</v>
      </c>
      <c r="R52" s="239">
        <v>6.3225000000000003E-2</v>
      </c>
      <c r="S52" s="239">
        <v>3.3937500000000002E-2</v>
      </c>
      <c r="T52" s="239">
        <v>2.2537499999999999E-2</v>
      </c>
      <c r="U52" s="239">
        <v>2.0337500000000001E-2</v>
      </c>
      <c r="V52" s="239">
        <v>1.6437500000000001E-2</v>
      </c>
      <c r="W52" s="239">
        <v>1.5862500000000002E-2</v>
      </c>
      <c r="X52" s="239">
        <v>1.24625E-2</v>
      </c>
      <c r="Y52" s="251">
        <v>9.9437499999999995E-3</v>
      </c>
      <c r="Z52" s="239">
        <v>1.0043750000000001E-2</v>
      </c>
      <c r="AA52" s="239">
        <v>7.7999999999999996E-3</v>
      </c>
      <c r="AB52" s="239">
        <v>9.9000000000000095E-3</v>
      </c>
      <c r="AC52" s="239">
        <v>6.7200000000000003E-3</v>
      </c>
      <c r="AD52" s="239">
        <v>7.92E-3</v>
      </c>
      <c r="AE52" s="239">
        <v>5.7062500000000004E-3</v>
      </c>
      <c r="AF52" s="239">
        <v>5.7062500000000004E-3</v>
      </c>
      <c r="AG52" s="239">
        <v>5.6375000000000001E-3</v>
      </c>
      <c r="AH52" s="239">
        <v>4.9375E-3</v>
      </c>
      <c r="AI52" s="239">
        <v>5.4124999999999998E-3</v>
      </c>
      <c r="AJ52" s="239">
        <v>5.2125000000000001E-3</v>
      </c>
      <c r="AK52" s="239">
        <v>4.1000000000000003E-3</v>
      </c>
      <c r="AL52" s="239">
        <v>4.4999999999999997E-3</v>
      </c>
      <c r="AM52" s="239">
        <v>4.8374999999999902E-3</v>
      </c>
      <c r="AN52" s="241">
        <v>6.1374999999999997E-3</v>
      </c>
      <c r="AP52" s="247">
        <v>0.42</v>
      </c>
      <c r="AQ52" s="243">
        <f t="shared" si="9"/>
        <v>10.5</v>
      </c>
    </row>
    <row r="53" spans="1:43" ht="15" thickBot="1" x14ac:dyDescent="0.25">
      <c r="A53" s="238">
        <v>6</v>
      </c>
      <c r="B53" s="249">
        <v>5.5118750000000001E-2</v>
      </c>
      <c r="C53" s="239">
        <v>7.2818750000000002E-2</v>
      </c>
      <c r="D53" s="239">
        <v>3.3218749999999998E-2</v>
      </c>
      <c r="E53" s="239">
        <v>1.571875E-2</v>
      </c>
      <c r="F53" s="251">
        <v>8.7874999999999898E-3</v>
      </c>
      <c r="G53" s="239">
        <v>8.1875000000000003E-3</v>
      </c>
      <c r="H53" s="239">
        <v>7.8928571428571407E-3</v>
      </c>
      <c r="I53" s="239">
        <v>6.9928571428571297E-3</v>
      </c>
      <c r="J53" s="239">
        <v>5.4312500000000003E-3</v>
      </c>
      <c r="K53" s="241">
        <v>5.4312500000000003E-3</v>
      </c>
      <c r="M53" s="247">
        <v>0.2</v>
      </c>
      <c r="N53" s="243">
        <f t="shared" si="8"/>
        <v>3</v>
      </c>
      <c r="O53" s="64"/>
      <c r="P53" s="244">
        <v>6</v>
      </c>
      <c r="Q53" s="249">
        <v>7.1025000000000005E-2</v>
      </c>
      <c r="R53" s="239">
        <v>5.6125000000000001E-2</v>
      </c>
      <c r="S53" s="239">
        <v>3.03375E-2</v>
      </c>
      <c r="T53" s="239">
        <v>2.22375E-2</v>
      </c>
      <c r="U53" s="239">
        <v>2.1037500000000001E-2</v>
      </c>
      <c r="V53" s="239">
        <v>1.5537499999999999E-2</v>
      </c>
      <c r="W53" s="239">
        <v>1.35625E-2</v>
      </c>
      <c r="X53" s="239">
        <v>1.27625E-2</v>
      </c>
      <c r="Y53" s="251">
        <v>9.2437500000000106E-3</v>
      </c>
      <c r="Z53" s="239">
        <v>9.5437500000000001E-3</v>
      </c>
      <c r="AA53" s="239">
        <v>8.0999999999999996E-3</v>
      </c>
      <c r="AB53" s="239">
        <v>8.5000000000000093E-3</v>
      </c>
      <c r="AC53" s="239">
        <v>6.4200000000000004E-3</v>
      </c>
      <c r="AD53" s="239">
        <v>7.4200000000000004E-3</v>
      </c>
      <c r="AE53" s="239">
        <v>5.6062500000000001E-3</v>
      </c>
      <c r="AF53" s="239">
        <v>6.0062500000000003E-3</v>
      </c>
      <c r="AG53" s="239">
        <v>5.4374999999999996E-3</v>
      </c>
      <c r="AH53" s="239">
        <v>5.9375000000000001E-3</v>
      </c>
      <c r="AI53" s="239">
        <v>5.4124999999999998E-3</v>
      </c>
      <c r="AJ53" s="239">
        <v>4.8124999999999999E-3</v>
      </c>
      <c r="AK53" s="239">
        <v>4.4000000000000003E-3</v>
      </c>
      <c r="AL53" s="239">
        <v>9.2999999999999992E-3</v>
      </c>
      <c r="AM53" s="239">
        <v>4.73749999999999E-3</v>
      </c>
      <c r="AN53" s="241">
        <v>6.4374999999999901E-3</v>
      </c>
      <c r="AP53" s="247">
        <v>0.42</v>
      </c>
      <c r="AQ53" s="243">
        <f t="shared" si="9"/>
        <v>10.5</v>
      </c>
    </row>
    <row r="54" spans="1:43" ht="15" thickBot="1" x14ac:dyDescent="0.25">
      <c r="A54" s="238">
        <v>7</v>
      </c>
      <c r="B54" s="249">
        <v>5.2818749999999998E-2</v>
      </c>
      <c r="C54" s="239">
        <v>7.6018749999999996E-2</v>
      </c>
      <c r="D54" s="239">
        <v>3.0918749999999998E-2</v>
      </c>
      <c r="E54" s="239">
        <v>2.1818750000000001E-2</v>
      </c>
      <c r="F54" s="239">
        <v>1.19875E-2</v>
      </c>
      <c r="G54" s="246">
        <v>8.2874999999999997E-3</v>
      </c>
      <c r="H54" s="239">
        <v>9.4928571428571397E-3</v>
      </c>
      <c r="I54" s="239">
        <v>7.9928571428571297E-3</v>
      </c>
      <c r="J54" s="239">
        <v>5.3312500000000001E-3</v>
      </c>
      <c r="K54" s="241">
        <v>6.7312500000000003E-3</v>
      </c>
      <c r="M54" s="247">
        <v>0.25</v>
      </c>
      <c r="N54" s="243">
        <f t="shared" si="8"/>
        <v>3.75</v>
      </c>
      <c r="O54" s="64"/>
      <c r="P54" s="244">
        <v>7</v>
      </c>
      <c r="Q54" s="249">
        <v>7.0624999999999993E-2</v>
      </c>
      <c r="R54" s="239">
        <v>5.7125000000000002E-2</v>
      </c>
      <c r="S54" s="239">
        <v>3.4237499999999997E-2</v>
      </c>
      <c r="T54" s="239">
        <v>2.3237500000000001E-2</v>
      </c>
      <c r="U54" s="239">
        <v>2.1237499999999999E-2</v>
      </c>
      <c r="V54" s="239">
        <v>1.6337500000000001E-2</v>
      </c>
      <c r="W54" s="239">
        <v>1.46625E-2</v>
      </c>
      <c r="X54" s="239">
        <v>1.3162500000000001E-2</v>
      </c>
      <c r="Y54" s="239">
        <v>1.154375E-2</v>
      </c>
      <c r="Z54" s="239">
        <v>1.044375E-2</v>
      </c>
      <c r="AA54" s="251">
        <v>8.6E-3</v>
      </c>
      <c r="AB54" s="239">
        <v>9.9000000000000095E-3</v>
      </c>
      <c r="AC54" s="239">
        <v>8.5199999999999998E-3</v>
      </c>
      <c r="AD54" s="239">
        <v>8.3199999999999993E-3</v>
      </c>
      <c r="AE54" s="239">
        <v>6.1062499999999997E-3</v>
      </c>
      <c r="AF54" s="239">
        <v>7.6062500000000002E-3</v>
      </c>
      <c r="AG54" s="239">
        <v>6.1374999999999997E-3</v>
      </c>
      <c r="AH54" s="239">
        <v>5.6375000000000001E-3</v>
      </c>
      <c r="AI54" s="239">
        <v>5.4124999999999998E-3</v>
      </c>
      <c r="AJ54" s="239">
        <v>5.3125000000000004E-3</v>
      </c>
      <c r="AK54" s="239">
        <v>4.5999999999999999E-3</v>
      </c>
      <c r="AL54" s="239">
        <v>5.7999999999999996E-3</v>
      </c>
      <c r="AM54" s="239">
        <v>6.3375000000000003E-3</v>
      </c>
      <c r="AN54" s="241">
        <v>6.9374999999999897E-3</v>
      </c>
      <c r="AP54" s="247">
        <v>0.5</v>
      </c>
      <c r="AQ54" s="243">
        <f>AP54*25</f>
        <v>12.5</v>
      </c>
    </row>
    <row r="55" spans="1:43" ht="15" thickBot="1" x14ac:dyDescent="0.25">
      <c r="A55" s="252">
        <v>8</v>
      </c>
      <c r="B55" s="256">
        <v>6.5718750000000006E-2</v>
      </c>
      <c r="C55" s="253">
        <v>8.101875E-2</v>
      </c>
      <c r="D55" s="253">
        <v>4.5418750000000001E-2</v>
      </c>
      <c r="E55" s="253">
        <v>1.921875E-2</v>
      </c>
      <c r="F55" s="253">
        <v>1.4387499999999999E-2</v>
      </c>
      <c r="G55" s="250">
        <v>7.4875000000000002E-3</v>
      </c>
      <c r="H55" s="253">
        <v>8.3928571428571307E-3</v>
      </c>
      <c r="I55" s="253">
        <v>6.4928571428571301E-3</v>
      </c>
      <c r="J55" s="253">
        <v>7.63125E-3</v>
      </c>
      <c r="K55" s="254">
        <v>5.8312499999999996E-3</v>
      </c>
      <c r="M55" s="247">
        <v>0.25</v>
      </c>
      <c r="N55" s="243">
        <f t="shared" si="8"/>
        <v>3.75</v>
      </c>
      <c r="O55" s="64"/>
      <c r="P55" s="255">
        <v>8</v>
      </c>
      <c r="Q55" s="256">
        <v>8.1725000000000006E-2</v>
      </c>
      <c r="R55" s="253">
        <v>5.0224999999999999E-2</v>
      </c>
      <c r="S55" s="253">
        <v>3.2537499999999997E-2</v>
      </c>
      <c r="T55" s="253">
        <v>2.1437500000000002E-2</v>
      </c>
      <c r="U55" s="253">
        <v>2.1837499999999999E-2</v>
      </c>
      <c r="V55" s="253">
        <v>1.37375E-2</v>
      </c>
      <c r="W55" s="253">
        <v>1.35625E-2</v>
      </c>
      <c r="X55" s="253">
        <v>1.2562500000000001E-2</v>
      </c>
      <c r="Y55" s="253">
        <v>1.0343750000000001E-2</v>
      </c>
      <c r="Z55" s="251">
        <v>8.1437499999999999E-3</v>
      </c>
      <c r="AA55" s="253">
        <v>9.9000000000000095E-3</v>
      </c>
      <c r="AB55" s="253">
        <v>8.0999999999999996E-3</v>
      </c>
      <c r="AC55" s="253">
        <v>1.142E-2</v>
      </c>
      <c r="AD55" s="253">
        <v>8.3199999999999993E-3</v>
      </c>
      <c r="AE55" s="253">
        <v>7.4062499999999996E-3</v>
      </c>
      <c r="AF55" s="253">
        <v>5.6062500000000001E-3</v>
      </c>
      <c r="AG55" s="253">
        <v>7.2375E-3</v>
      </c>
      <c r="AH55" s="253">
        <v>5.3375000000000002E-3</v>
      </c>
      <c r="AI55" s="253">
        <v>6.8125E-3</v>
      </c>
      <c r="AJ55" s="253">
        <v>5.0124999999999996E-3</v>
      </c>
      <c r="AK55" s="253">
        <v>5.9999999999999897E-3</v>
      </c>
      <c r="AL55" s="253">
        <v>4.4999999999999997E-3</v>
      </c>
      <c r="AM55" s="253">
        <v>6.9374999999999897E-3</v>
      </c>
      <c r="AN55" s="254">
        <v>6.2374999999999896E-3</v>
      </c>
      <c r="AP55" s="247">
        <v>0.46</v>
      </c>
      <c r="AQ55" s="243">
        <f t="shared" si="9"/>
        <v>11.5</v>
      </c>
    </row>
    <row r="56" spans="1:43" ht="15" thickBot="1" x14ac:dyDescent="0.25">
      <c r="A56" s="257"/>
      <c r="B56" s="257"/>
      <c r="O56" s="64"/>
      <c r="P56" s="257"/>
      <c r="Q56" s="257"/>
    </row>
    <row r="57" spans="1:43" ht="15.75" thickBot="1" x14ac:dyDescent="0.25">
      <c r="A57" s="231" t="s">
        <v>175</v>
      </c>
      <c r="B57" s="258" t="s">
        <v>179</v>
      </c>
      <c r="C57" s="266">
        <v>0.05</v>
      </c>
      <c r="D57" s="237">
        <v>0.1</v>
      </c>
      <c r="E57" s="237">
        <v>0.15</v>
      </c>
      <c r="F57" s="237">
        <v>0.2</v>
      </c>
      <c r="G57" s="237">
        <v>0.25</v>
      </c>
      <c r="H57" s="237">
        <v>0.3</v>
      </c>
      <c r="I57" s="237">
        <v>0.35</v>
      </c>
      <c r="J57" s="237">
        <v>0.4</v>
      </c>
      <c r="K57" s="267">
        <v>1</v>
      </c>
      <c r="M57" s="145" t="s">
        <v>177</v>
      </c>
      <c r="N57" s="145" t="s">
        <v>178</v>
      </c>
      <c r="O57" s="64"/>
      <c r="P57" s="235" t="s">
        <v>175</v>
      </c>
      <c r="Q57" s="258" t="s">
        <v>179</v>
      </c>
      <c r="R57" s="266">
        <v>0.14000000000000001</v>
      </c>
      <c r="S57" s="237">
        <v>0.18</v>
      </c>
      <c r="T57" s="237">
        <v>0.22</v>
      </c>
      <c r="U57" s="237">
        <v>0.26</v>
      </c>
      <c r="V57" s="237">
        <v>0.3</v>
      </c>
      <c r="W57" s="237">
        <v>0.34</v>
      </c>
      <c r="X57" s="237">
        <v>0.38</v>
      </c>
      <c r="Y57" s="237">
        <v>0.42</v>
      </c>
      <c r="Z57" s="237">
        <v>0.46</v>
      </c>
      <c r="AA57" s="237">
        <v>0.5</v>
      </c>
      <c r="AB57" s="237">
        <v>0.54</v>
      </c>
      <c r="AC57" s="237">
        <v>0.57999999999999996</v>
      </c>
      <c r="AD57" s="237">
        <v>0.62</v>
      </c>
      <c r="AE57" s="237">
        <v>0.66</v>
      </c>
      <c r="AF57" s="237">
        <v>0.7</v>
      </c>
      <c r="AG57" s="237">
        <v>0.74</v>
      </c>
      <c r="AH57" s="237">
        <v>0.78</v>
      </c>
      <c r="AI57" s="237">
        <v>0.82</v>
      </c>
      <c r="AJ57" s="237">
        <v>0.86</v>
      </c>
      <c r="AK57" s="237">
        <v>0.9</v>
      </c>
      <c r="AL57" s="237">
        <v>0.94</v>
      </c>
      <c r="AM57" s="237">
        <v>0.98</v>
      </c>
      <c r="AN57" s="267">
        <v>1</v>
      </c>
      <c r="AP57" s="145" t="s">
        <v>177</v>
      </c>
      <c r="AQ57" s="145" t="s">
        <v>178</v>
      </c>
    </row>
    <row r="58" spans="1:43" ht="15" thickBot="1" x14ac:dyDescent="0.25">
      <c r="A58" s="238">
        <v>1</v>
      </c>
      <c r="B58" s="245">
        <v>0.12191875000000001</v>
      </c>
      <c r="C58" s="268">
        <v>0.17801875</v>
      </c>
      <c r="D58" s="268">
        <v>7.1718749999999998E-2</v>
      </c>
      <c r="E58" s="268">
        <v>2.3418749999999999E-2</v>
      </c>
      <c r="F58" s="268">
        <v>1.1587500000000001E-2</v>
      </c>
      <c r="G58" s="268">
        <v>1.0987500000000001E-2</v>
      </c>
      <c r="H58" s="251">
        <v>8.8928571428571294E-3</v>
      </c>
      <c r="I58" s="268">
        <v>8.6928571428571307E-3</v>
      </c>
      <c r="J58" s="268">
        <v>7.4312500000000004E-3</v>
      </c>
      <c r="K58" s="269">
        <v>5.5312499999999997E-3</v>
      </c>
      <c r="M58" s="247">
        <v>0.3</v>
      </c>
      <c r="N58" s="248">
        <f t="shared" ref="N58:N65" si="10">M58*15</f>
        <v>4.5</v>
      </c>
      <c r="O58" s="64"/>
      <c r="P58" s="244">
        <v>1</v>
      </c>
      <c r="Q58" s="245">
        <v>0.13522500000000001</v>
      </c>
      <c r="R58" s="268">
        <v>8.8525000000000006E-2</v>
      </c>
      <c r="S58" s="268">
        <v>5.61375E-2</v>
      </c>
      <c r="T58" s="268">
        <v>3.5337500000000001E-2</v>
      </c>
      <c r="U58" s="268">
        <v>2.2137500000000001E-2</v>
      </c>
      <c r="V58" s="268">
        <v>1.9637499999999999E-2</v>
      </c>
      <c r="W58" s="268">
        <v>1.9462500000000001E-2</v>
      </c>
      <c r="X58" s="268">
        <v>1.52625E-2</v>
      </c>
      <c r="Y58" s="268">
        <v>1.304375E-2</v>
      </c>
      <c r="Z58" s="268">
        <v>1.124375E-2</v>
      </c>
      <c r="AA58" s="268">
        <v>1.23E-2</v>
      </c>
      <c r="AB58" s="268">
        <v>1.1599999999999999E-2</v>
      </c>
      <c r="AC58" s="268">
        <v>1.082E-2</v>
      </c>
      <c r="AD58" s="268">
        <v>1.022E-2</v>
      </c>
      <c r="AE58" s="251">
        <v>8.20625E-3</v>
      </c>
      <c r="AF58" s="268">
        <v>7.5062499999999999E-3</v>
      </c>
      <c r="AG58" s="268">
        <v>7.6375000000000002E-3</v>
      </c>
      <c r="AH58" s="268">
        <v>6.9375000000000001E-3</v>
      </c>
      <c r="AI58" s="268">
        <v>8.2124999999999993E-3</v>
      </c>
      <c r="AJ58" s="268">
        <v>6.0124999999999996E-3</v>
      </c>
      <c r="AK58" s="268">
        <v>6.4000000000000003E-3</v>
      </c>
      <c r="AL58" s="268">
        <v>6.1000000000000004E-3</v>
      </c>
      <c r="AM58" s="268">
        <v>6.8374999999999998E-3</v>
      </c>
      <c r="AN58" s="269">
        <v>7.5374999999999999E-3</v>
      </c>
      <c r="AP58" s="247">
        <v>0.66</v>
      </c>
      <c r="AQ58" s="243">
        <f>AP58*25</f>
        <v>16.5</v>
      </c>
    </row>
    <row r="59" spans="1:43" ht="15" thickBot="1" x14ac:dyDescent="0.25">
      <c r="A59" s="238">
        <v>2</v>
      </c>
      <c r="B59" s="249">
        <v>0.11991875</v>
      </c>
      <c r="C59" s="239">
        <v>0.13751875</v>
      </c>
      <c r="D59" s="239">
        <v>6.9118750000000007E-2</v>
      </c>
      <c r="E59" s="239">
        <v>2.721875E-2</v>
      </c>
      <c r="F59" s="239">
        <v>1.2387499999999999E-2</v>
      </c>
      <c r="G59" s="246">
        <v>9.7874999999999907E-3</v>
      </c>
      <c r="H59" s="239">
        <v>9.2928571428571392E-3</v>
      </c>
      <c r="I59" s="239">
        <v>8.1928571428571302E-3</v>
      </c>
      <c r="J59" s="239">
        <v>6.4312500000000003E-3</v>
      </c>
      <c r="K59" s="241">
        <v>1.123125E-2</v>
      </c>
      <c r="M59" s="247">
        <v>0.25</v>
      </c>
      <c r="N59" s="243">
        <f t="shared" si="10"/>
        <v>3.75</v>
      </c>
      <c r="O59" s="64"/>
      <c r="P59" s="244">
        <v>2</v>
      </c>
      <c r="Q59" s="249">
        <v>0.142625</v>
      </c>
      <c r="R59" s="239">
        <v>8.1924999999999998E-2</v>
      </c>
      <c r="S59" s="239">
        <v>5.8737499999999998E-2</v>
      </c>
      <c r="T59" s="239">
        <v>4.01375E-2</v>
      </c>
      <c r="U59" s="239">
        <v>2.46375E-2</v>
      </c>
      <c r="V59" s="239">
        <v>1.9737500000000002E-2</v>
      </c>
      <c r="W59" s="239">
        <v>1.7362499999999999E-2</v>
      </c>
      <c r="X59" s="239">
        <v>1.5462500000000001E-2</v>
      </c>
      <c r="Y59" s="239">
        <v>1.584375E-2</v>
      </c>
      <c r="Z59" s="239">
        <v>1.134375E-2</v>
      </c>
      <c r="AA59" s="239">
        <v>1.0800000000000001E-2</v>
      </c>
      <c r="AB59" s="251">
        <v>0.01</v>
      </c>
      <c r="AC59" s="239">
        <v>1.042E-2</v>
      </c>
      <c r="AD59" s="239">
        <v>7.7200000000000003E-3</v>
      </c>
      <c r="AE59" s="239">
        <v>7.7062500000000004E-3</v>
      </c>
      <c r="AF59" s="239">
        <v>6.7062500000000004E-3</v>
      </c>
      <c r="AG59" s="239">
        <v>5.8374999999999998E-3</v>
      </c>
      <c r="AH59" s="239">
        <v>5.8374999999999998E-3</v>
      </c>
      <c r="AI59" s="239">
        <v>5.9125000000000002E-3</v>
      </c>
      <c r="AJ59" s="239">
        <v>5.6125000000000003E-3</v>
      </c>
      <c r="AK59" s="239">
        <v>4.4000000000000003E-3</v>
      </c>
      <c r="AL59" s="239">
        <v>4.7000000000000002E-3</v>
      </c>
      <c r="AM59" s="239">
        <v>6.5374999999999904E-3</v>
      </c>
      <c r="AN59" s="241">
        <v>6.3375000000000003E-3</v>
      </c>
      <c r="AP59" s="247">
        <v>0.54</v>
      </c>
      <c r="AQ59" s="243">
        <f t="shared" ref="AQ59:AQ65" si="11">AP59*25</f>
        <v>13.5</v>
      </c>
    </row>
    <row r="60" spans="1:43" ht="15" thickBot="1" x14ac:dyDescent="0.25">
      <c r="A60" s="238">
        <v>3</v>
      </c>
      <c r="B60" s="249">
        <v>0.11331875</v>
      </c>
      <c r="C60" s="239">
        <v>0.11811874999999999</v>
      </c>
      <c r="D60" s="239">
        <v>5.5918750000000003E-2</v>
      </c>
      <c r="E60" s="239">
        <v>2.201875E-2</v>
      </c>
      <c r="F60" s="239">
        <v>1.3287500000000001E-2</v>
      </c>
      <c r="G60" s="250">
        <v>9.5875000000000005E-3</v>
      </c>
      <c r="H60" s="239">
        <v>8.4928571428571405E-3</v>
      </c>
      <c r="I60" s="239">
        <v>8.8928571428571294E-3</v>
      </c>
      <c r="J60" s="239">
        <v>6.2312499999999998E-3</v>
      </c>
      <c r="K60" s="241">
        <v>6.4312500000000003E-3</v>
      </c>
      <c r="M60" s="247">
        <v>0.25</v>
      </c>
      <c r="N60" s="243">
        <f t="shared" si="10"/>
        <v>3.75</v>
      </c>
      <c r="O60" s="64"/>
      <c r="P60" s="244">
        <v>3</v>
      </c>
      <c r="Q60" s="249">
        <v>0.13542499999999999</v>
      </c>
      <c r="R60" s="239">
        <v>8.3625000000000005E-2</v>
      </c>
      <c r="S60" s="239">
        <v>6.3937499999999994E-2</v>
      </c>
      <c r="T60" s="239">
        <v>3.9337499999999997E-2</v>
      </c>
      <c r="U60" s="239">
        <v>2.3137499999999998E-2</v>
      </c>
      <c r="V60" s="239">
        <v>1.8537499999999998E-2</v>
      </c>
      <c r="W60" s="239">
        <v>1.5962500000000001E-2</v>
      </c>
      <c r="X60" s="239">
        <v>1.3462500000000001E-2</v>
      </c>
      <c r="Y60" s="239">
        <v>1.384375E-2</v>
      </c>
      <c r="Z60" s="239">
        <v>1.104375E-2</v>
      </c>
      <c r="AA60" s="239">
        <v>1.12E-2</v>
      </c>
      <c r="AB60" s="251">
        <v>0.01</v>
      </c>
      <c r="AC60" s="239">
        <v>1.082E-2</v>
      </c>
      <c r="AD60" s="239">
        <v>8.0199999999999994E-3</v>
      </c>
      <c r="AE60" s="239">
        <v>7.7062500000000004E-3</v>
      </c>
      <c r="AF60" s="239">
        <v>7.6062500000000002E-3</v>
      </c>
      <c r="AG60" s="239">
        <v>8.1375000000000006E-3</v>
      </c>
      <c r="AH60" s="239">
        <v>5.9375000000000001E-3</v>
      </c>
      <c r="AI60" s="239">
        <v>6.5125000000000001E-3</v>
      </c>
      <c r="AJ60" s="239">
        <v>6.3125000000000004E-3</v>
      </c>
      <c r="AK60" s="239">
        <v>5.7999999999999996E-3</v>
      </c>
      <c r="AL60" s="239">
        <v>5.3E-3</v>
      </c>
      <c r="AM60" s="239">
        <v>5.73749999999999E-3</v>
      </c>
      <c r="AN60" s="241">
        <v>5.5374999999999903E-3</v>
      </c>
      <c r="AP60" s="247">
        <v>0.54</v>
      </c>
      <c r="AQ60" s="243">
        <f>AP60*25</f>
        <v>13.5</v>
      </c>
    </row>
    <row r="61" spans="1:43" ht="15" thickBot="1" x14ac:dyDescent="0.25">
      <c r="A61" s="238">
        <v>4</v>
      </c>
      <c r="B61" s="249">
        <v>0.11241875</v>
      </c>
      <c r="C61" s="239">
        <v>0.11691875</v>
      </c>
      <c r="D61" s="239">
        <v>6.4818749999999994E-2</v>
      </c>
      <c r="E61" s="239">
        <v>2.3618750000000001E-2</v>
      </c>
      <c r="F61" s="239">
        <v>1.19875E-2</v>
      </c>
      <c r="G61" s="239">
        <v>1.0387499999999999E-2</v>
      </c>
      <c r="H61" s="246">
        <v>8.6928571428571307E-3</v>
      </c>
      <c r="I61" s="239">
        <v>8.8928571428571294E-3</v>
      </c>
      <c r="J61" s="239">
        <v>6.9312499999999999E-3</v>
      </c>
      <c r="K61" s="241">
        <v>6.63125E-3</v>
      </c>
      <c r="M61" s="247">
        <v>0.3</v>
      </c>
      <c r="N61" s="243">
        <f t="shared" si="10"/>
        <v>4.5</v>
      </c>
      <c r="O61" s="64"/>
      <c r="P61" s="244">
        <v>4</v>
      </c>
      <c r="Q61" s="249">
        <v>0.14022499999999999</v>
      </c>
      <c r="R61" s="239">
        <v>8.0924999999999997E-2</v>
      </c>
      <c r="S61" s="239">
        <v>5.5437500000000001E-2</v>
      </c>
      <c r="T61" s="239">
        <v>3.7137499999999997E-2</v>
      </c>
      <c r="U61" s="239">
        <v>2.5437499999999998E-2</v>
      </c>
      <c r="V61" s="239">
        <v>1.8437499999999999E-2</v>
      </c>
      <c r="W61" s="239">
        <v>1.8062499999999999E-2</v>
      </c>
      <c r="X61" s="239">
        <v>1.3662499999999999E-2</v>
      </c>
      <c r="Y61" s="239">
        <v>1.2843749999999999E-2</v>
      </c>
      <c r="Z61" s="239">
        <v>1.074375E-2</v>
      </c>
      <c r="AA61" s="251">
        <v>0.01</v>
      </c>
      <c r="AB61" s="239">
        <v>9.7999999999999997E-3</v>
      </c>
      <c r="AC61" s="239">
        <v>1.192E-2</v>
      </c>
      <c r="AD61" s="239">
        <v>7.1199999999999996E-3</v>
      </c>
      <c r="AE61" s="239">
        <v>7.4062499999999996E-3</v>
      </c>
      <c r="AF61" s="239">
        <v>6.6062500000000001E-3</v>
      </c>
      <c r="AG61" s="239">
        <v>5.7375000000000004E-3</v>
      </c>
      <c r="AH61" s="239">
        <v>5.8374999999999998E-3</v>
      </c>
      <c r="AI61" s="239">
        <v>6.2125000000000001E-3</v>
      </c>
      <c r="AJ61" s="239">
        <v>5.7124999999999997E-3</v>
      </c>
      <c r="AK61" s="239">
        <v>5.4000000000000003E-3</v>
      </c>
      <c r="AL61" s="239">
        <v>4.1999999999999997E-3</v>
      </c>
      <c r="AM61" s="239">
        <v>6.5374999999999904E-3</v>
      </c>
      <c r="AN61" s="241">
        <v>5.3375000000000002E-3</v>
      </c>
      <c r="AP61" s="247">
        <v>0.5</v>
      </c>
      <c r="AQ61" s="243">
        <f t="shared" si="11"/>
        <v>12.5</v>
      </c>
    </row>
    <row r="62" spans="1:43" ht="15" thickBot="1" x14ac:dyDescent="0.25">
      <c r="A62" s="238">
        <v>5</v>
      </c>
      <c r="B62" s="249">
        <v>0.11511875000000001</v>
      </c>
      <c r="C62" s="239">
        <v>0.12361875</v>
      </c>
      <c r="D62" s="239">
        <v>6.5518750000000001E-2</v>
      </c>
      <c r="E62" s="239">
        <v>2.4218750000000001E-2</v>
      </c>
      <c r="F62" s="239">
        <v>1.21875E-2</v>
      </c>
      <c r="G62" s="239">
        <v>1.0687500000000001E-2</v>
      </c>
      <c r="H62" s="240">
        <v>8.3928571428571307E-3</v>
      </c>
      <c r="I62" s="239">
        <v>8.4928571428571405E-3</v>
      </c>
      <c r="J62" s="239">
        <v>7.7312500000000003E-3</v>
      </c>
      <c r="K62" s="241">
        <v>6.2312499999999998E-3</v>
      </c>
      <c r="M62" s="247">
        <v>0.3</v>
      </c>
      <c r="N62" s="243">
        <f t="shared" si="10"/>
        <v>4.5</v>
      </c>
      <c r="O62" s="64"/>
      <c r="P62" s="244">
        <v>5</v>
      </c>
      <c r="Q62" s="249">
        <v>0.13992499999999999</v>
      </c>
      <c r="R62" s="239">
        <v>8.3925E-2</v>
      </c>
      <c r="S62" s="239">
        <v>6.0137500000000003E-2</v>
      </c>
      <c r="T62" s="239">
        <v>3.7837500000000003E-2</v>
      </c>
      <c r="U62" s="239">
        <v>2.39375E-2</v>
      </c>
      <c r="V62" s="239">
        <v>1.9537499999999999E-2</v>
      </c>
      <c r="W62" s="239">
        <v>1.7962499999999999E-2</v>
      </c>
      <c r="X62" s="239">
        <v>1.26625E-2</v>
      </c>
      <c r="Y62" s="239">
        <v>1.274375E-2</v>
      </c>
      <c r="Z62" s="239">
        <v>1.0343750000000001E-2</v>
      </c>
      <c r="AA62" s="239">
        <v>1.0500000000000001E-2</v>
      </c>
      <c r="AB62" s="251">
        <v>9.4000000000000108E-3</v>
      </c>
      <c r="AC62" s="239">
        <v>1.0120000000000001E-2</v>
      </c>
      <c r="AD62" s="239">
        <v>7.4200000000000004E-3</v>
      </c>
      <c r="AE62" s="239">
        <v>7.6062500000000002E-3</v>
      </c>
      <c r="AF62" s="239">
        <v>6.9062500000000001E-3</v>
      </c>
      <c r="AG62" s="239">
        <v>7.0375000000000004E-3</v>
      </c>
      <c r="AH62" s="239">
        <v>6.1374999999999997E-3</v>
      </c>
      <c r="AI62" s="239">
        <v>9.2125000000000002E-3</v>
      </c>
      <c r="AJ62" s="239">
        <v>5.8125E-3</v>
      </c>
      <c r="AK62" s="239">
        <v>4.5999999999999999E-3</v>
      </c>
      <c r="AL62" s="239">
        <v>4.9999999999999897E-3</v>
      </c>
      <c r="AM62" s="239">
        <v>6.1374999999999997E-3</v>
      </c>
      <c r="AN62" s="241">
        <v>5.2374999999999904E-3</v>
      </c>
      <c r="AP62" s="247">
        <v>0.54</v>
      </c>
      <c r="AQ62" s="243">
        <f t="shared" si="11"/>
        <v>13.5</v>
      </c>
    </row>
    <row r="63" spans="1:43" ht="15" thickBot="1" x14ac:dyDescent="0.25">
      <c r="A63" s="238">
        <v>6</v>
      </c>
      <c r="B63" s="249">
        <v>0.11491875</v>
      </c>
      <c r="C63" s="239">
        <v>0.12301875</v>
      </c>
      <c r="D63" s="239">
        <v>6.3818749999999994E-2</v>
      </c>
      <c r="E63" s="239">
        <v>1.6618750000000002E-2</v>
      </c>
      <c r="F63" s="239">
        <v>1.1787499999999999E-2</v>
      </c>
      <c r="G63" s="239">
        <v>1.04875E-2</v>
      </c>
      <c r="H63" s="240">
        <v>8.9928571428571392E-3</v>
      </c>
      <c r="I63" s="239">
        <v>1.2192857142857101E-2</v>
      </c>
      <c r="J63" s="239">
        <v>6.7312500000000003E-3</v>
      </c>
      <c r="K63" s="241">
        <v>5.5312499999999997E-3</v>
      </c>
      <c r="M63" s="247">
        <v>0.3</v>
      </c>
      <c r="N63" s="243">
        <f t="shared" si="10"/>
        <v>4.5</v>
      </c>
      <c r="O63" s="64"/>
      <c r="P63" s="244">
        <v>6</v>
      </c>
      <c r="Q63" s="249">
        <v>0.13742499999999999</v>
      </c>
      <c r="R63" s="239">
        <v>8.4425E-2</v>
      </c>
      <c r="S63" s="239">
        <v>6.1537500000000002E-2</v>
      </c>
      <c r="T63" s="239">
        <v>3.4437500000000003E-2</v>
      </c>
      <c r="U63" s="239">
        <v>2.7237500000000001E-2</v>
      </c>
      <c r="V63" s="239">
        <v>1.6937500000000001E-2</v>
      </c>
      <c r="W63" s="239">
        <v>1.8562499999999999E-2</v>
      </c>
      <c r="X63" s="239">
        <v>1.27625E-2</v>
      </c>
      <c r="Y63" s="239">
        <v>1.364375E-2</v>
      </c>
      <c r="Z63" s="251">
        <v>9.9437499999999995E-3</v>
      </c>
      <c r="AA63" s="239">
        <v>1.06E-2</v>
      </c>
      <c r="AB63" s="239">
        <v>9.7000000000000107E-3</v>
      </c>
      <c r="AC63" s="239">
        <v>8.7200000000000003E-3</v>
      </c>
      <c r="AD63" s="239">
        <v>9.6200000000000001E-3</v>
      </c>
      <c r="AE63" s="239">
        <v>7.20625E-3</v>
      </c>
      <c r="AF63" s="239">
        <v>6.4062499999999996E-3</v>
      </c>
      <c r="AG63" s="239">
        <v>7.0375000000000004E-3</v>
      </c>
      <c r="AH63" s="239">
        <v>5.5374999999999999E-3</v>
      </c>
      <c r="AI63" s="239">
        <v>6.6125000000000003E-3</v>
      </c>
      <c r="AJ63" s="239">
        <v>5.5125E-3</v>
      </c>
      <c r="AK63" s="239">
        <v>4.7999999999999996E-3</v>
      </c>
      <c r="AL63" s="239">
        <v>4.7000000000000002E-3</v>
      </c>
      <c r="AM63" s="239">
        <v>6.3375000000000003E-3</v>
      </c>
      <c r="AN63" s="241">
        <v>6.3375000000000003E-3</v>
      </c>
      <c r="AP63" s="247">
        <v>0.46</v>
      </c>
      <c r="AQ63" s="243">
        <f t="shared" si="11"/>
        <v>11.5</v>
      </c>
    </row>
    <row r="64" spans="1:43" ht="15" thickBot="1" x14ac:dyDescent="0.25">
      <c r="A64" s="238">
        <v>7</v>
      </c>
      <c r="B64" s="249">
        <v>0.12041875</v>
      </c>
      <c r="C64" s="239">
        <v>0.12021875</v>
      </c>
      <c r="D64" s="239">
        <v>9.7618750000000004E-2</v>
      </c>
      <c r="E64" s="239">
        <v>2.5918750000000001E-2</v>
      </c>
      <c r="F64" s="239">
        <v>1.39875E-2</v>
      </c>
      <c r="G64" s="239">
        <v>1.0987500000000001E-2</v>
      </c>
      <c r="H64" s="250">
        <v>9.1928571428571294E-3</v>
      </c>
      <c r="I64" s="239">
        <v>9.7928571428571396E-3</v>
      </c>
      <c r="J64" s="239">
        <v>7.8312499999999997E-3</v>
      </c>
      <c r="K64" s="241">
        <v>6.3312500000000001E-3</v>
      </c>
      <c r="M64" s="247">
        <v>0.3</v>
      </c>
      <c r="N64" s="243">
        <f t="shared" si="10"/>
        <v>4.5</v>
      </c>
      <c r="O64" s="64"/>
      <c r="P64" s="244">
        <v>7</v>
      </c>
      <c r="Q64" s="249">
        <v>0.13842499999999999</v>
      </c>
      <c r="R64" s="239">
        <v>8.5125000000000006E-2</v>
      </c>
      <c r="S64" s="239">
        <v>6.2137499999999998E-2</v>
      </c>
      <c r="T64" s="239">
        <v>3.4137500000000001E-2</v>
      </c>
      <c r="U64" s="239">
        <v>2.3237500000000001E-2</v>
      </c>
      <c r="V64" s="239">
        <v>1.7237499999999999E-2</v>
      </c>
      <c r="W64" s="239">
        <v>1.83625E-2</v>
      </c>
      <c r="X64" s="239">
        <v>1.27625E-2</v>
      </c>
      <c r="Y64" s="239">
        <v>1.334375E-2</v>
      </c>
      <c r="Z64" s="239">
        <v>1.064375E-2</v>
      </c>
      <c r="AA64" s="239">
        <v>1.14E-2</v>
      </c>
      <c r="AB64" s="239">
        <v>1.06E-2</v>
      </c>
      <c r="AC64" s="239">
        <v>1.082E-2</v>
      </c>
      <c r="AD64" s="239">
        <v>1.052E-2</v>
      </c>
      <c r="AE64" s="251">
        <v>8.9062499999999992E-3</v>
      </c>
      <c r="AF64" s="239">
        <v>7.6062500000000002E-3</v>
      </c>
      <c r="AG64" s="239">
        <v>7.2375E-3</v>
      </c>
      <c r="AH64" s="239">
        <v>5.9375000000000001E-3</v>
      </c>
      <c r="AI64" s="239">
        <v>7.1124999999999999E-3</v>
      </c>
      <c r="AJ64" s="239">
        <v>5.8125E-3</v>
      </c>
      <c r="AK64" s="239">
        <v>6.6E-3</v>
      </c>
      <c r="AL64" s="239">
        <v>5.1000000000000004E-3</v>
      </c>
      <c r="AM64" s="239">
        <v>6.73749999999999E-3</v>
      </c>
      <c r="AN64" s="241">
        <v>6.0374999999999899E-3</v>
      </c>
      <c r="AP64" s="247">
        <v>0.66</v>
      </c>
      <c r="AQ64" s="243">
        <f t="shared" si="11"/>
        <v>16.5</v>
      </c>
    </row>
    <row r="65" spans="1:43" ht="15" thickBot="1" x14ac:dyDescent="0.25">
      <c r="A65" s="252">
        <v>8</v>
      </c>
      <c r="B65" s="256">
        <v>0.11131874999999999</v>
      </c>
      <c r="C65" s="253">
        <v>0.12141875000000001</v>
      </c>
      <c r="D65" s="253">
        <v>5.4518749999999998E-2</v>
      </c>
      <c r="E65" s="253">
        <v>2.4218750000000001E-2</v>
      </c>
      <c r="F65" s="253">
        <v>1.22875E-2</v>
      </c>
      <c r="G65" s="251">
        <v>9.9874999999999999E-3</v>
      </c>
      <c r="H65" s="253">
        <v>9.4928571428571397E-3</v>
      </c>
      <c r="I65" s="253">
        <v>8.6928571428571307E-3</v>
      </c>
      <c r="J65" s="253">
        <v>6.5312499999999997E-3</v>
      </c>
      <c r="K65" s="254">
        <v>5.5312499999999997E-3</v>
      </c>
      <c r="M65" s="247">
        <v>0.25</v>
      </c>
      <c r="N65" s="243">
        <f t="shared" si="10"/>
        <v>3.75</v>
      </c>
      <c r="O65" s="64"/>
      <c r="P65" s="255">
        <v>8</v>
      </c>
      <c r="Q65" s="256">
        <v>0.13412499999999999</v>
      </c>
      <c r="R65" s="253">
        <v>9.0725E-2</v>
      </c>
      <c r="S65" s="253">
        <v>6.0437499999999998E-2</v>
      </c>
      <c r="T65" s="253">
        <v>3.4037499999999998E-2</v>
      </c>
      <c r="U65" s="253">
        <v>2.17375E-2</v>
      </c>
      <c r="V65" s="253">
        <v>1.6737499999999999E-2</v>
      </c>
      <c r="W65" s="253">
        <v>1.66625E-2</v>
      </c>
      <c r="X65" s="253">
        <v>1.49625E-2</v>
      </c>
      <c r="Y65" s="253">
        <v>1.244375E-2</v>
      </c>
      <c r="Z65" s="251">
        <v>9.7437500000000093E-3</v>
      </c>
      <c r="AA65" s="253">
        <v>1.11E-2</v>
      </c>
      <c r="AB65" s="253">
        <v>1.12E-2</v>
      </c>
      <c r="AC65" s="253">
        <v>1.0619999999999999E-2</v>
      </c>
      <c r="AD65" s="253">
        <v>9.0200000000000002E-3</v>
      </c>
      <c r="AE65" s="253">
        <v>7.3062500000000002E-3</v>
      </c>
      <c r="AF65" s="253">
        <v>6.5062499999999999E-3</v>
      </c>
      <c r="AG65" s="253">
        <v>6.7375000000000004E-3</v>
      </c>
      <c r="AH65" s="253">
        <v>5.7375000000000004E-3</v>
      </c>
      <c r="AI65" s="253">
        <v>6.4124999999999998E-3</v>
      </c>
      <c r="AJ65" s="253">
        <v>6.1124999999999999E-3</v>
      </c>
      <c r="AK65" s="253">
        <v>4.7999999999999996E-3</v>
      </c>
      <c r="AL65" s="253">
        <v>5.1999999999999998E-3</v>
      </c>
      <c r="AM65" s="253">
        <v>6.73749999999999E-3</v>
      </c>
      <c r="AN65" s="254">
        <v>5.73749999999999E-3</v>
      </c>
      <c r="AP65" s="247">
        <v>0.46</v>
      </c>
      <c r="AQ65" s="243">
        <f t="shared" si="11"/>
        <v>11.5</v>
      </c>
    </row>
    <row r="66" spans="1:43" ht="15" thickBot="1" x14ac:dyDescent="0.25">
      <c r="O66" s="64"/>
    </row>
    <row r="67" spans="1:43" ht="15.75" thickBot="1" x14ac:dyDescent="0.25">
      <c r="A67" s="231" t="s">
        <v>175</v>
      </c>
      <c r="B67" s="260" t="s">
        <v>180</v>
      </c>
      <c r="C67" s="266">
        <v>0.05</v>
      </c>
      <c r="D67" s="237">
        <v>0.1</v>
      </c>
      <c r="E67" s="237">
        <v>0.15</v>
      </c>
      <c r="F67" s="237">
        <v>0.2</v>
      </c>
      <c r="G67" s="237">
        <v>0.25</v>
      </c>
      <c r="H67" s="237">
        <v>0.3</v>
      </c>
      <c r="I67" s="237">
        <v>0.35</v>
      </c>
      <c r="J67" s="237">
        <v>0.4</v>
      </c>
      <c r="K67" s="267">
        <v>1</v>
      </c>
      <c r="M67" s="145" t="s">
        <v>177</v>
      </c>
      <c r="N67" s="145" t="s">
        <v>178</v>
      </c>
      <c r="O67" s="64"/>
      <c r="P67" s="235" t="s">
        <v>175</v>
      </c>
      <c r="Q67" s="260" t="s">
        <v>180</v>
      </c>
      <c r="R67" s="266">
        <v>0.14000000000000001</v>
      </c>
      <c r="S67" s="237">
        <v>0.18</v>
      </c>
      <c r="T67" s="237">
        <v>0.22</v>
      </c>
      <c r="U67" s="237">
        <v>0.26</v>
      </c>
      <c r="V67" s="237">
        <v>0.3</v>
      </c>
      <c r="W67" s="237">
        <v>0.34</v>
      </c>
      <c r="X67" s="237">
        <v>0.38</v>
      </c>
      <c r="Y67" s="237">
        <v>0.42</v>
      </c>
      <c r="Z67" s="237">
        <v>0.46</v>
      </c>
      <c r="AA67" s="237">
        <v>0.5</v>
      </c>
      <c r="AB67" s="237">
        <v>0.54</v>
      </c>
      <c r="AC67" s="237">
        <v>0.57999999999999996</v>
      </c>
      <c r="AD67" s="237">
        <v>0.62</v>
      </c>
      <c r="AE67" s="237">
        <v>0.66</v>
      </c>
      <c r="AF67" s="237">
        <v>0.7</v>
      </c>
      <c r="AG67" s="237">
        <v>0.74</v>
      </c>
      <c r="AH67" s="237">
        <v>0.78</v>
      </c>
      <c r="AI67" s="237">
        <v>0.82</v>
      </c>
      <c r="AJ67" s="237">
        <v>0.86</v>
      </c>
      <c r="AK67" s="237">
        <v>0.9</v>
      </c>
      <c r="AL67" s="237">
        <v>0.94</v>
      </c>
      <c r="AM67" s="237">
        <v>0.98</v>
      </c>
      <c r="AN67" s="267">
        <v>1</v>
      </c>
      <c r="AP67" s="145" t="s">
        <v>177</v>
      </c>
      <c r="AQ67" s="145" t="s">
        <v>178</v>
      </c>
    </row>
    <row r="68" spans="1:43" ht="15" thickBot="1" x14ac:dyDescent="0.25">
      <c r="A68" s="238">
        <v>1</v>
      </c>
      <c r="B68" s="245">
        <v>0.10341875</v>
      </c>
      <c r="C68" s="268">
        <v>0.11631875</v>
      </c>
      <c r="D68" s="268">
        <v>1.0418749999999999E-2</v>
      </c>
      <c r="E68" s="251">
        <v>9.8187499999999907E-3</v>
      </c>
      <c r="F68" s="268">
        <v>7.9874999999999998E-3</v>
      </c>
      <c r="G68" s="268">
        <v>8.2874999999999997E-3</v>
      </c>
      <c r="H68" s="268">
        <v>6.7928571428571404E-3</v>
      </c>
      <c r="I68" s="268">
        <v>8.29285714285714E-3</v>
      </c>
      <c r="J68" s="268">
        <v>1.1931249999999999E-2</v>
      </c>
      <c r="K68" s="269">
        <v>6.7312500000000003E-3</v>
      </c>
      <c r="M68" s="247">
        <v>0.15</v>
      </c>
      <c r="N68" s="248">
        <f t="shared" ref="N68:N75" si="12">M68*15</f>
        <v>2.25</v>
      </c>
      <c r="O68" s="64"/>
      <c r="P68" s="244">
        <v>1</v>
      </c>
      <c r="Q68" s="245">
        <v>0.13792499999999999</v>
      </c>
      <c r="R68" s="268">
        <v>2.9125000000000002E-2</v>
      </c>
      <c r="S68" s="268">
        <v>1.14375E-2</v>
      </c>
      <c r="T68" s="251">
        <v>7.3374999999999899E-3</v>
      </c>
      <c r="U68" s="268">
        <v>8.6374999999999993E-3</v>
      </c>
      <c r="V68" s="268">
        <v>6.2375E-3</v>
      </c>
      <c r="W68" s="268">
        <v>8.0625000000000002E-3</v>
      </c>
      <c r="X68" s="268">
        <v>5.3625000000000001E-3</v>
      </c>
      <c r="Y68" s="268">
        <v>6.5437500000000001E-3</v>
      </c>
      <c r="Z68" s="268">
        <v>4.1437499999999999E-3</v>
      </c>
      <c r="AA68" s="268">
        <v>1.2800000000000001E-2</v>
      </c>
      <c r="AB68" s="268">
        <v>5.7000000000000002E-3</v>
      </c>
      <c r="AC68" s="268">
        <v>6.4200000000000004E-3</v>
      </c>
      <c r="AD68" s="268">
        <v>5.3200000000000001E-3</v>
      </c>
      <c r="AE68" s="268">
        <v>5.8062499999999998E-3</v>
      </c>
      <c r="AF68" s="268">
        <v>3.2062499999999999E-3</v>
      </c>
      <c r="AG68" s="268">
        <v>4.7375000000000004E-3</v>
      </c>
      <c r="AH68" s="268">
        <v>6.8374999999999998E-3</v>
      </c>
      <c r="AI68" s="268">
        <v>5.2125000000000001E-3</v>
      </c>
      <c r="AJ68" s="268">
        <v>3.5125E-3</v>
      </c>
      <c r="AK68" s="268">
        <v>3.0999999999999999E-3</v>
      </c>
      <c r="AL68" s="268">
        <v>3.3E-3</v>
      </c>
      <c r="AM68" s="268">
        <v>4.6375000000000001E-3</v>
      </c>
      <c r="AN68" s="269">
        <v>4.2374999999999904E-3</v>
      </c>
      <c r="AP68" s="247">
        <v>0.22</v>
      </c>
      <c r="AQ68" s="243">
        <f>AP68*25</f>
        <v>5.5</v>
      </c>
    </row>
    <row r="69" spans="1:43" ht="15" thickBot="1" x14ac:dyDescent="0.25">
      <c r="A69" s="238">
        <v>2</v>
      </c>
      <c r="B69" s="249">
        <v>9.5818749999999994E-2</v>
      </c>
      <c r="C69" s="239">
        <v>0.10081875</v>
      </c>
      <c r="D69" s="251">
        <v>9.6187500000000006E-3</v>
      </c>
      <c r="E69" s="239">
        <v>1.031875E-2</v>
      </c>
      <c r="F69" s="239">
        <v>7.5874999999999901E-3</v>
      </c>
      <c r="G69" s="239">
        <v>7.6874999999999999E-3</v>
      </c>
      <c r="H69" s="239">
        <v>7.5928571428571399E-3</v>
      </c>
      <c r="I69" s="239">
        <v>7.0928571428571403E-3</v>
      </c>
      <c r="J69" s="239">
        <v>2.3131249999999999E-2</v>
      </c>
      <c r="K69" s="241">
        <v>4.63125E-3</v>
      </c>
      <c r="M69" s="247">
        <v>0.1</v>
      </c>
      <c r="N69" s="243">
        <f t="shared" si="12"/>
        <v>1.5</v>
      </c>
      <c r="O69" s="64"/>
      <c r="P69" s="244">
        <v>2</v>
      </c>
      <c r="Q69" s="249">
        <v>0.126025</v>
      </c>
      <c r="R69" s="239">
        <v>2.7625E-2</v>
      </c>
      <c r="S69" s="251">
        <v>9.9375000000000002E-3</v>
      </c>
      <c r="T69" s="239">
        <v>6.3375000000000003E-3</v>
      </c>
      <c r="U69" s="239">
        <v>5.5374999999999999E-3</v>
      </c>
      <c r="V69" s="239">
        <v>5.4374999999999996E-3</v>
      </c>
      <c r="W69" s="239">
        <v>6.4625000000000004E-3</v>
      </c>
      <c r="X69" s="239">
        <v>4.1625000000000004E-3</v>
      </c>
      <c r="Y69" s="239">
        <v>3.2437500000000001E-3</v>
      </c>
      <c r="Z69" s="239">
        <v>3.2437500000000001E-3</v>
      </c>
      <c r="AA69" s="239">
        <v>5.4999999999999997E-3</v>
      </c>
      <c r="AB69" s="239">
        <v>4.3000000000000104E-3</v>
      </c>
      <c r="AC69" s="239">
        <v>5.9199999999999999E-3</v>
      </c>
      <c r="AD69" s="239">
        <v>3.2200000000000002E-3</v>
      </c>
      <c r="AE69" s="239">
        <v>3.90625E-3</v>
      </c>
      <c r="AF69" s="239">
        <v>3.3062500000000002E-3</v>
      </c>
      <c r="AG69" s="239">
        <v>3.4375E-3</v>
      </c>
      <c r="AH69" s="239">
        <v>3.5374999999999998E-3</v>
      </c>
      <c r="AI69" s="239">
        <v>3.2125000000000001E-3</v>
      </c>
      <c r="AJ69" s="239">
        <v>3.0125E-3</v>
      </c>
      <c r="AK69" s="239">
        <v>2.8999999999999998E-3</v>
      </c>
      <c r="AL69" s="239">
        <v>2.8E-3</v>
      </c>
      <c r="AM69" s="239">
        <v>4.4374999999999901E-3</v>
      </c>
      <c r="AN69" s="241">
        <v>3.3374999999999902E-3</v>
      </c>
      <c r="AP69" s="247">
        <v>0.18</v>
      </c>
      <c r="AQ69" s="243">
        <f t="shared" ref="AQ69:AQ75" si="13">AP69*25</f>
        <v>4.5</v>
      </c>
    </row>
    <row r="70" spans="1:43" ht="15" thickBot="1" x14ac:dyDescent="0.25">
      <c r="A70" s="238">
        <v>3</v>
      </c>
      <c r="B70" s="249">
        <v>8.7818750000000001E-2</v>
      </c>
      <c r="C70" s="239">
        <v>0.12341874999999999</v>
      </c>
      <c r="D70" s="239">
        <v>1.031875E-2</v>
      </c>
      <c r="E70" s="251">
        <v>9.71875E-3</v>
      </c>
      <c r="F70" s="239">
        <v>7.6874999999999999E-3</v>
      </c>
      <c r="G70" s="239">
        <v>7.6874999999999999E-3</v>
      </c>
      <c r="H70" s="239">
        <v>6.5928571428571399E-3</v>
      </c>
      <c r="I70" s="239">
        <v>7.7928571428571396E-3</v>
      </c>
      <c r="J70" s="239">
        <v>8.93125E-3</v>
      </c>
      <c r="K70" s="241">
        <v>6.8312499999999996E-3</v>
      </c>
      <c r="M70" s="247">
        <v>0.15</v>
      </c>
      <c r="N70" s="243">
        <f t="shared" si="12"/>
        <v>2.25</v>
      </c>
      <c r="O70" s="64"/>
      <c r="P70" s="244">
        <v>3</v>
      </c>
      <c r="Q70" s="249">
        <v>0.12822500000000001</v>
      </c>
      <c r="R70" s="239">
        <v>3.5525000000000001E-2</v>
      </c>
      <c r="S70" s="239">
        <v>1.02375E-2</v>
      </c>
      <c r="T70" s="251">
        <v>8.1375000000000006E-3</v>
      </c>
      <c r="U70" s="239">
        <v>5.9375000000000001E-3</v>
      </c>
      <c r="V70" s="239">
        <v>6.3375000000000003E-3</v>
      </c>
      <c r="W70" s="239">
        <v>5.6625E-3</v>
      </c>
      <c r="X70" s="239">
        <v>4.5624999999999997E-3</v>
      </c>
      <c r="Y70" s="239">
        <v>3.9437500000000002E-3</v>
      </c>
      <c r="Z70" s="239">
        <v>4.0437499999999996E-3</v>
      </c>
      <c r="AA70" s="239">
        <v>4.80000000000001E-3</v>
      </c>
      <c r="AB70" s="239">
        <v>4.4999999999999997E-3</v>
      </c>
      <c r="AC70" s="239">
        <v>2.4199999999999998E-3</v>
      </c>
      <c r="AD70" s="239">
        <v>3.1199999999999999E-3</v>
      </c>
      <c r="AE70" s="239">
        <v>3.8062500000000002E-3</v>
      </c>
      <c r="AF70" s="239">
        <v>2.7062499999999999E-3</v>
      </c>
      <c r="AG70" s="239">
        <v>4.4374999999999996E-3</v>
      </c>
      <c r="AH70" s="239">
        <v>3.9375E-3</v>
      </c>
      <c r="AI70" s="239">
        <v>3.5125E-3</v>
      </c>
      <c r="AJ70" s="239">
        <v>3.4125000000000002E-3</v>
      </c>
      <c r="AK70" s="239">
        <v>4.0000000000000001E-3</v>
      </c>
      <c r="AL70" s="239">
        <v>3.3E-3</v>
      </c>
      <c r="AM70" s="239">
        <v>3.8374999999999898E-3</v>
      </c>
      <c r="AN70" s="241">
        <v>3.6374999999999901E-3</v>
      </c>
      <c r="AP70" s="247">
        <v>0.22</v>
      </c>
      <c r="AQ70" s="243">
        <f t="shared" si="13"/>
        <v>5.5</v>
      </c>
    </row>
    <row r="71" spans="1:43" ht="15" thickBot="1" x14ac:dyDescent="0.25">
      <c r="A71" s="238">
        <v>4</v>
      </c>
      <c r="B71" s="249">
        <v>9.6718750000000006E-2</v>
      </c>
      <c r="C71" s="239">
        <v>8.1518750000000001E-2</v>
      </c>
      <c r="D71" s="251">
        <v>9.6187500000000006E-3</v>
      </c>
      <c r="E71" s="239">
        <v>9.5187499999999908E-3</v>
      </c>
      <c r="F71" s="239">
        <v>7.4875000000000002E-3</v>
      </c>
      <c r="G71" s="239">
        <v>7.8875000000000004E-3</v>
      </c>
      <c r="H71" s="239">
        <v>7.1928571428571302E-3</v>
      </c>
      <c r="I71" s="239">
        <v>6.6928571428571402E-3</v>
      </c>
      <c r="J71" s="239">
        <v>1.123125E-2</v>
      </c>
      <c r="K71" s="241">
        <v>5.7312500000000002E-3</v>
      </c>
      <c r="M71" s="247">
        <v>0.1</v>
      </c>
      <c r="N71" s="243">
        <f t="shared" si="12"/>
        <v>1.5</v>
      </c>
      <c r="O71" s="64"/>
      <c r="P71" s="244">
        <v>4</v>
      </c>
      <c r="Q71" s="249">
        <v>0.127225</v>
      </c>
      <c r="R71" s="239">
        <v>3.1125E-2</v>
      </c>
      <c r="S71" s="239">
        <v>1.10375E-2</v>
      </c>
      <c r="T71" s="251">
        <v>7.5374999999999999E-3</v>
      </c>
      <c r="U71" s="239">
        <v>5.4374999999999996E-3</v>
      </c>
      <c r="V71" s="239">
        <v>5.9375000000000001E-3</v>
      </c>
      <c r="W71" s="239">
        <v>6.0625000000000097E-3</v>
      </c>
      <c r="X71" s="239">
        <v>4.86250000000001E-3</v>
      </c>
      <c r="Y71" s="239">
        <v>3.3437499999999999E-3</v>
      </c>
      <c r="Z71" s="239">
        <v>3.4437500000000002E-3</v>
      </c>
      <c r="AA71" s="239">
        <v>3.8999999999999998E-3</v>
      </c>
      <c r="AB71" s="239">
        <v>4.3000000000000104E-3</v>
      </c>
      <c r="AC71" s="239">
        <v>3.1199999999999999E-3</v>
      </c>
      <c r="AD71" s="239">
        <v>3.7200000000000002E-3</v>
      </c>
      <c r="AE71" s="239">
        <v>3.40625E-3</v>
      </c>
      <c r="AF71" s="239">
        <v>3.1062500000000001E-3</v>
      </c>
      <c r="AG71" s="239">
        <v>3.4375E-3</v>
      </c>
      <c r="AH71" s="239">
        <v>3.1375000000000001E-3</v>
      </c>
      <c r="AI71" s="239">
        <v>3.5125E-3</v>
      </c>
      <c r="AJ71" s="239">
        <v>3.5125E-3</v>
      </c>
      <c r="AK71" s="239">
        <v>2.3999999999999998E-3</v>
      </c>
      <c r="AL71" s="239">
        <v>2.8E-3</v>
      </c>
      <c r="AM71" s="239">
        <v>3.6374999999999901E-3</v>
      </c>
      <c r="AN71" s="241">
        <v>3.3374999999999902E-3</v>
      </c>
      <c r="AP71" s="247">
        <v>0.22</v>
      </c>
      <c r="AQ71" s="243">
        <f t="shared" si="13"/>
        <v>5.5</v>
      </c>
    </row>
    <row r="72" spans="1:43" ht="15" thickBot="1" x14ac:dyDescent="0.25">
      <c r="A72" s="238">
        <v>5</v>
      </c>
      <c r="B72" s="249">
        <v>0.10191875</v>
      </c>
      <c r="C72" s="239">
        <v>0.10481875</v>
      </c>
      <c r="D72" s="239">
        <v>1.001875E-2</v>
      </c>
      <c r="E72" s="251">
        <v>9.3187499999999902E-3</v>
      </c>
      <c r="F72" s="239">
        <v>7.2874999999999997E-3</v>
      </c>
      <c r="G72" s="239">
        <v>7.4875000000000002E-3</v>
      </c>
      <c r="H72" s="239">
        <v>7.29285714285714E-3</v>
      </c>
      <c r="I72" s="239">
        <v>6.4928571428571301E-3</v>
      </c>
      <c r="J72" s="239">
        <v>1.0731249999999999E-2</v>
      </c>
      <c r="K72" s="241">
        <v>5.7312500000000002E-3</v>
      </c>
      <c r="M72" s="247">
        <v>0.15</v>
      </c>
      <c r="N72" s="243">
        <f t="shared" si="12"/>
        <v>2.25</v>
      </c>
      <c r="O72" s="64"/>
      <c r="P72" s="244">
        <v>5</v>
      </c>
      <c r="Q72" s="249">
        <v>0.13502500000000001</v>
      </c>
      <c r="R72" s="239">
        <v>2.0924999999999999E-2</v>
      </c>
      <c r="S72" s="251">
        <v>9.5374999999999904E-3</v>
      </c>
      <c r="T72" s="239">
        <v>7.9375000000000001E-3</v>
      </c>
      <c r="U72" s="239">
        <v>5.5374999999999999E-3</v>
      </c>
      <c r="V72" s="239">
        <v>6.3375000000000003E-3</v>
      </c>
      <c r="W72" s="239">
        <v>8.0625000000000002E-3</v>
      </c>
      <c r="X72" s="239">
        <v>5.1625000000000004E-3</v>
      </c>
      <c r="Y72" s="239">
        <v>4.4437499999999998E-3</v>
      </c>
      <c r="Z72" s="239">
        <v>3.4437500000000002E-3</v>
      </c>
      <c r="AA72" s="239">
        <v>5.7000000000000002E-3</v>
      </c>
      <c r="AB72" s="239">
        <v>5.80000000000001E-3</v>
      </c>
      <c r="AC72" s="239">
        <v>3.82E-3</v>
      </c>
      <c r="AD72" s="239">
        <v>3.62E-3</v>
      </c>
      <c r="AE72" s="239">
        <v>4.3062500000000002E-3</v>
      </c>
      <c r="AF72" s="239">
        <v>3.1062500000000001E-3</v>
      </c>
      <c r="AG72" s="239">
        <v>4.3375000000000002E-3</v>
      </c>
      <c r="AH72" s="239">
        <v>2.5374999999999998E-3</v>
      </c>
      <c r="AI72" s="239">
        <v>3.6124999999999998E-3</v>
      </c>
      <c r="AJ72" s="239">
        <v>3.9125000000000002E-3</v>
      </c>
      <c r="AK72" s="239">
        <v>3.0999999999999999E-3</v>
      </c>
      <c r="AL72" s="239">
        <v>2.5999999999999999E-3</v>
      </c>
      <c r="AM72" s="239">
        <v>3.5374999999999998E-3</v>
      </c>
      <c r="AN72" s="241">
        <v>3.1374999999999901E-3</v>
      </c>
      <c r="AP72" s="247">
        <v>0.18</v>
      </c>
      <c r="AQ72" s="243">
        <f>AP72*25</f>
        <v>4.5</v>
      </c>
    </row>
    <row r="73" spans="1:43" ht="15" thickBot="1" x14ac:dyDescent="0.25">
      <c r="A73" s="238">
        <v>6</v>
      </c>
      <c r="B73" s="249">
        <v>9.7618750000000004E-2</v>
      </c>
      <c r="C73" s="239">
        <v>8.9318750000000002E-2</v>
      </c>
      <c r="D73" s="251">
        <v>8.8187499999999898E-3</v>
      </c>
      <c r="E73" s="239">
        <v>9.5187499999999908E-3</v>
      </c>
      <c r="F73" s="239">
        <v>7.0875E-3</v>
      </c>
      <c r="G73" s="239">
        <v>7.8875000000000004E-3</v>
      </c>
      <c r="H73" s="239">
        <v>6.5928571428571399E-3</v>
      </c>
      <c r="I73" s="239">
        <v>6.5928571428571399E-3</v>
      </c>
      <c r="J73" s="239">
        <v>8.93125E-3</v>
      </c>
      <c r="K73" s="241">
        <v>4.63125E-3</v>
      </c>
      <c r="M73" s="247">
        <v>0.1</v>
      </c>
      <c r="N73" s="243">
        <f t="shared" si="12"/>
        <v>1.5</v>
      </c>
      <c r="O73" s="64"/>
      <c r="P73" s="244">
        <v>6</v>
      </c>
      <c r="Q73" s="249">
        <v>0.125525</v>
      </c>
      <c r="R73" s="239">
        <v>2.2525E-2</v>
      </c>
      <c r="S73" s="251">
        <v>9.2374999999999992E-3</v>
      </c>
      <c r="T73" s="239">
        <v>6.7375000000000004E-3</v>
      </c>
      <c r="U73" s="239">
        <v>7.4374999999999997E-3</v>
      </c>
      <c r="V73" s="239">
        <v>5.4374999999999996E-3</v>
      </c>
      <c r="W73" s="239">
        <v>6.0625000000000097E-3</v>
      </c>
      <c r="X73" s="239">
        <v>4.7625000000000002E-3</v>
      </c>
      <c r="Y73" s="239">
        <v>3.3437499999999999E-3</v>
      </c>
      <c r="Z73" s="239">
        <v>3.8437499999999999E-3</v>
      </c>
      <c r="AA73" s="239">
        <v>4.4999999999999997E-3</v>
      </c>
      <c r="AB73" s="239">
        <v>5.1999999999999998E-3</v>
      </c>
      <c r="AC73" s="239">
        <v>3.1199999999999999E-3</v>
      </c>
      <c r="AD73" s="239">
        <v>6.2199999999999998E-3</v>
      </c>
      <c r="AE73" s="239">
        <v>3.90625E-3</v>
      </c>
      <c r="AF73" s="239">
        <v>3.6062500000000001E-3</v>
      </c>
      <c r="AG73" s="239">
        <v>2.8375000000000002E-3</v>
      </c>
      <c r="AH73" s="239">
        <v>3.0374999999999998E-3</v>
      </c>
      <c r="AI73" s="239">
        <v>3.5125E-3</v>
      </c>
      <c r="AJ73" s="239">
        <v>3.5125E-3</v>
      </c>
      <c r="AK73" s="239">
        <v>3.0999999999999999E-3</v>
      </c>
      <c r="AL73" s="239">
        <v>2.5999999999999999E-3</v>
      </c>
      <c r="AM73" s="239">
        <v>2.6374999999999901E-3</v>
      </c>
      <c r="AN73" s="241">
        <v>3.1374999999999901E-3</v>
      </c>
      <c r="AP73" s="247">
        <v>0.18</v>
      </c>
      <c r="AQ73" s="243">
        <f t="shared" si="13"/>
        <v>4.5</v>
      </c>
    </row>
    <row r="74" spans="1:43" ht="15" thickBot="1" x14ac:dyDescent="0.25">
      <c r="A74" s="238">
        <v>7</v>
      </c>
      <c r="B74" s="249">
        <v>9.7318749999999996E-2</v>
      </c>
      <c r="C74" s="239">
        <v>9.7418749999999998E-2</v>
      </c>
      <c r="D74" s="239">
        <v>1.031875E-2</v>
      </c>
      <c r="E74" s="246">
        <v>9.5187499999999908E-3</v>
      </c>
      <c r="F74" s="239">
        <v>7.5874999999999901E-3</v>
      </c>
      <c r="G74" s="239">
        <v>7.1875000000000003E-3</v>
      </c>
      <c r="H74" s="239">
        <v>7.7928571428571396E-3</v>
      </c>
      <c r="I74" s="239">
        <v>7.29285714285714E-3</v>
      </c>
      <c r="J74" s="239">
        <v>1.0731249999999999E-2</v>
      </c>
      <c r="K74" s="241">
        <v>5.63125E-3</v>
      </c>
      <c r="M74" s="247">
        <v>0.15</v>
      </c>
      <c r="N74" s="243">
        <f t="shared" si="12"/>
        <v>2.25</v>
      </c>
      <c r="O74" s="64"/>
      <c r="P74" s="244">
        <v>7</v>
      </c>
      <c r="Q74" s="249">
        <v>0.13492499999999999</v>
      </c>
      <c r="R74" s="239">
        <v>2.2925000000000001E-2</v>
      </c>
      <c r="S74" s="239">
        <v>1.0337499999999999E-2</v>
      </c>
      <c r="T74" s="251">
        <v>7.2375E-3</v>
      </c>
      <c r="U74" s="239">
        <v>7.4374999999999997E-3</v>
      </c>
      <c r="V74" s="239">
        <v>5.5374999999999999E-3</v>
      </c>
      <c r="W74" s="239">
        <v>7.7625000000000098E-3</v>
      </c>
      <c r="X74" s="239">
        <v>5.2624999999999998E-3</v>
      </c>
      <c r="Y74" s="239">
        <v>5.4437499999999998E-3</v>
      </c>
      <c r="Z74" s="239">
        <v>3.1437499999999998E-3</v>
      </c>
      <c r="AA74" s="239">
        <v>5.80000000000001E-3</v>
      </c>
      <c r="AB74" s="239">
        <v>5.4999999999999997E-3</v>
      </c>
      <c r="AC74" s="239">
        <v>8.5199999999999998E-3</v>
      </c>
      <c r="AD74" s="239">
        <v>4.9199999999999999E-3</v>
      </c>
      <c r="AE74" s="239">
        <v>4.90625E-3</v>
      </c>
      <c r="AF74" s="239">
        <v>3.6062500000000001E-3</v>
      </c>
      <c r="AG74" s="239">
        <v>5.2375E-3</v>
      </c>
      <c r="AH74" s="239">
        <v>3.5374999999999998E-3</v>
      </c>
      <c r="AI74" s="239">
        <v>5.5125E-3</v>
      </c>
      <c r="AJ74" s="239">
        <v>2.7125000000000001E-3</v>
      </c>
      <c r="AK74" s="239">
        <v>4.0000000000000001E-3</v>
      </c>
      <c r="AL74" s="239">
        <v>2.8E-3</v>
      </c>
      <c r="AM74" s="239">
        <v>3.73749999999999E-3</v>
      </c>
      <c r="AN74" s="241">
        <v>3.73749999999999E-3</v>
      </c>
      <c r="AP74" s="247">
        <v>0.22</v>
      </c>
      <c r="AQ74" s="243">
        <f t="shared" si="13"/>
        <v>5.5</v>
      </c>
    </row>
    <row r="75" spans="1:43" ht="15" thickBot="1" x14ac:dyDescent="0.25">
      <c r="A75" s="252">
        <v>8</v>
      </c>
      <c r="B75" s="256">
        <v>0.10361875</v>
      </c>
      <c r="C75" s="253">
        <v>0.14971875000000001</v>
      </c>
      <c r="D75" s="253">
        <v>1.0118749999999999E-2</v>
      </c>
      <c r="E75" s="250">
        <v>9.2187499999999995E-3</v>
      </c>
      <c r="F75" s="253">
        <v>6.88749999999999E-3</v>
      </c>
      <c r="G75" s="253">
        <v>6.6874999999999999E-3</v>
      </c>
      <c r="H75" s="253">
        <v>8.29285714285714E-3</v>
      </c>
      <c r="I75" s="253">
        <v>6.4928571428571301E-3</v>
      </c>
      <c r="J75" s="253">
        <v>5.1312500000000004E-3</v>
      </c>
      <c r="K75" s="254">
        <v>5.0312500000000001E-3</v>
      </c>
      <c r="M75" s="247">
        <v>0.15</v>
      </c>
      <c r="N75" s="243">
        <f t="shared" si="12"/>
        <v>2.25</v>
      </c>
      <c r="O75" s="64"/>
      <c r="P75" s="255">
        <v>8</v>
      </c>
      <c r="Q75" s="256">
        <v>0.126025</v>
      </c>
      <c r="R75" s="253">
        <v>2.6724999999999999E-2</v>
      </c>
      <c r="S75" s="251">
        <v>9.1374999999999998E-3</v>
      </c>
      <c r="T75" s="253">
        <v>6.1374999999999902E-3</v>
      </c>
      <c r="U75" s="253">
        <v>7.2375E-3</v>
      </c>
      <c r="V75" s="253">
        <v>4.6375000000000001E-3</v>
      </c>
      <c r="W75" s="253">
        <v>8.8625000000000006E-3</v>
      </c>
      <c r="X75" s="253">
        <v>7.3625000000000001E-3</v>
      </c>
      <c r="Y75" s="253">
        <v>3.04375E-3</v>
      </c>
      <c r="Z75" s="253">
        <v>3.04375E-3</v>
      </c>
      <c r="AA75" s="253">
        <v>3.8999999999999998E-3</v>
      </c>
      <c r="AB75" s="253">
        <v>4.4000000000000003E-3</v>
      </c>
      <c r="AC75" s="253">
        <v>5.5199999999999997E-3</v>
      </c>
      <c r="AD75" s="253">
        <v>5.4200000000000003E-3</v>
      </c>
      <c r="AE75" s="253">
        <v>3.1062500000000001E-3</v>
      </c>
      <c r="AF75" s="253">
        <v>3.0062499999999998E-3</v>
      </c>
      <c r="AG75" s="253">
        <v>3.2374999999999999E-3</v>
      </c>
      <c r="AH75" s="253">
        <v>3.0374999999999998E-3</v>
      </c>
      <c r="AI75" s="253">
        <v>3.0125E-3</v>
      </c>
      <c r="AJ75" s="253">
        <v>4.4124999999999998E-3</v>
      </c>
      <c r="AK75" s="253">
        <v>2.5999999999999999E-3</v>
      </c>
      <c r="AL75" s="253">
        <v>2.0999999999999999E-3</v>
      </c>
      <c r="AM75" s="253">
        <v>4.5374999999999903E-3</v>
      </c>
      <c r="AN75" s="254">
        <v>3.5374999999999998E-3</v>
      </c>
      <c r="AP75" s="247">
        <v>0.18</v>
      </c>
      <c r="AQ75" s="243">
        <f t="shared" si="13"/>
        <v>4.5</v>
      </c>
    </row>
    <row r="76" spans="1:43" ht="15" thickBot="1" x14ac:dyDescent="0.25">
      <c r="H76" s="263"/>
      <c r="O76" s="64"/>
      <c r="W76" s="263"/>
    </row>
    <row r="77" spans="1:43" ht="15.75" thickBot="1" x14ac:dyDescent="0.25">
      <c r="A77" s="231" t="s">
        <v>175</v>
      </c>
      <c r="B77" s="264" t="s">
        <v>181</v>
      </c>
      <c r="C77" s="266">
        <v>0.05</v>
      </c>
      <c r="D77" s="237">
        <v>0.1</v>
      </c>
      <c r="E77" s="237">
        <v>0.15</v>
      </c>
      <c r="F77" s="237">
        <v>0.2</v>
      </c>
      <c r="G77" s="237">
        <v>0.25</v>
      </c>
      <c r="H77" s="237">
        <v>0.3</v>
      </c>
      <c r="I77" s="237">
        <v>0.35</v>
      </c>
      <c r="J77" s="237">
        <v>0.4</v>
      </c>
      <c r="K77" s="267">
        <v>1</v>
      </c>
      <c r="M77" s="145" t="s">
        <v>177</v>
      </c>
      <c r="N77" s="145" t="s">
        <v>178</v>
      </c>
      <c r="O77" s="64"/>
      <c r="P77" s="235" t="s">
        <v>175</v>
      </c>
      <c r="Q77" s="264" t="s">
        <v>181</v>
      </c>
      <c r="R77" s="266">
        <v>0.14000000000000001</v>
      </c>
      <c r="S77" s="237">
        <v>0.18</v>
      </c>
      <c r="T77" s="237">
        <v>0.22</v>
      </c>
      <c r="U77" s="237">
        <v>0.26</v>
      </c>
      <c r="V77" s="237">
        <v>0.3</v>
      </c>
      <c r="W77" s="237">
        <v>0.34</v>
      </c>
      <c r="X77" s="237">
        <v>0.38</v>
      </c>
      <c r="Y77" s="237">
        <v>0.42</v>
      </c>
      <c r="Z77" s="237">
        <v>0.46</v>
      </c>
      <c r="AA77" s="237">
        <v>0.5</v>
      </c>
      <c r="AB77" s="237">
        <v>0.54</v>
      </c>
      <c r="AC77" s="237">
        <v>0.57999999999999996</v>
      </c>
      <c r="AD77" s="237">
        <v>0.62</v>
      </c>
      <c r="AE77" s="237">
        <v>0.66</v>
      </c>
      <c r="AF77" s="237">
        <v>0.7</v>
      </c>
      <c r="AG77" s="237">
        <v>0.74</v>
      </c>
      <c r="AH77" s="237">
        <v>0.78</v>
      </c>
      <c r="AI77" s="237">
        <v>0.82</v>
      </c>
      <c r="AJ77" s="237">
        <v>0.86</v>
      </c>
      <c r="AK77" s="237">
        <v>0.9</v>
      </c>
      <c r="AL77" s="237">
        <v>0.94</v>
      </c>
      <c r="AM77" s="237">
        <v>0.98</v>
      </c>
      <c r="AN77" s="267">
        <v>1</v>
      </c>
      <c r="AP77" s="145" t="s">
        <v>177</v>
      </c>
      <c r="AQ77" s="145" t="s">
        <v>178</v>
      </c>
    </row>
    <row r="78" spans="1:43" ht="15" thickBot="1" x14ac:dyDescent="0.25">
      <c r="A78" s="238">
        <v>1</v>
      </c>
      <c r="B78" s="245">
        <v>0.12501875000000001</v>
      </c>
      <c r="C78" s="268">
        <v>0.14651875</v>
      </c>
      <c r="D78" s="268">
        <v>0.11041875</v>
      </c>
      <c r="E78" s="268">
        <v>2.9018749999999999E-2</v>
      </c>
      <c r="F78" s="268">
        <v>1.48875E-2</v>
      </c>
      <c r="G78" s="268">
        <v>1.01875E-2</v>
      </c>
      <c r="H78" s="268">
        <v>1.1292857142857099E-2</v>
      </c>
      <c r="I78" s="268">
        <v>1.14928571428571E-2</v>
      </c>
      <c r="J78" s="268">
        <v>1.0731249999999999E-2</v>
      </c>
      <c r="K78" s="269">
        <v>7.4312500000000004E-3</v>
      </c>
      <c r="M78" s="261" t="s">
        <v>71</v>
      </c>
      <c r="N78" s="262" t="s">
        <v>71</v>
      </c>
      <c r="O78" s="64"/>
      <c r="P78" s="244">
        <v>1</v>
      </c>
      <c r="Q78" s="245">
        <v>0.13172500000000001</v>
      </c>
      <c r="R78" s="268">
        <v>8.7925000000000003E-2</v>
      </c>
      <c r="S78" s="268">
        <v>5.6737500000000003E-2</v>
      </c>
      <c r="T78" s="268">
        <v>3.9537500000000003E-2</v>
      </c>
      <c r="U78" s="268">
        <v>3.3337499999999999E-2</v>
      </c>
      <c r="V78" s="268">
        <v>4.4137500000000003E-2</v>
      </c>
      <c r="W78" s="268">
        <v>2.2562499999999999E-2</v>
      </c>
      <c r="X78" s="268">
        <v>1.9162499999999999E-2</v>
      </c>
      <c r="Y78" s="268">
        <v>1.6743750000000002E-2</v>
      </c>
      <c r="Z78" s="268">
        <v>1.6343750000000001E-2</v>
      </c>
      <c r="AA78" s="268">
        <v>1.54E-2</v>
      </c>
      <c r="AB78" s="268">
        <v>1.24E-2</v>
      </c>
      <c r="AC78" s="268">
        <v>1.242E-2</v>
      </c>
      <c r="AD78" s="268">
        <v>1.1520000000000001E-2</v>
      </c>
      <c r="AE78" s="268">
        <v>1.110625E-2</v>
      </c>
      <c r="AF78" s="268">
        <v>0.20020625</v>
      </c>
      <c r="AG78" s="251">
        <v>8.1375000000000006E-3</v>
      </c>
      <c r="AH78" s="268">
        <v>1.08375E-2</v>
      </c>
      <c r="AI78" s="268">
        <v>8.3125000000000004E-3</v>
      </c>
      <c r="AJ78" s="268">
        <v>1.0512499999999999E-2</v>
      </c>
      <c r="AK78" s="268">
        <v>6.4999999999999997E-3</v>
      </c>
      <c r="AL78" s="268">
        <v>8.9999999999999993E-3</v>
      </c>
      <c r="AM78" s="268">
        <v>8.2374999999999896E-3</v>
      </c>
      <c r="AN78" s="269">
        <v>9.5375000000000008E-3</v>
      </c>
      <c r="AP78" s="247">
        <v>0.74</v>
      </c>
      <c r="AQ78" s="243">
        <f>AP78*25</f>
        <v>18.5</v>
      </c>
    </row>
    <row r="79" spans="1:43" ht="15" thickBot="1" x14ac:dyDescent="0.25">
      <c r="A79" s="238">
        <v>2</v>
      </c>
      <c r="B79" s="249">
        <v>0.11261875</v>
      </c>
      <c r="C79" s="239">
        <v>0.13371875</v>
      </c>
      <c r="D79" s="239">
        <v>0.10321875</v>
      </c>
      <c r="E79" s="239">
        <v>5.4718749999999997E-2</v>
      </c>
      <c r="F79" s="239">
        <v>1.67875E-2</v>
      </c>
      <c r="G79" s="239">
        <v>1.13875E-2</v>
      </c>
      <c r="H79" s="239">
        <v>1.05928571428571E-2</v>
      </c>
      <c r="I79" s="246">
        <v>9.9928571428571401E-3</v>
      </c>
      <c r="J79" s="239">
        <v>8.3312500000000001E-3</v>
      </c>
      <c r="K79" s="241">
        <v>5.4312500000000003E-3</v>
      </c>
      <c r="M79" s="247">
        <v>0.35</v>
      </c>
      <c r="N79" s="248">
        <f t="shared" ref="N79:N85" si="14">M79*15</f>
        <v>5.25</v>
      </c>
      <c r="O79" s="64"/>
      <c r="P79" s="244">
        <v>2</v>
      </c>
      <c r="Q79" s="249">
        <v>0.135825</v>
      </c>
      <c r="R79" s="239">
        <v>9.8025000000000001E-2</v>
      </c>
      <c r="S79" s="239">
        <v>6.2237500000000001E-2</v>
      </c>
      <c r="T79" s="239">
        <v>5.3337500000000003E-2</v>
      </c>
      <c r="U79" s="239">
        <v>3.4537499999999999E-2</v>
      </c>
      <c r="V79" s="239">
        <v>3.5037499999999999E-2</v>
      </c>
      <c r="W79" s="239">
        <v>2.4862499999999999E-2</v>
      </c>
      <c r="X79" s="239">
        <v>1.7162500000000001E-2</v>
      </c>
      <c r="Y79" s="239">
        <v>1.7443750000000001E-2</v>
      </c>
      <c r="Z79" s="239">
        <v>1.4543749999999999E-2</v>
      </c>
      <c r="AA79" s="239">
        <v>1.2500000000000001E-2</v>
      </c>
      <c r="AB79" s="239">
        <v>1.14E-2</v>
      </c>
      <c r="AC79" s="239">
        <v>1.342E-2</v>
      </c>
      <c r="AD79" s="239">
        <v>1.0319999999999999E-2</v>
      </c>
      <c r="AE79" s="239">
        <v>1.070625E-2</v>
      </c>
      <c r="AF79" s="251">
        <v>9.0062500000000004E-3</v>
      </c>
      <c r="AG79" s="239">
        <v>7.8375000000000007E-3</v>
      </c>
      <c r="AH79" s="239">
        <v>7.2375E-3</v>
      </c>
      <c r="AI79" s="239">
        <v>8.0125000000000005E-3</v>
      </c>
      <c r="AJ79" s="239">
        <v>8.4124999999999998E-3</v>
      </c>
      <c r="AK79" s="239">
        <v>6.3E-3</v>
      </c>
      <c r="AL79" s="239">
        <v>5.8999999999999999E-3</v>
      </c>
      <c r="AM79" s="239">
        <v>7.1374999999999902E-3</v>
      </c>
      <c r="AN79" s="241">
        <v>8.1374999999999902E-3</v>
      </c>
      <c r="AP79" s="247">
        <v>0.7</v>
      </c>
      <c r="AQ79" s="243">
        <f t="shared" ref="AQ79:AQ85" si="15">AP79*25</f>
        <v>17.5</v>
      </c>
    </row>
    <row r="80" spans="1:43" ht="15" thickBot="1" x14ac:dyDescent="0.25">
      <c r="A80" s="238">
        <v>3</v>
      </c>
      <c r="B80" s="249">
        <v>0.11441875</v>
      </c>
      <c r="C80" s="239">
        <v>0.14131874999999999</v>
      </c>
      <c r="D80" s="239">
        <v>8.4618750000000006E-2</v>
      </c>
      <c r="E80" s="239">
        <v>2.5818750000000001E-2</v>
      </c>
      <c r="F80" s="239">
        <v>1.41875E-2</v>
      </c>
      <c r="G80" s="239">
        <v>1.39875E-2</v>
      </c>
      <c r="H80" s="239">
        <v>1.03928571428571E-2</v>
      </c>
      <c r="I80" s="240">
        <v>9.6928571428571402E-3</v>
      </c>
      <c r="J80" s="239">
        <v>9.0312499999999993E-3</v>
      </c>
      <c r="K80" s="241">
        <v>6.3312500000000001E-3</v>
      </c>
      <c r="M80" s="247">
        <v>0.35</v>
      </c>
      <c r="N80" s="243">
        <f t="shared" si="14"/>
        <v>5.25</v>
      </c>
      <c r="O80" s="64"/>
      <c r="P80" s="244">
        <v>3</v>
      </c>
      <c r="Q80" s="249">
        <v>0.139125</v>
      </c>
      <c r="R80" s="239">
        <v>9.7725000000000006E-2</v>
      </c>
      <c r="S80" s="239">
        <v>6.4637500000000001E-2</v>
      </c>
      <c r="T80" s="239">
        <v>5.2337500000000002E-2</v>
      </c>
      <c r="U80" s="239">
        <v>3.4637500000000002E-2</v>
      </c>
      <c r="V80" s="239">
        <v>3.1937500000000001E-2</v>
      </c>
      <c r="W80" s="239">
        <v>2.2262500000000001E-2</v>
      </c>
      <c r="X80" s="239">
        <v>1.5962500000000001E-2</v>
      </c>
      <c r="Y80" s="239">
        <v>2.054375E-2</v>
      </c>
      <c r="Z80" s="239">
        <v>1.294375E-2</v>
      </c>
      <c r="AA80" s="239">
        <v>1.38E-2</v>
      </c>
      <c r="AB80" s="239">
        <v>1.26E-2</v>
      </c>
      <c r="AC80" s="239">
        <v>1.0319999999999999E-2</v>
      </c>
      <c r="AD80" s="239">
        <v>1.2319999999999999E-2</v>
      </c>
      <c r="AE80" s="239">
        <v>1.130625E-2</v>
      </c>
      <c r="AF80" s="251">
        <v>9.3062500000000003E-3</v>
      </c>
      <c r="AG80" s="239">
        <v>9.9375000000000002E-3</v>
      </c>
      <c r="AH80" s="239">
        <v>8.2375E-3</v>
      </c>
      <c r="AI80" s="239">
        <v>8.2124999999999993E-3</v>
      </c>
      <c r="AJ80" s="239">
        <v>8.4124999999999998E-3</v>
      </c>
      <c r="AK80" s="239">
        <v>6.1000000000000004E-3</v>
      </c>
      <c r="AL80" s="239">
        <v>7.1999999999999903E-3</v>
      </c>
      <c r="AM80" s="239">
        <v>7.73749999999999E-3</v>
      </c>
      <c r="AN80" s="241">
        <v>8.6374999999999907E-3</v>
      </c>
      <c r="AP80" s="247">
        <v>0.7</v>
      </c>
      <c r="AQ80" s="243">
        <f t="shared" si="15"/>
        <v>17.5</v>
      </c>
    </row>
    <row r="81" spans="1:43" ht="15" thickBot="1" x14ac:dyDescent="0.25">
      <c r="A81" s="238">
        <v>4</v>
      </c>
      <c r="B81" s="249">
        <v>0.12291874999999999</v>
      </c>
      <c r="C81" s="239">
        <v>0.12801874999999999</v>
      </c>
      <c r="D81" s="239">
        <v>8.1218750000000006E-2</v>
      </c>
      <c r="E81" s="239">
        <v>2.6418750000000001E-2</v>
      </c>
      <c r="F81" s="239">
        <v>1.7187500000000001E-2</v>
      </c>
      <c r="G81" s="239">
        <v>1.3487499999999999E-2</v>
      </c>
      <c r="H81" s="239">
        <v>1.0792857142857101E-2</v>
      </c>
      <c r="I81" s="250">
        <v>9.6928571428571402E-3</v>
      </c>
      <c r="J81" s="239">
        <v>5.5312499999999997E-3</v>
      </c>
      <c r="K81" s="241">
        <v>6.2312499999999998E-3</v>
      </c>
      <c r="M81" s="247">
        <v>0.35</v>
      </c>
      <c r="N81" s="243">
        <f t="shared" si="14"/>
        <v>5.25</v>
      </c>
      <c r="O81" s="64"/>
      <c r="P81" s="244">
        <v>4</v>
      </c>
      <c r="Q81" s="249">
        <v>0.13972499999999999</v>
      </c>
      <c r="R81" s="239">
        <v>9.3424999999999994E-2</v>
      </c>
      <c r="S81" s="239">
        <v>6.7437499999999997E-2</v>
      </c>
      <c r="T81" s="239">
        <v>5.5137499999999999E-2</v>
      </c>
      <c r="U81" s="239">
        <v>3.5337500000000001E-2</v>
      </c>
      <c r="V81" s="239">
        <v>3.4537499999999999E-2</v>
      </c>
      <c r="W81" s="239">
        <v>2.2162500000000002E-2</v>
      </c>
      <c r="X81" s="239">
        <v>1.8262500000000001E-2</v>
      </c>
      <c r="Y81" s="239">
        <v>1.874375E-2</v>
      </c>
      <c r="Z81" s="239">
        <v>1.4543749999999999E-2</v>
      </c>
      <c r="AA81" s="239">
        <v>1.37E-2</v>
      </c>
      <c r="AB81" s="239">
        <v>1.2200000000000001E-2</v>
      </c>
      <c r="AC81" s="239">
        <v>1.1520000000000001E-2</v>
      </c>
      <c r="AD81" s="239">
        <v>1.1520000000000001E-2</v>
      </c>
      <c r="AE81" s="239">
        <v>1.1506250000000001E-2</v>
      </c>
      <c r="AF81" s="251">
        <v>9.3062500000000003E-3</v>
      </c>
      <c r="AG81" s="239">
        <v>7.2375E-3</v>
      </c>
      <c r="AH81" s="239">
        <v>7.9375000000000001E-3</v>
      </c>
      <c r="AI81" s="239">
        <v>7.9124999999999994E-3</v>
      </c>
      <c r="AJ81" s="239">
        <v>7.2125000000000002E-3</v>
      </c>
      <c r="AK81" s="239">
        <v>5.8999999999999999E-3</v>
      </c>
      <c r="AL81" s="239">
        <v>5.5999999999999999E-3</v>
      </c>
      <c r="AM81" s="239">
        <v>7.8375000000000007E-3</v>
      </c>
      <c r="AN81" s="241">
        <v>7.5374999999999999E-3</v>
      </c>
      <c r="AP81" s="247">
        <v>0.7</v>
      </c>
      <c r="AQ81" s="243">
        <f t="shared" si="15"/>
        <v>17.5</v>
      </c>
    </row>
    <row r="82" spans="1:43" ht="15" thickBot="1" x14ac:dyDescent="0.25">
      <c r="A82" s="238">
        <v>5</v>
      </c>
      <c r="B82" s="249">
        <v>0.12361875</v>
      </c>
      <c r="C82" s="239">
        <v>0.12091875000000001</v>
      </c>
      <c r="D82" s="239">
        <v>9.2218750000000002E-2</v>
      </c>
      <c r="E82" s="239">
        <v>3.001875E-2</v>
      </c>
      <c r="F82" s="239">
        <v>1.3487499999999999E-2</v>
      </c>
      <c r="G82" s="239">
        <v>1.3487499999999999E-2</v>
      </c>
      <c r="H82" s="239">
        <v>1.0192857142857101E-2</v>
      </c>
      <c r="I82" s="239">
        <v>1.11928571428571E-2</v>
      </c>
      <c r="J82" s="246">
        <v>8.5312500000000006E-3</v>
      </c>
      <c r="K82" s="241">
        <v>7.5312499999999998E-3</v>
      </c>
      <c r="M82" s="247">
        <v>0.4</v>
      </c>
      <c r="N82" s="243">
        <f t="shared" si="14"/>
        <v>6</v>
      </c>
      <c r="O82" s="64"/>
      <c r="P82" s="244">
        <v>5</v>
      </c>
      <c r="Q82" s="249">
        <v>0.13802500000000001</v>
      </c>
      <c r="R82" s="239">
        <v>9.8025000000000001E-2</v>
      </c>
      <c r="S82" s="239">
        <v>6.4937499999999995E-2</v>
      </c>
      <c r="T82" s="239">
        <v>5.6837499999999999E-2</v>
      </c>
      <c r="U82" s="239">
        <v>3.7337500000000003E-2</v>
      </c>
      <c r="V82" s="239">
        <v>3.2937500000000001E-2</v>
      </c>
      <c r="W82" s="239">
        <v>2.4362499999999999E-2</v>
      </c>
      <c r="X82" s="239">
        <v>1.67625E-2</v>
      </c>
      <c r="Y82" s="239">
        <v>1.8543750000000001E-2</v>
      </c>
      <c r="Z82" s="239">
        <v>1.704375E-2</v>
      </c>
      <c r="AA82" s="239">
        <v>1.3299999999999999E-2</v>
      </c>
      <c r="AB82" s="239">
        <v>1.2699999999999999E-2</v>
      </c>
      <c r="AC82" s="239">
        <v>1.1820000000000001E-2</v>
      </c>
      <c r="AD82" s="239">
        <v>1.0619999999999999E-2</v>
      </c>
      <c r="AE82" s="239">
        <v>1.100625E-2</v>
      </c>
      <c r="AF82" s="239">
        <v>1.000625E-2</v>
      </c>
      <c r="AG82" s="239">
        <v>1.0337499999999999E-2</v>
      </c>
      <c r="AH82" s="251">
        <v>8.0374999999999995E-3</v>
      </c>
      <c r="AI82" s="239">
        <v>8.3125000000000004E-3</v>
      </c>
      <c r="AJ82" s="239">
        <v>8.0125000000000005E-3</v>
      </c>
      <c r="AK82" s="239">
        <v>5.8999999999999999E-3</v>
      </c>
      <c r="AL82" s="239">
        <v>8.0000000000000002E-3</v>
      </c>
      <c r="AM82" s="239">
        <v>7.5374999999999999E-3</v>
      </c>
      <c r="AN82" s="241">
        <v>9.1374999999999894E-3</v>
      </c>
      <c r="AP82" s="247">
        <v>0.78</v>
      </c>
      <c r="AQ82" s="243">
        <f t="shared" si="15"/>
        <v>19.5</v>
      </c>
    </row>
    <row r="83" spans="1:43" ht="15" thickBot="1" x14ac:dyDescent="0.25">
      <c r="A83" s="238">
        <v>6</v>
      </c>
      <c r="B83" s="249">
        <v>0.11411875</v>
      </c>
      <c r="C83" s="239">
        <v>0.13681874999999999</v>
      </c>
      <c r="D83" s="239">
        <v>0.11521874999999999</v>
      </c>
      <c r="E83" s="239">
        <v>2.7618750000000001E-2</v>
      </c>
      <c r="F83" s="239">
        <v>1.47875E-2</v>
      </c>
      <c r="G83" s="239">
        <v>1.2687500000000001E-2</v>
      </c>
      <c r="H83" s="239">
        <v>1.03928571428571E-2</v>
      </c>
      <c r="I83" s="239">
        <v>1.00928571428571E-2</v>
      </c>
      <c r="J83" s="250">
        <v>6.1312500000000004E-3</v>
      </c>
      <c r="K83" s="241">
        <v>6.63125E-3</v>
      </c>
      <c r="M83" s="247">
        <v>0.4</v>
      </c>
      <c r="N83" s="243">
        <f t="shared" si="14"/>
        <v>6</v>
      </c>
      <c r="O83" s="64"/>
      <c r="P83" s="244">
        <v>6</v>
      </c>
      <c r="Q83" s="249">
        <v>0.13872499999999999</v>
      </c>
      <c r="R83" s="239">
        <v>9.6625000000000003E-2</v>
      </c>
      <c r="S83" s="239">
        <v>6.3737500000000002E-2</v>
      </c>
      <c r="T83" s="239">
        <v>5.61375E-2</v>
      </c>
      <c r="U83" s="239">
        <v>3.6937499999999998E-2</v>
      </c>
      <c r="V83" s="239">
        <v>3.2137499999999999E-2</v>
      </c>
      <c r="W83" s="239">
        <v>2.36625E-2</v>
      </c>
      <c r="X83" s="239">
        <v>1.7162500000000001E-2</v>
      </c>
      <c r="Y83" s="239">
        <v>1.754375E-2</v>
      </c>
      <c r="Z83" s="239">
        <v>1.2343750000000001E-2</v>
      </c>
      <c r="AA83" s="239">
        <v>1.3299999999999999E-2</v>
      </c>
      <c r="AB83" s="239">
        <v>1.17E-2</v>
      </c>
      <c r="AC83" s="239">
        <v>1.0919999999999999E-2</v>
      </c>
      <c r="AD83" s="239">
        <v>1.142E-2</v>
      </c>
      <c r="AE83" s="239">
        <v>1.0306249999999999E-2</v>
      </c>
      <c r="AF83" s="251">
        <v>9.3062500000000003E-3</v>
      </c>
      <c r="AG83" s="239">
        <v>7.2375E-3</v>
      </c>
      <c r="AH83" s="239">
        <v>7.3375000000000003E-3</v>
      </c>
      <c r="AI83" s="239">
        <v>7.9124999999999994E-3</v>
      </c>
      <c r="AJ83" s="239">
        <v>7.5125000000000001E-3</v>
      </c>
      <c r="AK83" s="239">
        <v>6.1999999999999998E-3</v>
      </c>
      <c r="AL83" s="239">
        <v>6.1000000000000004E-3</v>
      </c>
      <c r="AM83" s="239">
        <v>7.2374999999999896E-3</v>
      </c>
      <c r="AN83" s="241">
        <v>9.0375000000000004E-3</v>
      </c>
      <c r="AP83" s="247">
        <v>0.7</v>
      </c>
      <c r="AQ83" s="243">
        <f t="shared" si="15"/>
        <v>17.5</v>
      </c>
    </row>
    <row r="84" spans="1:43" ht="15" thickBot="1" x14ac:dyDescent="0.25">
      <c r="A84" s="238">
        <v>7</v>
      </c>
      <c r="B84" s="249">
        <v>0.11861875</v>
      </c>
      <c r="C84" s="239">
        <v>0.11041875</v>
      </c>
      <c r="D84" s="239">
        <v>9.9718749999999995E-2</v>
      </c>
      <c r="E84" s="239">
        <v>3.0918749999999998E-2</v>
      </c>
      <c r="F84" s="239">
        <v>1.3487499999999999E-2</v>
      </c>
      <c r="G84" s="239">
        <v>1.1287500000000001E-2</v>
      </c>
      <c r="H84" s="251">
        <v>9.7928571428571396E-3</v>
      </c>
      <c r="I84" s="239">
        <v>1.5292857142857099E-2</v>
      </c>
      <c r="J84" s="239">
        <v>5.2312499999999998E-3</v>
      </c>
      <c r="K84" s="241">
        <v>6.8312499999999996E-3</v>
      </c>
      <c r="M84" s="247">
        <v>0.3</v>
      </c>
      <c r="N84" s="243">
        <f t="shared" si="14"/>
        <v>4.5</v>
      </c>
      <c r="O84" s="64"/>
      <c r="P84" s="244">
        <v>7</v>
      </c>
      <c r="Q84" s="249">
        <v>0.13722500000000001</v>
      </c>
      <c r="R84" s="239">
        <v>9.9025000000000002E-2</v>
      </c>
      <c r="S84" s="239">
        <v>6.4637500000000001E-2</v>
      </c>
      <c r="T84" s="239">
        <v>5.2837500000000003E-2</v>
      </c>
      <c r="U84" s="239">
        <v>3.8037500000000002E-2</v>
      </c>
      <c r="V84" s="239">
        <v>3.48375E-2</v>
      </c>
      <c r="W84" s="239">
        <v>2.2862500000000001E-2</v>
      </c>
      <c r="X84" s="239">
        <v>1.9362500000000001E-2</v>
      </c>
      <c r="Y84" s="239">
        <v>1.8543750000000001E-2</v>
      </c>
      <c r="Z84" s="239">
        <v>1.5643750000000001E-2</v>
      </c>
      <c r="AA84" s="239">
        <v>1.46E-2</v>
      </c>
      <c r="AB84" s="239">
        <v>1.54E-2</v>
      </c>
      <c r="AC84" s="239">
        <v>1.2019999999999999E-2</v>
      </c>
      <c r="AD84" s="239">
        <v>1.2319999999999999E-2</v>
      </c>
      <c r="AE84" s="239">
        <v>1.1806250000000001E-2</v>
      </c>
      <c r="AF84" s="239">
        <v>1.110625E-2</v>
      </c>
      <c r="AG84" s="251">
        <v>7.5374999999999999E-3</v>
      </c>
      <c r="AH84" s="239">
        <v>8.9374999999999993E-3</v>
      </c>
      <c r="AI84" s="239">
        <v>8.8124999999999992E-3</v>
      </c>
      <c r="AJ84" s="239">
        <v>8.8124999999999992E-3</v>
      </c>
      <c r="AK84" s="239">
        <v>6.7999999999999996E-3</v>
      </c>
      <c r="AL84" s="239">
        <v>8.8999999999999895E-3</v>
      </c>
      <c r="AM84" s="239">
        <v>7.2374999999999896E-3</v>
      </c>
      <c r="AN84" s="241">
        <v>1.0437500000000001E-2</v>
      </c>
      <c r="AP84" s="247">
        <v>0.74</v>
      </c>
      <c r="AQ84" s="243">
        <f>AP84*25</f>
        <v>18.5</v>
      </c>
    </row>
    <row r="85" spans="1:43" ht="15" thickBot="1" x14ac:dyDescent="0.25">
      <c r="A85" s="252">
        <v>8</v>
      </c>
      <c r="B85" s="256">
        <v>0.11951875000000001</v>
      </c>
      <c r="C85" s="253">
        <v>0.11641875</v>
      </c>
      <c r="D85" s="253">
        <v>0.11011875</v>
      </c>
      <c r="E85" s="253">
        <v>2.9818750000000002E-2</v>
      </c>
      <c r="F85" s="253">
        <v>1.2387499999999999E-2</v>
      </c>
      <c r="G85" s="253">
        <v>1.01875E-2</v>
      </c>
      <c r="H85" s="253">
        <v>1.37928571428571E-2</v>
      </c>
      <c r="I85" s="251">
        <v>9.6928571428571402E-3</v>
      </c>
      <c r="J85" s="253">
        <v>6.4312500000000003E-3</v>
      </c>
      <c r="K85" s="254">
        <v>5.7312500000000002E-3</v>
      </c>
      <c r="M85" s="247">
        <v>0.35</v>
      </c>
      <c r="N85" s="243">
        <f t="shared" si="14"/>
        <v>5.25</v>
      </c>
      <c r="O85" s="64"/>
      <c r="P85" s="255">
        <v>8</v>
      </c>
      <c r="Q85" s="256">
        <v>0.13042500000000001</v>
      </c>
      <c r="R85" s="253">
        <v>8.9025000000000007E-2</v>
      </c>
      <c r="S85" s="253">
        <v>5.9837500000000002E-2</v>
      </c>
      <c r="T85" s="253">
        <v>4.1537499999999998E-2</v>
      </c>
      <c r="U85" s="253">
        <v>2.8237499999999999E-2</v>
      </c>
      <c r="V85" s="253">
        <v>2.7337500000000001E-2</v>
      </c>
      <c r="W85" s="253">
        <v>2.7962500000000001E-2</v>
      </c>
      <c r="X85" s="253">
        <v>1.6862499999999999E-2</v>
      </c>
      <c r="Y85" s="253">
        <v>1.6043749999999999E-2</v>
      </c>
      <c r="Z85" s="253">
        <v>1.3743750000000001E-2</v>
      </c>
      <c r="AA85" s="253">
        <v>1.29E-2</v>
      </c>
      <c r="AB85" s="253">
        <v>1.24E-2</v>
      </c>
      <c r="AC85" s="253">
        <v>1.1820000000000001E-2</v>
      </c>
      <c r="AD85" s="253">
        <v>1.192E-2</v>
      </c>
      <c r="AE85" s="253">
        <v>1.0606249999999999E-2</v>
      </c>
      <c r="AF85" s="251">
        <v>9.1062499999999998E-3</v>
      </c>
      <c r="AG85" s="253">
        <v>7.8375000000000007E-3</v>
      </c>
      <c r="AH85" s="253">
        <v>8.6374999999999993E-3</v>
      </c>
      <c r="AI85" s="253">
        <v>9.8125E-3</v>
      </c>
      <c r="AJ85" s="253">
        <v>8.6125000000000004E-3</v>
      </c>
      <c r="AK85" s="253">
        <v>6.3E-3</v>
      </c>
      <c r="AL85" s="253">
        <v>5.7999999999999996E-3</v>
      </c>
      <c r="AM85" s="253">
        <v>7.5374999999999999E-3</v>
      </c>
      <c r="AN85" s="254">
        <v>8.0374999999999995E-3</v>
      </c>
      <c r="AP85" s="247">
        <v>0.7</v>
      </c>
      <c r="AQ85" s="243">
        <f t="shared" si="15"/>
        <v>17.5</v>
      </c>
    </row>
    <row r="86" spans="1:43" x14ac:dyDescent="0.2">
      <c r="O86" s="64"/>
    </row>
    <row r="87" spans="1:43" x14ac:dyDescent="0.2">
      <c r="O87" s="64"/>
    </row>
    <row r="88" spans="1:43" x14ac:dyDescent="0.2">
      <c r="O88" s="64"/>
    </row>
    <row r="89" spans="1:43" x14ac:dyDescent="0.2">
      <c r="O89" s="64"/>
    </row>
    <row r="90" spans="1:43" x14ac:dyDescent="0.2">
      <c r="O90" s="64"/>
    </row>
    <row r="91" spans="1:43" x14ac:dyDescent="0.2">
      <c r="O91" s="64"/>
    </row>
  </sheetData>
  <mergeCells count="8">
    <mergeCell ref="A1:C1"/>
    <mergeCell ref="G1:I1"/>
    <mergeCell ref="P1:R1"/>
    <mergeCell ref="V1:X1"/>
    <mergeCell ref="A45:D45"/>
    <mergeCell ref="G45:I45"/>
    <mergeCell ref="P45:T45"/>
    <mergeCell ref="W45:Y45"/>
  </mergeCells>
  <conditionalFormatting sqref="A12:B12">
    <cfRule type="cellIs" dxfId="239" priority="240" operator="greaterThan">
      <formula>0.01</formula>
    </cfRule>
  </conditionalFormatting>
  <conditionalFormatting sqref="B24:E31 B34:E41">
    <cfRule type="cellIs" dxfId="238" priority="237" operator="greaterThan">
      <formula>0.02</formula>
    </cfRule>
    <cfRule type="cellIs" dxfId="237" priority="238" operator="greaterThan">
      <formula>0.01</formula>
    </cfRule>
    <cfRule type="cellIs" dxfId="236" priority="239" operator="greaterThan">
      <formula>0.002</formula>
    </cfRule>
  </conditionalFormatting>
  <conditionalFormatting sqref="B4:C11">
    <cfRule type="cellIs" dxfId="235" priority="234" operator="greaterThan">
      <formula>0.02</formula>
    </cfRule>
    <cfRule type="cellIs" dxfId="234" priority="235" operator="greaterThan">
      <formula>0.01</formula>
    </cfRule>
    <cfRule type="cellIs" dxfId="233" priority="236" operator="greaterThan">
      <formula>0.002</formula>
    </cfRule>
  </conditionalFormatting>
  <conditionalFormatting sqref="D4:E11">
    <cfRule type="cellIs" dxfId="232" priority="231" operator="greaterThan">
      <formula>0.02</formula>
    </cfRule>
    <cfRule type="cellIs" dxfId="231" priority="232" operator="greaterThan">
      <formula>0.01</formula>
    </cfRule>
    <cfRule type="cellIs" dxfId="230" priority="233" operator="greaterThan">
      <formula>0.002</formula>
    </cfRule>
  </conditionalFormatting>
  <conditionalFormatting sqref="F4:G11">
    <cfRule type="cellIs" dxfId="229" priority="228" operator="greaterThan">
      <formula>0.02</formula>
    </cfRule>
    <cfRule type="cellIs" dxfId="228" priority="229" operator="greaterThan">
      <formula>0.01</formula>
    </cfRule>
    <cfRule type="cellIs" dxfId="227" priority="230" operator="greaterThan">
      <formula>0.002</formula>
    </cfRule>
  </conditionalFormatting>
  <conditionalFormatting sqref="H4:I11">
    <cfRule type="cellIs" dxfId="226" priority="225" operator="greaterThan">
      <formula>0.02</formula>
    </cfRule>
    <cfRule type="cellIs" dxfId="225" priority="226" operator="greaterThan">
      <formula>0.01</formula>
    </cfRule>
    <cfRule type="cellIs" dxfId="224" priority="227" operator="greaterThan">
      <formula>0.002</formula>
    </cfRule>
  </conditionalFormatting>
  <conditionalFormatting sqref="J4:K11">
    <cfRule type="cellIs" dxfId="223" priority="222" operator="greaterThan">
      <formula>0.02</formula>
    </cfRule>
    <cfRule type="cellIs" dxfId="222" priority="223" operator="greaterThan">
      <formula>0.01</formula>
    </cfRule>
    <cfRule type="cellIs" dxfId="221" priority="224" operator="greaterThan">
      <formula>0.002</formula>
    </cfRule>
  </conditionalFormatting>
  <conditionalFormatting sqref="B14:C21">
    <cfRule type="cellIs" dxfId="220" priority="219" operator="greaterThan">
      <formula>0.02</formula>
    </cfRule>
    <cfRule type="cellIs" dxfId="219" priority="220" operator="greaterThan">
      <formula>0.01</formula>
    </cfRule>
    <cfRule type="cellIs" dxfId="218" priority="221" operator="greaterThan">
      <formula>0.002</formula>
    </cfRule>
  </conditionalFormatting>
  <conditionalFormatting sqref="D14:E21">
    <cfRule type="cellIs" dxfId="217" priority="216" operator="greaterThan">
      <formula>0.02</formula>
    </cfRule>
    <cfRule type="cellIs" dxfId="216" priority="217" operator="greaterThan">
      <formula>0.01</formula>
    </cfRule>
    <cfRule type="cellIs" dxfId="215" priority="218" operator="greaterThan">
      <formula>0.002</formula>
    </cfRule>
  </conditionalFormatting>
  <conditionalFormatting sqref="F14:G21">
    <cfRule type="cellIs" dxfId="214" priority="213" operator="greaterThan">
      <formula>0.02</formula>
    </cfRule>
    <cfRule type="cellIs" dxfId="213" priority="214" operator="greaterThan">
      <formula>0.01</formula>
    </cfRule>
    <cfRule type="cellIs" dxfId="212" priority="215" operator="greaterThan">
      <formula>0.002</formula>
    </cfRule>
  </conditionalFormatting>
  <conditionalFormatting sqref="H14:I21">
    <cfRule type="cellIs" dxfId="211" priority="210" operator="greaterThan">
      <formula>0.02</formula>
    </cfRule>
    <cfRule type="cellIs" dxfId="210" priority="211" operator="greaterThan">
      <formula>0.01</formula>
    </cfRule>
    <cfRule type="cellIs" dxfId="209" priority="212" operator="greaterThan">
      <formula>0.002</formula>
    </cfRule>
  </conditionalFormatting>
  <conditionalFormatting sqref="J14:K21">
    <cfRule type="cellIs" dxfId="208" priority="207" operator="greaterThan">
      <formula>0.02</formula>
    </cfRule>
    <cfRule type="cellIs" dxfId="207" priority="208" operator="greaterThan">
      <formula>0.01</formula>
    </cfRule>
    <cfRule type="cellIs" dxfId="206" priority="209" operator="greaterThan">
      <formula>0.002</formula>
    </cfRule>
  </conditionalFormatting>
  <conditionalFormatting sqref="F24:G31">
    <cfRule type="cellIs" dxfId="205" priority="204" operator="greaterThan">
      <formula>0.02</formula>
    </cfRule>
    <cfRule type="cellIs" dxfId="204" priority="205" operator="greaterThan">
      <formula>0.01</formula>
    </cfRule>
    <cfRule type="cellIs" dxfId="203" priority="206" operator="greaterThan">
      <formula>0.002</formula>
    </cfRule>
  </conditionalFormatting>
  <conditionalFormatting sqref="H24:K31">
    <cfRule type="cellIs" dxfId="202" priority="201" operator="greaterThan">
      <formula>0.02</formula>
    </cfRule>
    <cfRule type="cellIs" dxfId="201" priority="202" operator="greaterThan">
      <formula>0.01</formula>
    </cfRule>
    <cfRule type="cellIs" dxfId="200" priority="203" operator="greaterThan">
      <formula>0.002</formula>
    </cfRule>
  </conditionalFormatting>
  <conditionalFormatting sqref="F34:G41">
    <cfRule type="cellIs" dxfId="199" priority="198" operator="greaterThan">
      <formula>0.02</formula>
    </cfRule>
    <cfRule type="cellIs" dxfId="198" priority="199" operator="greaterThan">
      <formula>0.01</formula>
    </cfRule>
    <cfRule type="cellIs" dxfId="197" priority="200" operator="greaterThan">
      <formula>0.002</formula>
    </cfRule>
  </conditionalFormatting>
  <conditionalFormatting sqref="H34:I41">
    <cfRule type="cellIs" dxfId="196" priority="195" operator="greaterThan">
      <formula>0.02</formula>
    </cfRule>
    <cfRule type="cellIs" dxfId="195" priority="196" operator="greaterThan">
      <formula>0.01</formula>
    </cfRule>
    <cfRule type="cellIs" dxfId="194" priority="197" operator="greaterThan">
      <formula>0.002</formula>
    </cfRule>
  </conditionalFormatting>
  <conditionalFormatting sqref="J34:K41">
    <cfRule type="cellIs" dxfId="193" priority="192" operator="greaterThan">
      <formula>0.02</formula>
    </cfRule>
    <cfRule type="cellIs" dxfId="192" priority="193" operator="greaterThan">
      <formula>0.01</formula>
    </cfRule>
    <cfRule type="cellIs" dxfId="191" priority="194" operator="greaterThan">
      <formula>0.002</formula>
    </cfRule>
  </conditionalFormatting>
  <conditionalFormatting sqref="J78:K85">
    <cfRule type="cellIs" dxfId="190" priority="148" operator="greaterThan">
      <formula>0.02</formula>
    </cfRule>
    <cfRule type="cellIs" dxfId="189" priority="149" operator="greaterThan">
      <formula>0.01</formula>
    </cfRule>
    <cfRule type="cellIs" dxfId="188" priority="150" operator="greaterThan">
      <formula>0.002</formula>
    </cfRule>
  </conditionalFormatting>
  <conditionalFormatting sqref="S4:X11 Q14:X21 Q24:X31 Q34:X41">
    <cfRule type="cellIs" dxfId="187" priority="189" operator="greaterThan">
      <formula>0.02</formula>
    </cfRule>
    <cfRule type="cellIs" dxfId="186" priority="190" operator="greaterThan">
      <formula>0.01</formula>
    </cfRule>
    <cfRule type="cellIs" dxfId="185" priority="191" operator="greaterThan">
      <formula>0.002</formula>
    </cfRule>
  </conditionalFormatting>
  <conditionalFormatting sqref="Q12">
    <cfRule type="cellIs" dxfId="184" priority="188" operator="greaterThan">
      <formula>0.01</formula>
    </cfRule>
  </conditionalFormatting>
  <conditionalFormatting sqref="Y4:Z11">
    <cfRule type="cellIs" dxfId="183" priority="185" operator="greaterThan">
      <formula>0.02</formula>
    </cfRule>
    <cfRule type="cellIs" dxfId="182" priority="186" operator="greaterThan">
      <formula>0.01</formula>
    </cfRule>
    <cfRule type="cellIs" dxfId="181" priority="187" operator="greaterThan">
      <formula>0.002</formula>
    </cfRule>
  </conditionalFormatting>
  <conditionalFormatting sqref="Q4:R11">
    <cfRule type="cellIs" dxfId="180" priority="182" operator="greaterThan">
      <formula>0.02</formula>
    </cfRule>
    <cfRule type="cellIs" dxfId="179" priority="183" operator="greaterThan">
      <formula>0.01</formula>
    </cfRule>
    <cfRule type="cellIs" dxfId="178" priority="184" operator="greaterThan">
      <formula>0.002</formula>
    </cfRule>
  </conditionalFormatting>
  <conditionalFormatting sqref="Y14:Z21">
    <cfRule type="cellIs" dxfId="177" priority="179" operator="greaterThan">
      <formula>0.02</formula>
    </cfRule>
    <cfRule type="cellIs" dxfId="176" priority="180" operator="greaterThan">
      <formula>0.01</formula>
    </cfRule>
    <cfRule type="cellIs" dxfId="175" priority="181" operator="greaterThan">
      <formula>0.002</formula>
    </cfRule>
  </conditionalFormatting>
  <conditionalFormatting sqref="Y24:Z31">
    <cfRule type="cellIs" dxfId="174" priority="176" operator="greaterThan">
      <formula>0.02</formula>
    </cfRule>
    <cfRule type="cellIs" dxfId="173" priority="177" operator="greaterThan">
      <formula>0.01</formula>
    </cfRule>
    <cfRule type="cellIs" dxfId="172" priority="178" operator="greaterThan">
      <formula>0.002</formula>
    </cfRule>
  </conditionalFormatting>
  <conditionalFormatting sqref="Y34:Z41">
    <cfRule type="cellIs" dxfId="171" priority="173" operator="greaterThan">
      <formula>0.02</formula>
    </cfRule>
    <cfRule type="cellIs" dxfId="170" priority="174" operator="greaterThan">
      <formula>0.01</formula>
    </cfRule>
    <cfRule type="cellIs" dxfId="169" priority="175" operator="greaterThan">
      <formula>0.002</formula>
    </cfRule>
  </conditionalFormatting>
  <conditionalFormatting sqref="D48:I55 D58:I65 B68:I75 B78:I85">
    <cfRule type="cellIs" dxfId="168" priority="170" operator="greaterThan">
      <formula>0.02</formula>
    </cfRule>
    <cfRule type="cellIs" dxfId="167" priority="171" operator="greaterThan">
      <formula>0.01</formula>
    </cfRule>
    <cfRule type="cellIs" dxfId="166" priority="172" operator="greaterThan">
      <formula>0.002</formula>
    </cfRule>
  </conditionalFormatting>
  <conditionalFormatting sqref="D48:I55 D58:I65 B68:I75 B78:I85">
    <cfRule type="cellIs" dxfId="165" priority="167" operator="greaterThan">
      <formula>0.02</formula>
    </cfRule>
    <cfRule type="cellIs" dxfId="164" priority="168" operator="greaterThan">
      <formula>0.01</formula>
    </cfRule>
    <cfRule type="cellIs" dxfId="163" priority="169" operator="greaterThan">
      <formula>0.002</formula>
    </cfRule>
  </conditionalFormatting>
  <conditionalFormatting sqref="B56">
    <cfRule type="cellIs" dxfId="162" priority="166" operator="greaterThan">
      <formula>0.01</formula>
    </cfRule>
  </conditionalFormatting>
  <conditionalFormatting sqref="J48:K55">
    <cfRule type="cellIs" dxfId="161" priority="163" operator="greaterThan">
      <formula>0.02</formula>
    </cfRule>
    <cfRule type="cellIs" dxfId="160" priority="164" operator="greaterThan">
      <formula>0.01</formula>
    </cfRule>
    <cfRule type="cellIs" dxfId="159" priority="165" operator="greaterThan">
      <formula>0.002</formula>
    </cfRule>
  </conditionalFormatting>
  <conditionalFormatting sqref="B48:C55">
    <cfRule type="cellIs" dxfId="158" priority="160" operator="greaterThan">
      <formula>0.02</formula>
    </cfRule>
    <cfRule type="cellIs" dxfId="157" priority="161" operator="greaterThan">
      <formula>0.01</formula>
    </cfRule>
    <cfRule type="cellIs" dxfId="156" priority="162" operator="greaterThan">
      <formula>0.002</formula>
    </cfRule>
  </conditionalFormatting>
  <conditionalFormatting sqref="J58:K65">
    <cfRule type="cellIs" dxfId="155" priority="157" operator="greaterThan">
      <formula>0.02</formula>
    </cfRule>
    <cfRule type="cellIs" dxfId="154" priority="158" operator="greaterThan">
      <formula>0.01</formula>
    </cfRule>
    <cfRule type="cellIs" dxfId="153" priority="159" operator="greaterThan">
      <formula>0.002</formula>
    </cfRule>
  </conditionalFormatting>
  <conditionalFormatting sqref="B58:C65">
    <cfRule type="cellIs" dxfId="152" priority="154" operator="greaterThan">
      <formula>0.02</formula>
    </cfRule>
    <cfRule type="cellIs" dxfId="151" priority="155" operator="greaterThan">
      <formula>0.01</formula>
    </cfRule>
    <cfRule type="cellIs" dxfId="150" priority="156" operator="greaterThan">
      <formula>0.002</formula>
    </cfRule>
  </conditionalFormatting>
  <conditionalFormatting sqref="J68:K75">
    <cfRule type="cellIs" dxfId="149" priority="151" operator="greaterThan">
      <formula>0.02</formula>
    </cfRule>
    <cfRule type="cellIs" dxfId="148" priority="152" operator="greaterThan">
      <formula>0.01</formula>
    </cfRule>
    <cfRule type="cellIs" dxfId="147" priority="153" operator="greaterThan">
      <formula>0.002</formula>
    </cfRule>
  </conditionalFormatting>
  <conditionalFormatting sqref="Q56">
    <cfRule type="cellIs" dxfId="146" priority="147" operator="greaterThan">
      <formula>0.01</formula>
    </cfRule>
  </conditionalFormatting>
  <conditionalFormatting sqref="AE48:AF55">
    <cfRule type="cellIs" dxfId="145" priority="123" operator="greaterThan">
      <formula>0.02</formula>
    </cfRule>
    <cfRule type="cellIs" dxfId="144" priority="124" operator="greaterThan">
      <formula>0.01</formula>
    </cfRule>
    <cfRule type="cellIs" dxfId="143" priority="125" operator="greaterThan">
      <formula>0.002</formula>
    </cfRule>
  </conditionalFormatting>
  <conditionalFormatting sqref="AK48:AL55">
    <cfRule type="cellIs" dxfId="142" priority="114" operator="greaterThan">
      <formula>0.02</formula>
    </cfRule>
    <cfRule type="cellIs" dxfId="141" priority="115" operator="greaterThan">
      <formula>0.01</formula>
    </cfRule>
    <cfRule type="cellIs" dxfId="140" priority="116" operator="greaterThan">
      <formula>0.002</formula>
    </cfRule>
  </conditionalFormatting>
  <conditionalFormatting sqref="U48:V55">
    <cfRule type="cellIs" dxfId="139" priority="138" operator="greaterThan">
      <formula>0.02</formula>
    </cfRule>
    <cfRule type="cellIs" dxfId="138" priority="139" operator="greaterThan">
      <formula>0.01</formula>
    </cfRule>
    <cfRule type="cellIs" dxfId="137" priority="140" operator="greaterThan">
      <formula>0.002</formula>
    </cfRule>
  </conditionalFormatting>
  <conditionalFormatting sqref="Q48:R55">
    <cfRule type="cellIs" dxfId="136" priority="144" operator="greaterThan">
      <formula>0.02</formula>
    </cfRule>
    <cfRule type="cellIs" dxfId="135" priority="145" operator="greaterThan">
      <formula>0.01</formula>
    </cfRule>
    <cfRule type="cellIs" dxfId="134" priority="146" operator="greaterThan">
      <formula>0.002</formula>
    </cfRule>
  </conditionalFormatting>
  <conditionalFormatting sqref="W48:X55">
    <cfRule type="cellIs" dxfId="133" priority="135" operator="greaterThan">
      <formula>0.02</formula>
    </cfRule>
    <cfRule type="cellIs" dxfId="132" priority="136" operator="greaterThan">
      <formula>0.01</formula>
    </cfRule>
    <cfRule type="cellIs" dxfId="131" priority="137" operator="greaterThan">
      <formula>0.002</formula>
    </cfRule>
  </conditionalFormatting>
  <conditionalFormatting sqref="AG48:AH55">
    <cfRule type="cellIs" dxfId="130" priority="120" operator="greaterThan">
      <formula>0.02</formula>
    </cfRule>
    <cfRule type="cellIs" dxfId="129" priority="121" operator="greaterThan">
      <formula>0.01</formula>
    </cfRule>
    <cfRule type="cellIs" dxfId="128" priority="122" operator="greaterThan">
      <formula>0.002</formula>
    </cfRule>
  </conditionalFormatting>
  <conditionalFormatting sqref="Y48:Z55">
    <cfRule type="cellIs" dxfId="127" priority="132" operator="greaterThan">
      <formula>0.02</formula>
    </cfRule>
    <cfRule type="cellIs" dxfId="126" priority="133" operator="greaterThan">
      <formula>0.01</formula>
    </cfRule>
    <cfRule type="cellIs" dxfId="125" priority="134" operator="greaterThan">
      <formula>0.002</formula>
    </cfRule>
  </conditionalFormatting>
  <conditionalFormatting sqref="AC48:AD55">
    <cfRule type="cellIs" dxfId="124" priority="126" operator="greaterThan">
      <formula>0.02</formula>
    </cfRule>
    <cfRule type="cellIs" dxfId="123" priority="127" operator="greaterThan">
      <formula>0.01</formula>
    </cfRule>
    <cfRule type="cellIs" dxfId="122" priority="128" operator="greaterThan">
      <formula>0.002</formula>
    </cfRule>
  </conditionalFormatting>
  <conditionalFormatting sqref="AM48:AN55">
    <cfRule type="cellIs" dxfId="121" priority="111" operator="greaterThan">
      <formula>0.02</formula>
    </cfRule>
    <cfRule type="cellIs" dxfId="120" priority="112" operator="greaterThan">
      <formula>0.01</formula>
    </cfRule>
    <cfRule type="cellIs" dxfId="119" priority="113" operator="greaterThan">
      <formula>0.002</formula>
    </cfRule>
  </conditionalFormatting>
  <conditionalFormatting sqref="AA48:AB55">
    <cfRule type="cellIs" dxfId="118" priority="129" operator="greaterThan">
      <formula>0.02</formula>
    </cfRule>
    <cfRule type="cellIs" dxfId="117" priority="130" operator="greaterThan">
      <formula>0.01</formula>
    </cfRule>
    <cfRule type="cellIs" dxfId="116" priority="131" operator="greaterThan">
      <formula>0.002</formula>
    </cfRule>
  </conditionalFormatting>
  <conditionalFormatting sqref="W58:X65">
    <cfRule type="cellIs" dxfId="115" priority="99" operator="greaterThan">
      <formula>0.02</formula>
    </cfRule>
    <cfRule type="cellIs" dxfId="114" priority="100" operator="greaterThan">
      <formula>0.01</formula>
    </cfRule>
    <cfRule type="cellIs" dxfId="113" priority="101" operator="greaterThan">
      <formula>0.002</formula>
    </cfRule>
  </conditionalFormatting>
  <conditionalFormatting sqref="Q58:R65">
    <cfRule type="cellIs" dxfId="112" priority="108" operator="greaterThan">
      <formula>0.02</formula>
    </cfRule>
    <cfRule type="cellIs" dxfId="111" priority="109" operator="greaterThan">
      <formula>0.01</formula>
    </cfRule>
    <cfRule type="cellIs" dxfId="110" priority="110" operator="greaterThan">
      <formula>0.002</formula>
    </cfRule>
  </conditionalFormatting>
  <conditionalFormatting sqref="S48:T55">
    <cfRule type="cellIs" dxfId="109" priority="141" operator="greaterThan">
      <formula>0.02</formula>
    </cfRule>
    <cfRule type="cellIs" dxfId="108" priority="142" operator="greaterThan">
      <formula>0.01</formula>
    </cfRule>
    <cfRule type="cellIs" dxfId="107" priority="143" operator="greaterThan">
      <formula>0.002</formula>
    </cfRule>
  </conditionalFormatting>
  <conditionalFormatting sqref="U58:V65">
    <cfRule type="cellIs" dxfId="106" priority="102" operator="greaterThan">
      <formula>0.02</formula>
    </cfRule>
    <cfRule type="cellIs" dxfId="105" priority="103" operator="greaterThan">
      <formula>0.01</formula>
    </cfRule>
    <cfRule type="cellIs" dxfId="104" priority="104" operator="greaterThan">
      <formula>0.002</formula>
    </cfRule>
  </conditionalFormatting>
  <conditionalFormatting sqref="AE58:AF65">
    <cfRule type="cellIs" dxfId="103" priority="87" operator="greaterThan">
      <formula>0.02</formula>
    </cfRule>
    <cfRule type="cellIs" dxfId="102" priority="88" operator="greaterThan">
      <formula>0.01</formula>
    </cfRule>
    <cfRule type="cellIs" dxfId="101" priority="89" operator="greaterThan">
      <formula>0.002</formula>
    </cfRule>
  </conditionalFormatting>
  <conditionalFormatting sqref="AG58:AH65">
    <cfRule type="cellIs" dxfId="100" priority="84" operator="greaterThan">
      <formula>0.02</formula>
    </cfRule>
    <cfRule type="cellIs" dxfId="99" priority="85" operator="greaterThan">
      <formula>0.01</formula>
    </cfRule>
    <cfRule type="cellIs" dxfId="98" priority="86" operator="greaterThan">
      <formula>0.002</formula>
    </cfRule>
  </conditionalFormatting>
  <conditionalFormatting sqref="AC58:AD65">
    <cfRule type="cellIs" dxfId="97" priority="90" operator="greaterThan">
      <formula>0.02</formula>
    </cfRule>
    <cfRule type="cellIs" dxfId="96" priority="91" operator="greaterThan">
      <formula>0.01</formula>
    </cfRule>
    <cfRule type="cellIs" dxfId="95" priority="92" operator="greaterThan">
      <formula>0.002</formula>
    </cfRule>
  </conditionalFormatting>
  <conditionalFormatting sqref="AI48:AJ55">
    <cfRule type="cellIs" dxfId="94" priority="117" operator="greaterThan">
      <formula>0.02</formula>
    </cfRule>
    <cfRule type="cellIs" dxfId="93" priority="118" operator="greaterThan">
      <formula>0.01</formula>
    </cfRule>
    <cfRule type="cellIs" dxfId="92" priority="119" operator="greaterThan">
      <formula>0.002</formula>
    </cfRule>
  </conditionalFormatting>
  <conditionalFormatting sqref="U68:V75">
    <cfRule type="cellIs" dxfId="91" priority="66" operator="greaterThan">
      <formula>0.02</formula>
    </cfRule>
    <cfRule type="cellIs" dxfId="90" priority="67" operator="greaterThan">
      <formula>0.01</formula>
    </cfRule>
    <cfRule type="cellIs" dxfId="89" priority="68" operator="greaterThan">
      <formula>0.002</formula>
    </cfRule>
  </conditionalFormatting>
  <conditionalFormatting sqref="AM58:AN65">
    <cfRule type="cellIs" dxfId="88" priority="75" operator="greaterThan">
      <formula>0.02</formula>
    </cfRule>
    <cfRule type="cellIs" dxfId="87" priority="76" operator="greaterThan">
      <formula>0.01</formula>
    </cfRule>
    <cfRule type="cellIs" dxfId="86" priority="77" operator="greaterThan">
      <formula>0.002</formula>
    </cfRule>
  </conditionalFormatting>
  <conditionalFormatting sqref="Y68:Z75">
    <cfRule type="cellIs" dxfId="85" priority="60" operator="greaterThan">
      <formula>0.02</formula>
    </cfRule>
    <cfRule type="cellIs" dxfId="84" priority="61" operator="greaterThan">
      <formula>0.01</formula>
    </cfRule>
    <cfRule type="cellIs" dxfId="83" priority="62" operator="greaterThan">
      <formula>0.002</formula>
    </cfRule>
  </conditionalFormatting>
  <conditionalFormatting sqref="S58:T65">
    <cfRule type="cellIs" dxfId="82" priority="105" operator="greaterThan">
      <formula>0.02</formula>
    </cfRule>
    <cfRule type="cellIs" dxfId="81" priority="106" operator="greaterThan">
      <formula>0.01</formula>
    </cfRule>
    <cfRule type="cellIs" dxfId="80" priority="107" operator="greaterThan">
      <formula>0.002</formula>
    </cfRule>
  </conditionalFormatting>
  <conditionalFormatting sqref="AC68:AD75">
    <cfRule type="cellIs" dxfId="79" priority="54" operator="greaterThan">
      <formula>0.02</formula>
    </cfRule>
    <cfRule type="cellIs" dxfId="78" priority="55" operator="greaterThan">
      <formula>0.01</formula>
    </cfRule>
    <cfRule type="cellIs" dxfId="77" priority="56" operator="greaterThan">
      <formula>0.002</formula>
    </cfRule>
  </conditionalFormatting>
  <conditionalFormatting sqref="W68:X75">
    <cfRule type="cellIs" dxfId="76" priority="63" operator="greaterThan">
      <formula>0.02</formula>
    </cfRule>
    <cfRule type="cellIs" dxfId="75" priority="64" operator="greaterThan">
      <formula>0.01</formula>
    </cfRule>
    <cfRule type="cellIs" dxfId="74" priority="65" operator="greaterThan">
      <formula>0.002</formula>
    </cfRule>
  </conditionalFormatting>
  <conditionalFormatting sqref="Y58:Z65">
    <cfRule type="cellIs" dxfId="73" priority="96" operator="greaterThan">
      <formula>0.02</formula>
    </cfRule>
    <cfRule type="cellIs" dxfId="72" priority="97" operator="greaterThan">
      <formula>0.01</formula>
    </cfRule>
    <cfRule type="cellIs" dxfId="71" priority="98" operator="greaterThan">
      <formula>0.002</formula>
    </cfRule>
  </conditionalFormatting>
  <conditionalFormatting sqref="AA58:AB65">
    <cfRule type="cellIs" dxfId="70" priority="93" operator="greaterThan">
      <formula>0.02</formula>
    </cfRule>
    <cfRule type="cellIs" dxfId="69" priority="94" operator="greaterThan">
      <formula>0.01</formula>
    </cfRule>
    <cfRule type="cellIs" dxfId="68" priority="95" operator="greaterThan">
      <formula>0.002</formula>
    </cfRule>
  </conditionalFormatting>
  <conditionalFormatting sqref="AE68:AF75">
    <cfRule type="cellIs" dxfId="67" priority="51" operator="greaterThan">
      <formula>0.02</formula>
    </cfRule>
    <cfRule type="cellIs" dxfId="66" priority="52" operator="greaterThan">
      <formula>0.01</formula>
    </cfRule>
    <cfRule type="cellIs" dxfId="65" priority="53" operator="greaterThan">
      <formula>0.002</formula>
    </cfRule>
  </conditionalFormatting>
  <conditionalFormatting sqref="AI58:AJ65">
    <cfRule type="cellIs" dxfId="64" priority="81" operator="greaterThan">
      <formula>0.02</formula>
    </cfRule>
    <cfRule type="cellIs" dxfId="63" priority="82" operator="greaterThan">
      <formula>0.01</formula>
    </cfRule>
    <cfRule type="cellIs" dxfId="62" priority="83" operator="greaterThan">
      <formula>0.002</formula>
    </cfRule>
  </conditionalFormatting>
  <conditionalFormatting sqref="AK58:AL65">
    <cfRule type="cellIs" dxfId="61" priority="78" operator="greaterThan">
      <formula>0.02</formula>
    </cfRule>
    <cfRule type="cellIs" dxfId="60" priority="79" operator="greaterThan">
      <formula>0.01</formula>
    </cfRule>
    <cfRule type="cellIs" dxfId="59" priority="80" operator="greaterThan">
      <formula>0.002</formula>
    </cfRule>
  </conditionalFormatting>
  <conditionalFormatting sqref="Q68:R75">
    <cfRule type="cellIs" dxfId="58" priority="72" operator="greaterThan">
      <formula>0.02</formula>
    </cfRule>
    <cfRule type="cellIs" dxfId="57" priority="73" operator="greaterThan">
      <formula>0.01</formula>
    </cfRule>
    <cfRule type="cellIs" dxfId="56" priority="74" operator="greaterThan">
      <formula>0.002</formula>
    </cfRule>
  </conditionalFormatting>
  <conditionalFormatting sqref="S68:T75">
    <cfRule type="cellIs" dxfId="55" priority="69" operator="greaterThan">
      <formula>0.02</formula>
    </cfRule>
    <cfRule type="cellIs" dxfId="54" priority="70" operator="greaterThan">
      <formula>0.01</formula>
    </cfRule>
    <cfRule type="cellIs" dxfId="53" priority="71" operator="greaterThan">
      <formula>0.002</formula>
    </cfRule>
  </conditionalFormatting>
  <conditionalFormatting sqref="AK68:AL75">
    <cfRule type="cellIs" dxfId="52" priority="42" operator="greaterThan">
      <formula>0.02</formula>
    </cfRule>
    <cfRule type="cellIs" dxfId="51" priority="43" operator="greaterThan">
      <formula>0.01</formula>
    </cfRule>
    <cfRule type="cellIs" dxfId="50" priority="44" operator="greaterThan">
      <formula>0.002</formula>
    </cfRule>
  </conditionalFormatting>
  <conditionalFormatting sqref="Q78:R85">
    <cfRule type="cellIs" dxfId="49" priority="36" operator="greaterThan">
      <formula>0.02</formula>
    </cfRule>
    <cfRule type="cellIs" dxfId="48" priority="37" operator="greaterThan">
      <formula>0.01</formula>
    </cfRule>
    <cfRule type="cellIs" dxfId="47" priority="38" operator="greaterThan">
      <formula>0.002</formula>
    </cfRule>
  </conditionalFormatting>
  <conditionalFormatting sqref="AA68:AB75">
    <cfRule type="cellIs" dxfId="46" priority="57" operator="greaterThan">
      <formula>0.02</formula>
    </cfRule>
    <cfRule type="cellIs" dxfId="45" priority="58" operator="greaterThan">
      <formula>0.01</formula>
    </cfRule>
    <cfRule type="cellIs" dxfId="44" priority="59" operator="greaterThan">
      <formula>0.002</formula>
    </cfRule>
  </conditionalFormatting>
  <conditionalFormatting sqref="U78:V85">
    <cfRule type="cellIs" dxfId="43" priority="30" operator="greaterThan">
      <formula>0.02</formula>
    </cfRule>
    <cfRule type="cellIs" dxfId="42" priority="31" operator="greaterThan">
      <formula>0.01</formula>
    </cfRule>
    <cfRule type="cellIs" dxfId="41" priority="32" operator="greaterThan">
      <formula>0.002</formula>
    </cfRule>
  </conditionalFormatting>
  <conditionalFormatting sqref="Y78:Z85">
    <cfRule type="cellIs" dxfId="40" priority="24" operator="greaterThan">
      <formula>0.02</formula>
    </cfRule>
    <cfRule type="cellIs" dxfId="39" priority="25" operator="greaterThan">
      <formula>0.01</formula>
    </cfRule>
    <cfRule type="cellIs" dxfId="38" priority="26" operator="greaterThan">
      <formula>0.002</formula>
    </cfRule>
  </conditionalFormatting>
  <conditionalFormatting sqref="AA78:AB85">
    <cfRule type="cellIs" dxfId="37" priority="21" operator="greaterThan">
      <formula>0.02</formula>
    </cfRule>
    <cfRule type="cellIs" dxfId="36" priority="22" operator="greaterThan">
      <formula>0.01</formula>
    </cfRule>
    <cfRule type="cellIs" dxfId="35" priority="23" operator="greaterThan">
      <formula>0.002</formula>
    </cfRule>
  </conditionalFormatting>
  <conditionalFormatting sqref="AC78:AD85">
    <cfRule type="cellIs" dxfId="34" priority="18" operator="greaterThan">
      <formula>0.02</formula>
    </cfRule>
    <cfRule type="cellIs" dxfId="33" priority="19" operator="greaterThan">
      <formula>0.01</formula>
    </cfRule>
    <cfRule type="cellIs" dxfId="32" priority="20" operator="greaterThan">
      <formula>0.002</formula>
    </cfRule>
  </conditionalFormatting>
  <conditionalFormatting sqref="AE78:AF85">
    <cfRule type="cellIs" dxfId="31" priority="15" operator="greaterThan">
      <formula>0.02</formula>
    </cfRule>
    <cfRule type="cellIs" dxfId="30" priority="16" operator="greaterThan">
      <formula>0.01</formula>
    </cfRule>
    <cfRule type="cellIs" dxfId="29" priority="17" operator="greaterThan">
      <formula>0.002</formula>
    </cfRule>
  </conditionalFormatting>
  <conditionalFormatting sqref="AG68:AH75">
    <cfRule type="cellIs" dxfId="28" priority="48" operator="greaterThan">
      <formula>0.02</formula>
    </cfRule>
    <cfRule type="cellIs" dxfId="27" priority="49" operator="greaterThan">
      <formula>0.01</formula>
    </cfRule>
    <cfRule type="cellIs" dxfId="26" priority="50" operator="greaterThan">
      <formula>0.002</formula>
    </cfRule>
  </conditionalFormatting>
  <conditionalFormatting sqref="AI68:AJ75">
    <cfRule type="cellIs" dxfId="25" priority="45" operator="greaterThan">
      <formula>0.02</formula>
    </cfRule>
    <cfRule type="cellIs" dxfId="24" priority="46" operator="greaterThan">
      <formula>0.01</formula>
    </cfRule>
    <cfRule type="cellIs" dxfId="23" priority="47" operator="greaterThan">
      <formula>0.002</formula>
    </cfRule>
  </conditionalFormatting>
  <conditionalFormatting sqref="AM68:AN75">
    <cfRule type="cellIs" dxfId="22" priority="39" operator="greaterThan">
      <formula>0.02</formula>
    </cfRule>
    <cfRule type="cellIs" dxfId="21" priority="40" operator="greaterThan">
      <formula>0.01</formula>
    </cfRule>
    <cfRule type="cellIs" dxfId="20" priority="41" operator="greaterThan">
      <formula>0.002</formula>
    </cfRule>
  </conditionalFormatting>
  <conditionalFormatting sqref="S78:T85">
    <cfRule type="cellIs" dxfId="19" priority="33" operator="greaterThan">
      <formula>0.02</formula>
    </cfRule>
    <cfRule type="cellIs" dxfId="18" priority="34" operator="greaterThan">
      <formula>0.01</formula>
    </cfRule>
    <cfRule type="cellIs" dxfId="17" priority="35" operator="greaterThan">
      <formula>0.002</formula>
    </cfRule>
  </conditionalFormatting>
  <conditionalFormatting sqref="W78:X85">
    <cfRule type="cellIs" dxfId="16" priority="27" operator="greaterThan">
      <formula>0.02</formula>
    </cfRule>
    <cfRule type="cellIs" dxfId="15" priority="28" operator="greaterThan">
      <formula>0.01</formula>
    </cfRule>
    <cfRule type="cellIs" dxfId="14" priority="29" operator="greaterThan">
      <formula>0.002</formula>
    </cfRule>
  </conditionalFormatting>
  <conditionalFormatting sqref="AG78:AH85">
    <cfRule type="cellIs" dxfId="13" priority="12" operator="greaterThan">
      <formula>0.02</formula>
    </cfRule>
    <cfRule type="cellIs" dxfId="12" priority="13" operator="greaterThan">
      <formula>0.01</formula>
    </cfRule>
    <cfRule type="cellIs" dxfId="11" priority="14" operator="greaterThan">
      <formula>0.002</formula>
    </cfRule>
  </conditionalFormatting>
  <conditionalFormatting sqref="AI78:AJ85">
    <cfRule type="cellIs" dxfId="10" priority="9" operator="greaterThan">
      <formula>0.02</formula>
    </cfRule>
    <cfRule type="cellIs" dxfId="9" priority="10" operator="greaterThan">
      <formula>0.01</formula>
    </cfRule>
    <cfRule type="cellIs" dxfId="8" priority="11" operator="greaterThan">
      <formula>0.002</formula>
    </cfRule>
  </conditionalFormatting>
  <conditionalFormatting sqref="AK78:AL85">
    <cfRule type="cellIs" dxfId="7" priority="6" operator="greaterThan">
      <formula>0.02</formula>
    </cfRule>
    <cfRule type="cellIs" dxfId="6" priority="7" operator="greaterThan">
      <formula>0.01</formula>
    </cfRule>
    <cfRule type="cellIs" dxfId="5" priority="8" operator="greaterThan">
      <formula>0.002</formula>
    </cfRule>
  </conditionalFormatting>
  <conditionalFormatting sqref="AM78:AN85">
    <cfRule type="cellIs" dxfId="4" priority="3" operator="greaterThan">
      <formula>0.02</formula>
    </cfRule>
    <cfRule type="cellIs" dxfId="3" priority="4" operator="greaterThan">
      <formula>0.01</formula>
    </cfRule>
    <cfRule type="cellIs" dxfId="2" priority="5" operator="greaterThan">
      <formula>0.002</formula>
    </cfRule>
  </conditionalFormatting>
  <conditionalFormatting sqref="A56">
    <cfRule type="cellIs" dxfId="1" priority="2" operator="greaterThan">
      <formula>0.01</formula>
    </cfRule>
  </conditionalFormatting>
  <conditionalFormatting sqref="P56">
    <cfRule type="cellIs" dxfId="0" priority="1" operator="greaterThan">
      <formula>0.01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92"/>
  <sheetViews>
    <sheetView zoomScale="70" zoomScaleNormal="70" workbookViewId="0"/>
  </sheetViews>
  <sheetFormatPr baseColWidth="10" defaultColWidth="10.25" defaultRowHeight="15" x14ac:dyDescent="0.2"/>
  <cols>
    <col min="1" max="1" width="19.875" style="3" customWidth="1"/>
    <col min="2" max="2" width="13.75" style="1" bestFit="1" customWidth="1"/>
    <col min="3" max="10" width="10.375" style="1" bestFit="1" customWidth="1"/>
    <col min="11" max="11" width="14.625" style="1" bestFit="1" customWidth="1"/>
    <col min="12" max="12" width="10.375" style="1" bestFit="1" customWidth="1"/>
    <col min="13" max="13" width="13.75" style="1" bestFit="1" customWidth="1"/>
    <col min="14" max="14" width="12.375" style="1" bestFit="1" customWidth="1"/>
    <col min="15" max="16" width="13.75" style="1" bestFit="1" customWidth="1"/>
    <col min="17" max="17" width="14.625" style="1" bestFit="1" customWidth="1"/>
    <col min="18" max="18" width="10.25" style="1"/>
    <col min="19" max="19" width="2.375" style="25" customWidth="1"/>
    <col min="20" max="20" width="19.875" style="3" bestFit="1" customWidth="1"/>
    <col min="21" max="21" width="13.75" style="1" bestFit="1" customWidth="1"/>
    <col min="22" max="36" width="10.375" style="1" bestFit="1" customWidth="1"/>
    <col min="37" max="37" width="10.25" style="1"/>
    <col min="38" max="38" width="2.375" style="25" customWidth="1"/>
    <col min="39" max="39" width="19.875" style="3" bestFit="1" customWidth="1"/>
    <col min="40" max="40" width="13.75" style="1" bestFit="1" customWidth="1"/>
    <col min="41" max="47" width="10.375" style="1" bestFit="1" customWidth="1"/>
    <col min="48" max="48" width="11.75" style="1" bestFit="1" customWidth="1"/>
    <col min="49" max="51" width="14.625" style="1" bestFit="1" customWidth="1"/>
    <col min="52" max="55" width="12.375" style="1" bestFit="1" customWidth="1"/>
    <col min="56" max="16384" width="10.25" style="1"/>
  </cols>
  <sheetData>
    <row r="1" spans="1:55" ht="15.75" x14ac:dyDescent="0.25">
      <c r="A1" s="3" t="s">
        <v>0</v>
      </c>
      <c r="B1" s="361" t="s">
        <v>1</v>
      </c>
      <c r="C1" s="361"/>
      <c r="S1" s="2"/>
      <c r="T1" s="3" t="s">
        <v>0</v>
      </c>
      <c r="U1" s="361" t="s">
        <v>2</v>
      </c>
      <c r="V1" s="361"/>
      <c r="AL1" s="2"/>
      <c r="AM1" s="3" t="s">
        <v>0</v>
      </c>
      <c r="AN1" s="361" t="s">
        <v>3</v>
      </c>
      <c r="AO1" s="361"/>
    </row>
    <row r="2" spans="1:55" x14ac:dyDescent="0.2">
      <c r="S2" s="2"/>
      <c r="AL2" s="2"/>
    </row>
    <row r="3" spans="1:55" ht="15.75" thickBot="1" x14ac:dyDescent="0.25">
      <c r="S3" s="2"/>
      <c r="AL3" s="2"/>
    </row>
    <row r="4" spans="1:55" s="3" customFormat="1" ht="15.75" thickTop="1" x14ac:dyDescent="0.2">
      <c r="A4" s="3" t="s">
        <v>4</v>
      </c>
      <c r="B4" s="4">
        <f>AVERAGE(B10:B25)</f>
        <v>4.0000000000000018E-3</v>
      </c>
      <c r="C4" s="4">
        <f t="shared" ref="C4:D4" si="0">AVERAGE(C10:C25)</f>
        <v>9.0918750000000007E-2</v>
      </c>
      <c r="D4" s="4">
        <f t="shared" si="0"/>
        <v>4.9441249999999992E-2</v>
      </c>
      <c r="E4" s="4">
        <f>AVERAGE(E10:E89)</f>
        <v>4.5750749999999993E-2</v>
      </c>
      <c r="F4" s="4">
        <f t="shared" ref="F4:Q4" si="1">AVERAGE(F10:F89)</f>
        <v>4.8535999999999989E-2</v>
      </c>
      <c r="G4" s="4">
        <f t="shared" si="1"/>
        <v>5.6516124999999987E-2</v>
      </c>
      <c r="H4" s="4">
        <f t="shared" si="1"/>
        <v>7.0215125000000003E-2</v>
      </c>
      <c r="I4" s="4">
        <f t="shared" si="1"/>
        <v>1.1315999999999998E-2</v>
      </c>
      <c r="J4" s="4">
        <f t="shared" si="1"/>
        <v>2.4501874999999992E-3</v>
      </c>
      <c r="K4" s="4">
        <f t="shared" si="1"/>
        <v>-2.5125000000000006E-4</v>
      </c>
      <c r="L4" s="4">
        <f t="shared" si="1"/>
        <v>-8.2738841249999984E-4</v>
      </c>
      <c r="M4" s="4">
        <f t="shared" si="1"/>
        <v>-6.7346875000000024E-4</v>
      </c>
      <c r="N4" s="4">
        <f t="shared" si="1"/>
        <v>-6.8421875000000004E-4</v>
      </c>
      <c r="O4" s="4">
        <f t="shared" si="1"/>
        <v>-7.7718749999999999E-4</v>
      </c>
      <c r="P4" s="4">
        <f t="shared" si="1"/>
        <v>-6.6271875000000033E-4</v>
      </c>
      <c r="Q4" s="4">
        <f t="shared" si="1"/>
        <v>4.9999999999999225E-6</v>
      </c>
      <c r="S4" s="5"/>
      <c r="T4" s="3" t="s">
        <v>4</v>
      </c>
      <c r="U4" s="4">
        <f>AVERAGE(U10:U25)</f>
        <v>4.0000000000000018E-3</v>
      </c>
      <c r="V4" s="4">
        <f t="shared" ref="V4:W4" si="2">AVERAGE(V10:V25)</f>
        <v>0.1155875</v>
      </c>
      <c r="W4" s="4">
        <f t="shared" si="2"/>
        <v>0.13310374999999999</v>
      </c>
      <c r="X4" s="4">
        <f>AVERAGE(X10:X89)</f>
        <v>0.12314824999999996</v>
      </c>
      <c r="Y4" s="4">
        <f t="shared" ref="Y4:AJ4" si="3">AVERAGE(Y10:Y89)</f>
        <v>9.1835999999999973E-2</v>
      </c>
      <c r="Z4" s="4">
        <f t="shared" si="3"/>
        <v>9.0780874999999983E-2</v>
      </c>
      <c r="AA4" s="4">
        <f t="shared" si="3"/>
        <v>8.6419999999999997E-2</v>
      </c>
      <c r="AB4" s="4">
        <f t="shared" si="3"/>
        <v>8.5190374999999971E-2</v>
      </c>
      <c r="AC4" s="4">
        <f t="shared" si="3"/>
        <v>7.5144000000000002E-2</v>
      </c>
      <c r="AD4" s="4">
        <f t="shared" si="3"/>
        <v>4.8958000000000015E-2</v>
      </c>
      <c r="AE4" s="4">
        <f t="shared" si="3"/>
        <v>4.3658249999999989E-2</v>
      </c>
      <c r="AF4" s="4">
        <f t="shared" si="3"/>
        <v>3.8746875E-2</v>
      </c>
      <c r="AG4" s="4">
        <f t="shared" si="3"/>
        <v>4.1783750000000001E-2</v>
      </c>
      <c r="AH4" s="4">
        <f t="shared" si="3"/>
        <v>4.733762499999998E-2</v>
      </c>
      <c r="AI4" s="4">
        <f t="shared" si="3"/>
        <v>4.4605749999999993E-2</v>
      </c>
      <c r="AJ4" s="4">
        <f t="shared" si="3"/>
        <v>4.4254718749999991E-2</v>
      </c>
      <c r="AL4" s="5"/>
      <c r="AM4" s="3" t="s">
        <v>4</v>
      </c>
      <c r="AN4" s="4">
        <f>AVERAGE(AN10:AN25)</f>
        <v>4.0000000000000018E-3</v>
      </c>
      <c r="AO4" s="4">
        <f t="shared" ref="AO4:AP4" si="4">AVERAGE(AO10:AO25)</f>
        <v>0.11758750000000001</v>
      </c>
      <c r="AP4" s="4">
        <f t="shared" si="4"/>
        <v>0.14910375000000001</v>
      </c>
      <c r="AQ4" s="4">
        <f>AVERAGE(AQ10:AQ89)</f>
        <v>0.13451949999999999</v>
      </c>
      <c r="AR4" s="4">
        <f t="shared" ref="AR4:BC4" si="5">AVERAGE(AR10:AR89)</f>
        <v>0.11200350000000003</v>
      </c>
      <c r="AS4" s="4">
        <f t="shared" si="5"/>
        <v>0.10639600000000002</v>
      </c>
      <c r="AT4" s="4">
        <f t="shared" si="5"/>
        <v>9.6983124999999989E-2</v>
      </c>
      <c r="AU4" s="4">
        <f t="shared" si="5"/>
        <v>6.4126249999999982E-3</v>
      </c>
      <c r="AV4" s="4">
        <f t="shared" si="5"/>
        <v>2.1571875000000011E-3</v>
      </c>
      <c r="AW4" s="4">
        <f t="shared" si="5"/>
        <v>3.1249999999999953E-5</v>
      </c>
      <c r="AX4" s="4">
        <f t="shared" si="5"/>
        <v>1.6896160512500009E-3</v>
      </c>
      <c r="AY4" s="4">
        <f t="shared" si="5"/>
        <v>1.4476875E-3</v>
      </c>
      <c r="AZ4" s="4">
        <f t="shared" si="5"/>
        <v>9.2006250000000042E-4</v>
      </c>
      <c r="BA4" s="4">
        <f t="shared" si="5"/>
        <v>1.1662812499999996E-3</v>
      </c>
      <c r="BB4" s="4">
        <f t="shared" si="5"/>
        <v>1.3155312500000003E-3</v>
      </c>
      <c r="BC4" s="4">
        <f t="shared" si="5"/>
        <v>1.8064687500000006E-3</v>
      </c>
    </row>
    <row r="5" spans="1:55" s="3" customFormat="1" x14ac:dyDescent="0.2">
      <c r="A5" s="3" t="s">
        <v>5</v>
      </c>
      <c r="B5" s="3">
        <f>_xlfn.STDEV.P(B10:B25)</f>
        <v>1.7347234759768071E-18</v>
      </c>
      <c r="C5" s="3">
        <f t="shared" ref="C5:D5" si="6">_xlfn.STDEV.P(C10:C25)</f>
        <v>6.4703379693413238E-3</v>
      </c>
      <c r="D5" s="3">
        <f t="shared" si="6"/>
        <v>1.540786629452631E-3</v>
      </c>
      <c r="E5" s="3">
        <f>_xlfn.STDEV.P(E10:E89)</f>
        <v>2.5246473887456048E-3</v>
      </c>
      <c r="F5" s="3">
        <f t="shared" ref="F5:Q5" si="7">_xlfn.STDEV.P(F10:F89)</f>
        <v>5.6419796171202179E-3</v>
      </c>
      <c r="G5" s="3">
        <f t="shared" si="7"/>
        <v>8.9882273688628982E-3</v>
      </c>
      <c r="H5" s="3">
        <f t="shared" si="7"/>
        <v>1.7249737388852472E-2</v>
      </c>
      <c r="I5" s="3">
        <f t="shared" si="7"/>
        <v>4.1848756253919902E-3</v>
      </c>
      <c r="J5" s="3">
        <f t="shared" si="7"/>
        <v>7.8354290802159481E-3</v>
      </c>
      <c r="K5" s="3">
        <f t="shared" si="7"/>
        <v>2.6248207081627497E-3</v>
      </c>
      <c r="L5" s="3">
        <f t="shared" si="7"/>
        <v>5.9707388556397897E-4</v>
      </c>
      <c r="M5" s="3">
        <f t="shared" si="7"/>
        <v>4.0972523067104059E-4</v>
      </c>
      <c r="N5" s="3">
        <f t="shared" si="7"/>
        <v>7.1601224170640947E-4</v>
      </c>
      <c r="O5" s="3">
        <f t="shared" si="7"/>
        <v>3.5945539861539157E-4</v>
      </c>
      <c r="P5" s="3">
        <f t="shared" si="7"/>
        <v>4.1047936796316276E-4</v>
      </c>
      <c r="Q5" s="3">
        <f t="shared" si="7"/>
        <v>4.2891414496376774E-4</v>
      </c>
      <c r="S5" s="5"/>
      <c r="T5" s="3" t="s">
        <v>5</v>
      </c>
      <c r="U5" s="3">
        <f>_xlfn.STDEV.P(U10:U25)</f>
        <v>1.7347234759768071E-18</v>
      </c>
      <c r="V5" s="3">
        <f t="shared" ref="V5:W5" si="8">_xlfn.STDEV.P(V10:V25)</f>
        <v>3.3372659093934979E-3</v>
      </c>
      <c r="W5" s="3">
        <f t="shared" si="8"/>
        <v>1.1669670558224855E-2</v>
      </c>
      <c r="X5" s="3">
        <f>_xlfn.STDEV.P(X10:X89)</f>
        <v>1.4932543887010789E-2</v>
      </c>
      <c r="Y5" s="3">
        <f t="shared" ref="Y5:AJ5" si="9">_xlfn.STDEV.P(Y10:Y89)</f>
        <v>1.2027538567803763E-2</v>
      </c>
      <c r="Z5" s="3">
        <f t="shared" si="9"/>
        <v>6.8403646090230445E-3</v>
      </c>
      <c r="AA5" s="3">
        <f t="shared" si="9"/>
        <v>8.5520136517664661E-3</v>
      </c>
      <c r="AB5" s="3">
        <f t="shared" si="9"/>
        <v>2.4567421081777799E-2</v>
      </c>
      <c r="AC5" s="3">
        <f t="shared" si="9"/>
        <v>3.7201469715590539E-2</v>
      </c>
      <c r="AD5" s="3">
        <f t="shared" si="9"/>
        <v>1.9217733373111345E-2</v>
      </c>
      <c r="AE5" s="3">
        <f t="shared" si="9"/>
        <v>1.7769038928357985E-2</v>
      </c>
      <c r="AF5" s="3">
        <f t="shared" si="9"/>
        <v>2.0303617263541369E-2</v>
      </c>
      <c r="AG5" s="3">
        <f t="shared" si="9"/>
        <v>1.9757136202838206E-2</v>
      </c>
      <c r="AH5" s="3">
        <f t="shared" si="9"/>
        <v>2.3029789851611252E-2</v>
      </c>
      <c r="AI5" s="3">
        <f t="shared" si="9"/>
        <v>1.8257521311434929E-2</v>
      </c>
      <c r="AJ5" s="3">
        <f t="shared" si="9"/>
        <v>1.9666418609816206E-2</v>
      </c>
      <c r="AL5" s="5"/>
      <c r="AM5" s="3" t="s">
        <v>5</v>
      </c>
      <c r="AN5" s="3">
        <f>_xlfn.STDEV.P(AN10:AN25)</f>
        <v>1.7347234759768071E-18</v>
      </c>
      <c r="AO5" s="3">
        <f t="shared" ref="AO5:AP5" si="10">_xlfn.STDEV.P(AO10:AO25)</f>
        <v>6.7422988475741704E-3</v>
      </c>
      <c r="AP5" s="3">
        <f t="shared" si="10"/>
        <v>6.8164294859919157E-3</v>
      </c>
      <c r="AQ5" s="3">
        <f>_xlfn.STDEV.P(AQ10:AQ89)</f>
        <v>1.2601463793940768E-2</v>
      </c>
      <c r="AR5" s="3">
        <f t="shared" ref="AR5:BC5" si="11">_xlfn.STDEV.P(AR10:AR89)</f>
        <v>1.1929189735685816E-2</v>
      </c>
      <c r="AS5" s="3">
        <f t="shared" si="11"/>
        <v>7.5132462358157822E-3</v>
      </c>
      <c r="AT5" s="3">
        <f t="shared" si="11"/>
        <v>4.0886561342787188E-3</v>
      </c>
      <c r="AU5" s="3">
        <f t="shared" si="11"/>
        <v>7.93268150989941E-4</v>
      </c>
      <c r="AV5" s="3">
        <f t="shared" si="11"/>
        <v>1.252163499192872E-2</v>
      </c>
      <c r="AW5" s="3">
        <f t="shared" si="11"/>
        <v>4.9808155707675023E-3</v>
      </c>
      <c r="AX5" s="3">
        <f t="shared" si="11"/>
        <v>9.7575906159170708E-3</v>
      </c>
      <c r="AY5" s="3">
        <f t="shared" si="11"/>
        <v>9.0934843584482925E-3</v>
      </c>
      <c r="AZ5" s="3">
        <f t="shared" si="11"/>
        <v>6.7147366033481742E-3</v>
      </c>
      <c r="BA5" s="3">
        <f t="shared" si="11"/>
        <v>8.0391448938318937E-3</v>
      </c>
      <c r="BB5" s="3">
        <f t="shared" si="11"/>
        <v>7.9210805143394656E-3</v>
      </c>
      <c r="BC5" s="3">
        <f t="shared" si="11"/>
        <v>9.0431492863188127E-3</v>
      </c>
    </row>
    <row r="6" spans="1:55" s="3" customFormat="1" x14ac:dyDescent="0.2">
      <c r="A6" s="3" t="s">
        <v>6</v>
      </c>
      <c r="B6" s="3">
        <v>16</v>
      </c>
      <c r="C6" s="3">
        <v>16</v>
      </c>
      <c r="D6" s="3">
        <v>16</v>
      </c>
      <c r="E6" s="3">
        <v>80</v>
      </c>
      <c r="F6" s="3">
        <v>80</v>
      </c>
      <c r="G6" s="3">
        <v>80</v>
      </c>
      <c r="H6" s="3">
        <v>80</v>
      </c>
      <c r="I6" s="3">
        <v>80</v>
      </c>
      <c r="J6" s="3">
        <v>80</v>
      </c>
      <c r="K6" s="3">
        <v>80</v>
      </c>
      <c r="L6" s="3">
        <v>80</v>
      </c>
      <c r="M6" s="3">
        <v>80</v>
      </c>
      <c r="N6" s="3">
        <v>80</v>
      </c>
      <c r="O6" s="3">
        <v>80</v>
      </c>
      <c r="P6" s="3">
        <v>80</v>
      </c>
      <c r="Q6" s="3">
        <v>80</v>
      </c>
      <c r="S6" s="5"/>
      <c r="T6" s="3" t="s">
        <v>6</v>
      </c>
      <c r="U6" s="3">
        <v>16</v>
      </c>
      <c r="V6" s="3">
        <v>16</v>
      </c>
      <c r="W6" s="3">
        <v>16</v>
      </c>
      <c r="X6" s="3">
        <v>80</v>
      </c>
      <c r="Y6" s="3">
        <v>80</v>
      </c>
      <c r="Z6" s="3">
        <v>80</v>
      </c>
      <c r="AA6" s="3">
        <v>80</v>
      </c>
      <c r="AB6" s="3">
        <v>80</v>
      </c>
      <c r="AC6" s="3">
        <v>80</v>
      </c>
      <c r="AD6" s="3">
        <v>80</v>
      </c>
      <c r="AE6" s="3">
        <v>80</v>
      </c>
      <c r="AF6" s="3">
        <v>80</v>
      </c>
      <c r="AG6" s="3">
        <v>80</v>
      </c>
      <c r="AH6" s="3">
        <v>80</v>
      </c>
      <c r="AI6" s="3">
        <v>80</v>
      </c>
      <c r="AJ6" s="3">
        <v>80</v>
      </c>
      <c r="AL6" s="5"/>
      <c r="AM6" s="3" t="s">
        <v>6</v>
      </c>
      <c r="AN6" s="3">
        <v>16</v>
      </c>
      <c r="AO6" s="3">
        <v>16</v>
      </c>
      <c r="AP6" s="3">
        <v>16</v>
      </c>
      <c r="AQ6" s="3">
        <v>80</v>
      </c>
      <c r="AR6" s="3">
        <v>80</v>
      </c>
      <c r="AS6" s="3">
        <v>80</v>
      </c>
      <c r="AT6" s="3">
        <v>80</v>
      </c>
      <c r="AU6" s="3">
        <v>80</v>
      </c>
      <c r="AV6" s="3">
        <v>80</v>
      </c>
      <c r="AW6" s="3">
        <v>80</v>
      </c>
      <c r="AX6" s="3">
        <v>80</v>
      </c>
      <c r="AY6" s="3">
        <v>80</v>
      </c>
      <c r="AZ6" s="3">
        <v>80</v>
      </c>
      <c r="BA6" s="3">
        <v>80</v>
      </c>
      <c r="BB6" s="3">
        <v>80</v>
      </c>
      <c r="BC6" s="3">
        <v>80</v>
      </c>
    </row>
    <row r="7" spans="1:55" s="3" customFormat="1" x14ac:dyDescent="0.2">
      <c r="A7" s="3" t="s">
        <v>7</v>
      </c>
      <c r="B7" s="6">
        <f>_xlfn.CONFIDENCE.NORM(0.05,B5,B6)</f>
        <v>8.499988840126687E-19</v>
      </c>
      <c r="C7" s="6">
        <f t="shared" ref="C7:Q7" si="12">_xlfn.CONFIDENCE.NORM(0.05,C5,C6)</f>
        <v>3.1704073469277553E-3</v>
      </c>
      <c r="D7" s="6">
        <f t="shared" si="12"/>
        <v>7.5497157539700446E-4</v>
      </c>
      <c r="E7" s="6">
        <f t="shared" si="12"/>
        <v>5.5322758581083235E-4</v>
      </c>
      <c r="F7" s="6">
        <f t="shared" si="12"/>
        <v>1.2363305769698752E-3</v>
      </c>
      <c r="G7" s="6">
        <f t="shared" si="12"/>
        <v>1.9695959721589174E-3</v>
      </c>
      <c r="H7" s="6">
        <f t="shared" si="12"/>
        <v>3.7799459100889533E-3</v>
      </c>
      <c r="I7" s="6">
        <f t="shared" si="12"/>
        <v>9.1703445379139915E-4</v>
      </c>
      <c r="J7" s="6">
        <f t="shared" si="12"/>
        <v>1.7169825509746272E-3</v>
      </c>
      <c r="K7" s="6">
        <f t="shared" si="12"/>
        <v>5.7517862891920868E-4</v>
      </c>
      <c r="L7" s="6">
        <f t="shared" si="12"/>
        <v>1.3083717977161745E-4</v>
      </c>
      <c r="M7" s="6">
        <f t="shared" si="12"/>
        <v>8.9783350031526581E-5</v>
      </c>
      <c r="N7" s="6">
        <f t="shared" si="12"/>
        <v>1.5690021729610881E-4</v>
      </c>
      <c r="O7" s="6">
        <f t="shared" si="12"/>
        <v>7.876768980458269E-5</v>
      </c>
      <c r="P7" s="6">
        <f t="shared" si="12"/>
        <v>8.9948604615335201E-5</v>
      </c>
      <c r="Q7" s="6">
        <f t="shared" si="12"/>
        <v>9.3988229008218444E-5</v>
      </c>
      <c r="S7" s="5"/>
      <c r="T7" s="3" t="s">
        <v>7</v>
      </c>
      <c r="U7" s="6">
        <f>_xlfn.CONFIDENCE.NORM(0.05,U5,U6)</f>
        <v>8.499988840126687E-19</v>
      </c>
      <c r="V7" s="6">
        <f t="shared" ref="V7:AJ7" si="13">_xlfn.CONFIDENCE.NORM(0.05,V5,V6)</f>
        <v>1.6352302473111413E-3</v>
      </c>
      <c r="W7" s="6">
        <f t="shared" si="13"/>
        <v>5.7180335013920346E-3</v>
      </c>
      <c r="X7" s="6">
        <f t="shared" si="13"/>
        <v>3.272177826278499E-3</v>
      </c>
      <c r="Y7" s="6">
        <f t="shared" si="13"/>
        <v>2.6356021655835429E-3</v>
      </c>
      <c r="Z7" s="6">
        <f t="shared" si="13"/>
        <v>1.4989334413927531E-3</v>
      </c>
      <c r="AA7" s="6">
        <f t="shared" si="13"/>
        <v>1.8740081832729874E-3</v>
      </c>
      <c r="AB7" s="6">
        <f t="shared" si="13"/>
        <v>5.3834745855036344E-3</v>
      </c>
      <c r="AC7" s="6">
        <f t="shared" si="13"/>
        <v>8.1519816870730417E-3</v>
      </c>
      <c r="AD7" s="6">
        <f t="shared" si="13"/>
        <v>4.2111941200807272E-3</v>
      </c>
      <c r="AE7" s="6">
        <f t="shared" si="13"/>
        <v>3.8937407862721283E-3</v>
      </c>
      <c r="AF7" s="6">
        <f t="shared" si="13"/>
        <v>4.4491445466834541E-3</v>
      </c>
      <c r="AG7" s="6">
        <f t="shared" si="13"/>
        <v>4.3293938047573241E-3</v>
      </c>
      <c r="AH7" s="6">
        <f t="shared" si="13"/>
        <v>5.0465324774197655E-3</v>
      </c>
      <c r="AI7" s="6">
        <f t="shared" si="13"/>
        <v>4.0007822411325051E-3</v>
      </c>
      <c r="AJ7" s="6">
        <f t="shared" si="13"/>
        <v>4.3095148009796649E-3</v>
      </c>
      <c r="AL7" s="5"/>
      <c r="AM7" s="3" t="s">
        <v>7</v>
      </c>
      <c r="AN7" s="6">
        <f>_xlfn.CONFIDENCE.NORM(0.05,AN5,AN6)</f>
        <v>8.499988840126687E-19</v>
      </c>
      <c r="AO7" s="6">
        <f t="shared" ref="AO7:BC7" si="14">_xlfn.CONFIDENCE.NORM(0.05,AO5,AO6)</f>
        <v>3.3036657285628207E-3</v>
      </c>
      <c r="AP7" s="6">
        <f t="shared" si="14"/>
        <v>3.3399890739252563E-3</v>
      </c>
      <c r="AQ7" s="6">
        <f t="shared" si="14"/>
        <v>2.7613667649121917E-3</v>
      </c>
      <c r="AR7" s="6">
        <f t="shared" si="14"/>
        <v>2.6140509235358521E-3</v>
      </c>
      <c r="AS7" s="6">
        <f t="shared" si="14"/>
        <v>1.6463824196486713E-3</v>
      </c>
      <c r="AT7" s="6">
        <f t="shared" si="14"/>
        <v>8.9594981559050165E-4</v>
      </c>
      <c r="AU7" s="6">
        <f t="shared" si="14"/>
        <v>1.7382935376604754E-4</v>
      </c>
      <c r="AV7" s="6">
        <f t="shared" si="14"/>
        <v>2.7438738288244951E-3</v>
      </c>
      <c r="AW7" s="6">
        <f t="shared" si="14"/>
        <v>1.0914492795581316E-3</v>
      </c>
      <c r="AX7" s="6">
        <f t="shared" si="14"/>
        <v>2.1381870291424599E-3</v>
      </c>
      <c r="AY7" s="6">
        <f t="shared" si="14"/>
        <v>1.9926610031401251E-3</v>
      </c>
      <c r="AZ7" s="6">
        <f t="shared" si="14"/>
        <v>1.4714044967173263E-3</v>
      </c>
      <c r="BA7" s="6">
        <f t="shared" si="14"/>
        <v>1.7616229266011955E-3</v>
      </c>
      <c r="BB7" s="6">
        <f t="shared" si="14"/>
        <v>1.7357514041351206E-3</v>
      </c>
      <c r="BC7" s="6">
        <f t="shared" si="14"/>
        <v>1.9816310468143659E-3</v>
      </c>
    </row>
    <row r="8" spans="1:55" x14ac:dyDescent="0.2">
      <c r="S8" s="2"/>
      <c r="AL8" s="2"/>
    </row>
    <row r="9" spans="1:55" x14ac:dyDescent="0.2">
      <c r="A9" s="3" t="s">
        <v>8</v>
      </c>
      <c r="B9" s="1">
        <v>0</v>
      </c>
      <c r="C9" s="1">
        <v>1</v>
      </c>
      <c r="D9" s="1">
        <v>2</v>
      </c>
      <c r="E9" s="1">
        <v>3</v>
      </c>
      <c r="F9" s="1">
        <v>4</v>
      </c>
      <c r="G9" s="1">
        <v>5</v>
      </c>
      <c r="H9" s="1">
        <v>6</v>
      </c>
      <c r="I9" s="1">
        <v>7</v>
      </c>
      <c r="J9" s="1">
        <v>8</v>
      </c>
      <c r="K9" s="1">
        <v>9</v>
      </c>
      <c r="L9" s="1">
        <v>10</v>
      </c>
      <c r="M9" s="1">
        <v>11</v>
      </c>
      <c r="N9" s="1">
        <v>12</v>
      </c>
      <c r="O9" s="1">
        <v>13</v>
      </c>
      <c r="P9" s="1">
        <v>14</v>
      </c>
      <c r="Q9" s="1">
        <v>15</v>
      </c>
      <c r="S9" s="2"/>
      <c r="T9" s="3" t="s">
        <v>8</v>
      </c>
      <c r="U9" s="1">
        <v>0</v>
      </c>
      <c r="V9" s="1">
        <v>1</v>
      </c>
      <c r="W9" s="1">
        <v>2</v>
      </c>
      <c r="X9" s="1">
        <v>3</v>
      </c>
      <c r="Y9" s="1">
        <v>4</v>
      </c>
      <c r="Z9" s="1">
        <v>5</v>
      </c>
      <c r="AA9" s="1">
        <v>6</v>
      </c>
      <c r="AB9" s="1">
        <v>7</v>
      </c>
      <c r="AC9" s="1">
        <v>8</v>
      </c>
      <c r="AD9" s="1">
        <v>9</v>
      </c>
      <c r="AE9" s="1">
        <v>10</v>
      </c>
      <c r="AF9" s="1">
        <v>11</v>
      </c>
      <c r="AG9" s="1">
        <v>12</v>
      </c>
      <c r="AH9" s="1">
        <v>13</v>
      </c>
      <c r="AI9" s="1">
        <v>14</v>
      </c>
      <c r="AJ9" s="1">
        <v>15</v>
      </c>
      <c r="AL9" s="2"/>
      <c r="AM9" s="3" t="s">
        <v>8</v>
      </c>
      <c r="AN9" s="1">
        <v>0</v>
      </c>
      <c r="AO9" s="1">
        <v>1</v>
      </c>
      <c r="AP9" s="1">
        <v>2</v>
      </c>
      <c r="AQ9" s="1">
        <v>3</v>
      </c>
      <c r="AR9" s="1">
        <v>4</v>
      </c>
      <c r="AS9" s="1">
        <v>5</v>
      </c>
      <c r="AT9" s="1">
        <v>6</v>
      </c>
      <c r="AU9" s="1">
        <v>7</v>
      </c>
      <c r="AV9" s="1">
        <v>8</v>
      </c>
      <c r="AW9" s="1">
        <v>9</v>
      </c>
      <c r="AX9" s="1">
        <v>10</v>
      </c>
      <c r="AY9" s="1">
        <v>11</v>
      </c>
      <c r="AZ9" s="1">
        <v>12</v>
      </c>
      <c r="BA9" s="1">
        <v>13</v>
      </c>
      <c r="BB9" s="1">
        <v>14</v>
      </c>
      <c r="BC9" s="1">
        <v>15</v>
      </c>
    </row>
    <row r="10" spans="1:55" x14ac:dyDescent="0.2">
      <c r="B10" s="1">
        <v>4.0000000000000001E-3</v>
      </c>
      <c r="C10" s="1">
        <v>9.9299999999999999E-2</v>
      </c>
      <c r="D10" s="1">
        <v>4.7359999999999999E-2</v>
      </c>
      <c r="E10" s="1">
        <v>4.1099999999999998E-2</v>
      </c>
      <c r="F10" s="1">
        <v>4.6289999999999998E-2</v>
      </c>
      <c r="G10" s="1">
        <v>5.5989999999999998E-2</v>
      </c>
      <c r="H10" s="1">
        <v>8.7720000000000006E-2</v>
      </c>
      <c r="I10" s="1">
        <v>1.051E-2</v>
      </c>
      <c r="J10" s="1">
        <v>2.7499999999999998E-3</v>
      </c>
      <c r="K10" s="1">
        <v>-4.0000000000000002E-4</v>
      </c>
      <c r="L10" s="1">
        <v>-8.3750000000000003E-4</v>
      </c>
      <c r="M10" s="1">
        <v>3.7499999999999997E-5</v>
      </c>
      <c r="N10" s="1">
        <v>-3.7500000000000001E-4</v>
      </c>
      <c r="O10" s="1">
        <v>-2.7500000000000002E-4</v>
      </c>
      <c r="P10" s="1">
        <v>-6.625E-4</v>
      </c>
      <c r="Q10" s="1">
        <v>6.1249999999999998E-4</v>
      </c>
      <c r="S10" s="2"/>
      <c r="U10" s="1">
        <v>4.0000000000000001E-3</v>
      </c>
      <c r="V10" s="1">
        <v>0.1138</v>
      </c>
      <c r="W10" s="1">
        <v>0.17466000000000001</v>
      </c>
      <c r="X10" s="1">
        <v>0.14899999999999999</v>
      </c>
      <c r="Y10" s="1">
        <v>7.9689999999999997E-2</v>
      </c>
      <c r="Z10" s="1">
        <v>8.4089999999999998E-2</v>
      </c>
      <c r="AA10" s="1">
        <v>8.7120000000000003E-2</v>
      </c>
      <c r="AB10" s="1">
        <v>7.5109999999999996E-2</v>
      </c>
      <c r="AC10" s="1">
        <v>4.795E-2</v>
      </c>
      <c r="AD10" s="1">
        <v>5.6500000000000002E-2</v>
      </c>
      <c r="AE10" s="1">
        <v>3.8559999999999997E-2</v>
      </c>
      <c r="AF10" s="1">
        <v>3.4139999999999997E-2</v>
      </c>
      <c r="AG10" s="1">
        <v>4.7320000000000001E-2</v>
      </c>
      <c r="AH10" s="1">
        <v>5.2729999999999999E-2</v>
      </c>
      <c r="AI10" s="1">
        <v>4.3240000000000001E-2</v>
      </c>
      <c r="AJ10" s="1">
        <v>5.3809999999999997E-2</v>
      </c>
      <c r="AL10" s="2"/>
      <c r="AN10" s="1">
        <v>4.0000000000000001E-3</v>
      </c>
      <c r="AO10" s="1">
        <v>0.11990000000000001</v>
      </c>
      <c r="AP10" s="1">
        <v>0.14305999999999999</v>
      </c>
      <c r="AQ10" s="1">
        <v>0.15060000000000001</v>
      </c>
      <c r="AR10" s="1">
        <v>0.10519000000000001</v>
      </c>
      <c r="AS10" s="1">
        <v>9.1689999999999994E-2</v>
      </c>
      <c r="AT10" s="1">
        <v>9.2020000000000005E-2</v>
      </c>
      <c r="AU10" s="1">
        <v>7.2100000000000003E-3</v>
      </c>
      <c r="AV10" s="1">
        <v>1.65E-3</v>
      </c>
      <c r="AW10" s="1">
        <v>-8.0000000000000004E-4</v>
      </c>
      <c r="AX10" s="1">
        <v>-5.375E-4</v>
      </c>
      <c r="AY10" s="1">
        <v>3.3750000000000002E-4</v>
      </c>
      <c r="AZ10" s="1">
        <v>8.25E-4</v>
      </c>
      <c r="BA10" s="1">
        <v>-5.7499999999999999E-4</v>
      </c>
      <c r="BB10" s="1">
        <v>-6.2500000000000001E-5</v>
      </c>
      <c r="BC10" s="1">
        <v>1.41E-3</v>
      </c>
    </row>
    <row r="11" spans="1:55" x14ac:dyDescent="0.2">
      <c r="B11" s="1">
        <v>4.0000000000000001E-3</v>
      </c>
      <c r="C11" s="1">
        <v>9.4799999999999995E-2</v>
      </c>
      <c r="D11" s="1">
        <v>4.8660000000000002E-2</v>
      </c>
      <c r="E11" s="1">
        <v>4.0599999999999997E-2</v>
      </c>
      <c r="F11" s="1">
        <v>4.6190000000000002E-2</v>
      </c>
      <c r="G11" s="1">
        <v>4.9189999999999998E-2</v>
      </c>
      <c r="H11" s="1">
        <v>6.9430000000000006E-2</v>
      </c>
      <c r="I11" s="1">
        <v>9.3100000000000006E-3</v>
      </c>
      <c r="J11" s="1">
        <v>2.4499999999999999E-3</v>
      </c>
      <c r="K11" s="1">
        <v>-5.9999999999999995E-4</v>
      </c>
      <c r="L11" s="1">
        <v>-1.8400000000000001E-3</v>
      </c>
      <c r="M11" s="1">
        <v>6.3750000000000005E-4</v>
      </c>
      <c r="N11" s="1">
        <v>-1.08E-3</v>
      </c>
      <c r="O11" s="1">
        <v>-1.6800000000000001E-3</v>
      </c>
      <c r="P11" s="1">
        <v>-1.3600000000000001E-3</v>
      </c>
      <c r="Q11" s="1">
        <v>3.1250000000000001E-4</v>
      </c>
      <c r="S11" s="2"/>
      <c r="U11" s="1">
        <v>4.0000000000000001E-3</v>
      </c>
      <c r="V11" s="1">
        <v>0.1124</v>
      </c>
      <c r="W11" s="1">
        <v>0.13855999999999999</v>
      </c>
      <c r="X11" s="1">
        <v>0.13500000000000001</v>
      </c>
      <c r="Y11" s="1">
        <v>7.9490000000000005E-2</v>
      </c>
      <c r="Z11" s="1">
        <v>8.4489999999999996E-2</v>
      </c>
      <c r="AA11" s="1">
        <v>9.0120000000000006E-2</v>
      </c>
      <c r="AB11" s="1">
        <v>8.6110000000000006E-2</v>
      </c>
      <c r="AC11" s="1">
        <v>5.9150000000000001E-2</v>
      </c>
      <c r="AD11" s="1">
        <v>0.1103</v>
      </c>
      <c r="AE11" s="1">
        <v>4.9860000000000002E-2</v>
      </c>
      <c r="AF11" s="1">
        <v>4.1939999999999998E-2</v>
      </c>
      <c r="AG11" s="1">
        <v>4.113E-2</v>
      </c>
      <c r="AH11" s="1">
        <v>7.3429999999999995E-2</v>
      </c>
      <c r="AI11" s="1">
        <v>3.6240000000000001E-2</v>
      </c>
      <c r="AJ11" s="1">
        <v>4.1410000000000002E-2</v>
      </c>
      <c r="AL11" s="2"/>
      <c r="AN11" s="1">
        <v>4.0000000000000001E-3</v>
      </c>
      <c r="AO11" s="1">
        <v>0.127</v>
      </c>
      <c r="AP11" s="1">
        <v>0.13336000000000001</v>
      </c>
      <c r="AQ11" s="1">
        <v>0.15160000000000001</v>
      </c>
      <c r="AR11" s="1">
        <v>9.9589999999999998E-2</v>
      </c>
      <c r="AS11" s="1">
        <v>9.4689999999999996E-2</v>
      </c>
      <c r="AT11" s="1">
        <v>9.3020000000000005E-2</v>
      </c>
      <c r="AU11" s="1">
        <v>5.8100000000000001E-3</v>
      </c>
      <c r="AV11" s="1">
        <v>1.4499999999999999E-3</v>
      </c>
      <c r="AW11" s="1">
        <v>-4.0000000000000002E-4</v>
      </c>
      <c r="AX11" s="1">
        <v>-1.0399999999999999E-3</v>
      </c>
      <c r="AY11" s="1">
        <v>-4.6250000000000002E-4</v>
      </c>
      <c r="AZ11" s="1">
        <v>-3.7500000000000001E-4</v>
      </c>
      <c r="BA11" s="1">
        <v>-6.7500000000000004E-4</v>
      </c>
      <c r="BB11" s="1">
        <v>-3.6249999999999998E-4</v>
      </c>
      <c r="BC11" s="1">
        <v>-8.7499999999999999E-5</v>
      </c>
    </row>
    <row r="12" spans="1:55" x14ac:dyDescent="0.2">
      <c r="B12" s="1">
        <v>4.0000000000000001E-3</v>
      </c>
      <c r="C12" s="1">
        <v>8.7400000000000005E-2</v>
      </c>
      <c r="D12" s="1">
        <v>4.9360000000000001E-2</v>
      </c>
      <c r="E12" s="1">
        <v>4.1300000000000003E-2</v>
      </c>
      <c r="F12" s="1">
        <v>4.7190000000000003E-2</v>
      </c>
      <c r="G12" s="1">
        <v>5.0889999999999998E-2</v>
      </c>
      <c r="H12" s="1">
        <v>6.6729999999999998E-2</v>
      </c>
      <c r="I12" s="1">
        <v>1.021E-2</v>
      </c>
      <c r="J12" s="1">
        <v>2.9499999999999999E-3</v>
      </c>
      <c r="K12" s="1">
        <v>-4.0000000000000002E-4</v>
      </c>
      <c r="L12" s="1">
        <v>-1.24E-3</v>
      </c>
      <c r="M12" s="1">
        <v>-4.6250000000000002E-4</v>
      </c>
      <c r="N12" s="1">
        <v>-5.7499999999999999E-4</v>
      </c>
      <c r="O12" s="1">
        <v>-4.75E-4</v>
      </c>
      <c r="P12" s="1">
        <v>-2.6249999999999998E-4</v>
      </c>
      <c r="Q12" s="1">
        <v>1.2500000000000001E-5</v>
      </c>
      <c r="S12" s="2"/>
      <c r="U12" s="1">
        <v>4.0000000000000001E-3</v>
      </c>
      <c r="V12" s="1">
        <v>0.11169999999999999</v>
      </c>
      <c r="W12" s="1">
        <v>0.13025999999999999</v>
      </c>
      <c r="X12" s="1">
        <v>0.126</v>
      </c>
      <c r="Y12" s="1">
        <v>7.8890000000000002E-2</v>
      </c>
      <c r="Z12" s="1">
        <v>8.7790000000000007E-2</v>
      </c>
      <c r="AA12" s="1">
        <v>9.0730000000000005E-2</v>
      </c>
      <c r="AB12" s="1">
        <v>6.8510000000000001E-2</v>
      </c>
      <c r="AC12" s="1">
        <v>6.855E-2</v>
      </c>
      <c r="AD12" s="1">
        <v>5.7099999999999998E-2</v>
      </c>
      <c r="AE12" s="1">
        <v>5.3260000000000002E-2</v>
      </c>
      <c r="AF12" s="1">
        <v>3.6040000000000003E-2</v>
      </c>
      <c r="AG12" s="1">
        <v>4.3920000000000001E-2</v>
      </c>
      <c r="AH12" s="1">
        <v>3.1220000000000001E-2</v>
      </c>
      <c r="AI12" s="1">
        <v>2.8639999999999999E-2</v>
      </c>
      <c r="AJ12" s="1">
        <v>3.1609999999999999E-2</v>
      </c>
      <c r="AL12" s="2"/>
      <c r="AN12" s="1">
        <v>4.0000000000000001E-3</v>
      </c>
      <c r="AO12" s="1">
        <v>0.1268</v>
      </c>
      <c r="AP12" s="1">
        <v>0.14646000000000001</v>
      </c>
      <c r="AQ12" s="1">
        <v>0.15060000000000001</v>
      </c>
      <c r="AR12" s="1">
        <v>9.8890000000000006E-2</v>
      </c>
      <c r="AS12" s="1">
        <v>9.5689999999999997E-2</v>
      </c>
      <c r="AT12" s="1">
        <v>9.2730000000000007E-2</v>
      </c>
      <c r="AU12" s="1">
        <v>5.3099999999999996E-3</v>
      </c>
      <c r="AV12" s="1">
        <v>8.4999999999999995E-4</v>
      </c>
      <c r="AW12" s="1">
        <v>-1E-3</v>
      </c>
      <c r="AX12" s="1">
        <v>-8.3750000000000003E-4</v>
      </c>
      <c r="AY12" s="1">
        <v>-6.625E-4</v>
      </c>
      <c r="AZ12" s="1">
        <v>-5.7499999999999999E-4</v>
      </c>
      <c r="BA12" s="1">
        <v>-6.7500000000000004E-4</v>
      </c>
      <c r="BB12" s="1">
        <v>-1.6249999999999999E-4</v>
      </c>
      <c r="BC12" s="1">
        <v>2.1249999999999999E-4</v>
      </c>
    </row>
    <row r="13" spans="1:55" x14ac:dyDescent="0.2">
      <c r="B13" s="1">
        <v>4.0000000000000001E-3</v>
      </c>
      <c r="C13" s="1">
        <v>8.5300000000000001E-2</v>
      </c>
      <c r="D13" s="1">
        <v>5.0259999999999999E-2</v>
      </c>
      <c r="E13" s="1">
        <v>4.1200000000000001E-2</v>
      </c>
      <c r="F13" s="1">
        <v>4.3889999999999998E-2</v>
      </c>
      <c r="G13" s="1">
        <v>5.0790000000000002E-2</v>
      </c>
      <c r="H13" s="1">
        <v>7.7020000000000005E-2</v>
      </c>
      <c r="I13" s="1">
        <v>1.021E-2</v>
      </c>
      <c r="J13" s="1">
        <v>2.9499999999999999E-3</v>
      </c>
      <c r="K13" s="1">
        <v>-8.9999999999999998E-4</v>
      </c>
      <c r="L13" s="1">
        <v>-1.5399999999999999E-3</v>
      </c>
      <c r="M13" s="1">
        <v>-6.625E-4</v>
      </c>
      <c r="N13" s="1">
        <v>-1.48E-3</v>
      </c>
      <c r="O13" s="1">
        <v>-4.75E-4</v>
      </c>
      <c r="P13" s="1">
        <v>-6.625E-4</v>
      </c>
      <c r="Q13" s="1">
        <v>1.2500000000000001E-5</v>
      </c>
      <c r="S13" s="2"/>
      <c r="U13" s="1">
        <v>4.0000000000000001E-3</v>
      </c>
      <c r="V13" s="1">
        <v>0.1106</v>
      </c>
      <c r="W13" s="1">
        <v>0.13755999999999999</v>
      </c>
      <c r="X13" s="1">
        <v>0.1358</v>
      </c>
      <c r="Y13" s="1">
        <v>8.0589999999999995E-2</v>
      </c>
      <c r="Z13" s="1">
        <v>8.4589999999999999E-2</v>
      </c>
      <c r="AA13" s="1">
        <v>8.6319999999999994E-2</v>
      </c>
      <c r="AB13" s="1">
        <v>0.11951000000000001</v>
      </c>
      <c r="AC13" s="1">
        <v>6.9949999999999998E-2</v>
      </c>
      <c r="AD13" s="1">
        <v>4.1000000000000002E-2</v>
      </c>
      <c r="AE13" s="1">
        <v>3.2559999999999999E-2</v>
      </c>
      <c r="AF13" s="1">
        <v>4.9840000000000002E-2</v>
      </c>
      <c r="AG13" s="1">
        <v>4.2630000000000001E-2</v>
      </c>
      <c r="AH13" s="1">
        <v>3.1320000000000001E-2</v>
      </c>
      <c r="AI13" s="1">
        <v>4.854E-2</v>
      </c>
      <c r="AJ13" s="1">
        <v>3.6310000000000002E-2</v>
      </c>
      <c r="AL13" s="2"/>
      <c r="AN13" s="1">
        <v>4.0000000000000001E-3</v>
      </c>
      <c r="AO13" s="1">
        <v>0.12520000000000001</v>
      </c>
      <c r="AP13" s="1">
        <v>0.15365999999999999</v>
      </c>
      <c r="AQ13" s="1">
        <v>0.14419999999999999</v>
      </c>
      <c r="AR13" s="1">
        <v>0.10119</v>
      </c>
      <c r="AS13" s="1">
        <v>9.7589999999999996E-2</v>
      </c>
      <c r="AT13" s="1">
        <v>9.7030000000000005E-2</v>
      </c>
      <c r="AU13" s="1">
        <v>5.6100000000000004E-3</v>
      </c>
      <c r="AV13" s="1">
        <v>1.3500000000000001E-3</v>
      </c>
      <c r="AW13" s="1">
        <v>-1.4E-3</v>
      </c>
      <c r="AX13" s="1">
        <v>3.286E-2</v>
      </c>
      <c r="AY13" s="1">
        <v>5.5939999999999997E-2</v>
      </c>
      <c r="AZ13" s="1">
        <v>2.7320000000000001E-2</v>
      </c>
      <c r="BA13" s="1">
        <v>4.8219999999999999E-2</v>
      </c>
      <c r="BB13" s="1">
        <v>2.8039999999999999E-2</v>
      </c>
      <c r="BC13" s="1">
        <v>7.1410000000000001E-2</v>
      </c>
    </row>
    <row r="14" spans="1:55" x14ac:dyDescent="0.2">
      <c r="B14" s="1">
        <v>4.0000000000000001E-3</v>
      </c>
      <c r="C14" s="1">
        <v>8.6999999999999994E-2</v>
      </c>
      <c r="D14" s="1">
        <v>4.836E-2</v>
      </c>
      <c r="E14" s="1">
        <v>4.3499999999999997E-2</v>
      </c>
      <c r="F14" s="1">
        <v>4.3589999999999997E-2</v>
      </c>
      <c r="G14" s="1">
        <v>5.049E-2</v>
      </c>
      <c r="H14" s="1">
        <v>5.3120000000000001E-2</v>
      </c>
      <c r="I14" s="1">
        <v>1.1310000000000001E-2</v>
      </c>
      <c r="J14" s="1">
        <v>2.4499999999999999E-3</v>
      </c>
      <c r="K14" s="1">
        <v>-5.9999999999999995E-4</v>
      </c>
      <c r="L14" s="1">
        <v>-1.0399999999999999E-3</v>
      </c>
      <c r="M14" s="1">
        <v>-1.6249999999999999E-4</v>
      </c>
      <c r="N14" s="1">
        <v>-8.7500000000000002E-4</v>
      </c>
      <c r="O14" s="1">
        <v>-2.7500000000000002E-4</v>
      </c>
      <c r="P14" s="1">
        <v>-9.6250000000000003E-4</v>
      </c>
      <c r="Q14" s="1">
        <v>4.125E-4</v>
      </c>
      <c r="S14" s="2"/>
      <c r="U14" s="1">
        <v>4.0000000000000001E-3</v>
      </c>
      <c r="V14" s="1">
        <v>0.1114</v>
      </c>
      <c r="W14" s="1">
        <v>0.12426</v>
      </c>
      <c r="X14" s="1">
        <v>0.1154</v>
      </c>
      <c r="Y14" s="1">
        <v>8.1490000000000007E-2</v>
      </c>
      <c r="Z14" s="1">
        <v>8.4690000000000001E-2</v>
      </c>
      <c r="AA14" s="1">
        <v>9.0730000000000005E-2</v>
      </c>
      <c r="AB14" s="1">
        <v>9.4909999999999994E-2</v>
      </c>
      <c r="AC14" s="1">
        <v>0.10645</v>
      </c>
      <c r="AD14" s="1">
        <v>6.8900000000000003E-2</v>
      </c>
      <c r="AE14" s="1">
        <v>6.2659999999999993E-2</v>
      </c>
      <c r="AF14" s="1">
        <v>3.7940000000000002E-2</v>
      </c>
      <c r="AG14" s="1">
        <v>5.3929999999999999E-2</v>
      </c>
      <c r="AH14" s="1">
        <v>5.552E-2</v>
      </c>
      <c r="AI14" s="1">
        <v>7.3639999999999997E-2</v>
      </c>
      <c r="AJ14" s="1">
        <v>5.4710000000000002E-2</v>
      </c>
      <c r="AL14" s="2"/>
      <c r="AN14" s="1">
        <v>4.0000000000000001E-3</v>
      </c>
      <c r="AO14" s="1">
        <v>0.1278</v>
      </c>
      <c r="AP14" s="1">
        <v>0.14796000000000001</v>
      </c>
      <c r="AQ14" s="1">
        <v>0.15079999999999999</v>
      </c>
      <c r="AR14" s="1">
        <v>0.10149</v>
      </c>
      <c r="AS14" s="1">
        <v>9.919E-2</v>
      </c>
      <c r="AT14" s="1">
        <v>9.5519999999999994E-2</v>
      </c>
      <c r="AU14" s="1">
        <v>6.0099999999999997E-3</v>
      </c>
      <c r="AV14" s="1">
        <v>1.4999999999999999E-4</v>
      </c>
      <c r="AW14" s="1">
        <v>-1E-3</v>
      </c>
      <c r="AX14" s="1">
        <v>-4.3750000000000001E-4</v>
      </c>
      <c r="AY14" s="1">
        <v>-3.6249999999999998E-4</v>
      </c>
      <c r="AZ14" s="1">
        <v>2.5000000000000001E-5</v>
      </c>
      <c r="BA14" s="1">
        <v>1.25E-4</v>
      </c>
      <c r="BB14" s="1">
        <v>-2.6249999999999998E-4</v>
      </c>
      <c r="BC14" s="1">
        <v>5.1250000000000004E-4</v>
      </c>
    </row>
    <row r="15" spans="1:55" x14ac:dyDescent="0.2">
      <c r="B15" s="1">
        <v>4.0000000000000001E-3</v>
      </c>
      <c r="C15" s="1">
        <v>8.5199999999999998E-2</v>
      </c>
      <c r="D15" s="1">
        <v>5.0160000000000003E-2</v>
      </c>
      <c r="E15" s="1">
        <v>4.2599999999999999E-2</v>
      </c>
      <c r="F15" s="1">
        <v>4.8689999999999997E-2</v>
      </c>
      <c r="G15" s="1">
        <v>5.9990000000000002E-2</v>
      </c>
      <c r="H15" s="1">
        <v>9.4229999999999994E-2</v>
      </c>
      <c r="I15" s="1">
        <v>1.171E-2</v>
      </c>
      <c r="J15" s="1">
        <v>3.2499999999999999E-3</v>
      </c>
      <c r="K15" s="1">
        <v>-4.0000000000000002E-4</v>
      </c>
      <c r="L15" s="1">
        <v>-1.4400000000000001E-3</v>
      </c>
      <c r="M15" s="1">
        <v>-1.06E-3</v>
      </c>
      <c r="N15" s="1">
        <v>-1.3699999999999999E-3</v>
      </c>
      <c r="O15" s="1">
        <v>-7.4999999999999993E-5</v>
      </c>
      <c r="P15" s="1">
        <v>-7.6250000000000005E-4</v>
      </c>
      <c r="Q15" s="1">
        <v>-2.875E-4</v>
      </c>
      <c r="S15" s="2"/>
      <c r="U15" s="1">
        <v>4.0000000000000001E-3</v>
      </c>
      <c r="V15" s="1">
        <v>0.1137</v>
      </c>
      <c r="W15" s="1">
        <v>0.13566</v>
      </c>
      <c r="X15" s="1">
        <v>0.1138</v>
      </c>
      <c r="Y15" s="1">
        <v>8.0189999999999997E-2</v>
      </c>
      <c r="Z15" s="1">
        <v>0.12229</v>
      </c>
      <c r="AA15" s="1">
        <v>9.0520000000000003E-2</v>
      </c>
      <c r="AB15" s="1">
        <v>5.951E-2</v>
      </c>
      <c r="AC15" s="1">
        <v>5.7049999999999997E-2</v>
      </c>
      <c r="AD15" s="1">
        <v>4.41E-2</v>
      </c>
      <c r="AE15" s="1">
        <v>4.2959999999999998E-2</v>
      </c>
      <c r="AF15" s="1">
        <v>5.9139999999999998E-2</v>
      </c>
      <c r="AG15" s="1">
        <v>4.913E-2</v>
      </c>
      <c r="AH15" s="1">
        <v>7.9920000000000005E-2</v>
      </c>
      <c r="AI15" s="1">
        <v>6.1940000000000002E-2</v>
      </c>
      <c r="AJ15" s="1">
        <v>5.5910000000000001E-2</v>
      </c>
      <c r="AL15" s="2"/>
      <c r="AN15" s="1">
        <v>4.0000000000000001E-3</v>
      </c>
      <c r="AO15" s="1">
        <v>0.12180000000000001</v>
      </c>
      <c r="AP15" s="1">
        <v>0.15046000000000001</v>
      </c>
      <c r="AQ15" s="1">
        <v>0.14940000000000001</v>
      </c>
      <c r="AR15" s="1">
        <v>0.10129000000000001</v>
      </c>
      <c r="AS15" s="1">
        <v>0.10099</v>
      </c>
      <c r="AT15" s="1">
        <v>9.8629999999999995E-2</v>
      </c>
      <c r="AU15" s="1">
        <v>6.5100000000000002E-3</v>
      </c>
      <c r="AV15" s="1">
        <v>2.5500000000000002E-3</v>
      </c>
      <c r="AW15" s="1">
        <v>-1E-3</v>
      </c>
      <c r="AX15" s="1">
        <v>-9.3749999999999997E-4</v>
      </c>
      <c r="AY15" s="1">
        <v>-9.6250000000000003E-4</v>
      </c>
      <c r="AZ15" s="1">
        <v>-8.7500000000000002E-4</v>
      </c>
      <c r="BA15" s="1">
        <v>-8.7500000000000002E-4</v>
      </c>
      <c r="BB15" s="1">
        <v>-8.6249999999999999E-4</v>
      </c>
      <c r="BC15" s="1">
        <v>1.125E-4</v>
      </c>
    </row>
    <row r="16" spans="1:55" x14ac:dyDescent="0.2">
      <c r="B16" s="1">
        <v>4.0000000000000001E-3</v>
      </c>
      <c r="C16" s="1">
        <v>9.1300000000000006E-2</v>
      </c>
      <c r="D16" s="1">
        <v>4.786E-2</v>
      </c>
      <c r="E16" s="1">
        <v>4.1399999999999999E-2</v>
      </c>
      <c r="F16" s="1">
        <v>4.829E-2</v>
      </c>
      <c r="G16" s="1">
        <v>5.6189999999999997E-2</v>
      </c>
      <c r="H16" s="1">
        <v>8.3129999999999996E-2</v>
      </c>
      <c r="I16" s="1">
        <v>1.0410000000000001E-2</v>
      </c>
      <c r="J16" s="1">
        <v>2.9499999999999999E-3</v>
      </c>
      <c r="K16" s="1">
        <v>-3.4694499999999997E-18</v>
      </c>
      <c r="L16" s="1">
        <v>-1.74E-3</v>
      </c>
      <c r="M16" s="1">
        <v>-3.6249999999999998E-4</v>
      </c>
      <c r="N16" s="1">
        <v>-1.2800000000000001E-3</v>
      </c>
      <c r="O16" s="1">
        <v>-9.7499999999999996E-4</v>
      </c>
      <c r="P16" s="1">
        <v>-9.6250000000000003E-4</v>
      </c>
      <c r="Q16" s="1">
        <v>-1.875E-4</v>
      </c>
      <c r="S16" s="2"/>
      <c r="U16" s="1">
        <v>4.0000000000000001E-3</v>
      </c>
      <c r="V16" s="1">
        <v>0.1128</v>
      </c>
      <c r="W16" s="1">
        <v>0.12986</v>
      </c>
      <c r="X16" s="1">
        <v>0.1246</v>
      </c>
      <c r="Y16" s="1">
        <v>8.269E-2</v>
      </c>
      <c r="Z16" s="1">
        <v>8.6790000000000006E-2</v>
      </c>
      <c r="AA16" s="1">
        <v>8.6120000000000002E-2</v>
      </c>
      <c r="AB16" s="1">
        <v>8.2210000000000005E-2</v>
      </c>
      <c r="AC16" s="1">
        <v>4.7050000000000002E-2</v>
      </c>
      <c r="AD16" s="1">
        <v>4.9799999999999997E-2</v>
      </c>
      <c r="AE16" s="1">
        <v>3.0859999999999999E-2</v>
      </c>
      <c r="AF16" s="1">
        <v>7.6840000000000006E-2</v>
      </c>
      <c r="AG16" s="1">
        <v>2.6720000000000001E-2</v>
      </c>
      <c r="AH16" s="1">
        <v>3.3329999999999999E-2</v>
      </c>
      <c r="AI16" s="1">
        <v>3.024E-2</v>
      </c>
      <c r="AJ16" s="1">
        <v>3.1109999999999999E-2</v>
      </c>
      <c r="AL16" s="2"/>
      <c r="AN16" s="1">
        <v>4.0000000000000001E-3</v>
      </c>
      <c r="AO16" s="1">
        <v>0.11990000000000001</v>
      </c>
      <c r="AP16" s="1">
        <v>0.14735999999999999</v>
      </c>
      <c r="AQ16" s="1">
        <v>0.1464</v>
      </c>
      <c r="AR16" s="1">
        <v>0.10279000000000001</v>
      </c>
      <c r="AS16" s="1">
        <v>0.10269</v>
      </c>
      <c r="AT16" s="1">
        <v>9.5519999999999994E-2</v>
      </c>
      <c r="AU16" s="1">
        <v>5.7099999999999998E-3</v>
      </c>
      <c r="AV16" s="1">
        <v>7.5000000000000002E-4</v>
      </c>
      <c r="AW16" s="1">
        <v>-1E-3</v>
      </c>
      <c r="AX16" s="1">
        <v>-1.3750000000000001E-4</v>
      </c>
      <c r="AY16" s="1">
        <v>-1.6249999999999999E-4</v>
      </c>
      <c r="AZ16" s="1">
        <v>4.2499999999999998E-4</v>
      </c>
      <c r="BA16" s="1">
        <v>-3.7500000000000001E-4</v>
      </c>
      <c r="BB16" s="1">
        <v>-1.6249999999999999E-4</v>
      </c>
      <c r="BC16" s="1">
        <v>8.1249999999999996E-4</v>
      </c>
    </row>
    <row r="17" spans="2:55" x14ac:dyDescent="0.2">
      <c r="B17" s="1">
        <v>4.0000000000000001E-3</v>
      </c>
      <c r="C17" s="1">
        <v>9.4500000000000001E-2</v>
      </c>
      <c r="D17" s="1">
        <v>4.8759999999999998E-2</v>
      </c>
      <c r="E17" s="1">
        <v>4.5499999999999999E-2</v>
      </c>
      <c r="F17" s="1">
        <v>4.6989999999999997E-2</v>
      </c>
      <c r="G17" s="1">
        <v>5.5489999999999998E-2</v>
      </c>
      <c r="H17" s="1">
        <v>7.8630000000000005E-2</v>
      </c>
      <c r="I17" s="1">
        <v>1.0710000000000001E-2</v>
      </c>
      <c r="J17" s="1">
        <v>2.8500000000000001E-3</v>
      </c>
      <c r="K17" s="1">
        <v>-5.9999999999999995E-4</v>
      </c>
      <c r="L17" s="1">
        <v>-1.64E-3</v>
      </c>
      <c r="M17" s="1">
        <v>-7.6250000000000005E-4</v>
      </c>
      <c r="N17" s="1">
        <v>-9.7499999999999996E-4</v>
      </c>
      <c r="O17" s="1">
        <v>-1.1800000000000001E-3</v>
      </c>
      <c r="P17" s="1">
        <v>-7.6250000000000005E-4</v>
      </c>
      <c r="Q17" s="1">
        <v>-1.875E-4</v>
      </c>
      <c r="S17" s="2"/>
      <c r="U17" s="1">
        <v>4.0000000000000001E-3</v>
      </c>
      <c r="V17" s="1">
        <v>0.11700000000000001</v>
      </c>
      <c r="W17" s="1">
        <v>0.13275999999999999</v>
      </c>
      <c r="X17" s="1">
        <v>0.14879999999999999</v>
      </c>
      <c r="Y17" s="1">
        <v>7.8789999999999999E-2</v>
      </c>
      <c r="Z17" s="1">
        <v>8.4989999999999996E-2</v>
      </c>
      <c r="AA17" s="1">
        <v>8.9719999999999994E-2</v>
      </c>
      <c r="AB17" s="1">
        <v>8.5010000000000002E-2</v>
      </c>
      <c r="AC17" s="1">
        <v>7.0749999999999993E-2</v>
      </c>
      <c r="AD17" s="1">
        <v>5.1900000000000002E-2</v>
      </c>
      <c r="AE17" s="1">
        <v>6.4060000000000006E-2</v>
      </c>
      <c r="AF17" s="1">
        <v>2.4340000000000001E-2</v>
      </c>
      <c r="AG17" s="1">
        <v>5.2929999999999998E-2</v>
      </c>
      <c r="AH17" s="1">
        <v>2.1930000000000002E-2</v>
      </c>
      <c r="AI17" s="1">
        <v>3.764E-2</v>
      </c>
      <c r="AJ17" s="1">
        <v>2.3910000000000001E-2</v>
      </c>
      <c r="AL17" s="2"/>
      <c r="AN17" s="1">
        <v>4.0000000000000001E-3</v>
      </c>
      <c r="AO17" s="1">
        <v>0.1152</v>
      </c>
      <c r="AP17" s="1">
        <v>0.14546000000000001</v>
      </c>
      <c r="AQ17" s="1">
        <v>0.15659999999999999</v>
      </c>
      <c r="AR17" s="1">
        <v>9.8989999999999995E-2</v>
      </c>
      <c r="AS17" s="1">
        <v>9.7189999999999999E-2</v>
      </c>
      <c r="AT17" s="1">
        <v>9.3920000000000003E-2</v>
      </c>
      <c r="AU17" s="1">
        <v>5.2100000000000002E-3</v>
      </c>
      <c r="AV17" s="1">
        <v>2.15E-3</v>
      </c>
      <c r="AW17" s="1">
        <v>-5.0000000000000001E-4</v>
      </c>
      <c r="AX17" s="1">
        <v>-9.3749999999999997E-4</v>
      </c>
      <c r="AY17" s="1">
        <v>3.7499999999999997E-5</v>
      </c>
      <c r="AZ17" s="1">
        <v>-6.7500000000000004E-4</v>
      </c>
      <c r="BA17" s="1">
        <v>-7.4999999999999993E-5</v>
      </c>
      <c r="BB17" s="1">
        <v>6.3750000000000005E-4</v>
      </c>
      <c r="BC17" s="1">
        <v>5.1250000000000004E-4</v>
      </c>
    </row>
    <row r="18" spans="2:55" x14ac:dyDescent="0.2">
      <c r="B18" s="1">
        <v>4.0000000000000001E-3</v>
      </c>
      <c r="C18" s="1">
        <v>0.1028</v>
      </c>
      <c r="D18" s="1">
        <v>5.1159999999999997E-2</v>
      </c>
      <c r="E18" s="1">
        <v>4.3650000000000001E-2</v>
      </c>
      <c r="F18" s="1">
        <v>5.1700000000000003E-2</v>
      </c>
      <c r="G18" s="1">
        <v>5.9909999999999998E-2</v>
      </c>
      <c r="H18" s="1">
        <v>8.3960000000000007E-2</v>
      </c>
      <c r="I18" s="1">
        <v>1.2460000000000001E-2</v>
      </c>
      <c r="J18" s="1">
        <v>2.3400000000000001E-3</v>
      </c>
      <c r="K18" s="1">
        <v>-2.1249999999999999E-4</v>
      </c>
      <c r="L18" s="1">
        <v>-5.2499999999999997E-4</v>
      </c>
      <c r="M18" s="1">
        <v>-1.25E-4</v>
      </c>
      <c r="N18" s="1">
        <v>-8.9999999999999998E-4</v>
      </c>
      <c r="O18" s="1">
        <v>-1.09E-3</v>
      </c>
      <c r="P18" s="1">
        <v>-6.2500000000000001E-4</v>
      </c>
      <c r="Q18" s="1">
        <v>-6.2500000000000001E-5</v>
      </c>
      <c r="S18" s="2"/>
      <c r="U18" s="1">
        <v>4.0000000000000001E-3</v>
      </c>
      <c r="V18" s="1">
        <v>0.11990000000000001</v>
      </c>
      <c r="W18" s="1">
        <v>0.13386000000000001</v>
      </c>
      <c r="X18" s="1">
        <v>0.11265</v>
      </c>
      <c r="Y18" s="1">
        <v>7.7799999999999994E-2</v>
      </c>
      <c r="Z18" s="1">
        <v>8.2409999999999997E-2</v>
      </c>
      <c r="AA18" s="1">
        <v>9.3060000000000004E-2</v>
      </c>
      <c r="AB18" s="1">
        <v>0.10976</v>
      </c>
      <c r="AC18" s="1">
        <v>8.7739999999999999E-2</v>
      </c>
      <c r="AD18" s="1">
        <v>4.6789999999999998E-2</v>
      </c>
      <c r="AE18" s="1">
        <v>4.9079999999999999E-2</v>
      </c>
      <c r="AF18" s="1">
        <v>4.4670000000000001E-2</v>
      </c>
      <c r="AG18" s="1">
        <v>4.5100000000000001E-2</v>
      </c>
      <c r="AH18" s="1">
        <v>2.9309999999999999E-2</v>
      </c>
      <c r="AI18" s="1">
        <v>8.3970000000000003E-2</v>
      </c>
      <c r="AJ18" s="1">
        <v>3.0339999999999999E-2</v>
      </c>
      <c r="AL18" s="2"/>
      <c r="AN18" s="1">
        <v>4.0000000000000001E-3</v>
      </c>
      <c r="AO18" s="1">
        <v>0.1176</v>
      </c>
      <c r="AP18" s="1">
        <v>0.15856000000000001</v>
      </c>
      <c r="AQ18" s="1">
        <v>0.10725</v>
      </c>
      <c r="AR18" s="1">
        <v>9.4600000000000004E-2</v>
      </c>
      <c r="AS18" s="1">
        <v>9.4509999999999997E-2</v>
      </c>
      <c r="AT18" s="1">
        <v>8.6459999999999995E-2</v>
      </c>
      <c r="AU18" s="1">
        <v>6.4599999999999996E-3</v>
      </c>
      <c r="AV18" s="1">
        <v>1.8400000000000001E-3</v>
      </c>
      <c r="AW18" s="1">
        <v>-1.01E-3</v>
      </c>
      <c r="AX18" s="1">
        <v>3.7500000000000001E-4</v>
      </c>
      <c r="AY18" s="1">
        <v>7.7499999999999997E-4</v>
      </c>
      <c r="AZ18" s="1">
        <v>5.9999999999999995E-4</v>
      </c>
      <c r="BA18" s="1">
        <v>-9.875000000000001E-4</v>
      </c>
      <c r="BB18" s="1">
        <v>-2.2499999999999999E-4</v>
      </c>
      <c r="BC18" s="1">
        <v>9.3749999999999997E-4</v>
      </c>
    </row>
    <row r="19" spans="2:55" x14ac:dyDescent="0.2">
      <c r="B19" s="1">
        <v>4.0000000000000001E-3</v>
      </c>
      <c r="C19" s="1">
        <v>9.9000000000000005E-2</v>
      </c>
      <c r="D19" s="1">
        <v>5.2260000000000001E-2</v>
      </c>
      <c r="E19" s="1">
        <v>4.3049999999999998E-2</v>
      </c>
      <c r="F19" s="1">
        <v>4.7699999999999999E-2</v>
      </c>
      <c r="G19" s="1">
        <v>5.0709999999999998E-2</v>
      </c>
      <c r="H19" s="1">
        <v>7.1260000000000004E-2</v>
      </c>
      <c r="I19" s="1">
        <v>1.1259999999999999E-2</v>
      </c>
      <c r="J19" s="1">
        <v>2.0400000000000001E-3</v>
      </c>
      <c r="K19" s="1">
        <v>-7.1250000000000003E-4</v>
      </c>
      <c r="L19" s="1">
        <v>-1.23E-3</v>
      </c>
      <c r="M19" s="1">
        <v>-9.2500000000000004E-4</v>
      </c>
      <c r="N19" s="1">
        <v>-1.1999999999999999E-3</v>
      </c>
      <c r="O19" s="1">
        <v>-1.1900000000000001E-3</v>
      </c>
      <c r="P19" s="1">
        <v>-1.4300000000000001E-3</v>
      </c>
      <c r="Q19" s="1">
        <v>-3.6249999999999998E-4</v>
      </c>
      <c r="S19" s="2"/>
      <c r="U19" s="1">
        <v>4.0000000000000001E-3</v>
      </c>
      <c r="V19" s="1">
        <v>0.1153</v>
      </c>
      <c r="W19" s="1">
        <v>0.12686</v>
      </c>
      <c r="X19" s="1">
        <v>0.11805</v>
      </c>
      <c r="Y19" s="1">
        <v>7.9100000000000004E-2</v>
      </c>
      <c r="Z19" s="1">
        <v>8.2809999999999995E-2</v>
      </c>
      <c r="AA19" s="1">
        <v>8.7859999999999994E-2</v>
      </c>
      <c r="AB19" s="1">
        <v>0.10816000000000001</v>
      </c>
      <c r="AC19" s="1">
        <v>3.4840000000000003E-2</v>
      </c>
      <c r="AD19" s="1">
        <v>3.8490000000000003E-2</v>
      </c>
      <c r="AE19" s="1">
        <v>3.567E-2</v>
      </c>
      <c r="AF19" s="1">
        <v>2.0979999999999999E-2</v>
      </c>
      <c r="AG19" s="1">
        <v>1.7000000000000001E-2</v>
      </c>
      <c r="AH19" s="1">
        <v>3.141E-2</v>
      </c>
      <c r="AI19" s="1">
        <v>2.8580000000000001E-2</v>
      </c>
      <c r="AJ19" s="1">
        <v>3.1539999999999999E-2</v>
      </c>
      <c r="AL19" s="2"/>
      <c r="AN19" s="1">
        <v>4.0000000000000001E-3</v>
      </c>
      <c r="AO19" s="1">
        <v>0.1042</v>
      </c>
      <c r="AP19" s="1">
        <v>0.15315999999999999</v>
      </c>
      <c r="AQ19" s="1">
        <v>0.10804999999999999</v>
      </c>
      <c r="AR19" s="1">
        <v>9.6500000000000002E-2</v>
      </c>
      <c r="AS19" s="1">
        <v>9.9909999999999999E-2</v>
      </c>
      <c r="AT19" s="1">
        <v>9.4460000000000002E-2</v>
      </c>
      <c r="AU19" s="1">
        <v>5.3600000000000002E-3</v>
      </c>
      <c r="AV19" s="1">
        <v>1.4400000000000001E-3</v>
      </c>
      <c r="AW19" s="1">
        <v>-8.1249999999999996E-4</v>
      </c>
      <c r="AX19" s="1">
        <v>-1.25E-4</v>
      </c>
      <c r="AY19" s="1">
        <v>-8.25E-4</v>
      </c>
      <c r="AZ19" s="1">
        <v>-1.1999999999999999E-3</v>
      </c>
      <c r="BA19" s="1">
        <v>2.1249999999999999E-4</v>
      </c>
      <c r="BB19" s="1">
        <v>-7.2499999999999995E-4</v>
      </c>
      <c r="BC19" s="1">
        <v>-1.6249999999999999E-4</v>
      </c>
    </row>
    <row r="20" spans="2:55" x14ac:dyDescent="0.2">
      <c r="B20" s="1">
        <v>4.0000000000000001E-3</v>
      </c>
      <c r="C20" s="1">
        <v>8.6400000000000005E-2</v>
      </c>
      <c r="D20" s="1">
        <v>5.246E-2</v>
      </c>
      <c r="E20" s="1">
        <v>4.3150000000000001E-2</v>
      </c>
      <c r="F20" s="1">
        <v>4.4999999999999998E-2</v>
      </c>
      <c r="G20" s="1">
        <v>4.811E-2</v>
      </c>
      <c r="H20" s="1">
        <v>7.4560000000000001E-2</v>
      </c>
      <c r="I20" s="1">
        <v>1.0659999999999999E-2</v>
      </c>
      <c r="J20" s="1">
        <v>1.9400000000000001E-3</v>
      </c>
      <c r="K20" s="1">
        <v>-4.125E-4</v>
      </c>
      <c r="L20" s="1">
        <v>-7.2499999999999995E-4</v>
      </c>
      <c r="M20" s="1">
        <v>-1.25E-4</v>
      </c>
      <c r="N20" s="1">
        <v>-5.0000000000000001E-4</v>
      </c>
      <c r="O20" s="1">
        <v>-7.8750000000000001E-4</v>
      </c>
      <c r="P20" s="1">
        <v>1.75E-4</v>
      </c>
      <c r="Q20" s="1">
        <v>-8.6249999999999999E-4</v>
      </c>
      <c r="S20" s="2"/>
      <c r="U20" s="1">
        <v>4.0000000000000001E-3</v>
      </c>
      <c r="V20" s="1">
        <v>0.1163</v>
      </c>
      <c r="W20" s="1">
        <v>0.13316</v>
      </c>
      <c r="X20" s="1">
        <v>0.10465000000000001</v>
      </c>
      <c r="Y20" s="1">
        <v>7.8299999999999995E-2</v>
      </c>
      <c r="Z20" s="1">
        <v>8.6510000000000004E-2</v>
      </c>
      <c r="AA20" s="1">
        <v>8.4360000000000004E-2</v>
      </c>
      <c r="AB20" s="1">
        <v>8.5459999999999994E-2</v>
      </c>
      <c r="AC20" s="1">
        <v>3.8339999999999999E-2</v>
      </c>
      <c r="AD20" s="1">
        <v>4.2189999999999998E-2</v>
      </c>
      <c r="AE20" s="1">
        <v>4.0680000000000001E-2</v>
      </c>
      <c r="AF20" s="1">
        <v>3.227E-2</v>
      </c>
      <c r="AG20" s="1">
        <v>3.3300000000000003E-2</v>
      </c>
      <c r="AH20" s="1">
        <v>3.5909999999999997E-2</v>
      </c>
      <c r="AI20" s="1">
        <v>3.4970000000000001E-2</v>
      </c>
      <c r="AJ20" s="1">
        <v>4.3339999999999997E-2</v>
      </c>
      <c r="AL20" s="2"/>
      <c r="AN20" s="1">
        <v>4.0000000000000001E-3</v>
      </c>
      <c r="AO20" s="1">
        <v>0.11260000000000001</v>
      </c>
      <c r="AP20" s="1">
        <v>0.16156000000000001</v>
      </c>
      <c r="AQ20" s="1">
        <v>0.11525000000000001</v>
      </c>
      <c r="AR20" s="1">
        <v>9.9500000000000005E-2</v>
      </c>
      <c r="AS20" s="1">
        <v>9.9809999999999996E-2</v>
      </c>
      <c r="AT20" s="1">
        <v>9.6759999999999999E-2</v>
      </c>
      <c r="AU20" s="1">
        <v>5.5599999999999998E-3</v>
      </c>
      <c r="AV20" s="1">
        <v>1.5399999999999999E-3</v>
      </c>
      <c r="AW20" s="1">
        <v>-1.01E-3</v>
      </c>
      <c r="AX20" s="1">
        <v>-1.25E-4</v>
      </c>
      <c r="AY20" s="1">
        <v>-2.2499999999999999E-4</v>
      </c>
      <c r="AZ20" s="1">
        <v>-5.9999999999999995E-4</v>
      </c>
      <c r="BA20" s="1">
        <v>-2.875E-4</v>
      </c>
      <c r="BB20" s="1">
        <v>-2.5000000000000001E-5</v>
      </c>
      <c r="BC20" s="1">
        <v>-5.6249999999999996E-4</v>
      </c>
    </row>
    <row r="21" spans="2:55" x14ac:dyDescent="0.2">
      <c r="B21" s="1">
        <v>4.0000000000000001E-3</v>
      </c>
      <c r="C21" s="1">
        <v>8.4699999999999998E-2</v>
      </c>
      <c r="D21" s="1">
        <v>4.9959999999999997E-2</v>
      </c>
      <c r="E21" s="1">
        <v>3.9949999999999999E-2</v>
      </c>
      <c r="F21" s="1">
        <v>4.2999999999999997E-2</v>
      </c>
      <c r="G21" s="1">
        <v>4.9509999999999998E-2</v>
      </c>
      <c r="H21" s="1">
        <v>8.0060000000000006E-2</v>
      </c>
      <c r="I21" s="1">
        <v>1.076E-2</v>
      </c>
      <c r="J21" s="1">
        <v>1.8400000000000001E-3</v>
      </c>
      <c r="K21" s="1">
        <v>-7.1250000000000003E-4</v>
      </c>
      <c r="L21" s="1">
        <v>-9.2500000000000004E-4</v>
      </c>
      <c r="M21" s="1">
        <v>-9.2500000000000004E-4</v>
      </c>
      <c r="N21" s="1">
        <v>-1.5E-3</v>
      </c>
      <c r="O21" s="1">
        <v>-1.1900000000000001E-3</v>
      </c>
      <c r="P21" s="1">
        <v>-6.2500000000000001E-4</v>
      </c>
      <c r="Q21" s="1">
        <v>-5.6249999999999996E-4</v>
      </c>
      <c r="S21" s="2"/>
      <c r="U21" s="1">
        <v>4.0000000000000001E-3</v>
      </c>
      <c r="V21" s="1">
        <v>0.1198</v>
      </c>
      <c r="W21" s="1">
        <v>0.12886</v>
      </c>
      <c r="X21" s="1">
        <v>0.10975</v>
      </c>
      <c r="Y21" s="1">
        <v>7.9899999999999999E-2</v>
      </c>
      <c r="Z21" s="1">
        <v>8.5010000000000002E-2</v>
      </c>
      <c r="AA21" s="1">
        <v>9.0459999999999999E-2</v>
      </c>
      <c r="AB21" s="1">
        <v>8.1059999999999993E-2</v>
      </c>
      <c r="AC21" s="1">
        <v>5.654E-2</v>
      </c>
      <c r="AD21" s="1">
        <v>9.6390000000000003E-2</v>
      </c>
      <c r="AE21" s="1">
        <v>2.9579999999999999E-2</v>
      </c>
      <c r="AF21" s="1">
        <v>4.3800000000000002E-3</v>
      </c>
      <c r="AG21" s="1">
        <v>1.4200000000000001E-2</v>
      </c>
      <c r="AH21" s="1">
        <v>4.5100000000000001E-3</v>
      </c>
      <c r="AI21" s="1">
        <v>1.2800000000000001E-3</v>
      </c>
      <c r="AJ21" s="1">
        <v>-3.6249999999999998E-4</v>
      </c>
      <c r="AL21" s="2"/>
      <c r="AN21" s="1">
        <v>4.0000000000000001E-3</v>
      </c>
      <c r="AO21" s="1">
        <v>0.1162</v>
      </c>
      <c r="AP21" s="1">
        <v>0.14646000000000001</v>
      </c>
      <c r="AQ21" s="1">
        <v>0.10835</v>
      </c>
      <c r="AR21" s="1">
        <v>9.8000000000000004E-2</v>
      </c>
      <c r="AS21" s="1">
        <v>0.10321</v>
      </c>
      <c r="AT21" s="1">
        <v>9.4759999999999997E-2</v>
      </c>
      <c r="AU21" s="1">
        <v>6.1599999999999997E-3</v>
      </c>
      <c r="AV21" s="1">
        <v>1.64E-3</v>
      </c>
      <c r="AW21" s="1">
        <v>3.29E-3</v>
      </c>
      <c r="AX21" s="1">
        <v>-6.2500000000000001E-4</v>
      </c>
      <c r="AY21" s="1">
        <v>-3.2499999999999999E-4</v>
      </c>
      <c r="AZ21" s="1">
        <v>-1.1000000000000001E-3</v>
      </c>
      <c r="BA21" s="1">
        <v>-1.2899999999999999E-3</v>
      </c>
      <c r="BB21" s="1">
        <v>-8.25E-4</v>
      </c>
      <c r="BC21" s="1">
        <v>-5.6249999999999996E-4</v>
      </c>
    </row>
    <row r="22" spans="2:55" x14ac:dyDescent="0.2">
      <c r="B22" s="1">
        <v>4.0000000000000001E-3</v>
      </c>
      <c r="C22" s="1">
        <v>8.0600000000000005E-2</v>
      </c>
      <c r="D22" s="1">
        <v>4.7260000000000003E-2</v>
      </c>
      <c r="E22" s="1">
        <v>4.3049999999999998E-2</v>
      </c>
      <c r="F22" s="1">
        <v>4.7100000000000003E-2</v>
      </c>
      <c r="G22" s="1">
        <v>4.7910000000000001E-2</v>
      </c>
      <c r="H22" s="1">
        <v>5.5960000000000003E-2</v>
      </c>
      <c r="I22" s="1">
        <v>1.0460000000000001E-2</v>
      </c>
      <c r="J22" s="1">
        <v>2.14E-3</v>
      </c>
      <c r="K22" s="1">
        <v>-5.1250000000000004E-4</v>
      </c>
      <c r="L22" s="1">
        <v>-3.2499999999999999E-4</v>
      </c>
      <c r="M22" s="1">
        <v>-2.2499999999999999E-4</v>
      </c>
      <c r="N22" s="1">
        <v>-1E-3</v>
      </c>
      <c r="O22" s="1">
        <v>-1.1900000000000001E-3</v>
      </c>
      <c r="P22" s="1">
        <v>-9.2500000000000004E-4</v>
      </c>
      <c r="Q22" s="1">
        <v>-5.6249999999999996E-4</v>
      </c>
      <c r="S22" s="2"/>
      <c r="U22" s="1">
        <v>4.0000000000000001E-3</v>
      </c>
      <c r="V22" s="1">
        <v>0.1201</v>
      </c>
      <c r="W22" s="1">
        <v>0.13045999999999999</v>
      </c>
      <c r="X22" s="1">
        <v>0.11605</v>
      </c>
      <c r="Y22" s="1">
        <v>8.2500000000000004E-2</v>
      </c>
      <c r="Z22" s="1">
        <v>8.6110000000000006E-2</v>
      </c>
      <c r="AA22" s="1">
        <v>9.9460000000000007E-2</v>
      </c>
      <c r="AB22" s="1">
        <v>7.7160000000000006E-2</v>
      </c>
      <c r="AC22" s="1">
        <v>5.0040000000000001E-2</v>
      </c>
      <c r="AD22" s="1">
        <v>7.5789999999999996E-2</v>
      </c>
      <c r="AE22" s="1">
        <v>4.4670000000000001E-2</v>
      </c>
      <c r="AF22" s="1">
        <v>3.968E-2</v>
      </c>
      <c r="AG22" s="1">
        <v>4.2500000000000003E-2</v>
      </c>
      <c r="AH22" s="1">
        <v>5.9610000000000003E-2</v>
      </c>
      <c r="AI22" s="1">
        <v>4.1779999999999998E-2</v>
      </c>
      <c r="AJ22" s="1">
        <v>5.2740000000000002E-2</v>
      </c>
      <c r="AL22" s="2"/>
      <c r="AN22" s="1">
        <v>4.0000000000000001E-3</v>
      </c>
      <c r="AO22" s="1">
        <v>0.1145</v>
      </c>
      <c r="AP22" s="1">
        <v>0.15715999999999999</v>
      </c>
      <c r="AQ22" s="1">
        <v>0.12425</v>
      </c>
      <c r="AR22" s="1">
        <v>9.9699999999999997E-2</v>
      </c>
      <c r="AS22" s="1">
        <v>0.10241</v>
      </c>
      <c r="AT22" s="1">
        <v>9.7460000000000005E-2</v>
      </c>
      <c r="AU22" s="1">
        <v>6.8599999999999998E-3</v>
      </c>
      <c r="AV22" s="1">
        <v>1.9400000000000001E-3</v>
      </c>
      <c r="AW22" s="1">
        <v>-9.1250000000000001E-4</v>
      </c>
      <c r="AX22" s="1">
        <v>-2.2499999999999999E-4</v>
      </c>
      <c r="AY22" s="1">
        <v>-4.2499999999999998E-4</v>
      </c>
      <c r="AZ22" s="1">
        <v>-8.0000000000000004E-4</v>
      </c>
      <c r="BA22" s="1">
        <v>-6.8749999999999996E-4</v>
      </c>
      <c r="BB22" s="1">
        <v>-5.2499999999999997E-4</v>
      </c>
      <c r="BC22" s="1">
        <v>-4.6250000000000002E-4</v>
      </c>
    </row>
    <row r="23" spans="2:55" x14ac:dyDescent="0.2">
      <c r="B23" s="1">
        <v>4.0000000000000001E-3</v>
      </c>
      <c r="C23" s="1">
        <v>8.43E-2</v>
      </c>
      <c r="D23" s="1">
        <v>4.9860000000000002E-2</v>
      </c>
      <c r="E23" s="1">
        <v>4.4549999999999999E-2</v>
      </c>
      <c r="F23" s="1">
        <v>4.6600000000000003E-2</v>
      </c>
      <c r="G23" s="1">
        <v>5.3409999999999999E-2</v>
      </c>
      <c r="H23" s="1">
        <v>8.6559999999999998E-2</v>
      </c>
      <c r="I23" s="1">
        <v>1.626E-2</v>
      </c>
      <c r="J23" s="1">
        <v>1.9400000000000001E-3</v>
      </c>
      <c r="K23" s="1">
        <v>-8.1249999999999996E-4</v>
      </c>
      <c r="L23" s="1">
        <v>-9.2500000000000004E-4</v>
      </c>
      <c r="M23" s="1">
        <v>-1.1199999999999999E-3</v>
      </c>
      <c r="N23" s="1">
        <v>-1.4E-3</v>
      </c>
      <c r="O23" s="1">
        <v>-1.1900000000000001E-3</v>
      </c>
      <c r="P23" s="1">
        <v>-1.0300000000000001E-3</v>
      </c>
      <c r="Q23" s="1">
        <v>-8.6249999999999999E-4</v>
      </c>
      <c r="S23" s="2"/>
      <c r="U23" s="1">
        <v>4.0000000000000001E-3</v>
      </c>
      <c r="V23" s="1">
        <v>0.1157</v>
      </c>
      <c r="W23" s="1">
        <v>0.12526000000000001</v>
      </c>
      <c r="X23" s="1">
        <v>9.9750000000000005E-2</v>
      </c>
      <c r="Y23" s="1">
        <v>8.2100000000000006E-2</v>
      </c>
      <c r="Z23" s="1">
        <v>8.7910000000000002E-2</v>
      </c>
      <c r="AA23" s="1">
        <v>8.5459999999999994E-2</v>
      </c>
      <c r="AB23" s="1">
        <v>7.1160000000000001E-2</v>
      </c>
      <c r="AC23" s="1">
        <v>3.0540000000000001E-2</v>
      </c>
      <c r="AD23" s="1">
        <v>5.6390000000000003E-2</v>
      </c>
      <c r="AE23" s="1">
        <v>7.0470000000000005E-2</v>
      </c>
      <c r="AF23" s="1">
        <v>3.7569999999999999E-2</v>
      </c>
      <c r="AG23" s="1">
        <v>4.6899999999999997E-2</v>
      </c>
      <c r="AH23" s="1">
        <v>4.691E-2</v>
      </c>
      <c r="AI23" s="1">
        <v>4.7379999999999999E-2</v>
      </c>
      <c r="AJ23" s="1">
        <v>3.6940000000000001E-2</v>
      </c>
      <c r="AL23" s="2"/>
      <c r="AN23" s="1">
        <v>4.0000000000000001E-3</v>
      </c>
      <c r="AO23" s="1">
        <v>0.1125</v>
      </c>
      <c r="AP23" s="1">
        <v>0.14305999999999999</v>
      </c>
      <c r="AQ23" s="1">
        <v>0.11675000000000001</v>
      </c>
      <c r="AR23" s="1">
        <v>9.8100000000000007E-2</v>
      </c>
      <c r="AS23" s="1">
        <v>0.10681</v>
      </c>
      <c r="AT23" s="1">
        <v>9.6560000000000007E-2</v>
      </c>
      <c r="AU23" s="1">
        <v>7.1599999999999997E-3</v>
      </c>
      <c r="AV23" s="1">
        <v>1.24E-3</v>
      </c>
      <c r="AW23" s="1">
        <v>-1.2099999999999999E-3</v>
      </c>
      <c r="AX23" s="1">
        <v>-6.2500000000000001E-4</v>
      </c>
      <c r="AY23" s="1">
        <v>-8.25E-4</v>
      </c>
      <c r="AZ23" s="1">
        <v>-8.0000000000000004E-4</v>
      </c>
      <c r="BA23" s="1">
        <v>-1.09E-3</v>
      </c>
      <c r="BB23" s="1">
        <v>-6.2500000000000001E-4</v>
      </c>
      <c r="BC23" s="1">
        <v>-2.6249999999999998E-4</v>
      </c>
    </row>
    <row r="24" spans="2:55" x14ac:dyDescent="0.2">
      <c r="B24" s="1">
        <v>4.0000000000000001E-3</v>
      </c>
      <c r="C24" s="1">
        <v>9.3700000000000006E-2</v>
      </c>
      <c r="D24" s="1">
        <v>4.9459999999999997E-2</v>
      </c>
      <c r="E24" s="1">
        <v>4.2750000000000003E-2</v>
      </c>
      <c r="F24" s="1">
        <v>4.7100000000000003E-2</v>
      </c>
      <c r="G24" s="1">
        <v>5.561E-2</v>
      </c>
      <c r="H24" s="1">
        <v>9.536E-2</v>
      </c>
      <c r="I24" s="1">
        <v>1.026E-2</v>
      </c>
      <c r="J24" s="1">
        <v>2.64E-3</v>
      </c>
      <c r="K24" s="1">
        <v>-2.1249999999999999E-4</v>
      </c>
      <c r="L24" s="1">
        <v>-1.0300000000000001E-3</v>
      </c>
      <c r="M24" s="1">
        <v>-8.25E-4</v>
      </c>
      <c r="N24" s="1">
        <v>-1.1999999999999999E-3</v>
      </c>
      <c r="O24" s="1">
        <v>-1.39E-3</v>
      </c>
      <c r="P24" s="1">
        <v>-1.23E-3</v>
      </c>
      <c r="Q24" s="1">
        <v>-6.2500000000000001E-5</v>
      </c>
      <c r="S24" s="2"/>
      <c r="U24" s="1">
        <v>4.0000000000000001E-3</v>
      </c>
      <c r="V24" s="1">
        <v>0.12130000000000001</v>
      </c>
      <c r="W24" s="1">
        <v>0.12366000000000001</v>
      </c>
      <c r="X24" s="1">
        <v>0.11905</v>
      </c>
      <c r="Y24" s="1">
        <v>8.3299999999999999E-2</v>
      </c>
      <c r="Z24" s="1">
        <v>8.5809999999999997E-2</v>
      </c>
      <c r="AA24" s="1">
        <v>8.3360000000000004E-2</v>
      </c>
      <c r="AB24" s="1">
        <v>6.3060000000000005E-2</v>
      </c>
      <c r="AC24" s="1">
        <v>5.8340000000000003E-2</v>
      </c>
      <c r="AD24" s="1">
        <v>5.8290000000000002E-2</v>
      </c>
      <c r="AE24" s="1">
        <v>3.8679999999999999E-2</v>
      </c>
      <c r="AF24" s="1">
        <v>3.798E-2</v>
      </c>
      <c r="AG24" s="1">
        <v>4.2099999999999999E-2</v>
      </c>
      <c r="AH24" s="1">
        <v>6.6110000000000002E-2</v>
      </c>
      <c r="AI24" s="1">
        <v>4.6269999999999999E-2</v>
      </c>
      <c r="AJ24" s="1">
        <v>4.6440000000000002E-2</v>
      </c>
      <c r="AL24" s="2"/>
      <c r="AN24" s="1">
        <v>4.0000000000000001E-3</v>
      </c>
      <c r="AO24" s="1">
        <v>0.1087</v>
      </c>
      <c r="AP24" s="1">
        <v>0.15356</v>
      </c>
      <c r="AQ24" s="1">
        <v>0.11385000000000001</v>
      </c>
      <c r="AR24" s="1">
        <v>0.10340000000000001</v>
      </c>
      <c r="AS24" s="1">
        <v>0.10360999999999999</v>
      </c>
      <c r="AT24" s="1">
        <v>9.6060000000000006E-2</v>
      </c>
      <c r="AU24" s="1">
        <v>5.6600000000000001E-3</v>
      </c>
      <c r="AV24" s="1">
        <v>1.8400000000000001E-3</v>
      </c>
      <c r="AW24" s="1">
        <v>-6.1249999999999998E-4</v>
      </c>
      <c r="AX24" s="1">
        <v>3.7500000000000001E-4</v>
      </c>
      <c r="AY24" s="1">
        <v>-1.25E-4</v>
      </c>
      <c r="AZ24" s="1">
        <v>-4.0000000000000002E-4</v>
      </c>
      <c r="BA24" s="1">
        <v>1.125E-4</v>
      </c>
      <c r="BB24" s="1">
        <v>4.75E-4</v>
      </c>
      <c r="BC24" s="1">
        <v>-4.6250000000000002E-4</v>
      </c>
    </row>
    <row r="25" spans="2:55" x14ac:dyDescent="0.2">
      <c r="B25" s="1">
        <v>4.0000000000000001E-3</v>
      </c>
      <c r="C25" s="1">
        <v>9.8400000000000001E-2</v>
      </c>
      <c r="D25" s="1">
        <v>4.786E-2</v>
      </c>
      <c r="E25" s="1">
        <v>4.5150000000000003E-2</v>
      </c>
      <c r="F25" s="1">
        <v>4.9700000000000001E-2</v>
      </c>
      <c r="G25" s="1">
        <v>5.6509999999999998E-2</v>
      </c>
      <c r="H25" s="1">
        <v>7.5359999999999996E-2</v>
      </c>
      <c r="I25" s="1">
        <v>1.086E-2</v>
      </c>
      <c r="J25" s="1">
        <v>2.2399999999999998E-3</v>
      </c>
      <c r="K25" s="1">
        <v>-3.1250000000000001E-4</v>
      </c>
      <c r="L25" s="1">
        <v>-1.0300000000000001E-3</v>
      </c>
      <c r="M25" s="1">
        <v>-7.2499999999999995E-4</v>
      </c>
      <c r="N25" s="1">
        <v>-1.5E-3</v>
      </c>
      <c r="O25" s="1">
        <v>-1.1900000000000001E-3</v>
      </c>
      <c r="P25" s="1">
        <v>-1.0300000000000001E-3</v>
      </c>
      <c r="Q25" s="1">
        <v>-7.6250000000000005E-4</v>
      </c>
      <c r="S25" s="2"/>
      <c r="U25" s="1">
        <v>4.0000000000000001E-3</v>
      </c>
      <c r="V25" s="1">
        <v>0.1176</v>
      </c>
      <c r="W25" s="1">
        <v>0.12396</v>
      </c>
      <c r="X25" s="1">
        <v>0.12195</v>
      </c>
      <c r="Y25" s="1">
        <v>7.9399999999999998E-2</v>
      </c>
      <c r="Z25" s="1">
        <v>8.881E-2</v>
      </c>
      <c r="AA25" s="1">
        <v>0.11816</v>
      </c>
      <c r="AB25" s="1">
        <v>0.17266000000000001</v>
      </c>
      <c r="AC25" s="1">
        <v>3.9039999999999998E-2</v>
      </c>
      <c r="AD25" s="1">
        <v>0.11589000000000001</v>
      </c>
      <c r="AE25" s="1">
        <v>2.937E-2</v>
      </c>
      <c r="AF25" s="1">
        <v>1.7170000000000001E-2</v>
      </c>
      <c r="AG25" s="1">
        <v>3.6799999999999999E-2</v>
      </c>
      <c r="AH25" s="1">
        <v>3.9809999999999998E-2</v>
      </c>
      <c r="AI25" s="1">
        <v>3.3579999999999999E-2</v>
      </c>
      <c r="AJ25" s="1">
        <v>4.0939999999999997E-2</v>
      </c>
      <c r="AL25" s="2"/>
      <c r="AN25" s="1">
        <v>4.0000000000000001E-3</v>
      </c>
      <c r="AO25" s="1">
        <v>0.1115</v>
      </c>
      <c r="AP25" s="1">
        <v>0.14435999999999999</v>
      </c>
      <c r="AQ25" s="1">
        <v>0.11605</v>
      </c>
      <c r="AR25" s="1">
        <v>9.3600000000000003E-2</v>
      </c>
      <c r="AS25" s="1">
        <v>0.10161000000000001</v>
      </c>
      <c r="AT25" s="1">
        <v>9.2660000000000006E-2</v>
      </c>
      <c r="AU25" s="1">
        <v>5.6600000000000001E-3</v>
      </c>
      <c r="AV25" s="1">
        <v>2.3400000000000001E-3</v>
      </c>
      <c r="AW25" s="1">
        <v>-2.1249999999999999E-4</v>
      </c>
      <c r="AX25" s="1">
        <v>-4.2499999999999998E-4</v>
      </c>
      <c r="AY25" s="1">
        <v>-3.2499999999999999E-4</v>
      </c>
      <c r="AZ25" s="1">
        <v>-8.9999999999999998E-4</v>
      </c>
      <c r="BA25" s="1">
        <v>-8.7499999999999999E-5</v>
      </c>
      <c r="BB25" s="1">
        <v>5.7499999999999999E-4</v>
      </c>
      <c r="BC25" s="1">
        <v>2.375E-4</v>
      </c>
    </row>
    <row r="26" spans="2:55" x14ac:dyDescent="0.2">
      <c r="E26" s="1">
        <v>4.8899999999999999E-2</v>
      </c>
      <c r="F26" s="1">
        <v>5.219E-2</v>
      </c>
      <c r="G26" s="1">
        <v>7.936E-2</v>
      </c>
      <c r="H26" s="1">
        <v>6.8210000000000007E-2</v>
      </c>
      <c r="I26" s="1">
        <v>1.0959999999999999E-2</v>
      </c>
      <c r="J26" s="1">
        <v>1.99E-3</v>
      </c>
      <c r="K26" s="1">
        <v>-8.6249999999999999E-4</v>
      </c>
      <c r="L26" s="1">
        <v>-8.0000000000000004E-4</v>
      </c>
      <c r="M26" s="1">
        <v>-2.0000000000000001E-4</v>
      </c>
      <c r="N26" s="1">
        <v>0</v>
      </c>
      <c r="O26" s="1">
        <v>-3.2499999999999999E-4</v>
      </c>
      <c r="P26" s="1">
        <v>-1.6249999999999999E-4</v>
      </c>
      <c r="Q26" s="1">
        <v>8.7499999999999999E-5</v>
      </c>
      <c r="S26" s="2"/>
      <c r="X26" s="1">
        <v>0.1414</v>
      </c>
      <c r="Y26" s="1">
        <v>0.12539</v>
      </c>
      <c r="Z26" s="1">
        <v>8.8859999999999995E-2</v>
      </c>
      <c r="AA26" s="1">
        <v>9.4310000000000005E-2</v>
      </c>
      <c r="AB26" s="1">
        <v>9.4159999999999994E-2</v>
      </c>
      <c r="AC26" s="1">
        <v>4.419E-2</v>
      </c>
      <c r="AD26" s="1">
        <v>3.9239999999999997E-2</v>
      </c>
      <c r="AE26" s="1">
        <v>3.6799999999999999E-2</v>
      </c>
      <c r="AF26" s="1">
        <v>3.6299999999999999E-2</v>
      </c>
      <c r="AG26" s="1">
        <v>3.1699999999999999E-2</v>
      </c>
      <c r="AH26" s="1">
        <v>2.7470000000000001E-2</v>
      </c>
      <c r="AI26" s="1">
        <v>2.554E-2</v>
      </c>
      <c r="AJ26" s="1">
        <v>2.8389999999999999E-2</v>
      </c>
      <c r="AL26" s="2"/>
      <c r="AQ26" s="1">
        <v>0.12809999999999999</v>
      </c>
      <c r="AR26" s="1">
        <v>0.13239000000000001</v>
      </c>
      <c r="AS26" s="1">
        <v>9.9559999999999996E-2</v>
      </c>
      <c r="AT26" s="1">
        <v>8.5610000000000006E-2</v>
      </c>
      <c r="AU26" s="1">
        <v>6.96E-3</v>
      </c>
      <c r="AV26" s="1">
        <v>4.8749999999999998E-4</v>
      </c>
      <c r="AW26" s="1">
        <v>-1.06E-3</v>
      </c>
      <c r="AX26" s="1">
        <v>2.0000000000000001E-4</v>
      </c>
      <c r="AY26" s="1">
        <v>6.9999999999999999E-4</v>
      </c>
      <c r="AZ26" s="1">
        <v>1.1999999999999999E-3</v>
      </c>
      <c r="BA26" s="1">
        <v>1.75E-4</v>
      </c>
      <c r="BB26" s="1">
        <v>-6.2500000000000001E-5</v>
      </c>
      <c r="BC26" s="1">
        <v>1.49E-3</v>
      </c>
    </row>
    <row r="27" spans="2:55" x14ac:dyDescent="0.2">
      <c r="E27" s="1">
        <v>4.82E-2</v>
      </c>
      <c r="F27" s="1">
        <v>4.8590000000000001E-2</v>
      </c>
      <c r="G27" s="1">
        <v>6.0659999999999999E-2</v>
      </c>
      <c r="H27" s="1">
        <v>5.7610000000000001E-2</v>
      </c>
      <c r="I27" s="1">
        <v>1.206E-2</v>
      </c>
      <c r="J27" s="1">
        <v>1.49E-3</v>
      </c>
      <c r="K27" s="1">
        <v>-1.3600000000000001E-3</v>
      </c>
      <c r="L27" s="1">
        <v>-1.4E-3</v>
      </c>
      <c r="M27" s="1">
        <v>-1.1000000000000001E-3</v>
      </c>
      <c r="N27" s="1">
        <v>-6.9999999999999999E-4</v>
      </c>
      <c r="O27" s="1">
        <v>-1.1199999999999999E-3</v>
      </c>
      <c r="P27" s="1">
        <v>-1.2600000000000001E-3</v>
      </c>
      <c r="Q27" s="1">
        <v>1.875E-4</v>
      </c>
      <c r="S27" s="2"/>
      <c r="X27" s="1">
        <v>0.1258</v>
      </c>
      <c r="Y27" s="1">
        <v>0.10668999999999999</v>
      </c>
      <c r="Z27" s="1">
        <v>8.5959999999999995E-2</v>
      </c>
      <c r="AA27" s="1">
        <v>8.7809999999999999E-2</v>
      </c>
      <c r="AB27" s="1">
        <v>0.10965999999999999</v>
      </c>
      <c r="AC27" s="1">
        <v>7.0489999999999997E-2</v>
      </c>
      <c r="AD27" s="1">
        <v>4.2439999999999999E-2</v>
      </c>
      <c r="AE27" s="1">
        <v>2.35E-2</v>
      </c>
      <c r="AF27" s="1">
        <v>3.6400000000000002E-2</v>
      </c>
      <c r="AG27" s="1">
        <v>1.9199999999999998E-2</v>
      </c>
      <c r="AH27" s="1">
        <v>7.8770000000000007E-2</v>
      </c>
      <c r="AI27" s="1">
        <v>5.8840000000000003E-2</v>
      </c>
      <c r="AJ27" s="1">
        <v>4.419E-2</v>
      </c>
      <c r="AL27" s="2"/>
      <c r="AQ27" s="1">
        <v>0.1237</v>
      </c>
      <c r="AR27" s="1">
        <v>0.14038999999999999</v>
      </c>
      <c r="AS27" s="1">
        <v>0.10056</v>
      </c>
      <c r="AT27" s="1">
        <v>8.9410000000000003E-2</v>
      </c>
      <c r="AU27" s="1">
        <v>6.1599999999999997E-3</v>
      </c>
      <c r="AV27" s="1">
        <v>4.8749999999999998E-4</v>
      </c>
      <c r="AW27" s="1">
        <v>-1.16E-3</v>
      </c>
      <c r="AX27" s="1">
        <v>-8.9999999999999998E-4</v>
      </c>
      <c r="AY27" s="1">
        <v>-4.0000000000000002E-4</v>
      </c>
      <c r="AZ27" s="1">
        <v>-5.9999999999999995E-4</v>
      </c>
      <c r="BA27" s="1">
        <v>-4.2499999999999998E-4</v>
      </c>
      <c r="BB27" s="1">
        <v>-3.6249999999999998E-4</v>
      </c>
      <c r="BC27" s="1">
        <v>2.875E-4</v>
      </c>
    </row>
    <row r="28" spans="2:55" x14ac:dyDescent="0.2">
      <c r="E28" s="1">
        <v>4.7600000000000003E-2</v>
      </c>
      <c r="F28" s="1">
        <v>4.6890000000000001E-2</v>
      </c>
      <c r="G28" s="1">
        <v>5.416E-2</v>
      </c>
      <c r="H28" s="1">
        <v>5.7610000000000001E-2</v>
      </c>
      <c r="I28" s="1">
        <v>1.0359999999999999E-2</v>
      </c>
      <c r="J28" s="1">
        <v>2.0899999999999998E-3</v>
      </c>
      <c r="K28" s="1">
        <v>-6.625E-4</v>
      </c>
      <c r="L28" s="1">
        <v>-6.9999999999999999E-4</v>
      </c>
      <c r="M28" s="1">
        <v>-4.0000000000000002E-4</v>
      </c>
      <c r="N28" s="1">
        <v>-2.0000000000000001E-4</v>
      </c>
      <c r="O28" s="1">
        <v>-4.2499999999999998E-4</v>
      </c>
      <c r="P28" s="1">
        <v>-8.6249999999999999E-4</v>
      </c>
      <c r="Q28" s="1">
        <v>-6.1249999999999998E-4</v>
      </c>
      <c r="S28" s="2"/>
      <c r="X28" s="1">
        <v>0.1227</v>
      </c>
      <c r="Y28" s="1">
        <v>0.10289</v>
      </c>
      <c r="Z28" s="1">
        <v>8.6860000000000007E-2</v>
      </c>
      <c r="AA28" s="1">
        <v>8.1710000000000005E-2</v>
      </c>
      <c r="AB28" s="1">
        <v>0.10256</v>
      </c>
      <c r="AC28" s="1">
        <v>4.589E-2</v>
      </c>
      <c r="AD28" s="1">
        <v>5.2839999999999998E-2</v>
      </c>
      <c r="AE28" s="1">
        <v>3.1099999999999999E-2</v>
      </c>
      <c r="AF28" s="1">
        <v>6.4999999999999997E-3</v>
      </c>
      <c r="AG28" s="1">
        <v>2.7900000000000001E-2</v>
      </c>
      <c r="AH28" s="1">
        <v>3.0679999999999999E-2</v>
      </c>
      <c r="AI28" s="1">
        <v>5.3339999999999999E-2</v>
      </c>
      <c r="AJ28" s="1">
        <v>4.079E-2</v>
      </c>
      <c r="AL28" s="2"/>
      <c r="AQ28" s="1">
        <v>0.12470000000000001</v>
      </c>
      <c r="AR28" s="1">
        <v>0.12989000000000001</v>
      </c>
      <c r="AS28" s="1">
        <v>0.10136000000000001</v>
      </c>
      <c r="AT28" s="1">
        <v>9.3810000000000004E-2</v>
      </c>
      <c r="AU28" s="1">
        <v>5.6600000000000001E-3</v>
      </c>
      <c r="AV28" s="1">
        <v>-3.1250000000000001E-4</v>
      </c>
      <c r="AW28" s="1">
        <v>-8.6249999999999999E-4</v>
      </c>
      <c r="AX28" s="1">
        <v>1E-4</v>
      </c>
      <c r="AY28" s="1">
        <v>-5.9999999999999995E-4</v>
      </c>
      <c r="AZ28" s="1">
        <v>-2.0000000000000001E-4</v>
      </c>
      <c r="BA28" s="1">
        <v>-1.25E-4</v>
      </c>
      <c r="BB28" s="1">
        <v>1.3750000000000001E-4</v>
      </c>
      <c r="BC28" s="1">
        <v>8.7499999999999999E-5</v>
      </c>
    </row>
    <row r="29" spans="2:55" x14ac:dyDescent="0.2">
      <c r="E29" s="1">
        <v>4.4900000000000002E-2</v>
      </c>
      <c r="F29" s="1">
        <v>4.369E-2</v>
      </c>
      <c r="G29" s="1">
        <v>5.5160000000000001E-2</v>
      </c>
      <c r="H29" s="1">
        <v>6.7909999999999998E-2</v>
      </c>
      <c r="I29" s="1">
        <v>1.0359999999999999E-2</v>
      </c>
      <c r="J29" s="1">
        <v>2.3900000000000002E-3</v>
      </c>
      <c r="K29" s="1">
        <v>-1.2600000000000001E-3</v>
      </c>
      <c r="L29" s="1">
        <v>-1.1999999999999999E-3</v>
      </c>
      <c r="M29" s="1">
        <v>-1.1000000000000001E-3</v>
      </c>
      <c r="N29" s="1">
        <v>-8.0000000000000004E-4</v>
      </c>
      <c r="O29" s="1">
        <v>-1.23E-3</v>
      </c>
      <c r="P29" s="1">
        <v>-5.6249999999999996E-4</v>
      </c>
      <c r="Q29" s="1">
        <v>-4.125E-4</v>
      </c>
      <c r="S29" s="2"/>
      <c r="X29" s="1">
        <v>0.1275</v>
      </c>
      <c r="Y29" s="1">
        <v>0.10009</v>
      </c>
      <c r="Z29" s="1">
        <v>8.5459999999999994E-2</v>
      </c>
      <c r="AA29" s="1">
        <v>7.9310000000000005E-2</v>
      </c>
      <c r="AB29" s="1">
        <v>9.2259999999999995E-2</v>
      </c>
      <c r="AC29" s="1">
        <v>6.9790000000000005E-2</v>
      </c>
      <c r="AD29" s="1">
        <v>5.7540000000000001E-2</v>
      </c>
      <c r="AE29" s="1">
        <v>7.5999999999999998E-2</v>
      </c>
      <c r="AF29" s="1">
        <v>3.6200000000000003E-2</v>
      </c>
      <c r="AG29" s="1">
        <v>7.6600000000000001E-2</v>
      </c>
      <c r="AH29" s="1">
        <v>7.6980000000000007E-2</v>
      </c>
      <c r="AI29" s="1">
        <v>8.3739999999999995E-2</v>
      </c>
      <c r="AJ29" s="1">
        <v>8.4089999999999998E-2</v>
      </c>
      <c r="AL29" s="2"/>
      <c r="AQ29" s="1">
        <v>0.12590000000000001</v>
      </c>
      <c r="AR29" s="1">
        <v>0.12719</v>
      </c>
      <c r="AS29" s="1">
        <v>0.10596</v>
      </c>
      <c r="AT29" s="1">
        <v>9.8909999999999998E-2</v>
      </c>
      <c r="AU29" s="1">
        <v>5.96E-3</v>
      </c>
      <c r="AV29" s="1">
        <v>3.8749999999999999E-4</v>
      </c>
      <c r="AW29" s="1">
        <v>-1.66E-3</v>
      </c>
      <c r="AX29" s="1">
        <v>-6.9999999999999999E-4</v>
      </c>
      <c r="AY29" s="1">
        <v>-5.0000000000000001E-4</v>
      </c>
      <c r="AZ29" s="1">
        <v>-5.9999999999999995E-4</v>
      </c>
      <c r="BA29" s="1">
        <v>-1.23E-3</v>
      </c>
      <c r="BB29" s="1">
        <v>-3.6249999999999998E-4</v>
      </c>
      <c r="BC29" s="1">
        <v>-1.2500000000000001E-5</v>
      </c>
    </row>
    <row r="30" spans="2:55" x14ac:dyDescent="0.2">
      <c r="E30" s="1">
        <v>4.8000000000000001E-2</v>
      </c>
      <c r="F30" s="1">
        <v>4.6489999999999997E-2</v>
      </c>
      <c r="G30" s="1">
        <v>5.4859999999999999E-2</v>
      </c>
      <c r="H30" s="1">
        <v>5.2510000000000001E-2</v>
      </c>
      <c r="I30" s="1">
        <v>1.0359999999999999E-2</v>
      </c>
      <c r="J30" s="1">
        <v>1.7899999999999999E-3</v>
      </c>
      <c r="K30" s="1">
        <v>-8.6249999999999999E-4</v>
      </c>
      <c r="L30" s="1">
        <v>-5.9999999999999995E-4</v>
      </c>
      <c r="M30" s="1">
        <v>-1.1000000000000001E-3</v>
      </c>
      <c r="N30" s="1">
        <v>-4.0000000000000002E-4</v>
      </c>
      <c r="O30" s="1">
        <v>-1.1199999999999999E-3</v>
      </c>
      <c r="P30" s="1">
        <v>-7.6250000000000005E-4</v>
      </c>
      <c r="Q30" s="1">
        <v>-1.125E-4</v>
      </c>
      <c r="S30" s="2"/>
      <c r="X30" s="1">
        <v>0.1336</v>
      </c>
      <c r="Y30" s="1">
        <v>0.11158999999999999</v>
      </c>
      <c r="Z30" s="1">
        <v>8.6559999999999998E-2</v>
      </c>
      <c r="AA30" s="1">
        <v>8.4010000000000001E-2</v>
      </c>
      <c r="AB30" s="1">
        <v>6.0260000000000001E-2</v>
      </c>
      <c r="AC30" s="1">
        <v>0.10389</v>
      </c>
      <c r="AD30" s="1">
        <v>4.1140000000000003E-2</v>
      </c>
      <c r="AE30" s="1">
        <v>5.1999999999999998E-3</v>
      </c>
      <c r="AF30" s="1">
        <v>1.0500000000000001E-2</v>
      </c>
      <c r="AG30" s="1">
        <v>5.5999999999999999E-3</v>
      </c>
      <c r="AH30" s="1">
        <v>2.0799999999999998E-3</v>
      </c>
      <c r="AI30" s="1">
        <v>8.0400000000000003E-3</v>
      </c>
      <c r="AJ30" s="1">
        <v>1.099E-2</v>
      </c>
      <c r="AL30" s="2"/>
      <c r="AQ30" s="1">
        <v>0.14019999999999999</v>
      </c>
      <c r="AR30" s="1">
        <v>0.13109000000000001</v>
      </c>
      <c r="AS30" s="1">
        <v>0.10406</v>
      </c>
      <c r="AT30" s="1">
        <v>9.6710000000000004E-2</v>
      </c>
      <c r="AU30" s="1">
        <v>6.2599999999999999E-3</v>
      </c>
      <c r="AV30" s="1">
        <v>8.7499999999999999E-5</v>
      </c>
      <c r="AW30" s="1">
        <v>-4.6250000000000002E-4</v>
      </c>
      <c r="AX30" s="1">
        <v>-5.0000000000000001E-4</v>
      </c>
      <c r="AY30" s="1">
        <v>-5.0000000000000001E-4</v>
      </c>
      <c r="AZ30" s="1">
        <v>4.0000000000000002E-4</v>
      </c>
      <c r="BA30" s="1">
        <v>-6.2500000000000001E-4</v>
      </c>
      <c r="BB30" s="1">
        <v>-6.2500000000000001E-5</v>
      </c>
      <c r="BC30" s="1">
        <v>-3.1250000000000001E-4</v>
      </c>
    </row>
    <row r="31" spans="2:55" x14ac:dyDescent="0.2">
      <c r="E31" s="1">
        <v>4.9299999999999997E-2</v>
      </c>
      <c r="F31" s="1">
        <v>4.6890000000000001E-2</v>
      </c>
      <c r="G31" s="1">
        <v>6.3460000000000003E-2</v>
      </c>
      <c r="H31" s="1">
        <v>8.7809999999999999E-2</v>
      </c>
      <c r="I31" s="1">
        <v>1.1560000000000001E-2</v>
      </c>
      <c r="J31" s="1">
        <v>2.1900000000000001E-3</v>
      </c>
      <c r="K31" s="1">
        <v>-7.6250000000000005E-4</v>
      </c>
      <c r="L31" s="1">
        <v>-1.1000000000000001E-3</v>
      </c>
      <c r="M31" s="1">
        <v>-1.2999999999999999E-3</v>
      </c>
      <c r="N31" s="1">
        <v>-8.0000000000000004E-4</v>
      </c>
      <c r="O31" s="1">
        <v>-9.2500000000000004E-4</v>
      </c>
      <c r="P31" s="1">
        <v>-8.6249999999999999E-4</v>
      </c>
      <c r="Q31" s="1">
        <v>-4.125E-4</v>
      </c>
      <c r="S31" s="2"/>
      <c r="X31" s="1">
        <v>0.12920000000000001</v>
      </c>
      <c r="Y31" s="1">
        <v>0.12028999999999999</v>
      </c>
      <c r="Z31" s="1">
        <v>9.1560000000000002E-2</v>
      </c>
      <c r="AA31" s="1">
        <v>8.1710000000000005E-2</v>
      </c>
      <c r="AB31" s="1">
        <v>8.226E-2</v>
      </c>
      <c r="AC31" s="1">
        <v>5.3289999999999997E-2</v>
      </c>
      <c r="AD31" s="1">
        <v>5.2940000000000001E-2</v>
      </c>
      <c r="AE31" s="1">
        <v>4.4299999999999999E-2</v>
      </c>
      <c r="AF31" s="1">
        <v>2.3699999999999999E-2</v>
      </c>
      <c r="AG31" s="1">
        <v>7.6E-3</v>
      </c>
      <c r="AH31" s="1">
        <v>5.917E-2</v>
      </c>
      <c r="AI31" s="1">
        <v>4.4639999999999999E-2</v>
      </c>
      <c r="AJ31" s="1">
        <v>4.4490000000000002E-2</v>
      </c>
      <c r="AL31" s="2"/>
      <c r="AQ31" s="1">
        <v>0.13120000000000001</v>
      </c>
      <c r="AR31" s="1">
        <v>0.13478999999999999</v>
      </c>
      <c r="AS31" s="1">
        <v>0.10746</v>
      </c>
      <c r="AT31" s="1">
        <v>9.9010000000000001E-2</v>
      </c>
      <c r="AU31" s="1">
        <v>6.8599999999999998E-3</v>
      </c>
      <c r="AV31" s="1">
        <v>1.875E-4</v>
      </c>
      <c r="AW31" s="1">
        <v>-1.56E-3</v>
      </c>
      <c r="AX31" s="1">
        <v>-5.9999999999999995E-4</v>
      </c>
      <c r="AY31" s="1">
        <v>-1.1000000000000001E-3</v>
      </c>
      <c r="AZ31" s="1">
        <v>-2.0000000000000001E-4</v>
      </c>
      <c r="BA31" s="1">
        <v>-9.2500000000000004E-4</v>
      </c>
      <c r="BB31" s="1">
        <v>-5.6249999999999996E-4</v>
      </c>
      <c r="BC31" s="1">
        <v>2.875E-4</v>
      </c>
    </row>
    <row r="32" spans="2:55" x14ac:dyDescent="0.2">
      <c r="E32" s="1">
        <v>5.0099999999999999E-2</v>
      </c>
      <c r="F32" s="1">
        <v>4.8689999999999997E-2</v>
      </c>
      <c r="G32" s="1">
        <v>6.6059999999999994E-2</v>
      </c>
      <c r="H32" s="1">
        <v>7.7609999999999998E-2</v>
      </c>
      <c r="I32" s="1">
        <v>1.116E-2</v>
      </c>
      <c r="J32" s="1">
        <v>2.0899999999999998E-3</v>
      </c>
      <c r="K32" s="1">
        <v>-7.6250000000000005E-4</v>
      </c>
      <c r="L32" s="1">
        <v>-1.1999999999999999E-3</v>
      </c>
      <c r="M32" s="1">
        <v>-1E-3</v>
      </c>
      <c r="N32" s="1">
        <v>-8.0000000000000004E-4</v>
      </c>
      <c r="O32" s="1">
        <v>-1.23E-3</v>
      </c>
      <c r="P32" s="1">
        <v>-1.2600000000000001E-3</v>
      </c>
      <c r="Q32" s="1">
        <v>-1.125E-4</v>
      </c>
      <c r="S32" s="2"/>
      <c r="X32" s="1">
        <v>0.14280000000000001</v>
      </c>
      <c r="Y32" s="1">
        <v>0.11008999999999999</v>
      </c>
      <c r="Z32" s="1">
        <v>8.7760000000000005E-2</v>
      </c>
      <c r="AA32" s="1">
        <v>8.4209999999999993E-2</v>
      </c>
      <c r="AB32" s="1">
        <v>9.4259999999999997E-2</v>
      </c>
      <c r="AC32" s="1">
        <v>9.1090000000000004E-2</v>
      </c>
      <c r="AD32" s="1">
        <v>4.8739999999999999E-2</v>
      </c>
      <c r="AE32" s="1">
        <v>3.4700000000000002E-2</v>
      </c>
      <c r="AF32" s="1">
        <v>3.7699999999999997E-2</v>
      </c>
      <c r="AG32" s="1">
        <v>4.4999999999999998E-2</v>
      </c>
      <c r="AH32" s="1">
        <v>2.768E-2</v>
      </c>
      <c r="AI32" s="1">
        <v>2.614E-2</v>
      </c>
      <c r="AJ32" s="1">
        <v>2.929E-2</v>
      </c>
      <c r="AL32" s="2"/>
      <c r="AQ32" s="1">
        <v>0.1275</v>
      </c>
      <c r="AR32" s="1">
        <v>0.13059000000000001</v>
      </c>
      <c r="AS32" s="1">
        <v>0.10446</v>
      </c>
      <c r="AT32" s="1">
        <v>9.7610000000000002E-2</v>
      </c>
      <c r="AU32" s="1">
        <v>5.7600000000000004E-3</v>
      </c>
      <c r="AV32" s="1">
        <v>3.8749999999999999E-4</v>
      </c>
      <c r="AW32" s="1">
        <v>-8.6249999999999999E-4</v>
      </c>
      <c r="AX32" s="1">
        <v>2.9999999999999997E-4</v>
      </c>
      <c r="AY32" s="1">
        <v>-1E-4</v>
      </c>
      <c r="AZ32" s="1">
        <v>4.0000000000000002E-4</v>
      </c>
      <c r="BA32" s="1">
        <v>-1.25E-4</v>
      </c>
      <c r="BB32" s="1">
        <v>4.3750000000000001E-4</v>
      </c>
      <c r="BC32" s="1">
        <v>1.875E-4</v>
      </c>
    </row>
    <row r="33" spans="5:55" x14ac:dyDescent="0.2">
      <c r="E33" s="1">
        <v>4.9200000000000001E-2</v>
      </c>
      <c r="F33" s="1">
        <v>4.8590000000000001E-2</v>
      </c>
      <c r="G33" s="1">
        <v>6.676E-2</v>
      </c>
      <c r="H33" s="1">
        <v>7.2010000000000005E-2</v>
      </c>
      <c r="I33" s="1">
        <v>1.1560000000000001E-2</v>
      </c>
      <c r="J33" s="1">
        <v>1.2899999999999999E-3</v>
      </c>
      <c r="K33" s="1">
        <v>-1.06E-3</v>
      </c>
      <c r="L33" s="1">
        <v>-5.0000000000000001E-4</v>
      </c>
      <c r="M33" s="1">
        <v>-1.1000000000000001E-3</v>
      </c>
      <c r="N33" s="1">
        <v>-8.0000000000000004E-4</v>
      </c>
      <c r="O33" s="1">
        <v>-8.25E-4</v>
      </c>
      <c r="P33" s="1">
        <v>-7.6250000000000005E-4</v>
      </c>
      <c r="Q33" s="1">
        <v>-4.125E-4</v>
      </c>
      <c r="S33" s="2"/>
      <c r="X33" s="1">
        <v>0.14399999999999999</v>
      </c>
      <c r="Y33" s="1">
        <v>0.11519</v>
      </c>
      <c r="Z33" s="1">
        <v>9.2160000000000006E-2</v>
      </c>
      <c r="AA33" s="1">
        <v>9.5509999999999998E-2</v>
      </c>
      <c r="AB33" s="1">
        <v>9.196E-2</v>
      </c>
      <c r="AC33" s="1">
        <v>0.11649</v>
      </c>
      <c r="AD33" s="1">
        <v>4.3439999999999999E-2</v>
      </c>
      <c r="AE33" s="1">
        <v>3.09E-2</v>
      </c>
      <c r="AF33" s="1">
        <v>4.5600000000000002E-2</v>
      </c>
      <c r="AG33" s="1">
        <v>4.41E-2</v>
      </c>
      <c r="AH33" s="1">
        <v>3.5279999999999999E-2</v>
      </c>
      <c r="AI33" s="1">
        <v>3.6940000000000001E-2</v>
      </c>
      <c r="AJ33" s="1">
        <v>5.4390000000000001E-2</v>
      </c>
      <c r="AL33" s="2"/>
      <c r="AQ33" s="1">
        <v>0.13420000000000001</v>
      </c>
      <c r="AR33" s="1">
        <v>0.13708999999999999</v>
      </c>
      <c r="AS33" s="1">
        <v>0.10335999999999999</v>
      </c>
      <c r="AT33" s="1">
        <v>8.9609999999999995E-2</v>
      </c>
      <c r="AU33" s="1">
        <v>5.8599999999999998E-3</v>
      </c>
      <c r="AV33" s="1">
        <v>9.875000000000001E-4</v>
      </c>
      <c r="AW33" s="1">
        <v>-1.6249999999999999E-4</v>
      </c>
      <c r="AX33" s="1">
        <v>-4.0000000000000002E-4</v>
      </c>
      <c r="AY33" s="1">
        <v>-5.0000000000000001E-4</v>
      </c>
      <c r="AZ33" s="1">
        <v>-2.9999999999999997E-4</v>
      </c>
      <c r="BA33" s="1">
        <v>7.4999999999999993E-5</v>
      </c>
      <c r="BB33" s="1">
        <v>6.3750000000000005E-4</v>
      </c>
      <c r="BC33" s="1">
        <v>8.7499999999999999E-5</v>
      </c>
    </row>
    <row r="34" spans="5:55" x14ac:dyDescent="0.2">
      <c r="E34" s="1">
        <v>4.496E-2</v>
      </c>
      <c r="F34" s="1">
        <v>4.9590000000000002E-2</v>
      </c>
      <c r="G34" s="1">
        <v>5.917E-2</v>
      </c>
      <c r="H34" s="1">
        <v>0.10664999999999999</v>
      </c>
      <c r="I34" s="1">
        <v>1.1599999999999999E-2</v>
      </c>
      <c r="J34" s="1">
        <v>2.0400000000000001E-3</v>
      </c>
      <c r="K34" s="1">
        <v>-4.75E-4</v>
      </c>
      <c r="L34" s="1">
        <v>1.42857E-4</v>
      </c>
      <c r="M34" s="1">
        <v>-4.6250000000000002E-4</v>
      </c>
      <c r="N34" s="1">
        <v>-1.2500000000000001E-5</v>
      </c>
      <c r="O34" s="1">
        <v>-2.7500000000000002E-4</v>
      </c>
      <c r="P34" s="1">
        <v>-5.2499999999999997E-4</v>
      </c>
      <c r="Q34" s="1">
        <v>5.8750000000000002E-4</v>
      </c>
      <c r="S34" s="2"/>
      <c r="X34" s="1">
        <v>0.11296</v>
      </c>
      <c r="Y34" s="1">
        <v>8.9289999999999994E-2</v>
      </c>
      <c r="Z34" s="1">
        <v>9.9970000000000003E-2</v>
      </c>
      <c r="AA34" s="1">
        <v>7.9750000000000001E-2</v>
      </c>
      <c r="AB34" s="1">
        <v>5.8000000000000003E-2</v>
      </c>
      <c r="AC34" s="1">
        <v>3.7339999999999998E-2</v>
      </c>
      <c r="AD34" s="1">
        <v>3.5920000000000001E-2</v>
      </c>
      <c r="AE34" s="1">
        <v>3.2140000000000002E-2</v>
      </c>
      <c r="AF34" s="1">
        <v>2.384E-2</v>
      </c>
      <c r="AG34" s="1">
        <v>2.5690000000000001E-2</v>
      </c>
      <c r="AH34" s="1">
        <v>5.212E-2</v>
      </c>
      <c r="AI34" s="1">
        <v>3.3079999999999998E-2</v>
      </c>
      <c r="AJ34" s="1">
        <v>3.3390000000000003E-2</v>
      </c>
      <c r="AL34" s="2"/>
      <c r="AQ34" s="1">
        <v>0.13836000000000001</v>
      </c>
      <c r="AR34" s="1">
        <v>0.10839</v>
      </c>
      <c r="AS34" s="1">
        <v>0.10758</v>
      </c>
      <c r="AT34" s="1">
        <v>9.5850000000000005E-2</v>
      </c>
      <c r="AU34" s="1">
        <v>7.3000000000000001E-3</v>
      </c>
      <c r="AV34" s="1">
        <v>5.375E-4</v>
      </c>
      <c r="AW34" s="1">
        <v>-1.2800000000000001E-3</v>
      </c>
      <c r="AX34" s="1">
        <v>5.42857E-4</v>
      </c>
      <c r="AY34" s="1">
        <v>6.3750000000000005E-4</v>
      </c>
      <c r="AZ34" s="1">
        <v>1.09E-3</v>
      </c>
      <c r="BA34" s="1">
        <v>-1.75E-4</v>
      </c>
      <c r="BB34" s="1">
        <v>7.4999999999999993E-5</v>
      </c>
      <c r="BC34" s="1">
        <v>1.5900000000000001E-3</v>
      </c>
    </row>
    <row r="35" spans="5:55" x14ac:dyDescent="0.2">
      <c r="E35" s="1">
        <v>4.4359999999999997E-2</v>
      </c>
      <c r="F35" s="1">
        <v>4.829E-2</v>
      </c>
      <c r="G35" s="1">
        <v>5.2569999999999999E-2</v>
      </c>
      <c r="H35" s="1">
        <v>8.4650000000000003E-2</v>
      </c>
      <c r="I35" s="1">
        <v>0.01</v>
      </c>
      <c r="J35" s="1">
        <v>1.74E-3</v>
      </c>
      <c r="K35" s="1">
        <v>-1.2800000000000001E-3</v>
      </c>
      <c r="L35" s="1">
        <v>-1.56E-3</v>
      </c>
      <c r="M35" s="1">
        <v>-8.6249999999999999E-4</v>
      </c>
      <c r="N35" s="1">
        <v>8.7499999999999999E-5</v>
      </c>
      <c r="O35" s="1">
        <v>-1.2800000000000001E-3</v>
      </c>
      <c r="P35" s="1">
        <v>-1.33E-3</v>
      </c>
      <c r="Q35" s="1">
        <v>2.875E-4</v>
      </c>
      <c r="S35" s="2"/>
      <c r="X35" s="1">
        <v>0.10446</v>
      </c>
      <c r="Y35" s="1">
        <v>8.9690000000000006E-2</v>
      </c>
      <c r="Z35" s="1">
        <v>9.4170000000000004E-2</v>
      </c>
      <c r="AA35" s="1">
        <v>8.9550000000000005E-2</v>
      </c>
      <c r="AB35" s="1">
        <v>7.3499999999999996E-2</v>
      </c>
      <c r="AC35" s="1">
        <v>4.3439999999999999E-2</v>
      </c>
      <c r="AD35" s="1">
        <v>3.4130000000000001E-2</v>
      </c>
      <c r="AE35" s="1">
        <v>2.094E-2</v>
      </c>
      <c r="AF35" s="1">
        <v>2.9239999999999999E-2</v>
      </c>
      <c r="AG35" s="1">
        <v>2.9190000000000001E-2</v>
      </c>
      <c r="AH35" s="1">
        <v>2.7529999999999999E-2</v>
      </c>
      <c r="AI35" s="1">
        <v>3.5869999999999999E-2</v>
      </c>
      <c r="AJ35" s="1">
        <v>2.4389999999999998E-2</v>
      </c>
      <c r="AL35" s="2"/>
      <c r="AQ35" s="1">
        <v>0.12736</v>
      </c>
      <c r="AR35" s="1">
        <v>0.10818999999999999</v>
      </c>
      <c r="AS35" s="1">
        <v>0.11078</v>
      </c>
      <c r="AT35" s="1">
        <v>9.5649999999999999E-2</v>
      </c>
      <c r="AU35" s="1">
        <v>6.3E-3</v>
      </c>
      <c r="AV35" s="1">
        <v>1.5399999999999999E-3</v>
      </c>
      <c r="AW35" s="1">
        <v>-8.7500000000000002E-4</v>
      </c>
      <c r="AX35" s="1">
        <v>-4.5714300000000002E-4</v>
      </c>
      <c r="AY35" s="1">
        <v>-8.6249999999999999E-4</v>
      </c>
      <c r="AZ35" s="1">
        <v>-3.1250000000000001E-4</v>
      </c>
      <c r="BA35" s="1">
        <v>-4.75E-4</v>
      </c>
      <c r="BB35" s="1">
        <v>7.4999999999999993E-5</v>
      </c>
      <c r="BC35" s="1">
        <v>-1.125E-4</v>
      </c>
    </row>
    <row r="36" spans="5:55" x14ac:dyDescent="0.2">
      <c r="E36" s="1">
        <v>4.5560000000000003E-2</v>
      </c>
      <c r="F36" s="1">
        <v>4.6390000000000001E-2</v>
      </c>
      <c r="G36" s="1">
        <v>5.178E-2</v>
      </c>
      <c r="H36" s="1">
        <v>7.2849999999999998E-2</v>
      </c>
      <c r="I36" s="1">
        <v>1.01E-2</v>
      </c>
      <c r="J36" s="1">
        <v>1.9400000000000001E-3</v>
      </c>
      <c r="K36" s="1">
        <v>-5.7499999999999999E-4</v>
      </c>
      <c r="L36" s="1">
        <v>-6.5714300000000001E-4</v>
      </c>
      <c r="M36" s="1">
        <v>-7.6250000000000005E-4</v>
      </c>
      <c r="N36" s="1">
        <v>-5.1250000000000004E-4</v>
      </c>
      <c r="O36" s="1">
        <v>-3.7500000000000001E-4</v>
      </c>
      <c r="P36" s="1">
        <v>-6.2500000000000001E-4</v>
      </c>
      <c r="Q36" s="1">
        <v>-4.125E-4</v>
      </c>
      <c r="S36" s="2"/>
      <c r="X36" s="1">
        <v>0.11695999999999999</v>
      </c>
      <c r="Y36" s="1">
        <v>8.8590000000000002E-2</v>
      </c>
      <c r="Z36" s="1">
        <v>9.4479999999999995E-2</v>
      </c>
      <c r="AA36" s="1">
        <v>8.8249999999999995E-2</v>
      </c>
      <c r="AB36" s="1">
        <v>8.5199999999999998E-2</v>
      </c>
      <c r="AC36" s="1">
        <v>7.6439999999999994E-2</v>
      </c>
      <c r="AD36" s="1">
        <v>6.9320000000000007E-2</v>
      </c>
      <c r="AE36" s="1">
        <v>3.6540000000000003E-2</v>
      </c>
      <c r="AF36" s="1">
        <v>1.814E-2</v>
      </c>
      <c r="AG36" s="1">
        <v>2.4989999999999998E-2</v>
      </c>
      <c r="AH36" s="1">
        <v>5.7919999999999999E-2</v>
      </c>
      <c r="AI36" s="1">
        <v>4.2970000000000001E-2</v>
      </c>
      <c r="AJ36" s="1">
        <v>5.0689999999999999E-2</v>
      </c>
      <c r="AL36" s="2"/>
      <c r="AQ36" s="1">
        <v>0.12576000000000001</v>
      </c>
      <c r="AR36" s="1">
        <v>0.10829</v>
      </c>
      <c r="AS36" s="1">
        <v>0.10798000000000001</v>
      </c>
      <c r="AT36" s="1">
        <v>9.8949999999999996E-2</v>
      </c>
      <c r="AU36" s="1">
        <v>4.8999999999999998E-3</v>
      </c>
      <c r="AV36" s="1">
        <v>1.5399999999999999E-3</v>
      </c>
      <c r="AW36" s="1">
        <v>-1.08E-3</v>
      </c>
      <c r="AX36" s="1">
        <v>-3.5714299999999998E-4</v>
      </c>
      <c r="AY36" s="1">
        <v>-1.6249999999999999E-4</v>
      </c>
      <c r="AZ36" s="1">
        <v>-4.125E-4</v>
      </c>
      <c r="BA36" s="1">
        <v>-4.75E-4</v>
      </c>
      <c r="BB36" s="1">
        <v>1.75E-4</v>
      </c>
      <c r="BC36" s="1">
        <v>-1.2500000000000001E-5</v>
      </c>
    </row>
    <row r="37" spans="5:55" x14ac:dyDescent="0.2">
      <c r="E37" s="1">
        <v>4.4260000000000001E-2</v>
      </c>
      <c r="F37" s="1">
        <v>4.4990000000000002E-2</v>
      </c>
      <c r="G37" s="1">
        <v>4.7969999999999999E-2</v>
      </c>
      <c r="H37" s="1">
        <v>7.4249999999999997E-2</v>
      </c>
      <c r="I37" s="1">
        <v>9.2999999999999992E-3</v>
      </c>
      <c r="J37" s="1">
        <v>2.5400000000000002E-3</v>
      </c>
      <c r="K37" s="1">
        <v>-1.08E-3</v>
      </c>
      <c r="L37" s="1">
        <v>-1.16E-3</v>
      </c>
      <c r="M37" s="1">
        <v>-6.625E-4</v>
      </c>
      <c r="N37" s="1">
        <v>-1.01E-3</v>
      </c>
      <c r="O37" s="1">
        <v>-1.2800000000000001E-3</v>
      </c>
      <c r="P37" s="1">
        <v>-1.23E-3</v>
      </c>
      <c r="Q37" s="1">
        <v>-4.125E-4</v>
      </c>
      <c r="S37" s="2"/>
      <c r="X37" s="1">
        <v>0.10856</v>
      </c>
      <c r="Y37" s="1">
        <v>8.4690000000000001E-2</v>
      </c>
      <c r="Z37" s="1">
        <v>9.3670000000000003E-2</v>
      </c>
      <c r="AA37" s="1">
        <v>8.0449999999999994E-2</v>
      </c>
      <c r="AB37" s="1">
        <v>0.17599999999999999</v>
      </c>
      <c r="AC37" s="1">
        <v>5.6340000000000001E-2</v>
      </c>
      <c r="AD37" s="1">
        <v>3.653E-2</v>
      </c>
      <c r="AE37" s="1">
        <v>4.734E-2</v>
      </c>
      <c r="AF37" s="1">
        <v>4.6739999999999997E-2</v>
      </c>
      <c r="AG37" s="1">
        <v>6.8989999999999996E-2</v>
      </c>
      <c r="AH37" s="1">
        <v>6.132E-2</v>
      </c>
      <c r="AI37" s="1">
        <v>5.917E-2</v>
      </c>
      <c r="AJ37" s="1">
        <v>5.4190000000000002E-2</v>
      </c>
      <c r="AL37" s="2"/>
      <c r="AQ37" s="1">
        <v>0.12945999999999999</v>
      </c>
      <c r="AR37" s="1">
        <v>0.10768999999999999</v>
      </c>
      <c r="AS37" s="1">
        <v>0.11468</v>
      </c>
      <c r="AT37" s="1">
        <v>0.10005</v>
      </c>
      <c r="AU37" s="1">
        <v>5.1999999999999998E-3</v>
      </c>
      <c r="AV37" s="1">
        <v>1.4400000000000001E-3</v>
      </c>
      <c r="AW37" s="1">
        <v>-1.58E-3</v>
      </c>
      <c r="AX37" s="1">
        <v>7.8539999999999999E-2</v>
      </c>
      <c r="AY37" s="1">
        <v>5.8540000000000002E-2</v>
      </c>
      <c r="AZ37" s="1">
        <v>5.3690000000000002E-2</v>
      </c>
      <c r="BA37" s="1">
        <v>5.373E-2</v>
      </c>
      <c r="BB37" s="1">
        <v>6.5879999999999994E-2</v>
      </c>
      <c r="BC37" s="1">
        <v>4.0689999999999997E-2</v>
      </c>
    </row>
    <row r="38" spans="5:55" x14ac:dyDescent="0.2">
      <c r="E38" s="1">
        <v>4.5960000000000001E-2</v>
      </c>
      <c r="F38" s="1">
        <v>4.5190000000000001E-2</v>
      </c>
      <c r="G38" s="1">
        <v>4.3779999999999999E-2</v>
      </c>
      <c r="H38" s="1">
        <v>4.095E-2</v>
      </c>
      <c r="I38" s="1">
        <v>9.1999999999999998E-3</v>
      </c>
      <c r="J38" s="1">
        <v>1.34E-3</v>
      </c>
      <c r="K38" s="1">
        <v>-3.7500000000000001E-4</v>
      </c>
      <c r="L38" s="1">
        <v>-3.5714299999999998E-4</v>
      </c>
      <c r="M38" s="1">
        <v>-5.6249999999999996E-4</v>
      </c>
      <c r="N38" s="1">
        <v>-3.1250000000000001E-4</v>
      </c>
      <c r="O38" s="1">
        <v>-8.7500000000000002E-4</v>
      </c>
      <c r="P38" s="1">
        <v>-1.1199999999999999E-3</v>
      </c>
      <c r="Q38" s="1">
        <v>8.7499999999999999E-5</v>
      </c>
      <c r="S38" s="2"/>
      <c r="X38" s="1">
        <v>0.10965999999999999</v>
      </c>
      <c r="Y38" s="1">
        <v>8.319E-2</v>
      </c>
      <c r="Z38" s="1">
        <v>9.3770000000000006E-2</v>
      </c>
      <c r="AA38" s="1">
        <v>7.5850000000000001E-2</v>
      </c>
      <c r="AB38" s="1">
        <v>0.10299999999999999</v>
      </c>
      <c r="AC38" s="1">
        <v>8.7840000000000001E-2</v>
      </c>
      <c r="AD38" s="1">
        <v>5.8220000000000001E-2</v>
      </c>
      <c r="AE38" s="1">
        <v>4.3240000000000001E-2</v>
      </c>
      <c r="AF38" s="1">
        <v>4.7739999999999998E-2</v>
      </c>
      <c r="AG38" s="1">
        <v>3.1489999999999997E-2</v>
      </c>
      <c r="AH38" s="1">
        <v>5.4129999999999998E-2</v>
      </c>
      <c r="AI38" s="1">
        <v>3.6670000000000001E-2</v>
      </c>
      <c r="AJ38" s="1">
        <v>3.4389999999999997E-2</v>
      </c>
      <c r="AL38" s="2"/>
      <c r="AQ38" s="1">
        <v>0.12656000000000001</v>
      </c>
      <c r="AR38" s="1">
        <v>0.10659</v>
      </c>
      <c r="AS38" s="1">
        <v>0.11318</v>
      </c>
      <c r="AT38" s="1">
        <v>9.8350000000000007E-2</v>
      </c>
      <c r="AU38" s="1">
        <v>5.7000000000000002E-3</v>
      </c>
      <c r="AV38" s="1">
        <v>1.4400000000000001E-3</v>
      </c>
      <c r="AW38" s="1">
        <v>2.1299999999999999E-3</v>
      </c>
      <c r="AX38" s="1">
        <v>2.3140000000000001E-2</v>
      </c>
      <c r="AY38" s="1">
        <v>-6.625E-4</v>
      </c>
      <c r="AZ38" s="1">
        <v>5.8750000000000002E-4</v>
      </c>
      <c r="BA38" s="1">
        <v>-7.4999999999999993E-5</v>
      </c>
      <c r="BB38" s="1">
        <v>6.7500000000000004E-4</v>
      </c>
      <c r="BC38" s="1">
        <v>-1.125E-4</v>
      </c>
    </row>
    <row r="39" spans="5:55" x14ac:dyDescent="0.2">
      <c r="E39" s="1">
        <v>4.5159999999999999E-2</v>
      </c>
      <c r="F39" s="1">
        <v>4.759E-2</v>
      </c>
      <c r="G39" s="1">
        <v>5.4679999999999999E-2</v>
      </c>
      <c r="H39" s="1">
        <v>8.3250000000000005E-2</v>
      </c>
      <c r="I39" s="1">
        <v>1.18E-2</v>
      </c>
      <c r="J39" s="1">
        <v>2.2399999999999998E-3</v>
      </c>
      <c r="K39" s="1">
        <v>-8.7500000000000002E-4</v>
      </c>
      <c r="L39" s="1">
        <v>-1.16E-3</v>
      </c>
      <c r="M39" s="1">
        <v>-1.16E-3</v>
      </c>
      <c r="N39" s="1">
        <v>-8.1249999999999996E-4</v>
      </c>
      <c r="O39" s="1">
        <v>-1.75E-4</v>
      </c>
      <c r="P39" s="1">
        <v>-8.25E-4</v>
      </c>
      <c r="Q39" s="1">
        <v>-3.1250000000000001E-4</v>
      </c>
      <c r="S39" s="2"/>
      <c r="X39" s="1">
        <v>0.11856</v>
      </c>
      <c r="Y39" s="1">
        <v>9.2189999999999994E-2</v>
      </c>
      <c r="Z39" s="1">
        <v>9.7070000000000004E-2</v>
      </c>
      <c r="AA39" s="1">
        <v>8.4449999999999997E-2</v>
      </c>
      <c r="AB39" s="1">
        <v>7.8600000000000003E-2</v>
      </c>
      <c r="AC39" s="1">
        <v>8.4540000000000004E-2</v>
      </c>
      <c r="AD39" s="1">
        <v>2.9329999999999998E-2</v>
      </c>
      <c r="AE39" s="1">
        <v>3.6839999999999998E-2</v>
      </c>
      <c r="AF39" s="1">
        <v>7.0400000000000003E-3</v>
      </c>
      <c r="AG39" s="1">
        <v>3.3689999999999998E-2</v>
      </c>
      <c r="AH39" s="1">
        <v>4.752E-2</v>
      </c>
      <c r="AI39" s="1">
        <v>3.2379999999999999E-2</v>
      </c>
      <c r="AJ39" s="1">
        <v>3.8390000000000001E-2</v>
      </c>
      <c r="AL39" s="2"/>
      <c r="AQ39" s="1">
        <v>0.14535999999999999</v>
      </c>
      <c r="AR39" s="1">
        <v>0.11189</v>
      </c>
      <c r="AS39" s="1">
        <v>0.11577999999999999</v>
      </c>
      <c r="AT39" s="1">
        <v>0.10065</v>
      </c>
      <c r="AU39" s="1">
        <v>7.1000000000000004E-3</v>
      </c>
      <c r="AV39" s="1">
        <v>1.74E-3</v>
      </c>
      <c r="AW39" s="1">
        <v>-1.6800000000000001E-3</v>
      </c>
      <c r="AX39" s="1">
        <v>-1.57143E-4</v>
      </c>
      <c r="AY39" s="1">
        <v>-3.6249999999999998E-4</v>
      </c>
      <c r="AZ39" s="1">
        <v>-1.2500000000000001E-5</v>
      </c>
      <c r="BA39" s="1">
        <v>-6.7500000000000004E-4</v>
      </c>
      <c r="BB39" s="1">
        <v>-5.2499999999999997E-4</v>
      </c>
      <c r="BC39" s="1">
        <v>1.875E-4</v>
      </c>
    </row>
    <row r="40" spans="5:55" x14ac:dyDescent="0.2">
      <c r="E40" s="1">
        <v>4.3560000000000001E-2</v>
      </c>
      <c r="F40" s="1">
        <v>4.6190000000000002E-2</v>
      </c>
      <c r="G40" s="1">
        <v>5.2979999999999999E-2</v>
      </c>
      <c r="H40" s="1">
        <v>7.9750000000000001E-2</v>
      </c>
      <c r="I40" s="1">
        <v>9.4999999999999998E-3</v>
      </c>
      <c r="J40" s="1">
        <v>3.4399999999999999E-3</v>
      </c>
      <c r="K40" s="1">
        <v>-7.7499999999999997E-4</v>
      </c>
      <c r="L40" s="1">
        <v>-1.16E-3</v>
      </c>
      <c r="M40" s="1">
        <v>-7.6250000000000005E-4</v>
      </c>
      <c r="N40" s="1">
        <v>-1.1100000000000001E-3</v>
      </c>
      <c r="O40" s="1">
        <v>-9.7499999999999996E-4</v>
      </c>
      <c r="P40" s="1">
        <v>-1.0300000000000001E-3</v>
      </c>
      <c r="Q40" s="1">
        <v>-5.1250000000000004E-4</v>
      </c>
      <c r="S40" s="2"/>
      <c r="X40" s="1">
        <v>0.11716</v>
      </c>
      <c r="Y40" s="1">
        <v>8.8190000000000004E-2</v>
      </c>
      <c r="Z40" s="1">
        <v>9.5170000000000005E-2</v>
      </c>
      <c r="AA40" s="1">
        <v>8.0449999999999994E-2</v>
      </c>
      <c r="AB40" s="1">
        <v>9.5000000000000001E-2</v>
      </c>
      <c r="AC40" s="1">
        <v>7.9339999999999994E-2</v>
      </c>
      <c r="AD40" s="1">
        <v>4.9020000000000001E-2</v>
      </c>
      <c r="AE40" s="1">
        <v>2.3740000000000001E-2</v>
      </c>
      <c r="AF40" s="1">
        <v>4.7039999999999998E-2</v>
      </c>
      <c r="AG40" s="1">
        <v>3.2689999999999997E-2</v>
      </c>
      <c r="AH40" s="1">
        <v>4.0329999999999998E-2</v>
      </c>
      <c r="AI40" s="1">
        <v>3.637E-2</v>
      </c>
      <c r="AJ40" s="1">
        <v>6.7390000000000005E-2</v>
      </c>
      <c r="AL40" s="2"/>
      <c r="AQ40" s="1">
        <v>0.13095999999999999</v>
      </c>
      <c r="AR40" s="1">
        <v>0.10689</v>
      </c>
      <c r="AS40" s="1">
        <v>0.11438</v>
      </c>
      <c r="AT40" s="1">
        <v>9.8849999999999993E-2</v>
      </c>
      <c r="AU40" s="1">
        <v>5.3E-3</v>
      </c>
      <c r="AV40" s="1">
        <v>4.3750000000000001E-4</v>
      </c>
      <c r="AW40" s="1">
        <v>-4.75E-4</v>
      </c>
      <c r="AX40" s="1">
        <v>8.4285700000000002E-4</v>
      </c>
      <c r="AY40" s="1">
        <v>8.3750000000000003E-4</v>
      </c>
      <c r="AZ40" s="1">
        <v>2.875E-4</v>
      </c>
      <c r="BA40" s="1">
        <v>-1.75E-4</v>
      </c>
      <c r="BB40" s="1">
        <v>6.7500000000000004E-4</v>
      </c>
      <c r="BC40" s="1">
        <v>-1.125E-4</v>
      </c>
    </row>
    <row r="41" spans="5:55" x14ac:dyDescent="0.2">
      <c r="E41" s="1">
        <v>4.5659999999999999E-2</v>
      </c>
      <c r="F41" s="1">
        <v>4.8590000000000001E-2</v>
      </c>
      <c r="G41" s="1">
        <v>6.2670000000000003E-2</v>
      </c>
      <c r="H41" s="1">
        <v>7.3550000000000004E-2</v>
      </c>
      <c r="I41" s="1">
        <v>7.9000000000000008E-3</v>
      </c>
      <c r="J41" s="1">
        <v>2.14E-3</v>
      </c>
      <c r="K41" s="1">
        <v>-5.7499999999999999E-4</v>
      </c>
      <c r="L41" s="1">
        <v>-8.5714299999999999E-4</v>
      </c>
      <c r="M41" s="1">
        <v>-1.16E-3</v>
      </c>
      <c r="N41" s="1">
        <v>-9.1250000000000001E-4</v>
      </c>
      <c r="O41" s="1">
        <v>-1.08E-3</v>
      </c>
      <c r="P41" s="1">
        <v>-9.2500000000000004E-4</v>
      </c>
      <c r="Q41" s="1">
        <v>-4.125E-4</v>
      </c>
      <c r="S41" s="2"/>
      <c r="X41" s="1">
        <v>0.12406</v>
      </c>
      <c r="Y41" s="1">
        <v>8.659E-2</v>
      </c>
      <c r="Z41" s="1">
        <v>9.4479999999999995E-2</v>
      </c>
      <c r="AA41" s="1">
        <v>8.6650000000000005E-2</v>
      </c>
      <c r="AB41" s="1">
        <v>6.13E-2</v>
      </c>
      <c r="AC41" s="1">
        <v>7.1040000000000006E-2</v>
      </c>
      <c r="AD41" s="1">
        <v>2.7320000000000001E-2</v>
      </c>
      <c r="AE41" s="1">
        <v>8.7639999999999996E-2</v>
      </c>
      <c r="AF41" s="1">
        <v>8.344E-2</v>
      </c>
      <c r="AG41" s="1">
        <v>8.1390000000000004E-2</v>
      </c>
      <c r="AH41" s="1">
        <v>7.6020000000000004E-2</v>
      </c>
      <c r="AI41" s="1">
        <v>6.1069999999999999E-2</v>
      </c>
      <c r="AJ41" s="1">
        <v>5.5390000000000002E-2</v>
      </c>
      <c r="AL41" s="2"/>
      <c r="AQ41" s="1">
        <v>0.13336000000000001</v>
      </c>
      <c r="AR41" s="1">
        <v>0.10339</v>
      </c>
      <c r="AS41" s="1">
        <v>0.11218</v>
      </c>
      <c r="AT41" s="1">
        <v>9.4049999999999995E-2</v>
      </c>
      <c r="AU41" s="1">
        <v>6.4000000000000003E-3</v>
      </c>
      <c r="AV41" s="1">
        <v>2.14E-3</v>
      </c>
      <c r="AW41" s="1">
        <v>-7.7499999999999997E-4</v>
      </c>
      <c r="AX41" s="1">
        <v>4.28571E-5</v>
      </c>
      <c r="AY41" s="1">
        <v>2.375E-4</v>
      </c>
      <c r="AZ41" s="1">
        <v>-4.125E-4</v>
      </c>
      <c r="BA41" s="1">
        <v>3.2499999999999999E-4</v>
      </c>
      <c r="BB41" s="1">
        <v>5.7499999999999999E-4</v>
      </c>
      <c r="BC41" s="1">
        <v>-1.2500000000000001E-5</v>
      </c>
    </row>
    <row r="42" spans="5:55" x14ac:dyDescent="0.2">
      <c r="E42" s="1">
        <v>4.6300000000000001E-2</v>
      </c>
      <c r="F42" s="1">
        <v>5.0410000000000003E-2</v>
      </c>
      <c r="G42" s="1">
        <v>6.5040000000000001E-2</v>
      </c>
      <c r="H42" s="1">
        <v>6.4820000000000003E-2</v>
      </c>
      <c r="I42" s="1">
        <v>1.112E-2</v>
      </c>
      <c r="J42" s="1">
        <v>-1.15E-3</v>
      </c>
      <c r="K42" s="1">
        <v>1.2500000000000001E-5</v>
      </c>
      <c r="L42" s="1">
        <v>-1.0300000000000001E-3</v>
      </c>
      <c r="M42" s="1">
        <v>-5.6249999999999996E-4</v>
      </c>
      <c r="N42" s="1">
        <v>-7.8750000000000001E-4</v>
      </c>
      <c r="O42" s="1">
        <v>-5.6249999999999996E-4</v>
      </c>
      <c r="P42" s="1">
        <v>-6.2500000000000001E-4</v>
      </c>
      <c r="Q42" s="1">
        <v>1E-4</v>
      </c>
      <c r="S42" s="2"/>
      <c r="X42" s="1">
        <v>0.1512</v>
      </c>
      <c r="Y42" s="1">
        <v>0.10501000000000001</v>
      </c>
      <c r="Z42" s="1">
        <v>9.8239999999999994E-2</v>
      </c>
      <c r="AA42" s="1">
        <v>8.7429999999999994E-2</v>
      </c>
      <c r="AB42" s="1">
        <v>6.3630000000000006E-2</v>
      </c>
      <c r="AC42" s="1">
        <v>5.7950000000000002E-2</v>
      </c>
      <c r="AD42" s="1">
        <v>4.2110000000000002E-2</v>
      </c>
      <c r="AE42" s="1">
        <v>3.0779999999999998E-2</v>
      </c>
      <c r="AF42" s="1">
        <v>2.8740000000000002E-2</v>
      </c>
      <c r="AG42" s="1">
        <v>3.7310000000000003E-2</v>
      </c>
      <c r="AH42" s="1">
        <v>4.5440000000000001E-2</v>
      </c>
      <c r="AI42" s="1">
        <v>3.6170000000000001E-2</v>
      </c>
      <c r="AJ42" s="1">
        <v>3.3700000000000001E-2</v>
      </c>
      <c r="AL42" s="2"/>
      <c r="AQ42" s="1">
        <v>0.13519999999999999</v>
      </c>
      <c r="AR42" s="1">
        <v>0.11670999999999999</v>
      </c>
      <c r="AS42" s="1">
        <v>0.10874</v>
      </c>
      <c r="AT42" s="1">
        <v>9.3229999999999993E-2</v>
      </c>
      <c r="AU42" s="1">
        <v>8.2199999999999999E-3</v>
      </c>
      <c r="AV42" s="1">
        <v>-1.25E-3</v>
      </c>
      <c r="AW42" s="1">
        <v>-3.8749999999999999E-4</v>
      </c>
      <c r="AX42" s="1">
        <v>-3.2499999999999999E-4</v>
      </c>
      <c r="AY42" s="1">
        <v>5.375E-4</v>
      </c>
      <c r="AZ42" s="1">
        <v>9.1250000000000001E-4</v>
      </c>
      <c r="BA42" s="1">
        <v>-5.6249999999999996E-4</v>
      </c>
      <c r="BB42" s="1">
        <v>7.4999999999999993E-5</v>
      </c>
      <c r="BC42" s="1">
        <v>1.6000000000000001E-3</v>
      </c>
    </row>
    <row r="43" spans="5:55" x14ac:dyDescent="0.2">
      <c r="E43" s="1">
        <v>4.4999999999999998E-2</v>
      </c>
      <c r="F43" s="1">
        <v>4.7710000000000002E-2</v>
      </c>
      <c r="G43" s="1">
        <v>5.2740000000000002E-2</v>
      </c>
      <c r="H43" s="1">
        <v>5.1729999999999998E-2</v>
      </c>
      <c r="I43" s="1">
        <v>9.8300000000000002E-3</v>
      </c>
      <c r="J43" s="1">
        <v>-1.3500000000000001E-3</v>
      </c>
      <c r="K43" s="1">
        <v>-7.8750000000000001E-4</v>
      </c>
      <c r="L43" s="1">
        <v>-1.0300000000000001E-3</v>
      </c>
      <c r="M43" s="1">
        <v>-9.6250000000000003E-4</v>
      </c>
      <c r="N43" s="1">
        <v>-7.8750000000000001E-4</v>
      </c>
      <c r="O43" s="1">
        <v>-8.6249999999999999E-4</v>
      </c>
      <c r="P43" s="1">
        <v>-1.4300000000000001E-3</v>
      </c>
      <c r="Q43" s="1">
        <v>2.0000000000000001E-4</v>
      </c>
      <c r="S43" s="2"/>
      <c r="X43" s="1">
        <v>0.1366</v>
      </c>
      <c r="Y43" s="1">
        <v>0.10251</v>
      </c>
      <c r="Z43" s="1">
        <v>9.3240000000000003E-2</v>
      </c>
      <c r="AA43" s="1">
        <v>8.3220000000000002E-2</v>
      </c>
      <c r="AB43" s="1">
        <v>4.4330000000000001E-2</v>
      </c>
      <c r="AC43" s="1">
        <v>4.8349999999999997E-2</v>
      </c>
      <c r="AD43" s="1">
        <v>4.9110000000000001E-2</v>
      </c>
      <c r="AE43" s="1">
        <v>2.8979999999999999E-2</v>
      </c>
      <c r="AF43" s="1">
        <v>4.8739999999999999E-2</v>
      </c>
      <c r="AG43" s="1">
        <v>4.9509999999999998E-2</v>
      </c>
      <c r="AH43" s="1">
        <v>0.10213999999999999</v>
      </c>
      <c r="AI43" s="1">
        <v>6.3979999999999995E-2</v>
      </c>
      <c r="AJ43" s="1">
        <v>5.6099999999999997E-2</v>
      </c>
      <c r="AL43" s="2"/>
      <c r="AQ43" s="1">
        <v>0.14019999999999999</v>
      </c>
      <c r="AR43" s="1">
        <v>0.11991</v>
      </c>
      <c r="AS43" s="1">
        <v>0.11384</v>
      </c>
      <c r="AT43" s="1">
        <v>9.5519999999999994E-2</v>
      </c>
      <c r="AU43" s="1">
        <v>5.9300000000000004E-3</v>
      </c>
      <c r="AV43" s="1">
        <v>-1.65E-3</v>
      </c>
      <c r="AW43" s="1">
        <v>-6.8749999999999996E-4</v>
      </c>
      <c r="AX43" s="1">
        <v>-4.2499999999999998E-4</v>
      </c>
      <c r="AY43" s="1">
        <v>-5.6249999999999996E-4</v>
      </c>
      <c r="AZ43" s="1">
        <v>-9.875000000000001E-4</v>
      </c>
      <c r="BA43" s="1">
        <v>-4.6250000000000002E-4</v>
      </c>
      <c r="BB43" s="1">
        <v>-1.25E-4</v>
      </c>
      <c r="BC43" s="1">
        <v>5.9999999999999995E-4</v>
      </c>
    </row>
    <row r="44" spans="5:55" x14ac:dyDescent="0.2">
      <c r="E44" s="1">
        <v>4.5600000000000002E-2</v>
      </c>
      <c r="F44" s="1">
        <v>4.6809999999999997E-2</v>
      </c>
      <c r="G44" s="1">
        <v>4.8640000000000003E-2</v>
      </c>
      <c r="H44" s="1">
        <v>4.8129999999999999E-2</v>
      </c>
      <c r="I44" s="1">
        <v>8.5199999999999998E-3</v>
      </c>
      <c r="J44" s="1">
        <v>-8.4999999999999995E-4</v>
      </c>
      <c r="K44" s="1">
        <v>1.2500000000000001E-5</v>
      </c>
      <c r="L44" s="1">
        <v>-1.1199999999999999E-3</v>
      </c>
      <c r="M44" s="1">
        <v>-3.6249999999999998E-4</v>
      </c>
      <c r="N44" s="1">
        <v>-6.8749999999999996E-4</v>
      </c>
      <c r="O44" s="1">
        <v>-3.6249999999999998E-4</v>
      </c>
      <c r="P44" s="1">
        <v>-7.2499999999999995E-4</v>
      </c>
      <c r="Q44" s="1">
        <v>-5.0000000000000001E-4</v>
      </c>
      <c r="S44" s="2"/>
      <c r="X44" s="1">
        <v>0.1384</v>
      </c>
      <c r="Y44" s="1">
        <v>0.10541</v>
      </c>
      <c r="Z44" s="1">
        <v>9.6140000000000003E-2</v>
      </c>
      <c r="AA44" s="1">
        <v>8.1729999999999997E-2</v>
      </c>
      <c r="AB44" s="1">
        <v>5.8220000000000001E-2</v>
      </c>
      <c r="AC44" s="1">
        <v>8.0750000000000002E-2</v>
      </c>
      <c r="AD44" s="1">
        <v>5.0709999999999998E-2</v>
      </c>
      <c r="AE44" s="1">
        <v>4.947E-2</v>
      </c>
      <c r="AF44" s="1">
        <v>3.5839999999999997E-2</v>
      </c>
      <c r="AG44" s="1">
        <v>3.5209999999999998E-2</v>
      </c>
      <c r="AH44" s="1">
        <v>5.1839999999999997E-2</v>
      </c>
      <c r="AI44" s="1">
        <v>4.1779999999999998E-2</v>
      </c>
      <c r="AJ44" s="1">
        <v>3.4799999999999998E-2</v>
      </c>
      <c r="AL44" s="2"/>
      <c r="AQ44" s="1">
        <v>0.13339999999999999</v>
      </c>
      <c r="AR44" s="1">
        <v>0.12041</v>
      </c>
      <c r="AS44" s="1">
        <v>0.11644</v>
      </c>
      <c r="AT44" s="1">
        <v>9.9820000000000006E-2</v>
      </c>
      <c r="AU44" s="1">
        <v>6.13E-3</v>
      </c>
      <c r="AV44" s="1">
        <v>-2.65E-3</v>
      </c>
      <c r="AW44" s="1">
        <v>-7.8750000000000001E-4</v>
      </c>
      <c r="AX44" s="1">
        <v>-5.2499999999999997E-4</v>
      </c>
      <c r="AY44" s="1">
        <v>-4.6250000000000002E-4</v>
      </c>
      <c r="AZ44" s="1">
        <v>-5.8750000000000002E-4</v>
      </c>
      <c r="BA44" s="1">
        <v>-4.6250000000000002E-4</v>
      </c>
      <c r="BB44" s="1">
        <v>2.7500000000000002E-4</v>
      </c>
      <c r="BC44" s="1">
        <v>1E-4</v>
      </c>
    </row>
    <row r="45" spans="5:55" x14ac:dyDescent="0.2">
      <c r="E45" s="1">
        <v>4.2900000000000001E-2</v>
      </c>
      <c r="F45" s="1">
        <v>4.6609999999999999E-2</v>
      </c>
      <c r="G45" s="1">
        <v>4.8939999999999997E-2</v>
      </c>
      <c r="H45" s="1">
        <v>6.0819999999999999E-2</v>
      </c>
      <c r="I45" s="1">
        <v>1.093E-2</v>
      </c>
      <c r="J45" s="1">
        <v>-1.0499999999999999E-3</v>
      </c>
      <c r="K45" s="1">
        <v>-9.875000000000001E-4</v>
      </c>
      <c r="L45" s="1">
        <v>-1.23E-3</v>
      </c>
      <c r="M45" s="1">
        <v>-1.06E-3</v>
      </c>
      <c r="N45" s="1">
        <v>-1.39E-3</v>
      </c>
      <c r="O45" s="1">
        <v>-7.6250000000000005E-4</v>
      </c>
      <c r="P45" s="1">
        <v>-1.0300000000000001E-3</v>
      </c>
      <c r="Q45" s="1">
        <v>-1E-4</v>
      </c>
      <c r="S45" s="2"/>
      <c r="X45" s="1">
        <v>0.1308</v>
      </c>
      <c r="Y45" s="1">
        <v>0.10101</v>
      </c>
      <c r="Z45" s="1">
        <v>9.604E-2</v>
      </c>
      <c r="AA45" s="1">
        <v>8.0320000000000003E-2</v>
      </c>
      <c r="AB45" s="1">
        <v>5.493E-2</v>
      </c>
      <c r="AC45" s="1">
        <v>7.4649999999999994E-2</v>
      </c>
      <c r="AD45" s="1">
        <v>3.4009999999999999E-2</v>
      </c>
      <c r="AE45" s="1">
        <v>5.2780000000000001E-2</v>
      </c>
      <c r="AF45" s="1">
        <v>3.7339999999999998E-2</v>
      </c>
      <c r="AG45" s="1">
        <v>4.641E-2</v>
      </c>
      <c r="AH45" s="1">
        <v>5.8139999999999997E-2</v>
      </c>
      <c r="AI45" s="1">
        <v>7.3279999999999998E-2</v>
      </c>
      <c r="AJ45" s="1">
        <v>7.4099999999999999E-2</v>
      </c>
      <c r="AL45" s="2"/>
      <c r="AQ45" s="1">
        <v>0.1381</v>
      </c>
      <c r="AR45" s="1">
        <v>0.12001000000000001</v>
      </c>
      <c r="AS45" s="1">
        <v>0.11734</v>
      </c>
      <c r="AT45" s="1">
        <v>0.10303</v>
      </c>
      <c r="AU45" s="1">
        <v>7.1300000000000001E-3</v>
      </c>
      <c r="AV45" s="1">
        <v>0.11285000000000001</v>
      </c>
      <c r="AW45" s="1">
        <v>4.3709999999999999E-2</v>
      </c>
      <c r="AX45" s="1">
        <v>-9.2500000000000004E-4</v>
      </c>
      <c r="AY45" s="1">
        <v>-1.6249999999999999E-4</v>
      </c>
      <c r="AZ45" s="1">
        <v>-6.8749999999999996E-4</v>
      </c>
      <c r="BA45" s="1">
        <v>-5.6249999999999996E-4</v>
      </c>
      <c r="BB45" s="1">
        <v>-9.2500000000000004E-4</v>
      </c>
      <c r="BC45" s="1">
        <v>2.0000000000000001E-4</v>
      </c>
    </row>
    <row r="46" spans="5:55" x14ac:dyDescent="0.2">
      <c r="E46" s="1">
        <v>4.3299999999999998E-2</v>
      </c>
      <c r="F46" s="1">
        <v>4.6210000000000001E-2</v>
      </c>
      <c r="G46" s="1">
        <v>4.5839999999999999E-2</v>
      </c>
      <c r="H46" s="1">
        <v>3.9730000000000001E-2</v>
      </c>
      <c r="I46" s="1">
        <v>1.142E-2</v>
      </c>
      <c r="J46" s="1">
        <v>-1.4499999999999999E-3</v>
      </c>
      <c r="K46" s="1">
        <v>-4.8749999999999998E-4</v>
      </c>
      <c r="L46" s="1">
        <v>-8.25E-4</v>
      </c>
      <c r="M46" s="1">
        <v>-1.06E-3</v>
      </c>
      <c r="N46" s="1">
        <v>-9.875000000000001E-4</v>
      </c>
      <c r="O46" s="1">
        <v>-5.6249999999999996E-4</v>
      </c>
      <c r="P46" s="1">
        <v>-7.2499999999999995E-4</v>
      </c>
      <c r="Q46" s="1">
        <v>2.0000000000000001E-4</v>
      </c>
      <c r="S46" s="2"/>
      <c r="X46" s="1">
        <v>0.123</v>
      </c>
      <c r="Y46" s="1">
        <v>9.9010000000000001E-2</v>
      </c>
      <c r="Z46" s="1">
        <v>9.5439999999999997E-2</v>
      </c>
      <c r="AA46" s="1">
        <v>9.0329999999999994E-2</v>
      </c>
      <c r="AB46" s="1">
        <v>6.5820000000000004E-2</v>
      </c>
      <c r="AC46" s="1">
        <v>0.11015</v>
      </c>
      <c r="AD46" s="1">
        <v>3.2210000000000003E-2</v>
      </c>
      <c r="AE46" s="1">
        <v>4.0469999999999999E-2</v>
      </c>
      <c r="AF46" s="1">
        <v>4.7239999999999997E-2</v>
      </c>
      <c r="AG46" s="1">
        <v>3.7909999999999999E-2</v>
      </c>
      <c r="AH46" s="1">
        <v>5.4140000000000001E-2</v>
      </c>
      <c r="AI46" s="1">
        <v>4.0469999999999999E-2</v>
      </c>
      <c r="AJ46" s="1">
        <v>4.3799999999999999E-2</v>
      </c>
      <c r="AL46" s="2"/>
      <c r="AQ46" s="1">
        <v>0.14349999999999999</v>
      </c>
      <c r="AR46" s="1">
        <v>0.11620999999999999</v>
      </c>
      <c r="AS46" s="1">
        <v>0.11864</v>
      </c>
      <c r="AT46" s="1">
        <v>0.10303</v>
      </c>
      <c r="AU46" s="1">
        <v>6.7299999999999999E-3</v>
      </c>
      <c r="AV46" s="1">
        <v>-2.0500000000000002E-3</v>
      </c>
      <c r="AW46" s="1">
        <v>-3.8749999999999999E-4</v>
      </c>
      <c r="AX46" s="1">
        <v>4.7699999999999999E-3</v>
      </c>
      <c r="AY46" s="1">
        <v>2.375E-4</v>
      </c>
      <c r="AZ46" s="1">
        <v>-8.7499999999999999E-5</v>
      </c>
      <c r="BA46" s="1">
        <v>-4.6250000000000002E-4</v>
      </c>
      <c r="BB46" s="1">
        <v>7.4999999999999993E-5</v>
      </c>
      <c r="BC46" s="1">
        <v>5.0000000000000001E-4</v>
      </c>
    </row>
    <row r="47" spans="5:55" x14ac:dyDescent="0.2">
      <c r="E47" s="1">
        <v>4.5499999999999999E-2</v>
      </c>
      <c r="F47" s="1">
        <v>4.9009999999999998E-2</v>
      </c>
      <c r="G47" s="1">
        <v>5.7140000000000003E-2</v>
      </c>
      <c r="H47" s="1">
        <v>7.9519999999999993E-2</v>
      </c>
      <c r="I47" s="1">
        <v>1.2319999999999999E-2</v>
      </c>
      <c r="J47" s="1">
        <v>-8.4999999999999995E-4</v>
      </c>
      <c r="K47" s="1">
        <v>-6.8749999999999996E-4</v>
      </c>
      <c r="L47" s="1">
        <v>-1.23E-3</v>
      </c>
      <c r="M47" s="1">
        <v>-1.06E-3</v>
      </c>
      <c r="N47" s="1">
        <v>-1.2899999999999999E-3</v>
      </c>
      <c r="O47" s="1">
        <v>-7.6250000000000005E-4</v>
      </c>
      <c r="P47" s="1">
        <v>-1.1199999999999999E-3</v>
      </c>
      <c r="Q47" s="1">
        <v>-2.0000000000000001E-4</v>
      </c>
      <c r="S47" s="2"/>
      <c r="X47" s="1">
        <v>0.1191</v>
      </c>
      <c r="Y47" s="1">
        <v>9.8610000000000003E-2</v>
      </c>
      <c r="Z47" s="1">
        <v>9.7140000000000004E-2</v>
      </c>
      <c r="AA47" s="1">
        <v>8.1420000000000006E-2</v>
      </c>
      <c r="AB47" s="1">
        <v>6.2729999999999994E-2</v>
      </c>
      <c r="AC47" s="1">
        <v>7.0150000000000004E-2</v>
      </c>
      <c r="AD47" s="1">
        <v>4.2110000000000002E-2</v>
      </c>
      <c r="AE47" s="1">
        <v>2.5080000000000002E-2</v>
      </c>
      <c r="AF47" s="1">
        <v>3.7240000000000002E-2</v>
      </c>
      <c r="AG47" s="1">
        <v>2.2409999999999999E-2</v>
      </c>
      <c r="AH47" s="1">
        <v>6.164E-2</v>
      </c>
      <c r="AI47" s="1">
        <v>3.687E-2</v>
      </c>
      <c r="AJ47" s="1">
        <v>5.57E-2</v>
      </c>
      <c r="AL47" s="2"/>
      <c r="AQ47" s="1">
        <v>0.14560000000000001</v>
      </c>
      <c r="AR47" s="1">
        <v>0.12151000000000001</v>
      </c>
      <c r="AS47" s="1">
        <v>0.11974</v>
      </c>
      <c r="AT47" s="1">
        <v>0.10582999999999999</v>
      </c>
      <c r="AU47" s="1">
        <v>7.6299999999999996E-3</v>
      </c>
      <c r="AV47" s="1">
        <v>-1.75E-3</v>
      </c>
      <c r="AW47" s="1">
        <v>-3.8749999999999999E-4</v>
      </c>
      <c r="AX47" s="1">
        <v>-1.0300000000000001E-3</v>
      </c>
      <c r="AY47" s="1">
        <v>-4.6250000000000002E-4</v>
      </c>
      <c r="AZ47" s="1">
        <v>-1.875E-4</v>
      </c>
      <c r="BA47" s="1">
        <v>-4.6250000000000002E-4</v>
      </c>
      <c r="BB47" s="1">
        <v>-2.2499999999999999E-4</v>
      </c>
      <c r="BC47" s="1">
        <v>1E-4</v>
      </c>
    </row>
    <row r="48" spans="5:55" x14ac:dyDescent="0.2">
      <c r="E48" s="1">
        <v>4.7899999999999998E-2</v>
      </c>
      <c r="F48" s="1">
        <v>5.0509999999999999E-2</v>
      </c>
      <c r="G48" s="1">
        <v>5.1240000000000001E-2</v>
      </c>
      <c r="H48" s="1">
        <v>6.6530000000000006E-2</v>
      </c>
      <c r="I48" s="1">
        <v>1.0019999999999999E-2</v>
      </c>
      <c r="J48" s="1">
        <v>-5.0000000000000002E-5</v>
      </c>
      <c r="K48" s="1">
        <v>-5.8750000000000002E-4</v>
      </c>
      <c r="L48" s="1">
        <v>-1.23E-3</v>
      </c>
      <c r="M48" s="1">
        <v>-7.6250000000000005E-4</v>
      </c>
      <c r="N48" s="1">
        <v>-1.2899999999999999E-3</v>
      </c>
      <c r="O48" s="1">
        <v>-4.6250000000000002E-4</v>
      </c>
      <c r="P48" s="1">
        <v>-1.1199999999999999E-3</v>
      </c>
      <c r="Q48" s="1">
        <v>1E-4</v>
      </c>
      <c r="S48" s="2"/>
      <c r="X48" s="1">
        <v>0.1303</v>
      </c>
      <c r="Y48" s="1">
        <v>0.10241</v>
      </c>
      <c r="Z48" s="1">
        <v>9.7140000000000004E-2</v>
      </c>
      <c r="AA48" s="1">
        <v>8.1629999999999994E-2</v>
      </c>
      <c r="AB48" s="1">
        <v>9.7629999999999995E-2</v>
      </c>
      <c r="AC48" s="1">
        <v>9.5949999999999994E-2</v>
      </c>
      <c r="AD48" s="1">
        <v>5.6410000000000002E-2</v>
      </c>
      <c r="AE48" s="1">
        <v>4.367E-2</v>
      </c>
      <c r="AF48" s="1">
        <v>8.4140000000000006E-2</v>
      </c>
      <c r="AG48" s="1">
        <v>4.2909999999999997E-2</v>
      </c>
      <c r="AH48" s="1">
        <v>7.374E-2</v>
      </c>
      <c r="AI48" s="1">
        <v>5.237E-2</v>
      </c>
      <c r="AJ48" s="1">
        <v>6.0199999999999997E-2</v>
      </c>
      <c r="AL48" s="2"/>
      <c r="AQ48" s="1">
        <v>0.1502</v>
      </c>
      <c r="AR48" s="1">
        <v>0.11741</v>
      </c>
      <c r="AS48" s="1">
        <v>0.11713999999999999</v>
      </c>
      <c r="AT48" s="1">
        <v>0.10273</v>
      </c>
      <c r="AU48" s="1">
        <v>5.6299999999999996E-3</v>
      </c>
      <c r="AV48" s="1">
        <v>-1.9499999999999999E-3</v>
      </c>
      <c r="AW48" s="1">
        <v>7.1250000000000003E-4</v>
      </c>
      <c r="AX48" s="1">
        <v>8.7500000000000002E-4</v>
      </c>
      <c r="AY48" s="1">
        <v>4.3750000000000001E-4</v>
      </c>
      <c r="AZ48" s="1">
        <v>3.1250000000000001E-4</v>
      </c>
      <c r="BA48" s="1">
        <v>1.3750000000000001E-4</v>
      </c>
      <c r="BB48" s="1">
        <v>1.75E-4</v>
      </c>
      <c r="BC48" s="1">
        <v>5.0000000000000001E-4</v>
      </c>
    </row>
    <row r="49" spans="5:55" x14ac:dyDescent="0.2">
      <c r="E49" s="1">
        <v>4.6899999999999997E-2</v>
      </c>
      <c r="F49" s="1">
        <v>5.2909999999999999E-2</v>
      </c>
      <c r="G49" s="1">
        <v>5.8540000000000002E-2</v>
      </c>
      <c r="H49" s="1">
        <v>6.6420000000000007E-2</v>
      </c>
      <c r="I49" s="1">
        <v>9.92E-3</v>
      </c>
      <c r="J49" s="1">
        <v>-1.3500000000000001E-3</v>
      </c>
      <c r="K49" s="1">
        <v>-3.8749999999999999E-4</v>
      </c>
      <c r="L49" s="1">
        <v>-1.1199999999999999E-3</v>
      </c>
      <c r="M49" s="1">
        <v>-7.6250000000000005E-4</v>
      </c>
      <c r="N49" s="1">
        <v>-9.875000000000001E-4</v>
      </c>
      <c r="O49" s="1">
        <v>-4.6250000000000002E-4</v>
      </c>
      <c r="P49" s="1">
        <v>-8.25E-4</v>
      </c>
      <c r="Q49" s="1">
        <v>-1E-4</v>
      </c>
      <c r="S49" s="2"/>
      <c r="X49" s="1">
        <v>0.12720000000000001</v>
      </c>
      <c r="Y49" s="1">
        <v>0.10401000000000001</v>
      </c>
      <c r="Z49" s="1">
        <v>9.6540000000000001E-2</v>
      </c>
      <c r="AA49" s="1">
        <v>9.0120000000000006E-2</v>
      </c>
      <c r="AB49" s="1">
        <v>8.3129999999999996E-2</v>
      </c>
      <c r="AC49" s="1">
        <v>0.10435</v>
      </c>
      <c r="AD49" s="1">
        <v>2.2509999999999999E-2</v>
      </c>
      <c r="AE49" s="1">
        <v>4.7070000000000001E-2</v>
      </c>
      <c r="AF49" s="1">
        <v>2.8740000000000002E-2</v>
      </c>
      <c r="AG49" s="1">
        <v>2.981E-2</v>
      </c>
      <c r="AH49" s="1">
        <v>4.8239999999999998E-2</v>
      </c>
      <c r="AI49" s="1">
        <v>3.0280000000000001E-2</v>
      </c>
      <c r="AJ49" s="1">
        <v>3.2899999999999999E-2</v>
      </c>
      <c r="AL49" s="2"/>
      <c r="AQ49" s="1">
        <v>0.14099999999999999</v>
      </c>
      <c r="AR49" s="1">
        <v>0.11471000000000001</v>
      </c>
      <c r="AS49" s="1">
        <v>0.11314</v>
      </c>
      <c r="AT49" s="1">
        <v>9.6729999999999997E-2</v>
      </c>
      <c r="AU49" s="1">
        <v>5.9300000000000004E-3</v>
      </c>
      <c r="AV49" s="1">
        <v>-8.4999999999999995E-4</v>
      </c>
      <c r="AW49" s="1">
        <v>-8.7499999999999999E-5</v>
      </c>
      <c r="AX49" s="1">
        <v>-6.2500000000000001E-4</v>
      </c>
      <c r="AY49" s="1">
        <v>-2.6249999999999998E-4</v>
      </c>
      <c r="AZ49" s="1">
        <v>-6.8749999999999996E-4</v>
      </c>
      <c r="BA49" s="1">
        <v>-6.2500000000000001E-5</v>
      </c>
      <c r="BB49" s="1">
        <v>6.7500000000000004E-4</v>
      </c>
      <c r="BC49" s="1">
        <v>1E-3</v>
      </c>
    </row>
    <row r="50" spans="5:55" x14ac:dyDescent="0.2">
      <c r="E50" s="1">
        <v>4.3299999999999998E-2</v>
      </c>
      <c r="F50" s="1">
        <v>5.0790000000000002E-2</v>
      </c>
      <c r="G50" s="1">
        <v>5.1189999999999999E-2</v>
      </c>
      <c r="H50" s="1">
        <v>5.5129999999999998E-2</v>
      </c>
      <c r="I50" s="1">
        <v>1.091E-2</v>
      </c>
      <c r="J50" s="1">
        <v>2.9499999999999999E-3</v>
      </c>
      <c r="K50" s="1">
        <v>-4.0000000000000002E-4</v>
      </c>
      <c r="L50" s="1">
        <v>-6.3750000000000005E-4</v>
      </c>
      <c r="M50" s="1">
        <v>3.7499999999999997E-5</v>
      </c>
      <c r="N50" s="1">
        <v>3.5200000000000001E-3</v>
      </c>
      <c r="O50" s="1">
        <v>-5.7499999999999999E-4</v>
      </c>
      <c r="P50" s="1">
        <v>-5.6249999999999996E-4</v>
      </c>
      <c r="Q50" s="1">
        <v>8.1249999999999996E-4</v>
      </c>
      <c r="S50" s="2"/>
      <c r="X50" s="1">
        <v>0.13469999999999999</v>
      </c>
      <c r="Y50" s="1">
        <v>8.269E-2</v>
      </c>
      <c r="Z50" s="1">
        <v>8.1390000000000004E-2</v>
      </c>
      <c r="AA50" s="1">
        <v>8.8620000000000004E-2</v>
      </c>
      <c r="AB50" s="1">
        <v>0.11271</v>
      </c>
      <c r="AC50" s="1">
        <v>6.2350000000000003E-2</v>
      </c>
      <c r="AD50" s="1">
        <v>5.67E-2</v>
      </c>
      <c r="AE50" s="1">
        <v>3.0360000000000002E-2</v>
      </c>
      <c r="AF50" s="1">
        <v>5.824E-2</v>
      </c>
      <c r="AG50" s="1">
        <v>3.2719999999999999E-2</v>
      </c>
      <c r="AH50" s="1">
        <v>5.7919999999999999E-2</v>
      </c>
      <c r="AI50" s="1">
        <v>4.2840000000000003E-2</v>
      </c>
      <c r="AJ50" s="1">
        <v>6.3210000000000002E-2</v>
      </c>
      <c r="AL50" s="2"/>
      <c r="AQ50" s="1">
        <v>0.1414</v>
      </c>
      <c r="AR50" s="1">
        <v>9.6990000000000007E-2</v>
      </c>
      <c r="AS50" s="1">
        <v>9.3789999999999998E-2</v>
      </c>
      <c r="AT50" s="1">
        <v>9.1929999999999998E-2</v>
      </c>
      <c r="AU50" s="1">
        <v>5.6100000000000004E-3</v>
      </c>
      <c r="AV50" s="1">
        <v>3.4499999999999999E-3</v>
      </c>
      <c r="AW50" s="1">
        <v>-5.9999999999999995E-4</v>
      </c>
      <c r="AX50" s="1">
        <v>9.6250000000000003E-4</v>
      </c>
      <c r="AY50" s="1">
        <v>-6.625E-4</v>
      </c>
      <c r="AZ50" s="1">
        <v>-5.7499999999999999E-4</v>
      </c>
      <c r="BA50" s="1">
        <v>3.2499999999999999E-4</v>
      </c>
      <c r="BB50" s="1">
        <v>1.14E-3</v>
      </c>
      <c r="BC50" s="1">
        <v>8.1249999999999996E-4</v>
      </c>
    </row>
    <row r="51" spans="5:55" x14ac:dyDescent="0.2">
      <c r="E51" s="1">
        <v>4.58E-2</v>
      </c>
      <c r="F51" s="1">
        <v>4.9790000000000001E-2</v>
      </c>
      <c r="G51" s="1">
        <v>5.169E-2</v>
      </c>
      <c r="H51" s="1">
        <v>8.4220000000000003E-2</v>
      </c>
      <c r="I51" s="1">
        <v>1.0109999999999999E-2</v>
      </c>
      <c r="J51" s="1">
        <v>3.0500000000000002E-3</v>
      </c>
      <c r="K51" s="1">
        <v>-6.9999999999999999E-4</v>
      </c>
      <c r="L51" s="1">
        <v>-7.3749999999999998E-4</v>
      </c>
      <c r="M51" s="1">
        <v>-5.6249999999999996E-4</v>
      </c>
      <c r="N51" s="1">
        <v>-9.7499999999999996E-4</v>
      </c>
      <c r="O51" s="1">
        <v>-1.2800000000000001E-3</v>
      </c>
      <c r="P51" s="1">
        <v>-5.6249999999999996E-4</v>
      </c>
      <c r="Q51" s="1">
        <v>4.125E-4</v>
      </c>
      <c r="S51" s="2"/>
      <c r="X51" s="1">
        <v>0.14380000000000001</v>
      </c>
      <c r="Y51" s="1">
        <v>7.9189999999999997E-2</v>
      </c>
      <c r="Z51" s="1">
        <v>8.5089999999999999E-2</v>
      </c>
      <c r="AA51" s="1">
        <v>9.0929999999999997E-2</v>
      </c>
      <c r="AB51" s="1">
        <v>9.6509999999999999E-2</v>
      </c>
      <c r="AC51" s="1">
        <v>5.015E-2</v>
      </c>
      <c r="AD51" s="1">
        <v>4.07E-2</v>
      </c>
      <c r="AE51" s="1">
        <v>3.576E-2</v>
      </c>
      <c r="AF51" s="1">
        <v>3.2239999999999998E-2</v>
      </c>
      <c r="AG51" s="1">
        <v>3.1220000000000001E-2</v>
      </c>
      <c r="AH51" s="1">
        <v>4.9329999999999999E-2</v>
      </c>
      <c r="AI51" s="1">
        <v>3.134E-2</v>
      </c>
      <c r="AJ51" s="1">
        <v>4.0809999999999999E-2</v>
      </c>
      <c r="AL51" s="2"/>
      <c r="AQ51" s="1">
        <v>0.14549999999999999</v>
      </c>
      <c r="AR51" s="1">
        <v>0.10149</v>
      </c>
      <c r="AS51" s="1">
        <v>9.7589999999999996E-2</v>
      </c>
      <c r="AT51" s="1">
        <v>9.6019999999999994E-2</v>
      </c>
      <c r="AU51" s="1">
        <v>5.5100000000000001E-3</v>
      </c>
      <c r="AV51" s="1">
        <v>1.4499999999999999E-3</v>
      </c>
      <c r="AW51" s="1">
        <v>-8.0000000000000004E-4</v>
      </c>
      <c r="AX51" s="1">
        <v>-1.14E-3</v>
      </c>
      <c r="AY51" s="1">
        <v>-7.6250000000000005E-4</v>
      </c>
      <c r="AZ51" s="1">
        <v>-3.7500000000000001E-4</v>
      </c>
      <c r="BA51" s="1">
        <v>-4.75E-4</v>
      </c>
      <c r="BB51" s="1">
        <v>-3.6249999999999998E-4</v>
      </c>
      <c r="BC51" s="1">
        <v>-1.875E-4</v>
      </c>
    </row>
    <row r="52" spans="5:55" x14ac:dyDescent="0.2">
      <c r="E52" s="1">
        <v>4.53E-2</v>
      </c>
      <c r="F52" s="1">
        <v>4.929E-2</v>
      </c>
      <c r="G52" s="1">
        <v>5.1990000000000001E-2</v>
      </c>
      <c r="H52" s="1">
        <v>6.8720000000000003E-2</v>
      </c>
      <c r="I52" s="1">
        <v>1.421E-2</v>
      </c>
      <c r="J52" s="1">
        <v>2.9499999999999999E-3</v>
      </c>
      <c r="K52" s="1">
        <v>-4.0000000000000002E-4</v>
      </c>
      <c r="L52" s="1">
        <v>-9.3749999999999997E-4</v>
      </c>
      <c r="M52" s="1">
        <v>-3.6249999999999998E-4</v>
      </c>
      <c r="N52" s="1">
        <v>-1.1800000000000001E-3</v>
      </c>
      <c r="O52" s="1">
        <v>-6.7500000000000004E-4</v>
      </c>
      <c r="P52" s="1">
        <v>-3.6249999999999998E-4</v>
      </c>
      <c r="Q52" s="1">
        <v>3.1250000000000001E-4</v>
      </c>
      <c r="S52" s="2"/>
      <c r="X52" s="1">
        <v>0.13689999999999999</v>
      </c>
      <c r="Y52" s="1">
        <v>8.1490000000000007E-2</v>
      </c>
      <c r="Z52" s="1">
        <v>8.5089999999999999E-2</v>
      </c>
      <c r="AA52" s="1">
        <v>8.9829999999999993E-2</v>
      </c>
      <c r="AB52" s="1">
        <v>8.9109999999999995E-2</v>
      </c>
      <c r="AC52" s="1">
        <v>6.8650000000000003E-2</v>
      </c>
      <c r="AD52" s="1">
        <v>4.65E-2</v>
      </c>
      <c r="AE52" s="1">
        <v>6.676E-2</v>
      </c>
      <c r="AF52" s="1">
        <v>5.774E-2</v>
      </c>
      <c r="AG52" s="1">
        <v>6.3519999999999993E-2</v>
      </c>
      <c r="AH52" s="1">
        <v>4.4819999999999999E-2</v>
      </c>
      <c r="AI52" s="1">
        <v>5.6840000000000002E-2</v>
      </c>
      <c r="AJ52" s="1">
        <v>4.0910000000000002E-2</v>
      </c>
      <c r="AL52" s="2"/>
      <c r="AQ52" s="1">
        <v>0.15060000000000001</v>
      </c>
      <c r="AR52" s="1">
        <v>0.10188999999999999</v>
      </c>
      <c r="AS52" s="1">
        <v>9.9089999999999998E-2</v>
      </c>
      <c r="AT52" s="1">
        <v>9.5920000000000005E-2</v>
      </c>
      <c r="AU52" s="1">
        <v>5.8100000000000001E-3</v>
      </c>
      <c r="AV52" s="1">
        <v>1.65E-3</v>
      </c>
      <c r="AW52" s="1">
        <v>-1E-3</v>
      </c>
      <c r="AX52" s="1">
        <v>6.2500000000000001E-5</v>
      </c>
      <c r="AY52" s="1">
        <v>-9.6250000000000003E-4</v>
      </c>
      <c r="AZ52" s="1">
        <v>-6.7500000000000004E-4</v>
      </c>
      <c r="BA52" s="1">
        <v>-6.7500000000000004E-4</v>
      </c>
      <c r="BB52" s="1">
        <v>-6.2500000000000001E-5</v>
      </c>
      <c r="BC52" s="1">
        <v>4.125E-4</v>
      </c>
    </row>
    <row r="53" spans="5:55" x14ac:dyDescent="0.2">
      <c r="E53" s="1">
        <v>4.8599999999999997E-2</v>
      </c>
      <c r="F53" s="1">
        <v>4.8989999999999999E-2</v>
      </c>
      <c r="G53" s="1">
        <v>6.3990000000000005E-2</v>
      </c>
      <c r="H53" s="1">
        <v>0.10803</v>
      </c>
      <c r="I53" s="1">
        <v>1.1209999999999999E-2</v>
      </c>
      <c r="J53" s="1">
        <v>3.3500000000000001E-3</v>
      </c>
      <c r="K53" s="1">
        <v>-4.0000000000000002E-4</v>
      </c>
      <c r="L53" s="1">
        <v>-1.14E-3</v>
      </c>
      <c r="M53" s="1">
        <v>-9.6250000000000003E-4</v>
      </c>
      <c r="N53" s="1">
        <v>-1.2800000000000001E-3</v>
      </c>
      <c r="O53" s="1">
        <v>-6.7500000000000004E-4</v>
      </c>
      <c r="P53" s="1">
        <v>-2.6249999999999998E-4</v>
      </c>
      <c r="Q53" s="1">
        <v>3.1250000000000001E-4</v>
      </c>
      <c r="S53" s="2"/>
      <c r="X53" s="1">
        <v>0.1037</v>
      </c>
      <c r="Y53" s="1">
        <v>7.8890000000000002E-2</v>
      </c>
      <c r="Z53" s="1">
        <v>8.4290000000000004E-2</v>
      </c>
      <c r="AA53" s="1">
        <v>9.2920000000000003E-2</v>
      </c>
      <c r="AB53" s="1">
        <v>8.881E-2</v>
      </c>
      <c r="AC53" s="1">
        <v>5.4350000000000002E-2</v>
      </c>
      <c r="AD53" s="1">
        <v>5.1299999999999998E-2</v>
      </c>
      <c r="AE53" s="1">
        <v>3.3059999999999999E-2</v>
      </c>
      <c r="AF53" s="1">
        <v>3.7339999999999998E-2</v>
      </c>
      <c r="AG53" s="1">
        <v>8.1820000000000004E-2</v>
      </c>
      <c r="AH53" s="1">
        <v>5.1330000000000001E-2</v>
      </c>
      <c r="AI53" s="1">
        <v>6.0339999999999998E-2</v>
      </c>
      <c r="AJ53" s="1">
        <v>4.7809999999999998E-2</v>
      </c>
      <c r="AL53" s="2"/>
      <c r="AQ53" s="1">
        <v>0.14760000000000001</v>
      </c>
      <c r="AR53" s="1">
        <v>0.10378999999999999</v>
      </c>
      <c r="AS53" s="1">
        <v>0.10009</v>
      </c>
      <c r="AT53" s="1">
        <v>9.6420000000000006E-2</v>
      </c>
      <c r="AU53" s="1">
        <v>6.5100000000000002E-3</v>
      </c>
      <c r="AV53" s="1">
        <v>5.5000000000000003E-4</v>
      </c>
      <c r="AW53" s="1">
        <v>-1.1999999999999999E-3</v>
      </c>
      <c r="AX53" s="1">
        <v>-8.3750000000000003E-4</v>
      </c>
      <c r="AY53" s="1">
        <v>-6.625E-4</v>
      </c>
      <c r="AZ53" s="1">
        <v>-5.7499999999999999E-4</v>
      </c>
      <c r="BA53" s="1">
        <v>-9.7499999999999996E-4</v>
      </c>
      <c r="BB53" s="1">
        <v>-6.625E-4</v>
      </c>
      <c r="BC53" s="1">
        <v>1.125E-4</v>
      </c>
    </row>
    <row r="54" spans="5:55" x14ac:dyDescent="0.2">
      <c r="E54" s="1">
        <v>4.65E-2</v>
      </c>
      <c r="F54" s="1">
        <v>5.1290000000000002E-2</v>
      </c>
      <c r="G54" s="1">
        <v>7.3389999999999997E-2</v>
      </c>
      <c r="H54" s="1">
        <v>9.9930000000000005E-2</v>
      </c>
      <c r="I54" s="1">
        <v>1.291E-2</v>
      </c>
      <c r="J54" s="1">
        <v>3.4499999999999999E-3</v>
      </c>
      <c r="K54" s="1">
        <v>-2.0000000000000001E-4</v>
      </c>
      <c r="L54" s="1">
        <v>-1.24E-3</v>
      </c>
      <c r="M54" s="1">
        <v>-6.625E-4</v>
      </c>
      <c r="N54" s="1">
        <v>-8.7500000000000002E-4</v>
      </c>
      <c r="O54" s="1">
        <v>-7.7499999999999997E-4</v>
      </c>
      <c r="P54" s="1">
        <v>-2.6249999999999998E-4</v>
      </c>
      <c r="Q54" s="1">
        <v>2.1249999999999999E-4</v>
      </c>
      <c r="S54" s="2"/>
      <c r="X54" s="1">
        <v>0.1633</v>
      </c>
      <c r="Y54" s="1">
        <v>8.3589999999999998E-2</v>
      </c>
      <c r="Z54" s="1">
        <v>8.4790000000000004E-2</v>
      </c>
      <c r="AA54" s="1">
        <v>9.0620000000000006E-2</v>
      </c>
      <c r="AB54" s="1">
        <v>8.4709999999999994E-2</v>
      </c>
      <c r="AC54" s="1">
        <v>3.9149999999999997E-2</v>
      </c>
      <c r="AD54" s="1">
        <v>3.3399999999999999E-2</v>
      </c>
      <c r="AE54" s="1">
        <v>4.9759999999999999E-2</v>
      </c>
      <c r="AF54" s="1">
        <v>3.4340000000000002E-2</v>
      </c>
      <c r="AG54" s="1">
        <v>2.9520000000000001E-2</v>
      </c>
      <c r="AH54" s="1">
        <v>5.9029999999999999E-2</v>
      </c>
      <c r="AI54" s="1">
        <v>3.8440000000000002E-2</v>
      </c>
      <c r="AJ54" s="1">
        <v>3.211E-2</v>
      </c>
      <c r="AL54" s="2"/>
      <c r="AQ54" s="1">
        <v>0.15820000000000001</v>
      </c>
      <c r="AR54" s="1">
        <v>0.10409</v>
      </c>
      <c r="AS54" s="1">
        <v>0.10099</v>
      </c>
      <c r="AT54" s="1">
        <v>9.7629999999999995E-2</v>
      </c>
      <c r="AU54" s="1">
        <v>6.3099999999999996E-3</v>
      </c>
      <c r="AV54" s="1">
        <v>6.4999999999999997E-4</v>
      </c>
      <c r="AW54" s="1">
        <v>-4.0000000000000002E-4</v>
      </c>
      <c r="AX54" s="1">
        <v>6.2500000000000001E-5</v>
      </c>
      <c r="AY54" s="1">
        <v>-3.6249999999999998E-4</v>
      </c>
      <c r="AZ54" s="1">
        <v>-2.7500000000000002E-4</v>
      </c>
      <c r="BA54" s="1">
        <v>2.5000000000000001E-5</v>
      </c>
      <c r="BB54" s="1">
        <v>3.3750000000000002E-4</v>
      </c>
      <c r="BC54" s="1">
        <v>8.1249999999999996E-4</v>
      </c>
    </row>
    <row r="55" spans="5:55" x14ac:dyDescent="0.2">
      <c r="E55" s="1">
        <v>4.3700000000000003E-2</v>
      </c>
      <c r="F55" s="1">
        <v>4.8890000000000003E-2</v>
      </c>
      <c r="G55" s="1">
        <v>5.049E-2</v>
      </c>
      <c r="H55" s="1">
        <v>4.9020000000000001E-2</v>
      </c>
      <c r="I55" s="1">
        <v>1.1610000000000001E-2</v>
      </c>
      <c r="J55" s="1">
        <v>2.8500000000000001E-3</v>
      </c>
      <c r="K55" s="1">
        <v>-2.0000000000000001E-4</v>
      </c>
      <c r="L55" s="1">
        <v>-1.34E-3</v>
      </c>
      <c r="M55" s="1">
        <v>-9.6250000000000003E-4</v>
      </c>
      <c r="N55" s="1">
        <v>-1.48E-3</v>
      </c>
      <c r="O55" s="1">
        <v>-1.08E-3</v>
      </c>
      <c r="P55" s="1">
        <v>-5.6249999999999996E-4</v>
      </c>
      <c r="Q55" s="1">
        <v>1.125E-4</v>
      </c>
      <c r="S55" s="2"/>
      <c r="X55" s="1">
        <v>0.1389</v>
      </c>
      <c r="Y55" s="1">
        <v>8.2790000000000002E-2</v>
      </c>
      <c r="Z55" s="1">
        <v>0.10469000000000001</v>
      </c>
      <c r="AA55" s="1">
        <v>8.7120000000000003E-2</v>
      </c>
      <c r="AB55" s="1">
        <v>0.10031</v>
      </c>
      <c r="AC55" s="1">
        <v>5.9249999999999997E-2</v>
      </c>
      <c r="AD55" s="1">
        <v>5.5399999999999998E-2</v>
      </c>
      <c r="AE55" s="1">
        <v>3.9660000000000001E-2</v>
      </c>
      <c r="AF55" s="1">
        <v>4.104E-2</v>
      </c>
      <c r="AG55" s="1">
        <v>3.823E-2</v>
      </c>
      <c r="AH55" s="1">
        <v>6.5229999999999996E-2</v>
      </c>
      <c r="AI55" s="1">
        <v>3.8739999999999997E-2</v>
      </c>
      <c r="AJ55" s="1">
        <v>4.6309999999999997E-2</v>
      </c>
      <c r="AL55" s="2"/>
      <c r="AQ55" s="1">
        <v>0.14530000000000001</v>
      </c>
      <c r="AR55" s="1">
        <v>0.10428999999999999</v>
      </c>
      <c r="AS55" s="1">
        <v>0.10259</v>
      </c>
      <c r="AT55" s="1">
        <v>9.7629999999999995E-2</v>
      </c>
      <c r="AU55" s="1">
        <v>7.3099999999999997E-3</v>
      </c>
      <c r="AV55" s="1">
        <v>2.3500000000000001E-3</v>
      </c>
      <c r="AW55" s="1">
        <v>-3.4694499999999997E-18</v>
      </c>
      <c r="AX55" s="1">
        <v>-6.3750000000000005E-4</v>
      </c>
      <c r="AY55" s="1">
        <v>-1.6249999999999999E-4</v>
      </c>
      <c r="AZ55" s="1">
        <v>-8.7500000000000002E-4</v>
      </c>
      <c r="BA55" s="1">
        <v>1.25E-4</v>
      </c>
      <c r="BB55" s="1">
        <v>4.3750000000000001E-4</v>
      </c>
      <c r="BC55" s="1">
        <v>4.125E-4</v>
      </c>
    </row>
    <row r="56" spans="5:55" x14ac:dyDescent="0.2">
      <c r="E56" s="1">
        <v>4.19E-2</v>
      </c>
      <c r="F56" s="1">
        <v>5.0290000000000001E-2</v>
      </c>
      <c r="G56" s="1">
        <v>8.8789999999999994E-2</v>
      </c>
      <c r="H56" s="1">
        <v>6.062E-2</v>
      </c>
      <c r="I56" s="1">
        <v>4.6609999999999999E-2</v>
      </c>
      <c r="J56" s="1">
        <v>7.0949999999999999E-2</v>
      </c>
      <c r="K56" s="1">
        <v>2.29E-2</v>
      </c>
      <c r="L56" s="1">
        <v>-1.0399999999999999E-3</v>
      </c>
      <c r="M56" s="1">
        <v>-8.6249999999999999E-4</v>
      </c>
      <c r="N56" s="1">
        <v>-5.7499999999999999E-4</v>
      </c>
      <c r="O56" s="1">
        <v>-3.7500000000000001E-4</v>
      </c>
      <c r="P56" s="1">
        <v>-6.2500000000000001E-5</v>
      </c>
      <c r="Q56" s="1">
        <v>3.1250000000000001E-4</v>
      </c>
      <c r="S56" s="2"/>
      <c r="X56" s="1">
        <v>0.1565</v>
      </c>
      <c r="Y56" s="1">
        <v>8.5190000000000002E-2</v>
      </c>
      <c r="Z56" s="1">
        <v>8.9090000000000003E-2</v>
      </c>
      <c r="AA56" s="1">
        <v>8.3419999999999994E-2</v>
      </c>
      <c r="AB56" s="1">
        <v>5.5309999999999998E-2</v>
      </c>
      <c r="AC56" s="1">
        <v>0.30175000000000002</v>
      </c>
      <c r="AD56" s="1">
        <v>3.0700000000000002E-2</v>
      </c>
      <c r="AE56" s="1">
        <v>9.7059999999999994E-2</v>
      </c>
      <c r="AF56" s="1">
        <v>3.014E-2</v>
      </c>
      <c r="AG56" s="1">
        <v>8.7330000000000005E-2</v>
      </c>
      <c r="AH56" s="1">
        <v>5.0029999999999998E-2</v>
      </c>
      <c r="AI56" s="1">
        <v>6.9739999999999996E-2</v>
      </c>
      <c r="AJ56" s="1">
        <v>5.951E-2</v>
      </c>
      <c r="AL56" s="2"/>
      <c r="AQ56" s="1">
        <v>0.1462</v>
      </c>
      <c r="AR56" s="1">
        <v>0.10679</v>
      </c>
      <c r="AS56" s="1">
        <v>0.10289</v>
      </c>
      <c r="AT56" s="1">
        <v>9.8530000000000006E-2</v>
      </c>
      <c r="AU56" s="1">
        <v>7.7099999999999998E-3</v>
      </c>
      <c r="AV56" s="1">
        <v>1.5499999999999999E-3</v>
      </c>
      <c r="AW56" s="1">
        <v>-5.0000000000000001E-4</v>
      </c>
      <c r="AX56" s="1">
        <v>1.2600000000000001E-3</v>
      </c>
      <c r="AY56" s="1">
        <v>8.3750000000000003E-4</v>
      </c>
      <c r="AZ56" s="1">
        <v>1.4300000000000001E-3</v>
      </c>
      <c r="BA56" s="1">
        <v>8.25E-4</v>
      </c>
      <c r="BB56" s="1">
        <v>1.14E-3</v>
      </c>
      <c r="BC56" s="1">
        <v>1.91E-3</v>
      </c>
    </row>
    <row r="57" spans="5:55" x14ac:dyDescent="0.2">
      <c r="E57" s="1">
        <v>4.2299999999999997E-2</v>
      </c>
      <c r="F57" s="1">
        <v>5.0090000000000003E-2</v>
      </c>
      <c r="G57" s="1">
        <v>5.5289999999999999E-2</v>
      </c>
      <c r="H57" s="1">
        <v>6.3020000000000007E-2</v>
      </c>
      <c r="I57" s="1">
        <v>1.1610000000000001E-2</v>
      </c>
      <c r="J57" s="1">
        <v>4.15E-3</v>
      </c>
      <c r="K57" s="1">
        <v>-2.0000000000000001E-4</v>
      </c>
      <c r="L57" s="1">
        <v>-9.3749999999999997E-4</v>
      </c>
      <c r="M57" s="1">
        <v>-3.6249999999999998E-4</v>
      </c>
      <c r="N57" s="1">
        <v>-1.75E-4</v>
      </c>
      <c r="O57" s="1">
        <v>-8.7500000000000002E-4</v>
      </c>
      <c r="P57" s="1">
        <v>-5.6249999999999996E-4</v>
      </c>
      <c r="Q57" s="1">
        <v>1.2099999999999999E-3</v>
      </c>
      <c r="S57" s="2"/>
      <c r="X57" s="1">
        <v>0.1479</v>
      </c>
      <c r="Y57" s="1">
        <v>8.2589999999999997E-2</v>
      </c>
      <c r="Z57" s="1">
        <v>8.3890000000000006E-2</v>
      </c>
      <c r="AA57" s="1">
        <v>0.10212</v>
      </c>
      <c r="AB57" s="1">
        <v>7.3510000000000006E-2</v>
      </c>
      <c r="AC57" s="1">
        <v>8.745E-2</v>
      </c>
      <c r="AD57" s="1">
        <v>7.5999999999999998E-2</v>
      </c>
      <c r="AE57" s="1">
        <v>3.6659999999999998E-2</v>
      </c>
      <c r="AF57" s="1">
        <v>4.4240000000000002E-2</v>
      </c>
      <c r="AG57" s="1">
        <v>4.3029999999999999E-2</v>
      </c>
      <c r="AH57" s="1">
        <v>3.492E-2</v>
      </c>
      <c r="AI57" s="1">
        <v>6.0839999999999998E-2</v>
      </c>
      <c r="AJ57" s="1">
        <v>3.891E-2</v>
      </c>
      <c r="AL57" s="2"/>
      <c r="AQ57" s="1">
        <v>0.15809999999999999</v>
      </c>
      <c r="AR57" s="1">
        <v>0.10579</v>
      </c>
      <c r="AS57" s="1">
        <v>9.9290000000000003E-2</v>
      </c>
      <c r="AT57" s="1">
        <v>9.3229999999999993E-2</v>
      </c>
      <c r="AU57" s="1">
        <v>7.11E-3</v>
      </c>
      <c r="AV57" s="1">
        <v>1.4499999999999999E-3</v>
      </c>
      <c r="AW57" s="1">
        <v>-5.0000000000000001E-4</v>
      </c>
      <c r="AX57" s="1">
        <v>-6.3750000000000005E-4</v>
      </c>
      <c r="AY57" s="1">
        <v>2.375E-4</v>
      </c>
      <c r="AZ57" s="1">
        <v>3.2499999999999999E-4</v>
      </c>
      <c r="BA57" s="1">
        <v>-2.7500000000000002E-4</v>
      </c>
      <c r="BB57" s="1">
        <v>2.375E-4</v>
      </c>
      <c r="BC57" s="1">
        <v>7.1250000000000003E-4</v>
      </c>
    </row>
    <row r="58" spans="5:55" x14ac:dyDescent="0.2">
      <c r="E58" s="1">
        <v>4.6550000000000001E-2</v>
      </c>
      <c r="F58" s="1">
        <v>4.9000000000000002E-2</v>
      </c>
      <c r="G58" s="1">
        <v>4.9509999999999998E-2</v>
      </c>
      <c r="H58" s="1">
        <v>5.1060000000000001E-2</v>
      </c>
      <c r="I58" s="1">
        <v>1.0659999999999999E-2</v>
      </c>
      <c r="J58" s="1">
        <v>2.3400000000000001E-3</v>
      </c>
      <c r="K58" s="1">
        <v>-1.2500000000000001E-5</v>
      </c>
      <c r="L58" s="1">
        <v>-3.2499999999999999E-4</v>
      </c>
      <c r="M58" s="1">
        <v>-2.2499999999999999E-4</v>
      </c>
      <c r="N58" s="1">
        <v>-2.9999999999999997E-4</v>
      </c>
      <c r="O58" s="1">
        <v>-5.8750000000000002E-4</v>
      </c>
      <c r="P58" s="1">
        <v>-7.2499999999999995E-4</v>
      </c>
      <c r="Q58" s="1">
        <v>3.3750000000000002E-4</v>
      </c>
      <c r="S58" s="2"/>
      <c r="X58" s="1">
        <v>0.11545</v>
      </c>
      <c r="Y58" s="1">
        <v>7.9799999999999996E-2</v>
      </c>
      <c r="Z58" s="1">
        <v>8.0110000000000001E-2</v>
      </c>
      <c r="AA58" s="1">
        <v>9.1759999999999994E-2</v>
      </c>
      <c r="AB58" s="1">
        <v>9.7559999999999994E-2</v>
      </c>
      <c r="AC58" s="1">
        <v>6.7540000000000003E-2</v>
      </c>
      <c r="AD58" s="1">
        <v>6.7890000000000006E-2</v>
      </c>
      <c r="AE58" s="1">
        <v>3.0280000000000001E-2</v>
      </c>
      <c r="AF58" s="1">
        <v>2.6579999999999999E-2</v>
      </c>
      <c r="AG58" s="1">
        <v>3.5000000000000003E-2</v>
      </c>
      <c r="AH58" s="1">
        <v>3.041E-2</v>
      </c>
      <c r="AI58" s="1">
        <v>3.168E-2</v>
      </c>
      <c r="AJ58" s="1">
        <v>3.304E-2</v>
      </c>
      <c r="AL58" s="2"/>
      <c r="AQ58" s="1">
        <v>0.10965</v>
      </c>
      <c r="AR58" s="1">
        <v>9.8599999999999993E-2</v>
      </c>
      <c r="AS58" s="1">
        <v>9.4409999999999994E-2</v>
      </c>
      <c r="AT58" s="1">
        <v>8.906E-2</v>
      </c>
      <c r="AU58" s="1">
        <v>5.7600000000000004E-3</v>
      </c>
      <c r="AV58" s="1">
        <v>2.7399999999999998E-3</v>
      </c>
      <c r="AW58" s="1">
        <v>1.09E-3</v>
      </c>
      <c r="AX58" s="1">
        <v>1.2800000000000001E-3</v>
      </c>
      <c r="AY58" s="1">
        <v>-2.2499999999999999E-4</v>
      </c>
      <c r="AZ58" s="1">
        <v>-1.1999999999999999E-3</v>
      </c>
      <c r="BA58" s="1">
        <v>-2.875E-4</v>
      </c>
      <c r="BB58" s="1">
        <v>1.08E-3</v>
      </c>
      <c r="BC58" s="1">
        <v>-6.2500000000000001E-5</v>
      </c>
    </row>
    <row r="59" spans="5:55" x14ac:dyDescent="0.2">
      <c r="E59" s="1">
        <v>5.0950000000000002E-2</v>
      </c>
      <c r="F59" s="1">
        <v>4.8899999999999999E-2</v>
      </c>
      <c r="G59" s="1">
        <v>5.0509999999999999E-2</v>
      </c>
      <c r="H59" s="1">
        <v>7.7859999999999999E-2</v>
      </c>
      <c r="I59" s="1">
        <v>1.256E-2</v>
      </c>
      <c r="J59" s="1">
        <v>1.4400000000000001E-3</v>
      </c>
      <c r="K59" s="1">
        <v>-4.125E-4</v>
      </c>
      <c r="L59" s="1">
        <v>-6.2500000000000001E-4</v>
      </c>
      <c r="M59" s="1">
        <v>-7.2499999999999995E-4</v>
      </c>
      <c r="N59" s="1">
        <v>-1.1000000000000001E-3</v>
      </c>
      <c r="O59" s="1">
        <v>-1.39E-3</v>
      </c>
      <c r="P59" s="1">
        <v>-6.2500000000000001E-4</v>
      </c>
      <c r="Q59" s="1">
        <v>-6.2500000000000001E-5</v>
      </c>
      <c r="S59" s="2"/>
      <c r="X59" s="1">
        <v>0.10895000000000001</v>
      </c>
      <c r="Y59" s="1">
        <v>7.9000000000000001E-2</v>
      </c>
      <c r="Z59" s="1">
        <v>8.2110000000000002E-2</v>
      </c>
      <c r="AA59" s="1">
        <v>8.6559999999999998E-2</v>
      </c>
      <c r="AB59" s="1">
        <v>9.1660000000000005E-2</v>
      </c>
      <c r="AC59" s="1">
        <v>0.17174</v>
      </c>
      <c r="AD59" s="1">
        <v>5.5890000000000002E-2</v>
      </c>
      <c r="AE59" s="1">
        <v>6.9180000000000005E-2</v>
      </c>
      <c r="AF59" s="1">
        <v>4.088E-2</v>
      </c>
      <c r="AG59" s="1">
        <v>4.7300000000000002E-2</v>
      </c>
      <c r="AH59" s="1">
        <v>3.2509999999999997E-2</v>
      </c>
      <c r="AI59" s="1">
        <v>3.1570000000000001E-2</v>
      </c>
      <c r="AJ59" s="1">
        <v>4.6440000000000002E-2</v>
      </c>
      <c r="AL59" s="2"/>
      <c r="AQ59" s="1">
        <v>0.11484999999999999</v>
      </c>
      <c r="AR59" s="1">
        <v>9.9699999999999997E-2</v>
      </c>
      <c r="AS59" s="1">
        <v>0.10001</v>
      </c>
      <c r="AT59" s="1">
        <v>9.5659999999999995E-2</v>
      </c>
      <c r="AU59" s="1">
        <v>5.4599999999999996E-3</v>
      </c>
      <c r="AV59" s="1">
        <v>1.14E-3</v>
      </c>
      <c r="AW59" s="1">
        <v>-3.1250000000000001E-4</v>
      </c>
      <c r="AX59" s="1">
        <v>-5.2499999999999997E-4</v>
      </c>
      <c r="AY59" s="1">
        <v>-4.2499999999999998E-4</v>
      </c>
      <c r="AZ59" s="1">
        <v>-8.9999999999999998E-4</v>
      </c>
      <c r="BA59" s="1">
        <v>-8.8750000000000005E-4</v>
      </c>
      <c r="BB59" s="1">
        <v>-2.2499999999999999E-4</v>
      </c>
      <c r="BC59" s="1">
        <v>-1.2600000000000001E-3</v>
      </c>
    </row>
    <row r="60" spans="5:55" x14ac:dyDescent="0.2">
      <c r="E60" s="1">
        <v>4.5350000000000001E-2</v>
      </c>
      <c r="F60" s="1">
        <v>4.4200000000000003E-2</v>
      </c>
      <c r="G60" s="1">
        <v>4.5710000000000001E-2</v>
      </c>
      <c r="H60" s="1">
        <v>5.2159999999999998E-2</v>
      </c>
      <c r="I60" s="1">
        <v>9.6600000000000002E-3</v>
      </c>
      <c r="J60" s="1">
        <v>1.74E-3</v>
      </c>
      <c r="K60" s="1">
        <v>-6.1249999999999998E-4</v>
      </c>
      <c r="L60" s="1">
        <v>-3.2499999999999999E-4</v>
      </c>
      <c r="M60" s="1">
        <v>-3.2499999999999999E-4</v>
      </c>
      <c r="N60" s="1">
        <v>-1.1999999999999999E-3</v>
      </c>
      <c r="O60" s="1">
        <v>-6.8749999999999996E-4</v>
      </c>
      <c r="P60" s="1">
        <v>-5.2499999999999997E-4</v>
      </c>
      <c r="Q60" s="1">
        <v>-6.2500000000000001E-5</v>
      </c>
      <c r="S60" s="2"/>
      <c r="X60" s="1">
        <v>9.4450000000000006E-2</v>
      </c>
      <c r="Y60" s="1">
        <v>7.7499999999999999E-2</v>
      </c>
      <c r="Z60" s="1">
        <v>8.5709999999999995E-2</v>
      </c>
      <c r="AA60" s="1">
        <v>8.4559999999999996E-2</v>
      </c>
      <c r="AB60" s="1">
        <v>8.2960000000000006E-2</v>
      </c>
      <c r="AC60" s="1">
        <v>6.8239999999999995E-2</v>
      </c>
      <c r="AD60" s="1">
        <v>4.1090000000000002E-2</v>
      </c>
      <c r="AE60" s="1">
        <v>5.6079999999999998E-2</v>
      </c>
      <c r="AF60" s="1">
        <v>5.2479999999999999E-2</v>
      </c>
      <c r="AG60" s="1">
        <v>3.5799999999999998E-2</v>
      </c>
      <c r="AH60" s="1">
        <v>3.7100000000000002E-3</v>
      </c>
      <c r="AI60" s="1">
        <v>3.0079999999999999E-2</v>
      </c>
      <c r="AJ60" s="1">
        <v>2.674E-2</v>
      </c>
      <c r="AL60" s="2"/>
      <c r="AQ60" s="1">
        <v>0.11244999999999999</v>
      </c>
      <c r="AR60" s="1">
        <v>0.10009999999999999</v>
      </c>
      <c r="AS60" s="1">
        <v>0.10031</v>
      </c>
      <c r="AT60" s="1">
        <v>9.6259999999999998E-2</v>
      </c>
      <c r="AU60" s="1">
        <v>6.0600000000000003E-3</v>
      </c>
      <c r="AV60" s="1">
        <v>2.0400000000000001E-3</v>
      </c>
      <c r="AW60" s="1">
        <v>-1.125E-4</v>
      </c>
      <c r="AX60" s="1">
        <v>1.75E-4</v>
      </c>
      <c r="AY60" s="1">
        <v>-4.2499999999999998E-4</v>
      </c>
      <c r="AZ60" s="1">
        <v>-6.9999999999999999E-4</v>
      </c>
      <c r="BA60" s="1">
        <v>-8.8750000000000005E-4</v>
      </c>
      <c r="BB60" s="1">
        <v>1.75E-4</v>
      </c>
      <c r="BC60" s="1">
        <v>-1.6249999999999999E-4</v>
      </c>
    </row>
    <row r="61" spans="5:55" x14ac:dyDescent="0.2">
      <c r="E61" s="1">
        <v>4.6149999999999997E-2</v>
      </c>
      <c r="F61" s="1">
        <v>4.53E-2</v>
      </c>
      <c r="G61" s="1">
        <v>5.781E-2</v>
      </c>
      <c r="H61" s="1">
        <v>9.9159999999999998E-2</v>
      </c>
      <c r="I61" s="1">
        <v>9.9600000000000001E-3</v>
      </c>
      <c r="J61" s="1">
        <v>2.2399999999999998E-3</v>
      </c>
      <c r="K61" s="1">
        <v>-4.125E-4</v>
      </c>
      <c r="L61" s="1">
        <v>-5.2499999999999997E-4</v>
      </c>
      <c r="M61" s="1">
        <v>-9.2500000000000004E-4</v>
      </c>
      <c r="N61" s="1">
        <v>-1.1000000000000001E-3</v>
      </c>
      <c r="O61" s="1">
        <v>-9.875000000000001E-4</v>
      </c>
      <c r="P61" s="1">
        <v>1.08E-3</v>
      </c>
      <c r="Q61" s="1">
        <v>-4.6250000000000002E-4</v>
      </c>
      <c r="S61" s="2"/>
      <c r="X61" s="1">
        <v>9.8849999999999993E-2</v>
      </c>
      <c r="Y61" s="1">
        <v>7.9699999999999993E-2</v>
      </c>
      <c r="Z61" s="1">
        <v>8.5309999999999997E-2</v>
      </c>
      <c r="AA61" s="1">
        <v>0.13466</v>
      </c>
      <c r="AB61" s="1">
        <v>8.5559999999999997E-2</v>
      </c>
      <c r="AC61" s="1">
        <v>8.7340000000000001E-2</v>
      </c>
      <c r="AD61" s="1">
        <v>4.9189999999999998E-2</v>
      </c>
      <c r="AE61" s="1">
        <v>4.888E-2</v>
      </c>
      <c r="AF61" s="1">
        <v>3.3079999999999998E-2</v>
      </c>
      <c r="AG61" s="1">
        <v>4.3900000000000002E-2</v>
      </c>
      <c r="AH61" s="1">
        <v>5.0310000000000001E-2</v>
      </c>
      <c r="AI61" s="1">
        <v>3.807E-2</v>
      </c>
      <c r="AJ61" s="1">
        <v>3.2640000000000002E-2</v>
      </c>
      <c r="AL61" s="2"/>
      <c r="AQ61" s="1">
        <v>0.11315</v>
      </c>
      <c r="AR61" s="1">
        <v>0.1036</v>
      </c>
      <c r="AS61" s="1">
        <v>0.10341</v>
      </c>
      <c r="AT61" s="1">
        <v>9.7659999999999997E-2</v>
      </c>
      <c r="AU61" s="1">
        <v>6.3600000000000002E-3</v>
      </c>
      <c r="AV61" s="1">
        <v>1.0399999999999999E-3</v>
      </c>
      <c r="AW61" s="1">
        <v>-8.1249999999999996E-4</v>
      </c>
      <c r="AX61" s="1">
        <v>7.4999999999999993E-5</v>
      </c>
      <c r="AY61" s="1">
        <v>-9.2500000000000004E-4</v>
      </c>
      <c r="AZ61" s="1">
        <v>-1E-3</v>
      </c>
      <c r="BA61" s="1">
        <v>-8.8750000000000005E-4</v>
      </c>
      <c r="BB61" s="1">
        <v>-3.2499999999999999E-4</v>
      </c>
      <c r="BC61" s="1">
        <v>-5.6249999999999996E-4</v>
      </c>
    </row>
    <row r="62" spans="5:55" x14ac:dyDescent="0.2">
      <c r="E62" s="1">
        <v>4.8050000000000002E-2</v>
      </c>
      <c r="F62" s="1">
        <v>4.8599999999999997E-2</v>
      </c>
      <c r="G62" s="1">
        <v>7.1910000000000002E-2</v>
      </c>
      <c r="H62" s="1">
        <v>9.9959999999999993E-2</v>
      </c>
      <c r="I62" s="1">
        <v>1.176E-2</v>
      </c>
      <c r="J62" s="1">
        <v>2.4399999999999999E-3</v>
      </c>
      <c r="K62" s="1">
        <v>-7.1250000000000003E-4</v>
      </c>
      <c r="L62" s="1">
        <v>-7.2499999999999995E-4</v>
      </c>
      <c r="M62" s="1">
        <v>-1.0300000000000001E-3</v>
      </c>
      <c r="N62" s="1">
        <v>-5.9999999999999995E-4</v>
      </c>
      <c r="O62" s="1">
        <v>-1.1900000000000001E-3</v>
      </c>
      <c r="P62" s="1">
        <v>-9.2500000000000004E-4</v>
      </c>
      <c r="Q62" s="1">
        <v>-7.6250000000000005E-4</v>
      </c>
      <c r="S62" s="2"/>
      <c r="X62" s="1">
        <v>9.085E-2</v>
      </c>
      <c r="Y62" s="1">
        <v>8.0699999999999994E-2</v>
      </c>
      <c r="Z62" s="1">
        <v>9.3810000000000004E-2</v>
      </c>
      <c r="AA62" s="1">
        <v>8.566E-2</v>
      </c>
      <c r="AB62" s="1">
        <v>0.11466</v>
      </c>
      <c r="AC62" s="1">
        <v>5.0939999999999999E-2</v>
      </c>
      <c r="AD62" s="1">
        <v>7.0489999999999997E-2</v>
      </c>
      <c r="AE62" s="1">
        <v>2.7879999999999999E-2</v>
      </c>
      <c r="AF62" s="1">
        <v>5.5070000000000001E-2</v>
      </c>
      <c r="AG62" s="1">
        <v>4.2900000000000001E-2</v>
      </c>
      <c r="AH62" s="1">
        <v>2.691E-2</v>
      </c>
      <c r="AI62" s="1">
        <v>3.5369999999999999E-2</v>
      </c>
      <c r="AJ62" s="1">
        <v>3.7039999999999997E-2</v>
      </c>
      <c r="AL62" s="2"/>
      <c r="AQ62" s="1">
        <v>0.11895</v>
      </c>
      <c r="AR62" s="1">
        <v>0.1016</v>
      </c>
      <c r="AS62" s="1">
        <v>0.10310999999999999</v>
      </c>
      <c r="AT62" s="1">
        <v>9.6360000000000001E-2</v>
      </c>
      <c r="AU62" s="1">
        <v>6.6600000000000001E-3</v>
      </c>
      <c r="AV62" s="1">
        <v>7.3749999999999998E-4</v>
      </c>
      <c r="AW62" s="1">
        <v>-4.125E-4</v>
      </c>
      <c r="AX62" s="1">
        <v>1.75E-4</v>
      </c>
      <c r="AY62" s="1">
        <v>-1.25E-4</v>
      </c>
      <c r="AZ62" s="1">
        <v>4.0000000000000002E-4</v>
      </c>
      <c r="BA62" s="1">
        <v>-8.7499999999999999E-5</v>
      </c>
      <c r="BB62" s="1">
        <v>-2.5000000000000001E-5</v>
      </c>
      <c r="BC62" s="1">
        <v>6.3750000000000005E-4</v>
      </c>
    </row>
    <row r="63" spans="5:55" x14ac:dyDescent="0.2">
      <c r="E63" s="1">
        <v>4.675E-2</v>
      </c>
      <c r="F63" s="1">
        <v>4.58E-2</v>
      </c>
      <c r="G63" s="1">
        <v>4.5409999999999999E-2</v>
      </c>
      <c r="H63" s="1">
        <v>3.8159999999999999E-2</v>
      </c>
      <c r="I63" s="1">
        <v>9.0600000000000003E-3</v>
      </c>
      <c r="J63" s="1">
        <v>1.34E-3</v>
      </c>
      <c r="K63" s="1">
        <v>-6.1249999999999998E-4</v>
      </c>
      <c r="L63" s="1">
        <v>-9.2500000000000004E-4</v>
      </c>
      <c r="M63" s="1">
        <v>-7.2499999999999995E-4</v>
      </c>
      <c r="N63" s="1">
        <v>-1.5E-3</v>
      </c>
      <c r="O63" s="1">
        <v>-1.2899999999999999E-3</v>
      </c>
      <c r="P63" s="1">
        <v>-7.2499999999999995E-4</v>
      </c>
      <c r="Q63" s="1">
        <v>-5.6249999999999996E-4</v>
      </c>
      <c r="S63" s="2"/>
      <c r="X63" s="1">
        <v>0.11605</v>
      </c>
      <c r="Y63" s="1">
        <v>8.2500000000000004E-2</v>
      </c>
      <c r="Z63" s="1">
        <v>8.8010000000000005E-2</v>
      </c>
      <c r="AA63" s="1">
        <v>8.6459999999999995E-2</v>
      </c>
      <c r="AB63" s="1">
        <v>9.0959999999999999E-2</v>
      </c>
      <c r="AC63" s="1">
        <v>7.7039999999999997E-2</v>
      </c>
      <c r="AD63" s="1">
        <v>6.1990000000000003E-2</v>
      </c>
      <c r="AE63" s="1">
        <v>3.4779999999999998E-2</v>
      </c>
      <c r="AF63" s="1">
        <v>5.058E-2</v>
      </c>
      <c r="AG63" s="1">
        <v>6.0900000000000003E-2</v>
      </c>
      <c r="AH63" s="1">
        <v>4.8809999999999999E-2</v>
      </c>
      <c r="AI63" s="1">
        <v>6.1370000000000001E-2</v>
      </c>
      <c r="AJ63" s="1">
        <v>3.5740000000000001E-2</v>
      </c>
      <c r="AL63" s="2"/>
      <c r="AQ63" s="1">
        <v>0.12504999999999999</v>
      </c>
      <c r="AR63" s="1">
        <v>0.104</v>
      </c>
      <c r="AS63" s="1">
        <v>0.10471</v>
      </c>
      <c r="AT63" s="1">
        <v>9.7659999999999997E-2</v>
      </c>
      <c r="AU63" s="1">
        <v>6.5599999999999999E-3</v>
      </c>
      <c r="AV63" s="1">
        <v>2.2399999999999998E-3</v>
      </c>
      <c r="AW63" s="1">
        <v>-1.125E-4</v>
      </c>
      <c r="AX63" s="1">
        <v>2.7500000000000002E-4</v>
      </c>
      <c r="AY63" s="1">
        <v>-2.2499999999999999E-4</v>
      </c>
      <c r="AZ63" s="1">
        <v>-1E-3</v>
      </c>
      <c r="BA63" s="1">
        <v>-2.875E-4</v>
      </c>
      <c r="BB63" s="1">
        <v>7.4999999999999993E-5</v>
      </c>
      <c r="BC63" s="1">
        <v>3.3750000000000002E-4</v>
      </c>
    </row>
    <row r="64" spans="5:55" x14ac:dyDescent="0.2">
      <c r="E64" s="1">
        <v>4.4350000000000001E-2</v>
      </c>
      <c r="F64" s="1">
        <v>4.58E-2</v>
      </c>
      <c r="G64" s="1">
        <v>5.3409999999999999E-2</v>
      </c>
      <c r="H64" s="1">
        <v>9.2359999999999998E-2</v>
      </c>
      <c r="I64" s="1">
        <v>9.9600000000000001E-3</v>
      </c>
      <c r="J64" s="1">
        <v>2.14E-3</v>
      </c>
      <c r="K64" s="1">
        <v>-1.2500000000000001E-5</v>
      </c>
      <c r="L64" s="1">
        <v>-2.2499999999999999E-4</v>
      </c>
      <c r="M64" s="1">
        <v>-2.5000000000000001E-5</v>
      </c>
      <c r="N64" s="1">
        <v>-8.0000000000000004E-4</v>
      </c>
      <c r="O64" s="1">
        <v>-2.875E-4</v>
      </c>
      <c r="P64" s="1">
        <v>-1.25E-4</v>
      </c>
      <c r="Q64" s="1">
        <v>-6.2500000000000001E-5</v>
      </c>
      <c r="S64" s="2"/>
      <c r="X64" s="1">
        <v>0.11065</v>
      </c>
      <c r="Y64" s="1">
        <v>8.3500000000000005E-2</v>
      </c>
      <c r="Z64" s="1">
        <v>0.10061</v>
      </c>
      <c r="AA64" s="1">
        <v>8.5360000000000005E-2</v>
      </c>
      <c r="AB64" s="1">
        <v>7.8460000000000002E-2</v>
      </c>
      <c r="AC64" s="1">
        <v>0.11294</v>
      </c>
      <c r="AD64" s="1">
        <v>0.12848999999999999</v>
      </c>
      <c r="AE64" s="1">
        <v>1.427E-2</v>
      </c>
      <c r="AF64" s="1">
        <v>2.2880000000000001E-2</v>
      </c>
      <c r="AG64" s="1">
        <v>1.95E-2</v>
      </c>
      <c r="AH64" s="1">
        <v>1.9109999999999999E-2</v>
      </c>
      <c r="AI64" s="1">
        <v>2.1080000000000002E-2</v>
      </c>
      <c r="AJ64" s="1">
        <v>2.5139999999999999E-2</v>
      </c>
      <c r="AL64" s="2"/>
      <c r="AQ64" s="1">
        <v>0.12395</v>
      </c>
      <c r="AR64" s="1">
        <v>0.1041</v>
      </c>
      <c r="AS64" s="1">
        <v>0.10491</v>
      </c>
      <c r="AT64" s="1">
        <v>0.10116</v>
      </c>
      <c r="AU64" s="1">
        <v>7.3600000000000002E-3</v>
      </c>
      <c r="AV64" s="1">
        <v>1.5399999999999999E-3</v>
      </c>
      <c r="AW64" s="1">
        <v>1.875E-4</v>
      </c>
      <c r="AX64" s="1">
        <v>1.98E-3</v>
      </c>
      <c r="AY64" s="1">
        <v>1.1800000000000001E-3</v>
      </c>
      <c r="AZ64" s="1">
        <v>4.0000000000000002E-4</v>
      </c>
      <c r="BA64" s="1">
        <v>4.125E-4</v>
      </c>
      <c r="BB64" s="1">
        <v>1.48E-3</v>
      </c>
      <c r="BC64" s="1">
        <v>1.4400000000000001E-3</v>
      </c>
    </row>
    <row r="65" spans="5:55" x14ac:dyDescent="0.2">
      <c r="E65" s="1">
        <v>4.6249999999999999E-2</v>
      </c>
      <c r="F65" s="1">
        <v>5.0700000000000002E-2</v>
      </c>
      <c r="G65" s="1">
        <v>5.2810000000000003E-2</v>
      </c>
      <c r="H65" s="1">
        <v>5.7360000000000001E-2</v>
      </c>
      <c r="I65" s="1">
        <v>1.136E-2</v>
      </c>
      <c r="J65" s="1">
        <v>1.9400000000000001E-3</v>
      </c>
      <c r="K65" s="1">
        <v>-3.1250000000000001E-4</v>
      </c>
      <c r="L65" s="1">
        <v>-2.2499999999999999E-4</v>
      </c>
      <c r="M65" s="1">
        <v>-2.2499999999999999E-4</v>
      </c>
      <c r="N65" s="1">
        <v>-8.9999999999999998E-4</v>
      </c>
      <c r="O65" s="1">
        <v>-9.875000000000001E-4</v>
      </c>
      <c r="P65" s="1">
        <v>-4.2499999999999998E-4</v>
      </c>
      <c r="Q65" s="1">
        <v>1.3750000000000001E-4</v>
      </c>
      <c r="S65" s="2"/>
      <c r="X65" s="1">
        <v>9.3649999999999997E-2</v>
      </c>
      <c r="Y65" s="1">
        <v>7.7899999999999997E-2</v>
      </c>
      <c r="Z65" s="1">
        <v>8.6610000000000006E-2</v>
      </c>
      <c r="AA65" s="1">
        <v>8.7760000000000005E-2</v>
      </c>
      <c r="AB65" s="1">
        <v>9.2060000000000003E-2</v>
      </c>
      <c r="AC65" s="1">
        <v>9.6839999999999996E-2</v>
      </c>
      <c r="AD65" s="1">
        <v>5.8990000000000001E-2</v>
      </c>
      <c r="AE65" s="1">
        <v>3.6479999999999999E-2</v>
      </c>
      <c r="AF65" s="1">
        <v>6.6479999999999997E-2</v>
      </c>
      <c r="AG65" s="1">
        <v>4.9599999999999998E-2</v>
      </c>
      <c r="AH65" s="1">
        <v>7.0809999999999998E-2</v>
      </c>
      <c r="AI65" s="1">
        <v>6.9070000000000006E-2</v>
      </c>
      <c r="AJ65" s="1">
        <v>5.3339999999999999E-2</v>
      </c>
      <c r="AL65" s="2"/>
      <c r="AQ65" s="1">
        <v>0.12114999999999999</v>
      </c>
      <c r="AR65" s="1">
        <v>9.8299999999999998E-2</v>
      </c>
      <c r="AS65" s="1">
        <v>0.10170999999999999</v>
      </c>
      <c r="AT65" s="1">
        <v>9.3160000000000007E-2</v>
      </c>
      <c r="AU65" s="1">
        <v>8.1600000000000006E-3</v>
      </c>
      <c r="AV65" s="1">
        <v>1.24E-3</v>
      </c>
      <c r="AW65" s="1">
        <v>-1.2500000000000001E-5</v>
      </c>
      <c r="AX65" s="1">
        <v>4.75E-4</v>
      </c>
      <c r="AY65" s="1">
        <v>7.4999999999999993E-5</v>
      </c>
      <c r="AZ65" s="1">
        <v>2.0000000000000001E-4</v>
      </c>
      <c r="BA65" s="1">
        <v>-4.8749999999999998E-4</v>
      </c>
      <c r="BB65" s="1">
        <v>7.4999999999999993E-5</v>
      </c>
      <c r="BC65" s="1">
        <v>3.7499999999999997E-5</v>
      </c>
    </row>
    <row r="66" spans="5:55" x14ac:dyDescent="0.2">
      <c r="E66" s="1">
        <v>4.9500000000000002E-2</v>
      </c>
      <c r="F66" s="1">
        <v>6.019E-2</v>
      </c>
      <c r="G66" s="1">
        <v>7.0860000000000006E-2</v>
      </c>
      <c r="H66" s="1">
        <v>4.981E-2</v>
      </c>
      <c r="I66" s="1">
        <v>1.256E-2</v>
      </c>
      <c r="J66" s="1">
        <v>1.6900000000000001E-3</v>
      </c>
      <c r="K66" s="1">
        <v>-6.625E-4</v>
      </c>
      <c r="L66" s="1">
        <v>-5.9999999999999995E-4</v>
      </c>
      <c r="M66" s="1">
        <v>6.9999999999999999E-4</v>
      </c>
      <c r="N66" s="1">
        <v>1.9E-3</v>
      </c>
      <c r="O66" s="1">
        <v>-6.2500000000000001E-4</v>
      </c>
      <c r="P66" s="1">
        <v>-1.6249999999999999E-4</v>
      </c>
      <c r="Q66" s="1">
        <v>1.09E-3</v>
      </c>
      <c r="S66" s="2"/>
      <c r="X66" s="1">
        <v>0.1119</v>
      </c>
      <c r="Y66" s="1">
        <v>0.11769</v>
      </c>
      <c r="Z66" s="1">
        <v>8.5059999999999997E-2</v>
      </c>
      <c r="AA66" s="1">
        <v>8.9910000000000004E-2</v>
      </c>
      <c r="AB66" s="1">
        <v>6.1260000000000002E-2</v>
      </c>
      <c r="AC66" s="1">
        <v>8.3790000000000003E-2</v>
      </c>
      <c r="AD66" s="1">
        <v>3.2140000000000002E-2</v>
      </c>
      <c r="AE66" s="1">
        <v>5.3600000000000002E-2</v>
      </c>
      <c r="AF66" s="1">
        <v>5.9700000000000003E-2</v>
      </c>
      <c r="AG66" s="1">
        <v>4.1500000000000002E-2</v>
      </c>
      <c r="AH66" s="1">
        <v>1.027E-2</v>
      </c>
      <c r="AI66" s="1">
        <v>5.5539999999999999E-2</v>
      </c>
      <c r="AJ66" s="1">
        <v>0.14649000000000001</v>
      </c>
      <c r="AL66" s="2"/>
      <c r="AQ66" s="1">
        <v>0.1341</v>
      </c>
      <c r="AR66" s="1">
        <v>0.11398999999999999</v>
      </c>
      <c r="AS66" s="1">
        <v>9.9360000000000004E-2</v>
      </c>
      <c r="AT66" s="1">
        <v>9.0010000000000007E-2</v>
      </c>
      <c r="AU66" s="1">
        <v>5.7600000000000004E-3</v>
      </c>
      <c r="AV66" s="1">
        <v>1.6900000000000001E-3</v>
      </c>
      <c r="AW66" s="1">
        <v>-4.6250000000000002E-4</v>
      </c>
      <c r="AX66" s="1">
        <v>8.9999999999999998E-4</v>
      </c>
      <c r="AY66" s="1">
        <v>-4.0000000000000002E-4</v>
      </c>
      <c r="AZ66" s="1">
        <v>0</v>
      </c>
      <c r="BA66" s="1">
        <v>2.0799999999999998E-3</v>
      </c>
      <c r="BB66" s="1">
        <v>1.64E-3</v>
      </c>
      <c r="BC66" s="1">
        <v>6.8749999999999996E-4</v>
      </c>
    </row>
    <row r="67" spans="5:55" x14ac:dyDescent="0.2">
      <c r="E67" s="1">
        <v>5.0200000000000002E-2</v>
      </c>
      <c r="F67" s="1">
        <v>5.0590000000000003E-2</v>
      </c>
      <c r="G67" s="1">
        <v>6.0859999999999997E-2</v>
      </c>
      <c r="H67" s="1">
        <v>7.2709999999999997E-2</v>
      </c>
      <c r="I67" s="1">
        <v>1.116E-2</v>
      </c>
      <c r="J67" s="1">
        <v>1.5900000000000001E-3</v>
      </c>
      <c r="K67" s="1">
        <v>-7.6250000000000005E-4</v>
      </c>
      <c r="L67" s="1">
        <v>-5.0000000000000001E-4</v>
      </c>
      <c r="M67" s="1">
        <v>-1E-3</v>
      </c>
      <c r="N67" s="1">
        <v>-5.9999999999999995E-4</v>
      </c>
      <c r="O67" s="1">
        <v>-7.2499999999999995E-4</v>
      </c>
      <c r="P67" s="1">
        <v>-6.625E-4</v>
      </c>
      <c r="Q67" s="1">
        <v>4.8749999999999998E-4</v>
      </c>
      <c r="S67" s="2"/>
      <c r="X67" s="1">
        <v>0.1119</v>
      </c>
      <c r="Y67" s="1">
        <v>0.10179000000000001</v>
      </c>
      <c r="Z67" s="1">
        <v>8.3960000000000007E-2</v>
      </c>
      <c r="AA67" s="1">
        <v>9.1310000000000002E-2</v>
      </c>
      <c r="AB67" s="1">
        <v>0.10276</v>
      </c>
      <c r="AC67" s="1">
        <v>6.7390000000000005E-2</v>
      </c>
      <c r="AD67" s="1">
        <v>3.2340000000000001E-2</v>
      </c>
      <c r="AE67" s="1">
        <v>7.4499999999999997E-2</v>
      </c>
      <c r="AF67" s="1">
        <v>2.63E-2</v>
      </c>
      <c r="AG67" s="1">
        <v>9.9000000000000008E-3</v>
      </c>
      <c r="AH67" s="1">
        <v>3.857E-2</v>
      </c>
      <c r="AI67" s="1">
        <v>6.164E-2</v>
      </c>
      <c r="AJ67" s="1">
        <v>4.299E-2</v>
      </c>
      <c r="AL67" s="2"/>
      <c r="AQ67" s="1">
        <v>0.12379999999999999</v>
      </c>
      <c r="AR67" s="1">
        <v>0.13399</v>
      </c>
      <c r="AS67" s="1">
        <v>0.10196</v>
      </c>
      <c r="AT67" s="1">
        <v>9.3410000000000007E-2</v>
      </c>
      <c r="AU67" s="1">
        <v>6.0600000000000003E-3</v>
      </c>
      <c r="AV67" s="1">
        <v>5.8750000000000002E-4</v>
      </c>
      <c r="AW67" s="1">
        <v>-1.3600000000000001E-3</v>
      </c>
      <c r="AX67" s="1">
        <v>-6.9999999999999999E-4</v>
      </c>
      <c r="AY67" s="1">
        <v>-3.4694499999999997E-18</v>
      </c>
      <c r="AZ67" s="1">
        <v>-2.9999999999999997E-4</v>
      </c>
      <c r="BA67" s="1">
        <v>-1.25E-4</v>
      </c>
      <c r="BB67" s="1">
        <v>-5.6249999999999996E-4</v>
      </c>
      <c r="BC67" s="1">
        <v>5.8750000000000002E-4</v>
      </c>
    </row>
    <row r="68" spans="5:55" x14ac:dyDescent="0.2">
      <c r="E68" s="1">
        <v>4.6899999999999997E-2</v>
      </c>
      <c r="F68" s="1">
        <v>4.8989999999999999E-2</v>
      </c>
      <c r="G68" s="1">
        <v>5.7660000000000003E-2</v>
      </c>
      <c r="H68" s="1">
        <v>5.4510000000000003E-2</v>
      </c>
      <c r="I68" s="1">
        <v>1.026E-2</v>
      </c>
      <c r="J68" s="1">
        <v>1.09E-3</v>
      </c>
      <c r="K68" s="1">
        <v>-8.6249999999999999E-4</v>
      </c>
      <c r="L68" s="1">
        <v>-5.9999999999999995E-4</v>
      </c>
      <c r="M68" s="1">
        <v>-1E-3</v>
      </c>
      <c r="N68" s="1">
        <v>-1E-4</v>
      </c>
      <c r="O68" s="1">
        <v>-5.2499999999999997E-4</v>
      </c>
      <c r="P68" s="1">
        <v>-2.6249999999999998E-4</v>
      </c>
      <c r="Q68" s="1">
        <v>-1.125E-4</v>
      </c>
      <c r="S68" s="2"/>
      <c r="X68" s="1">
        <v>0.1089</v>
      </c>
      <c r="Y68" s="1">
        <v>9.5990000000000006E-2</v>
      </c>
      <c r="Z68" s="1">
        <v>8.4360000000000004E-2</v>
      </c>
      <c r="AA68" s="1">
        <v>8.4610000000000005E-2</v>
      </c>
      <c r="AB68" s="1">
        <v>7.9759999999999998E-2</v>
      </c>
      <c r="AC68" s="1">
        <v>0.17629</v>
      </c>
      <c r="AD68" s="1">
        <v>6.454E-2</v>
      </c>
      <c r="AE68" s="1">
        <v>7.0999999999999994E-2</v>
      </c>
      <c r="AF68" s="1">
        <v>4.3900000000000002E-2</v>
      </c>
      <c r="AG68" s="1">
        <v>8.6800000000000002E-2</v>
      </c>
      <c r="AH68" s="1">
        <v>5.3069999999999999E-2</v>
      </c>
      <c r="AI68" s="1">
        <v>6.5040000000000001E-2</v>
      </c>
      <c r="AJ68" s="1">
        <v>4.0989999999999999E-2</v>
      </c>
      <c r="AL68" s="2"/>
      <c r="AQ68" s="1">
        <v>0.1275</v>
      </c>
      <c r="AR68" s="1">
        <v>0.11539000000000001</v>
      </c>
      <c r="AS68" s="1">
        <v>0.10036</v>
      </c>
      <c r="AT68" s="1">
        <v>9.6809999999999993E-2</v>
      </c>
      <c r="AU68" s="1">
        <v>6.1599999999999997E-3</v>
      </c>
      <c r="AV68" s="1">
        <v>4.8749999999999998E-4</v>
      </c>
      <c r="AW68" s="1">
        <v>-6.625E-4</v>
      </c>
      <c r="AX68" s="1">
        <v>-1E-4</v>
      </c>
      <c r="AY68" s="1">
        <v>-1E-4</v>
      </c>
      <c r="AZ68" s="1">
        <v>4.0000000000000002E-4</v>
      </c>
      <c r="BA68" s="1">
        <v>-2.5000000000000001E-5</v>
      </c>
      <c r="BB68" s="1">
        <v>3.7499999999999997E-5</v>
      </c>
      <c r="BC68" s="1">
        <v>5.8750000000000002E-4</v>
      </c>
    </row>
    <row r="69" spans="5:55" x14ac:dyDescent="0.2">
      <c r="E69" s="1">
        <v>4.5900000000000003E-2</v>
      </c>
      <c r="F69" s="1">
        <v>4.7789999999999999E-2</v>
      </c>
      <c r="G69" s="1">
        <v>6.5559999999999993E-2</v>
      </c>
      <c r="H69" s="1">
        <v>9.8610000000000003E-2</v>
      </c>
      <c r="I69" s="1">
        <v>1.0460000000000001E-2</v>
      </c>
      <c r="J69" s="1">
        <v>2.2899999999999999E-3</v>
      </c>
      <c r="K69" s="1">
        <v>-1.06E-3</v>
      </c>
      <c r="L69" s="1">
        <v>-8.0000000000000004E-4</v>
      </c>
      <c r="M69" s="1">
        <v>-1.1000000000000001E-3</v>
      </c>
      <c r="N69" s="1">
        <v>-5.0000000000000001E-4</v>
      </c>
      <c r="O69" s="1">
        <v>-8.25E-4</v>
      </c>
      <c r="P69" s="1">
        <v>-1.6249999999999999E-4</v>
      </c>
      <c r="Q69" s="1">
        <v>2.875E-4</v>
      </c>
      <c r="S69" s="2"/>
      <c r="X69" s="1">
        <v>0.1166</v>
      </c>
      <c r="Y69" s="1">
        <v>9.6290000000000001E-2</v>
      </c>
      <c r="Z69" s="1">
        <v>8.5760000000000003E-2</v>
      </c>
      <c r="AA69" s="1">
        <v>8.4309999999999996E-2</v>
      </c>
      <c r="AB69" s="1">
        <v>0.11305999999999999</v>
      </c>
      <c r="AC69" s="1">
        <v>8.2890000000000005E-2</v>
      </c>
      <c r="AD69" s="1">
        <v>4.1439999999999998E-2</v>
      </c>
      <c r="AE69" s="1">
        <v>3.7400000000000003E-2</v>
      </c>
      <c r="AF69" s="1">
        <v>6.3899999999999998E-2</v>
      </c>
      <c r="AG69" s="1">
        <v>2.9499999999999998E-2</v>
      </c>
      <c r="AH69" s="1">
        <v>1.418E-2</v>
      </c>
      <c r="AI69" s="1">
        <v>3.2840000000000001E-2</v>
      </c>
      <c r="AJ69" s="1">
        <v>2.8590000000000001E-2</v>
      </c>
      <c r="AL69" s="2"/>
      <c r="AQ69" s="1">
        <v>0.1298</v>
      </c>
      <c r="AR69" s="1">
        <v>0.12078999999999999</v>
      </c>
      <c r="AS69" s="1">
        <v>0.10376000000000001</v>
      </c>
      <c r="AT69" s="1">
        <v>0.10031</v>
      </c>
      <c r="AU69" s="1">
        <v>6.3600000000000002E-3</v>
      </c>
      <c r="AV69" s="1">
        <v>9.875000000000001E-4</v>
      </c>
      <c r="AW69" s="1">
        <v>-1.66E-3</v>
      </c>
      <c r="AX69" s="1">
        <v>-4.0000000000000002E-4</v>
      </c>
      <c r="AY69" s="1">
        <v>-5.0000000000000001E-4</v>
      </c>
      <c r="AZ69" s="1">
        <v>0</v>
      </c>
      <c r="BA69" s="1">
        <v>-8.25E-4</v>
      </c>
      <c r="BB69" s="1">
        <v>-5.6249999999999996E-4</v>
      </c>
      <c r="BC69" s="1">
        <v>8.8750000000000005E-4</v>
      </c>
    </row>
    <row r="70" spans="5:55" x14ac:dyDescent="0.2">
      <c r="E70" s="1">
        <v>4.9500000000000002E-2</v>
      </c>
      <c r="F70" s="1">
        <v>4.9790000000000001E-2</v>
      </c>
      <c r="G70" s="1">
        <v>7.5560000000000002E-2</v>
      </c>
      <c r="H70" s="1">
        <v>9.1009999999999994E-2</v>
      </c>
      <c r="I70" s="1">
        <v>1.106E-2</v>
      </c>
      <c r="J70" s="1">
        <v>2.3900000000000002E-3</v>
      </c>
      <c r="K70" s="1">
        <v>-6.625E-4</v>
      </c>
      <c r="L70" s="1">
        <v>-1.1000000000000001E-3</v>
      </c>
      <c r="M70" s="1">
        <v>-1.1000000000000001E-3</v>
      </c>
      <c r="N70" s="1">
        <v>-2.0000000000000001E-4</v>
      </c>
      <c r="O70" s="1">
        <v>-1.0300000000000001E-3</v>
      </c>
      <c r="P70" s="1">
        <v>-7.6250000000000005E-4</v>
      </c>
      <c r="Q70" s="1">
        <v>-1.2500000000000001E-5</v>
      </c>
      <c r="S70" s="2"/>
      <c r="X70" s="1">
        <v>0.12429999999999999</v>
      </c>
      <c r="Y70" s="1">
        <v>0.10528999999999999</v>
      </c>
      <c r="Z70" s="1">
        <v>8.6559999999999998E-2</v>
      </c>
      <c r="AA70" s="1">
        <v>8.1710000000000005E-2</v>
      </c>
      <c r="AB70" s="1">
        <v>7.7960000000000002E-2</v>
      </c>
      <c r="AC70" s="1">
        <v>9.9989999999999996E-2</v>
      </c>
      <c r="AD70" s="1">
        <v>3.074E-2</v>
      </c>
      <c r="AE70" s="1">
        <v>2.75E-2</v>
      </c>
      <c r="AF70" s="1">
        <v>1.9599999999999999E-2</v>
      </c>
      <c r="AG70" s="1">
        <v>3.6999999999999998E-2</v>
      </c>
      <c r="AH70" s="1">
        <v>2.6370000000000001E-2</v>
      </c>
      <c r="AI70" s="1">
        <v>1.1440000000000001E-2</v>
      </c>
      <c r="AJ70" s="1">
        <v>1.9890000000000001E-2</v>
      </c>
      <c r="AL70" s="2"/>
      <c r="AQ70" s="1">
        <v>0.1411</v>
      </c>
      <c r="AR70" s="1">
        <v>0.12479</v>
      </c>
      <c r="AS70" s="1">
        <v>0.10385999999999999</v>
      </c>
      <c r="AT70" s="1">
        <v>0.10170999999999999</v>
      </c>
      <c r="AU70" s="1">
        <v>6.3600000000000002E-3</v>
      </c>
      <c r="AV70" s="1">
        <v>3.8749999999999999E-4</v>
      </c>
      <c r="AW70" s="1">
        <v>1.3750000000000001E-4</v>
      </c>
      <c r="AX70" s="1">
        <v>-3.4694499999999997E-18</v>
      </c>
      <c r="AY70" s="1">
        <v>2.9999999999999997E-4</v>
      </c>
      <c r="AZ70" s="1">
        <v>1.1000000000000001E-3</v>
      </c>
      <c r="BA70" s="1">
        <v>1.75E-4</v>
      </c>
      <c r="BB70" s="1">
        <v>6.3750000000000005E-4</v>
      </c>
      <c r="BC70" s="1">
        <v>1.39E-3</v>
      </c>
    </row>
    <row r="71" spans="5:55" x14ac:dyDescent="0.2">
      <c r="E71" s="1">
        <v>4.87E-2</v>
      </c>
      <c r="F71" s="1">
        <v>4.9189999999999998E-2</v>
      </c>
      <c r="G71" s="1">
        <v>5.586E-2</v>
      </c>
      <c r="H71" s="1">
        <v>4.6109999999999998E-2</v>
      </c>
      <c r="I71" s="1">
        <v>9.9600000000000001E-3</v>
      </c>
      <c r="J71" s="1">
        <v>8.8750000000000005E-4</v>
      </c>
      <c r="K71" s="1">
        <v>-6.625E-4</v>
      </c>
      <c r="L71" s="1">
        <v>-1.2999999999999999E-3</v>
      </c>
      <c r="M71" s="1">
        <v>-1E-3</v>
      </c>
      <c r="N71" s="1">
        <v>-5.9999999999999995E-4</v>
      </c>
      <c r="O71" s="1">
        <v>-1.0300000000000001E-3</v>
      </c>
      <c r="P71" s="1">
        <v>-4.6250000000000002E-4</v>
      </c>
      <c r="Q71" s="1">
        <v>6.8749999999999996E-4</v>
      </c>
      <c r="S71" s="2"/>
      <c r="X71" s="1">
        <v>0.1114</v>
      </c>
      <c r="Y71" s="1">
        <v>0.10868999999999999</v>
      </c>
      <c r="Z71" s="1">
        <v>8.8859999999999995E-2</v>
      </c>
      <c r="AA71" s="1">
        <v>8.3110000000000003E-2</v>
      </c>
      <c r="AB71" s="1">
        <v>8.7760000000000005E-2</v>
      </c>
      <c r="AC71" s="1">
        <v>5.6989999999999999E-2</v>
      </c>
      <c r="AD71" s="1">
        <v>3.424E-2</v>
      </c>
      <c r="AE71" s="1">
        <v>3.9699999999999999E-2</v>
      </c>
      <c r="AF71" s="1">
        <v>2.63E-2</v>
      </c>
      <c r="AG71" s="1">
        <v>1.4200000000000001E-2</v>
      </c>
      <c r="AH71" s="1">
        <v>1.468E-2</v>
      </c>
      <c r="AI71" s="1">
        <v>2.1940000000000001E-2</v>
      </c>
      <c r="AJ71" s="1">
        <v>1.8890000000000001E-2</v>
      </c>
      <c r="AL71" s="2"/>
      <c r="AQ71" s="1">
        <v>0.1303</v>
      </c>
      <c r="AR71" s="1">
        <v>0.13769000000000001</v>
      </c>
      <c r="AS71" s="1">
        <v>0.10426000000000001</v>
      </c>
      <c r="AT71" s="1">
        <v>0.10151</v>
      </c>
      <c r="AU71" s="1">
        <v>6.3600000000000002E-3</v>
      </c>
      <c r="AV71" s="1">
        <v>8.8750000000000005E-4</v>
      </c>
      <c r="AW71" s="1">
        <v>-8.6249999999999999E-4</v>
      </c>
      <c r="AX71" s="1">
        <v>-4.0000000000000002E-4</v>
      </c>
      <c r="AY71" s="1">
        <v>-2.9999999999999997E-4</v>
      </c>
      <c r="AZ71" s="1">
        <v>2.0000000000000001E-4</v>
      </c>
      <c r="BA71" s="1">
        <v>-2.5000000000000001E-5</v>
      </c>
      <c r="BB71" s="1">
        <v>5.375E-4</v>
      </c>
      <c r="BC71" s="1">
        <v>-1.2500000000000001E-5</v>
      </c>
    </row>
    <row r="72" spans="5:55" x14ac:dyDescent="0.2">
      <c r="E72" s="1">
        <v>4.6800000000000001E-2</v>
      </c>
      <c r="F72" s="1">
        <v>4.6489999999999997E-2</v>
      </c>
      <c r="G72" s="1">
        <v>6.1260000000000002E-2</v>
      </c>
      <c r="H72" s="1">
        <v>6.7610000000000003E-2</v>
      </c>
      <c r="I72" s="1">
        <v>1.2359999999999999E-2</v>
      </c>
      <c r="J72" s="1">
        <v>9.875000000000001E-4</v>
      </c>
      <c r="K72" s="1">
        <v>-5.6249999999999996E-4</v>
      </c>
      <c r="L72" s="1">
        <v>-2.0000000000000001E-4</v>
      </c>
      <c r="M72" s="1">
        <v>-1E-3</v>
      </c>
      <c r="N72" s="1">
        <v>-4.0000000000000002E-4</v>
      </c>
      <c r="O72" s="1">
        <v>-5.2499999999999997E-4</v>
      </c>
      <c r="P72" s="1">
        <v>-6.2500000000000001E-5</v>
      </c>
      <c r="Q72" s="1">
        <v>1.875E-4</v>
      </c>
      <c r="S72" s="2"/>
      <c r="X72" s="1">
        <v>0.12</v>
      </c>
      <c r="Y72" s="1">
        <v>0.10519000000000001</v>
      </c>
      <c r="Z72" s="1">
        <v>0.11046</v>
      </c>
      <c r="AA72" s="1">
        <v>8.4209999999999993E-2</v>
      </c>
      <c r="AB72" s="1">
        <v>5.3359999999999998E-2</v>
      </c>
      <c r="AC72" s="1">
        <v>3.2489999999999998E-2</v>
      </c>
      <c r="AD72" s="1">
        <v>5.2839999999999998E-2</v>
      </c>
      <c r="AE72" s="1">
        <v>5.3499999999999999E-2</v>
      </c>
      <c r="AF72" s="1">
        <v>7.1000000000000004E-3</v>
      </c>
      <c r="AG72" s="1">
        <v>2.3199999999999998E-2</v>
      </c>
      <c r="AH72" s="1">
        <v>6.28E-3</v>
      </c>
      <c r="AI72" s="1">
        <v>2.1239999999999998E-2</v>
      </c>
      <c r="AJ72" s="1">
        <v>5.5900000000000004E-3</v>
      </c>
      <c r="AL72" s="2"/>
      <c r="AQ72" s="1">
        <v>0.1429</v>
      </c>
      <c r="AR72" s="1">
        <v>0.13159000000000001</v>
      </c>
      <c r="AS72" s="1">
        <v>0.10516</v>
      </c>
      <c r="AT72" s="1">
        <v>9.9610000000000004E-2</v>
      </c>
      <c r="AU72" s="1">
        <v>7.8600000000000007E-3</v>
      </c>
      <c r="AV72" s="1">
        <v>8.8750000000000005E-4</v>
      </c>
      <c r="AW72" s="1">
        <v>4.3750000000000001E-4</v>
      </c>
      <c r="AX72" s="1">
        <v>1.2999999999999999E-3</v>
      </c>
      <c r="AY72" s="1">
        <v>1.2999999999999999E-3</v>
      </c>
      <c r="AZ72" s="1">
        <v>1.4E-3</v>
      </c>
      <c r="BA72" s="1">
        <v>8.7500000000000002E-4</v>
      </c>
      <c r="BB72" s="1">
        <v>2.0400000000000001E-3</v>
      </c>
      <c r="BC72" s="1">
        <v>2.0899999999999998E-3</v>
      </c>
    </row>
    <row r="73" spans="5:55" x14ac:dyDescent="0.2">
      <c r="E73" s="1">
        <v>4.7899999999999998E-2</v>
      </c>
      <c r="F73" s="1">
        <v>9.3189999999999995E-2</v>
      </c>
      <c r="G73" s="1">
        <v>8.6059999999999998E-2</v>
      </c>
      <c r="H73" s="1">
        <v>6.4710000000000004E-2</v>
      </c>
      <c r="I73" s="1">
        <v>1.1860000000000001E-2</v>
      </c>
      <c r="J73" s="1">
        <v>1.6900000000000001E-3</v>
      </c>
      <c r="K73" s="1">
        <v>-6.625E-4</v>
      </c>
      <c r="L73" s="1">
        <v>-5.0000000000000001E-4</v>
      </c>
      <c r="M73" s="1">
        <v>-5.9999999999999995E-4</v>
      </c>
      <c r="N73" s="1">
        <v>0</v>
      </c>
      <c r="O73" s="1">
        <v>-7.2499999999999995E-4</v>
      </c>
      <c r="P73" s="1">
        <v>3.7499999999999997E-5</v>
      </c>
      <c r="Q73" s="1">
        <v>1.875E-4</v>
      </c>
      <c r="S73" s="2"/>
      <c r="X73" s="1">
        <v>0.12740000000000001</v>
      </c>
      <c r="Y73" s="1">
        <v>0.11579</v>
      </c>
      <c r="Z73" s="1">
        <v>9.0560000000000002E-2</v>
      </c>
      <c r="AA73" s="1">
        <v>9.0810000000000002E-2</v>
      </c>
      <c r="AB73" s="1">
        <v>0.14216000000000001</v>
      </c>
      <c r="AC73" s="1">
        <v>9.869E-2</v>
      </c>
      <c r="AD73" s="1">
        <v>2.5139999999999999E-2</v>
      </c>
      <c r="AE73" s="1">
        <v>4.5199999999999997E-2</v>
      </c>
      <c r="AF73" s="1">
        <v>8.5000000000000006E-3</v>
      </c>
      <c r="AG73" s="1">
        <v>3.7100000000000001E-2</v>
      </c>
      <c r="AH73" s="1">
        <v>6.2670000000000003E-2</v>
      </c>
      <c r="AI73" s="1">
        <v>5.5440000000000003E-2</v>
      </c>
      <c r="AJ73" s="1">
        <v>2.189E-2</v>
      </c>
      <c r="AL73" s="2"/>
      <c r="AQ73" s="1">
        <v>0.14410000000000001</v>
      </c>
      <c r="AR73" s="1">
        <v>0.12998999999999999</v>
      </c>
      <c r="AS73" s="1">
        <v>0.10016</v>
      </c>
      <c r="AT73" s="1">
        <v>9.2910000000000006E-2</v>
      </c>
      <c r="AU73" s="1">
        <v>7.5599999999999999E-3</v>
      </c>
      <c r="AV73" s="1">
        <v>6.8749999999999996E-4</v>
      </c>
      <c r="AW73" s="1">
        <v>-6.625E-4</v>
      </c>
      <c r="AX73" s="1">
        <v>5.9999999999999995E-4</v>
      </c>
      <c r="AY73" s="1">
        <v>2.0000000000000001E-4</v>
      </c>
      <c r="AZ73" s="1">
        <v>1E-3</v>
      </c>
      <c r="BA73" s="1">
        <v>4.75E-4</v>
      </c>
      <c r="BB73" s="1">
        <v>3.3750000000000002E-4</v>
      </c>
      <c r="BC73" s="1">
        <v>1.49E-3</v>
      </c>
    </row>
    <row r="74" spans="5:55" x14ac:dyDescent="0.2">
      <c r="E74" s="1">
        <v>4.6859999999999999E-2</v>
      </c>
      <c r="F74" s="1">
        <v>4.9489999999999999E-2</v>
      </c>
      <c r="G74" s="1">
        <v>4.8579999999999998E-2</v>
      </c>
      <c r="H74" s="1">
        <v>4.965E-2</v>
      </c>
      <c r="I74" s="1">
        <v>1.04E-2</v>
      </c>
      <c r="J74" s="1">
        <v>2.5400000000000002E-3</v>
      </c>
      <c r="K74" s="1">
        <v>-5.7499999999999999E-4</v>
      </c>
      <c r="L74" s="1">
        <v>1.42857E-4</v>
      </c>
      <c r="M74" s="1">
        <v>2.375E-4</v>
      </c>
      <c r="N74" s="1">
        <v>2.875E-4</v>
      </c>
      <c r="O74" s="1">
        <v>-3.7500000000000001E-4</v>
      </c>
      <c r="P74" s="1">
        <v>-3.2499999999999999E-4</v>
      </c>
      <c r="Q74" s="1">
        <v>9.875000000000001E-4</v>
      </c>
      <c r="S74" s="2"/>
      <c r="X74" s="1">
        <v>0.12035999999999999</v>
      </c>
      <c r="Y74" s="1">
        <v>9.1689999999999994E-2</v>
      </c>
      <c r="Z74" s="1">
        <v>8.9969999999999994E-2</v>
      </c>
      <c r="AA74" s="1">
        <v>8.0250000000000002E-2</v>
      </c>
      <c r="AB74" s="1">
        <v>5.3499999999999999E-2</v>
      </c>
      <c r="AC74" s="1">
        <v>3.2239999999999998E-2</v>
      </c>
      <c r="AD74" s="1">
        <v>3.492E-2</v>
      </c>
      <c r="AE74" s="1">
        <v>2.8539999999999999E-2</v>
      </c>
      <c r="AF74" s="1">
        <v>4.7940000000000003E-2</v>
      </c>
      <c r="AG74" s="1">
        <v>3.7089999999999998E-2</v>
      </c>
      <c r="AH74" s="1">
        <v>7.0620000000000002E-2</v>
      </c>
      <c r="AI74" s="1">
        <v>3.8879999999999998E-2</v>
      </c>
      <c r="AJ74" s="1">
        <v>4.6690000000000002E-2</v>
      </c>
      <c r="AL74" s="2"/>
      <c r="AQ74" s="1">
        <v>0.13336000000000001</v>
      </c>
      <c r="AR74" s="1">
        <v>0.10499</v>
      </c>
      <c r="AS74" s="1">
        <v>0.10997999999999999</v>
      </c>
      <c r="AT74" s="1">
        <v>9.4149999999999998E-2</v>
      </c>
      <c r="AU74" s="1">
        <v>6.3E-3</v>
      </c>
      <c r="AV74" s="1">
        <v>1.0399999999999999E-3</v>
      </c>
      <c r="AW74" s="1">
        <v>3.2499999999999999E-4</v>
      </c>
      <c r="AX74" s="1">
        <v>1.8400000000000001E-3</v>
      </c>
      <c r="AY74" s="1">
        <v>-2.6249999999999998E-4</v>
      </c>
      <c r="AZ74" s="1">
        <v>-5.1250000000000004E-4</v>
      </c>
      <c r="BA74" s="1">
        <v>5.2499999999999997E-4</v>
      </c>
      <c r="BB74" s="1">
        <v>8.7500000000000002E-4</v>
      </c>
      <c r="BC74" s="1">
        <v>3.8749999999999999E-4</v>
      </c>
    </row>
    <row r="75" spans="5:55" x14ac:dyDescent="0.2">
      <c r="E75" s="1">
        <v>5.0659999999999997E-2</v>
      </c>
      <c r="F75" s="1">
        <v>4.6589999999999999E-2</v>
      </c>
      <c r="G75" s="1">
        <v>5.0869999999999999E-2</v>
      </c>
      <c r="H75" s="1">
        <v>7.8850000000000003E-2</v>
      </c>
      <c r="I75" s="1">
        <v>1.0200000000000001E-2</v>
      </c>
      <c r="J75" s="1">
        <v>1.9400000000000001E-3</v>
      </c>
      <c r="K75" s="1">
        <v>-7.7499999999999997E-4</v>
      </c>
      <c r="L75" s="1">
        <v>-6.5714300000000001E-4</v>
      </c>
      <c r="M75" s="1">
        <v>-7.6250000000000005E-4</v>
      </c>
      <c r="N75" s="1">
        <v>-7.1250000000000003E-4</v>
      </c>
      <c r="O75" s="1">
        <v>-6.7500000000000004E-4</v>
      </c>
      <c r="P75" s="1">
        <v>-8.25E-4</v>
      </c>
      <c r="Q75" s="1">
        <v>8.7499999999999999E-5</v>
      </c>
      <c r="S75" s="2"/>
      <c r="X75" s="1">
        <v>0.10965999999999999</v>
      </c>
      <c r="Y75" s="1">
        <v>8.8289999999999993E-2</v>
      </c>
      <c r="Z75" s="1">
        <v>9.1270000000000004E-2</v>
      </c>
      <c r="AA75" s="1">
        <v>8.6849999999999997E-2</v>
      </c>
      <c r="AB75" s="1">
        <v>7.6100000000000001E-2</v>
      </c>
      <c r="AC75" s="1">
        <v>7.084E-2</v>
      </c>
      <c r="AD75" s="1">
        <v>5.1119999999999999E-2</v>
      </c>
      <c r="AE75" s="1">
        <v>8.7440000000000004E-2</v>
      </c>
      <c r="AF75" s="1">
        <v>4.0439999999999997E-2</v>
      </c>
      <c r="AG75" s="1">
        <v>6.3589999999999994E-2</v>
      </c>
      <c r="AH75" s="1">
        <v>5.2929999999999998E-2</v>
      </c>
      <c r="AI75" s="1">
        <v>3.8769999999999999E-2</v>
      </c>
      <c r="AJ75" s="1">
        <v>6.2489999999999997E-2</v>
      </c>
      <c r="AL75" s="2"/>
      <c r="AQ75" s="1">
        <v>0.13045999999999999</v>
      </c>
      <c r="AR75" s="1">
        <v>0.10849</v>
      </c>
      <c r="AS75" s="1">
        <v>0.11588</v>
      </c>
      <c r="AT75" s="1">
        <v>9.9250000000000005E-2</v>
      </c>
      <c r="AU75" s="1">
        <v>5.3E-3</v>
      </c>
      <c r="AV75" s="1">
        <v>1.0399999999999999E-3</v>
      </c>
      <c r="AW75" s="1">
        <v>-1.1800000000000001E-3</v>
      </c>
      <c r="AX75" s="1">
        <v>-2.5714299999999999E-4</v>
      </c>
      <c r="AY75" s="1">
        <v>-6.2500000000000001E-5</v>
      </c>
      <c r="AZ75" s="1">
        <v>-8.1249999999999996E-4</v>
      </c>
      <c r="BA75" s="1">
        <v>-4.75E-4</v>
      </c>
      <c r="BB75" s="1">
        <v>-5.2499999999999997E-4</v>
      </c>
      <c r="BC75" s="1">
        <v>-5.1250000000000004E-4</v>
      </c>
    </row>
    <row r="76" spans="5:55" x14ac:dyDescent="0.2">
      <c r="E76" s="1">
        <v>4.7160000000000001E-2</v>
      </c>
      <c r="F76" s="1">
        <v>4.4490000000000002E-2</v>
      </c>
      <c r="G76" s="1">
        <v>4.8180000000000001E-2</v>
      </c>
      <c r="H76" s="1">
        <v>5.525E-2</v>
      </c>
      <c r="I76" s="1">
        <v>9.9000000000000008E-3</v>
      </c>
      <c r="J76" s="1">
        <v>1.9400000000000001E-3</v>
      </c>
      <c r="K76" s="1">
        <v>-4.75E-4</v>
      </c>
      <c r="L76" s="1">
        <v>-1.16E-3</v>
      </c>
      <c r="M76" s="1">
        <v>-5.6249999999999996E-4</v>
      </c>
      <c r="N76" s="1">
        <v>-8.1249999999999996E-4</v>
      </c>
      <c r="O76" s="1">
        <v>-1.08E-3</v>
      </c>
      <c r="P76" s="1">
        <v>-6.2500000000000001E-4</v>
      </c>
      <c r="Q76" s="1">
        <v>-2.1249999999999999E-4</v>
      </c>
      <c r="S76" s="2"/>
      <c r="X76" s="1">
        <v>0.10886</v>
      </c>
      <c r="Y76" s="1">
        <v>8.9990000000000001E-2</v>
      </c>
      <c r="Z76" s="1">
        <v>9.0679999999999997E-2</v>
      </c>
      <c r="AA76" s="1">
        <v>8.4949999999999998E-2</v>
      </c>
      <c r="AB76" s="1">
        <v>4.2299999999999997E-2</v>
      </c>
      <c r="AC76" s="1">
        <v>5.2139999999999999E-2</v>
      </c>
      <c r="AD76" s="1">
        <v>4.573E-2</v>
      </c>
      <c r="AE76" s="1">
        <v>4.7440000000000003E-2</v>
      </c>
      <c r="AF76" s="1">
        <v>2.5139999999999999E-2</v>
      </c>
      <c r="AG76" s="1">
        <v>2.8989999999999998E-2</v>
      </c>
      <c r="AH76" s="1">
        <v>4.5319999999999999E-2</v>
      </c>
      <c r="AI76" s="1">
        <v>3.9269999999999999E-2</v>
      </c>
      <c r="AJ76" s="1">
        <v>3.739E-2</v>
      </c>
      <c r="AL76" s="2"/>
      <c r="AQ76" s="1">
        <v>0.13075999999999999</v>
      </c>
      <c r="AR76" s="1">
        <v>0.11359</v>
      </c>
      <c r="AS76" s="1">
        <v>0.11608</v>
      </c>
      <c r="AT76" s="1">
        <v>0.10385</v>
      </c>
      <c r="AU76" s="1">
        <v>6.3E-3</v>
      </c>
      <c r="AV76" s="1">
        <v>2.2399999999999998E-3</v>
      </c>
      <c r="AW76" s="1">
        <v>-6.7500000000000004E-4</v>
      </c>
      <c r="AX76" s="1">
        <v>-2.5714299999999999E-4</v>
      </c>
      <c r="AY76" s="1">
        <v>-4.6250000000000002E-4</v>
      </c>
      <c r="AZ76" s="1">
        <v>8.7499999999999999E-5</v>
      </c>
      <c r="BA76" s="1">
        <v>5.9199999999999999E-3</v>
      </c>
      <c r="BB76" s="1">
        <v>-2.5000000000000001E-5</v>
      </c>
      <c r="BC76" s="1">
        <v>1.875E-4</v>
      </c>
    </row>
    <row r="77" spans="5:55" x14ac:dyDescent="0.2">
      <c r="E77" s="1">
        <v>4.5659999999999999E-2</v>
      </c>
      <c r="F77" s="1">
        <v>4.539E-2</v>
      </c>
      <c r="G77" s="1">
        <v>5.917E-2</v>
      </c>
      <c r="H77" s="1">
        <v>9.9349999999999994E-2</v>
      </c>
      <c r="I77" s="1">
        <v>1.0500000000000001E-2</v>
      </c>
      <c r="J77" s="1">
        <v>2.2399999999999998E-3</v>
      </c>
      <c r="K77" s="1">
        <v>-6.7500000000000004E-4</v>
      </c>
      <c r="L77" s="1">
        <v>-7.5714300000000005E-4</v>
      </c>
      <c r="M77" s="1">
        <v>-1.06E-3</v>
      </c>
      <c r="N77" s="1">
        <v>-9.1250000000000001E-4</v>
      </c>
      <c r="O77" s="1">
        <v>-8.7500000000000002E-4</v>
      </c>
      <c r="P77" s="1">
        <v>-9.2500000000000004E-4</v>
      </c>
      <c r="Q77" s="1">
        <v>-1.125E-4</v>
      </c>
      <c r="S77" s="2"/>
      <c r="X77" s="1">
        <v>0.10766000000000001</v>
      </c>
      <c r="Y77" s="1">
        <v>8.4089999999999998E-2</v>
      </c>
      <c r="Z77" s="1">
        <v>8.9469999999999994E-2</v>
      </c>
      <c r="AA77" s="1">
        <v>7.8950000000000006E-2</v>
      </c>
      <c r="AB77" s="1">
        <v>7.2999999999999995E-2</v>
      </c>
      <c r="AC77" s="1">
        <v>0.10564</v>
      </c>
      <c r="AD77" s="1">
        <v>4.113E-2</v>
      </c>
      <c r="AE77" s="1">
        <v>4.904E-2</v>
      </c>
      <c r="AF77" s="1">
        <v>3.5740000000000001E-2</v>
      </c>
      <c r="AG77" s="1">
        <v>4.3490000000000001E-2</v>
      </c>
      <c r="AH77" s="1">
        <v>2.8129999999999999E-2</v>
      </c>
      <c r="AI77" s="1">
        <v>8.5379999999999998E-2</v>
      </c>
      <c r="AJ77" s="1">
        <v>4.879E-2</v>
      </c>
      <c r="AL77" s="2"/>
      <c r="AQ77" s="1">
        <v>0.14255999999999999</v>
      </c>
      <c r="AR77" s="1">
        <v>0.11309</v>
      </c>
      <c r="AS77" s="1">
        <v>0.11728</v>
      </c>
      <c r="AT77" s="1">
        <v>0.10195</v>
      </c>
      <c r="AU77" s="1">
        <v>6.7000000000000002E-3</v>
      </c>
      <c r="AV77" s="1">
        <v>1.24E-3</v>
      </c>
      <c r="AW77" s="1">
        <v>-8.7500000000000002E-4</v>
      </c>
      <c r="AX77" s="1">
        <v>-3.5714299999999998E-4</v>
      </c>
      <c r="AY77" s="1">
        <v>-7.6250000000000005E-4</v>
      </c>
      <c r="AZ77" s="1">
        <v>-2.1249999999999999E-4</v>
      </c>
      <c r="BA77" s="1">
        <v>-4.75E-4</v>
      </c>
      <c r="BB77" s="1">
        <v>-5.2499999999999997E-4</v>
      </c>
      <c r="BC77" s="1">
        <v>-1.125E-4</v>
      </c>
    </row>
    <row r="78" spans="5:55" x14ac:dyDescent="0.2">
      <c r="E78" s="1">
        <v>4.8460000000000003E-2</v>
      </c>
      <c r="F78" s="1">
        <v>4.829E-2</v>
      </c>
      <c r="G78" s="1">
        <v>7.2470000000000007E-2</v>
      </c>
      <c r="H78" s="1">
        <v>8.6449999999999999E-2</v>
      </c>
      <c r="I78" s="1">
        <v>1.2E-2</v>
      </c>
      <c r="J78" s="1">
        <v>2.5400000000000002E-3</v>
      </c>
      <c r="K78" s="1">
        <v>-5.7499999999999999E-4</v>
      </c>
      <c r="L78" s="1">
        <v>-7.5714300000000005E-4</v>
      </c>
      <c r="M78" s="1">
        <v>-1.16E-3</v>
      </c>
      <c r="N78" s="1">
        <v>-5.1250000000000004E-4</v>
      </c>
      <c r="O78" s="1">
        <v>-9.7499999999999996E-4</v>
      </c>
      <c r="P78" s="1">
        <v>-7.2499999999999995E-4</v>
      </c>
      <c r="Q78" s="1">
        <v>-1.125E-4</v>
      </c>
      <c r="S78" s="2"/>
      <c r="X78" s="1">
        <v>0.12076000000000001</v>
      </c>
      <c r="Y78" s="1">
        <v>8.609E-2</v>
      </c>
      <c r="Z78" s="1">
        <v>8.9080000000000006E-2</v>
      </c>
      <c r="AA78" s="1">
        <v>7.4249999999999997E-2</v>
      </c>
      <c r="AB78" s="1">
        <v>9.2799999999999994E-2</v>
      </c>
      <c r="AC78" s="1">
        <v>7.2539999999999993E-2</v>
      </c>
      <c r="AD78" s="1">
        <v>3.3329999999999999E-2</v>
      </c>
      <c r="AE78" s="1">
        <v>9.6439999999999998E-2</v>
      </c>
      <c r="AF78" s="1">
        <v>3.8640000000000001E-2</v>
      </c>
      <c r="AG78" s="1">
        <v>0.11249000000000001</v>
      </c>
      <c r="AH78" s="1">
        <v>9.7629999999999995E-2</v>
      </c>
      <c r="AI78" s="1">
        <v>7.9579999999999998E-2</v>
      </c>
      <c r="AJ78" s="1">
        <v>6.9690000000000002E-2</v>
      </c>
      <c r="AL78" s="2"/>
      <c r="AQ78" s="1">
        <v>0.13786000000000001</v>
      </c>
      <c r="AR78" s="1">
        <v>0.11329</v>
      </c>
      <c r="AS78" s="1">
        <v>0.11658</v>
      </c>
      <c r="AT78" s="1">
        <v>0.10255</v>
      </c>
      <c r="AU78" s="1">
        <v>6.8999999999999999E-3</v>
      </c>
      <c r="AV78" s="1">
        <v>1.5399999999999999E-3</v>
      </c>
      <c r="AW78" s="1">
        <v>-5.7499999999999999E-4</v>
      </c>
      <c r="AX78" s="1">
        <v>-1.57143E-4</v>
      </c>
      <c r="AY78" s="1">
        <v>-2.6249999999999998E-4</v>
      </c>
      <c r="AZ78" s="1">
        <v>1.1900000000000001E-3</v>
      </c>
      <c r="BA78" s="1">
        <v>1.4300000000000001E-3</v>
      </c>
      <c r="BB78" s="1">
        <v>1.2800000000000001E-3</v>
      </c>
      <c r="BC78" s="1">
        <v>7.8750000000000001E-4</v>
      </c>
    </row>
    <row r="79" spans="5:55" x14ac:dyDescent="0.2">
      <c r="E79" s="1">
        <v>4.5260000000000002E-2</v>
      </c>
      <c r="F79" s="1">
        <v>4.539E-2</v>
      </c>
      <c r="G79" s="1">
        <v>4.5370000000000001E-2</v>
      </c>
      <c r="H79" s="1">
        <v>3.9050000000000001E-2</v>
      </c>
      <c r="I79" s="1">
        <v>9.4000000000000004E-3</v>
      </c>
      <c r="J79" s="1">
        <v>1.24E-3</v>
      </c>
      <c r="K79" s="1">
        <v>-8.7500000000000002E-4</v>
      </c>
      <c r="L79" s="1">
        <v>-8.5714299999999999E-4</v>
      </c>
      <c r="M79" s="1">
        <v>-9.6250000000000003E-4</v>
      </c>
      <c r="N79" s="1">
        <v>-7.1250000000000003E-4</v>
      </c>
      <c r="O79" s="1">
        <v>-8.7500000000000002E-4</v>
      </c>
      <c r="P79" s="1">
        <v>-7.2499999999999995E-4</v>
      </c>
      <c r="Q79" s="1">
        <v>-3.1250000000000001E-4</v>
      </c>
      <c r="S79" s="2"/>
      <c r="X79" s="1">
        <v>0.12956000000000001</v>
      </c>
      <c r="Y79" s="1">
        <v>9.1490000000000002E-2</v>
      </c>
      <c r="Z79" s="1">
        <v>9.3170000000000003E-2</v>
      </c>
      <c r="AA79" s="1">
        <v>7.5649999999999995E-2</v>
      </c>
      <c r="AB79" s="1">
        <v>8.2600000000000007E-2</v>
      </c>
      <c r="AC79" s="1">
        <v>8.7739999999999999E-2</v>
      </c>
      <c r="AD79" s="1">
        <v>2.6030000000000001E-2</v>
      </c>
      <c r="AE79" s="1">
        <v>4.684E-2</v>
      </c>
      <c r="AF79" s="1">
        <v>4.0640000000000003E-2</v>
      </c>
      <c r="AG79" s="1">
        <v>5.0189999999999999E-2</v>
      </c>
      <c r="AH79" s="1">
        <v>2.5729999999999999E-2</v>
      </c>
      <c r="AI79" s="1">
        <v>7.4370000000000006E-2</v>
      </c>
      <c r="AJ79" s="1">
        <v>7.1290000000000006E-2</v>
      </c>
      <c r="AL79" s="2"/>
      <c r="AQ79" s="1">
        <v>0.14316000000000001</v>
      </c>
      <c r="AR79" s="1">
        <v>0.11398999999999999</v>
      </c>
      <c r="AS79" s="1">
        <v>0.11648</v>
      </c>
      <c r="AT79" s="1">
        <v>0.10155</v>
      </c>
      <c r="AU79" s="1">
        <v>6.7000000000000002E-3</v>
      </c>
      <c r="AV79" s="1">
        <v>1.8400000000000001E-3</v>
      </c>
      <c r="AW79" s="1">
        <v>-2.7500000000000002E-4</v>
      </c>
      <c r="AX79" s="1">
        <v>2.42857E-4</v>
      </c>
      <c r="AY79" s="1">
        <v>3.7499999999999997E-5</v>
      </c>
      <c r="AZ79" s="1">
        <v>-4.125E-4</v>
      </c>
      <c r="BA79" s="1">
        <v>-1.75E-4</v>
      </c>
      <c r="BB79" s="1">
        <v>3.7500000000000001E-4</v>
      </c>
      <c r="BC79" s="1">
        <v>-1.125E-4</v>
      </c>
    </row>
    <row r="80" spans="5:55" x14ac:dyDescent="0.2">
      <c r="E80" s="1">
        <v>4.496E-2</v>
      </c>
      <c r="F80" s="1">
        <v>4.6890000000000001E-2</v>
      </c>
      <c r="G80" s="1">
        <v>5.237E-2</v>
      </c>
      <c r="H80" s="1">
        <v>8.4949999999999998E-2</v>
      </c>
      <c r="I80" s="1">
        <v>7.6E-3</v>
      </c>
      <c r="J80" s="1">
        <v>2.3400000000000001E-3</v>
      </c>
      <c r="K80" s="1">
        <v>-3.7500000000000001E-4</v>
      </c>
      <c r="L80" s="1">
        <v>-4.5714300000000002E-4</v>
      </c>
      <c r="M80" s="1">
        <v>-6.625E-4</v>
      </c>
      <c r="N80" s="1">
        <v>-3.1250000000000001E-4</v>
      </c>
      <c r="O80" s="1">
        <v>-6.7500000000000004E-4</v>
      </c>
      <c r="P80" s="1">
        <v>-6.2500000000000001E-4</v>
      </c>
      <c r="Q80" s="1">
        <v>-1.125E-4</v>
      </c>
      <c r="S80" s="2"/>
      <c r="X80" s="1">
        <v>0.11606</v>
      </c>
      <c r="Y80" s="1">
        <v>9.1689999999999994E-2</v>
      </c>
      <c r="Z80" s="1">
        <v>9.2670000000000002E-2</v>
      </c>
      <c r="AA80" s="1">
        <v>7.2950000000000001E-2</v>
      </c>
      <c r="AB80" s="1">
        <v>0.12280000000000001</v>
      </c>
      <c r="AC80" s="1">
        <v>8.1040000000000001E-2</v>
      </c>
      <c r="AD80" s="1">
        <v>2.8629999999999999E-2</v>
      </c>
      <c r="AE80" s="1">
        <v>2.7740000000000001E-2</v>
      </c>
      <c r="AF80" s="1">
        <v>2.3740000000000001E-2</v>
      </c>
      <c r="AG80" s="1">
        <v>3.4389999999999997E-2</v>
      </c>
      <c r="AH80" s="1">
        <v>5.203E-2</v>
      </c>
      <c r="AI80" s="1">
        <v>3.9379999999999998E-2</v>
      </c>
      <c r="AJ80" s="1">
        <v>3.7990000000000003E-2</v>
      </c>
      <c r="AL80" s="2"/>
      <c r="AQ80" s="1">
        <v>0.14066000000000001</v>
      </c>
      <c r="AR80" s="1">
        <v>0.11279</v>
      </c>
      <c r="AS80" s="1">
        <v>0.11627999999999999</v>
      </c>
      <c r="AT80" s="1">
        <v>0.10195</v>
      </c>
      <c r="AU80" s="1">
        <v>7.7000000000000002E-3</v>
      </c>
      <c r="AV80" s="1">
        <v>1.5399999999999999E-3</v>
      </c>
      <c r="AW80" s="1">
        <v>1.33E-3</v>
      </c>
      <c r="AX80" s="1">
        <v>1.64E-3</v>
      </c>
      <c r="AY80" s="1">
        <v>9.3749999999999997E-4</v>
      </c>
      <c r="AZ80" s="1">
        <v>2.49E-3</v>
      </c>
      <c r="BA80" s="1">
        <v>1.33E-3</v>
      </c>
      <c r="BB80" s="1">
        <v>1.1800000000000001E-3</v>
      </c>
      <c r="BC80" s="1">
        <v>1.7899999999999999E-3</v>
      </c>
    </row>
    <row r="81" spans="5:55" x14ac:dyDescent="0.2">
      <c r="E81" s="1">
        <v>4.6460000000000001E-2</v>
      </c>
      <c r="F81" s="1">
        <v>5.0090000000000003E-2</v>
      </c>
      <c r="G81" s="1">
        <v>5.1479999999999998E-2</v>
      </c>
      <c r="H81" s="1">
        <v>5.9749999999999998E-2</v>
      </c>
      <c r="I81" s="1">
        <v>1.18E-2</v>
      </c>
      <c r="J81" s="1">
        <v>2.4399999999999999E-3</v>
      </c>
      <c r="K81" s="1">
        <v>-3.7500000000000001E-4</v>
      </c>
      <c r="L81" s="1">
        <v>-5.5714299999999996E-4</v>
      </c>
      <c r="M81" s="1">
        <v>-2.6249999999999998E-4</v>
      </c>
      <c r="N81" s="1">
        <v>-1.125E-4</v>
      </c>
      <c r="O81" s="1">
        <v>-3.7500000000000001E-4</v>
      </c>
      <c r="P81" s="1">
        <v>-8.25E-4</v>
      </c>
      <c r="Q81" s="1">
        <v>-1.125E-4</v>
      </c>
      <c r="S81" s="2"/>
      <c r="X81" s="1">
        <v>0.12116</v>
      </c>
      <c r="Y81" s="1">
        <v>8.3690000000000001E-2</v>
      </c>
      <c r="Z81" s="1">
        <v>9.1579999999999995E-2</v>
      </c>
      <c r="AA81" s="1">
        <v>7.6450000000000004E-2</v>
      </c>
      <c r="AB81" s="1">
        <v>8.7300000000000003E-2</v>
      </c>
      <c r="AC81" s="1">
        <v>4.4240000000000002E-2</v>
      </c>
      <c r="AD81" s="1">
        <v>2.5520000000000001E-2</v>
      </c>
      <c r="AE81" s="1">
        <v>3.4639999999999997E-2</v>
      </c>
      <c r="AF81" s="1">
        <v>2.2939999999999999E-2</v>
      </c>
      <c r="AG81" s="1">
        <v>2.1389999999999999E-2</v>
      </c>
      <c r="AH81" s="1">
        <v>2.6720000000000001E-2</v>
      </c>
      <c r="AI81" s="1">
        <v>2.3779999999999999E-2</v>
      </c>
      <c r="AJ81" s="1">
        <v>6.3490000000000005E-2</v>
      </c>
      <c r="AL81" s="2"/>
      <c r="AQ81" s="1">
        <v>0.14166000000000001</v>
      </c>
      <c r="AR81" s="1">
        <v>0.10539</v>
      </c>
      <c r="AS81" s="1">
        <v>0.11008</v>
      </c>
      <c r="AT81" s="1">
        <v>9.5350000000000004E-2</v>
      </c>
      <c r="AU81" s="1">
        <v>6.7999999999999996E-3</v>
      </c>
      <c r="AV81" s="1">
        <v>1.5399999999999999E-3</v>
      </c>
      <c r="AW81" s="1">
        <v>-4.75E-4</v>
      </c>
      <c r="AX81" s="1">
        <v>2.42857E-4</v>
      </c>
      <c r="AY81" s="1">
        <v>1.4239999999999999E-2</v>
      </c>
      <c r="AZ81" s="1">
        <v>4.8749999999999998E-4</v>
      </c>
      <c r="BA81" s="1">
        <v>-3.7500000000000001E-4</v>
      </c>
      <c r="BB81" s="1">
        <v>7.4999999999999993E-5</v>
      </c>
      <c r="BC81" s="1">
        <v>1.09E-3</v>
      </c>
    </row>
    <row r="82" spans="5:55" x14ac:dyDescent="0.2">
      <c r="E82" s="1">
        <v>4.8300000000000003E-2</v>
      </c>
      <c r="F82" s="1">
        <v>4.981E-2</v>
      </c>
      <c r="G82" s="1">
        <v>5.4440000000000002E-2</v>
      </c>
      <c r="H82" s="1">
        <v>5.8529999999999999E-2</v>
      </c>
      <c r="I82" s="1">
        <v>1.393E-2</v>
      </c>
      <c r="J82" s="1">
        <v>-3.5E-4</v>
      </c>
      <c r="K82" s="1">
        <v>4.125E-4</v>
      </c>
      <c r="L82" s="1">
        <v>-3.2499999999999999E-4</v>
      </c>
      <c r="M82" s="1">
        <v>-2.6249999999999998E-4</v>
      </c>
      <c r="N82" s="1">
        <v>4.125E-4</v>
      </c>
      <c r="O82" s="1">
        <v>-1.6249999999999999E-4</v>
      </c>
      <c r="P82" s="1">
        <v>-4.2499999999999998E-4</v>
      </c>
      <c r="Q82" s="1">
        <v>5.9999999999999995E-4</v>
      </c>
      <c r="S82" s="2"/>
      <c r="X82" s="1">
        <v>0.1457</v>
      </c>
      <c r="Y82" s="1">
        <v>0.10131</v>
      </c>
      <c r="Z82" s="1">
        <v>9.6339999999999995E-2</v>
      </c>
      <c r="AA82" s="1">
        <v>8.7529999999999997E-2</v>
      </c>
      <c r="AB82" s="1">
        <v>0.11773</v>
      </c>
      <c r="AC82" s="1">
        <v>5.7849999999999999E-2</v>
      </c>
      <c r="AD82" s="1">
        <v>3.4909999999999997E-2</v>
      </c>
      <c r="AE82" s="1">
        <v>4.0680000000000001E-2</v>
      </c>
      <c r="AF82" s="1">
        <v>3.594E-2</v>
      </c>
      <c r="AG82" s="1">
        <v>4.351E-2</v>
      </c>
      <c r="AH82" s="1">
        <v>4.8939999999999997E-2</v>
      </c>
      <c r="AI82" s="1">
        <v>4.2470000000000001E-2</v>
      </c>
      <c r="AJ82" s="1">
        <v>5.6599999999999998E-2</v>
      </c>
      <c r="AL82" s="2"/>
      <c r="AQ82" s="1">
        <v>0.1391</v>
      </c>
      <c r="AR82" s="1">
        <v>0.11951000000000001</v>
      </c>
      <c r="AS82" s="1">
        <v>0.10834000000000001</v>
      </c>
      <c r="AT82" s="1">
        <v>9.3329999999999996E-2</v>
      </c>
      <c r="AU82" s="1">
        <v>6.6299999999999996E-3</v>
      </c>
      <c r="AV82" s="1">
        <v>-1.4999999999999999E-4</v>
      </c>
      <c r="AW82" s="1">
        <v>2.1249999999999999E-4</v>
      </c>
      <c r="AX82" s="1">
        <v>7.4999999999999993E-5</v>
      </c>
      <c r="AY82" s="1">
        <v>-5.6249999999999996E-4</v>
      </c>
      <c r="AZ82" s="1">
        <v>1.2500000000000001E-5</v>
      </c>
      <c r="BA82" s="1">
        <v>8.3750000000000003E-4</v>
      </c>
      <c r="BB82" s="1">
        <v>8.7500000000000002E-4</v>
      </c>
      <c r="BC82" s="1">
        <v>5.9999999999999995E-4</v>
      </c>
    </row>
    <row r="83" spans="5:55" x14ac:dyDescent="0.2">
      <c r="E83" s="1">
        <v>0.05</v>
      </c>
      <c r="F83" s="1">
        <v>4.6309999999999997E-2</v>
      </c>
      <c r="G83" s="1">
        <v>5.5840000000000001E-2</v>
      </c>
      <c r="H83" s="1">
        <v>7.0319999999999994E-2</v>
      </c>
      <c r="I83" s="1">
        <v>1.0529999999999999E-2</v>
      </c>
      <c r="J83" s="1">
        <v>-1.25E-3</v>
      </c>
      <c r="K83" s="1">
        <v>-1.875E-4</v>
      </c>
      <c r="L83" s="1">
        <v>-9.2500000000000004E-4</v>
      </c>
      <c r="M83" s="1">
        <v>-7.6250000000000005E-4</v>
      </c>
      <c r="N83" s="1">
        <v>-8.8750000000000005E-4</v>
      </c>
      <c r="O83" s="1">
        <v>-5.6249999999999996E-4</v>
      </c>
      <c r="P83" s="1">
        <v>-7.2499999999999995E-4</v>
      </c>
      <c r="Q83" s="1">
        <v>2.0000000000000001E-4</v>
      </c>
      <c r="S83" s="2"/>
      <c r="X83" s="1">
        <v>0.11840000000000001</v>
      </c>
      <c r="Y83" s="1">
        <v>9.9809999999999996E-2</v>
      </c>
      <c r="Z83" s="1">
        <v>9.4740000000000005E-2</v>
      </c>
      <c r="AA83" s="1">
        <v>7.8829999999999997E-2</v>
      </c>
      <c r="AB83" s="1">
        <v>8.5930000000000006E-2</v>
      </c>
      <c r="AC83" s="1">
        <v>7.9049999999999995E-2</v>
      </c>
      <c r="AD83" s="1">
        <v>3.8510000000000003E-2</v>
      </c>
      <c r="AE83" s="1">
        <v>3.288E-2</v>
      </c>
      <c r="AF83" s="1">
        <v>2.5839999999999998E-2</v>
      </c>
      <c r="AG83" s="1">
        <v>4.9110000000000001E-2</v>
      </c>
      <c r="AH83" s="1">
        <v>3.9239999999999997E-2</v>
      </c>
      <c r="AI83" s="1">
        <v>3.637E-2</v>
      </c>
      <c r="AJ83" s="1">
        <v>3.78E-2</v>
      </c>
      <c r="AL83" s="2"/>
      <c r="AQ83" s="1">
        <v>0.14019999999999999</v>
      </c>
      <c r="AR83" s="1">
        <v>0.12111</v>
      </c>
      <c r="AS83" s="1">
        <v>0.11494</v>
      </c>
      <c r="AT83" s="1">
        <v>0.10063</v>
      </c>
      <c r="AU83" s="1">
        <v>6.2199999999999998E-3</v>
      </c>
      <c r="AV83" s="1">
        <v>-1.75E-3</v>
      </c>
      <c r="AW83" s="1">
        <v>-1.1900000000000001E-3</v>
      </c>
      <c r="AX83" s="1">
        <v>-9.2500000000000004E-4</v>
      </c>
      <c r="AY83" s="1">
        <v>-2.6249999999999998E-4</v>
      </c>
      <c r="AZ83" s="1">
        <v>-8.8750000000000005E-4</v>
      </c>
      <c r="BA83" s="1">
        <v>-4.6250000000000002E-4</v>
      </c>
      <c r="BB83" s="1">
        <v>-6.2500000000000001E-4</v>
      </c>
      <c r="BC83" s="1">
        <v>-2.0000000000000001E-4</v>
      </c>
    </row>
    <row r="84" spans="5:55" x14ac:dyDescent="0.2">
      <c r="E84" s="1">
        <v>4.53E-2</v>
      </c>
      <c r="F84" s="1">
        <v>4.5109999999999997E-2</v>
      </c>
      <c r="G84" s="1">
        <v>5.5640000000000002E-2</v>
      </c>
      <c r="H84" s="1">
        <v>5.543E-2</v>
      </c>
      <c r="I84" s="1">
        <v>1.023E-2</v>
      </c>
      <c r="J84" s="1">
        <v>-1.4499999999999999E-3</v>
      </c>
      <c r="K84" s="1">
        <v>-8.7499999999999999E-5</v>
      </c>
      <c r="L84" s="1">
        <v>-9.2500000000000004E-4</v>
      </c>
      <c r="M84" s="1">
        <v>-8.6249999999999999E-4</v>
      </c>
      <c r="N84" s="1">
        <v>-1.875E-4</v>
      </c>
      <c r="O84" s="1">
        <v>-2.6249999999999998E-4</v>
      </c>
      <c r="P84" s="1">
        <v>-3.2499999999999999E-4</v>
      </c>
      <c r="Q84" s="1">
        <v>-3.4694499999999997E-18</v>
      </c>
      <c r="S84" s="2"/>
      <c r="X84" s="1">
        <v>0.1192</v>
      </c>
      <c r="Y84" s="1">
        <v>9.9809999999999996E-2</v>
      </c>
      <c r="Z84" s="1">
        <v>9.6240000000000006E-2</v>
      </c>
      <c r="AA84" s="1">
        <v>7.9920000000000005E-2</v>
      </c>
      <c r="AB84" s="1">
        <v>5.0029999999999998E-2</v>
      </c>
      <c r="AC84" s="1">
        <v>4.9549999999999997E-2</v>
      </c>
      <c r="AD84" s="1">
        <v>3.9510000000000003E-2</v>
      </c>
      <c r="AE84" s="1">
        <v>3.4279999999999998E-2</v>
      </c>
      <c r="AF84" s="1">
        <v>2.7140000000000001E-2</v>
      </c>
      <c r="AG84" s="1">
        <v>4.9910000000000003E-2</v>
      </c>
      <c r="AH84" s="1">
        <v>6.744E-2</v>
      </c>
      <c r="AI84" s="1">
        <v>3.2070000000000001E-2</v>
      </c>
      <c r="AJ84" s="1">
        <v>4.7600000000000003E-2</v>
      </c>
      <c r="AL84" s="2"/>
      <c r="AQ84" s="1">
        <v>0.13450000000000001</v>
      </c>
      <c r="AR84" s="1">
        <v>0.12300999999999999</v>
      </c>
      <c r="AS84" s="1">
        <v>0.11644</v>
      </c>
      <c r="AT84" s="1">
        <v>0.10312</v>
      </c>
      <c r="AU84" s="1">
        <v>6.2199999999999998E-3</v>
      </c>
      <c r="AV84" s="1">
        <v>-2.2499999999999998E-3</v>
      </c>
      <c r="AW84" s="1">
        <v>-1.1900000000000001E-3</v>
      </c>
      <c r="AX84" s="1">
        <v>-1.25E-4</v>
      </c>
      <c r="AY84" s="1">
        <v>-8.6249999999999999E-4</v>
      </c>
      <c r="AZ84" s="1">
        <v>-8.8750000000000005E-4</v>
      </c>
      <c r="BA84" s="1">
        <v>-6.625E-4</v>
      </c>
      <c r="BB84" s="1">
        <v>-2.2499999999999999E-4</v>
      </c>
      <c r="BC84" s="1">
        <v>2.0000000000000001E-4</v>
      </c>
    </row>
    <row r="85" spans="5:55" x14ac:dyDescent="0.2">
      <c r="E85" s="1">
        <v>4.4699999999999997E-2</v>
      </c>
      <c r="F85" s="1">
        <v>4.5409999999999999E-2</v>
      </c>
      <c r="G85" s="1">
        <v>5.7340000000000002E-2</v>
      </c>
      <c r="H85" s="1">
        <v>8.2320000000000004E-2</v>
      </c>
      <c r="I85" s="1">
        <v>1.043E-2</v>
      </c>
      <c r="J85" s="1">
        <v>-4.4999999999999999E-4</v>
      </c>
      <c r="K85" s="1">
        <v>-5.8750000000000002E-4</v>
      </c>
      <c r="L85" s="1">
        <v>-9.2500000000000004E-4</v>
      </c>
      <c r="M85" s="1">
        <v>-1.06E-3</v>
      </c>
      <c r="N85" s="1">
        <v>-1.39E-3</v>
      </c>
      <c r="O85" s="1">
        <v>-5.6249999999999996E-4</v>
      </c>
      <c r="P85" s="1">
        <v>-9.2500000000000004E-4</v>
      </c>
      <c r="Q85" s="1">
        <v>-3.4694499999999997E-18</v>
      </c>
      <c r="S85" s="2"/>
      <c r="X85" s="1">
        <v>0.12820000000000001</v>
      </c>
      <c r="Y85" s="1">
        <v>0.10041</v>
      </c>
      <c r="Z85" s="1">
        <v>9.7739999999999994E-2</v>
      </c>
      <c r="AA85" s="1">
        <v>8.1420000000000006E-2</v>
      </c>
      <c r="AB85" s="1">
        <v>5.5719999999999999E-2</v>
      </c>
      <c r="AC85" s="1">
        <v>5.8349999999999999E-2</v>
      </c>
      <c r="AD85" s="1">
        <v>5.5509999999999997E-2</v>
      </c>
      <c r="AE85" s="1">
        <v>4.3279999999999999E-2</v>
      </c>
      <c r="AF85" s="1">
        <v>0.14874000000000001</v>
      </c>
      <c r="AG85" s="1">
        <v>0.10600999999999999</v>
      </c>
      <c r="AH85" s="1">
        <v>8.8440000000000005E-2</v>
      </c>
      <c r="AI85" s="1">
        <v>8.1979999999999997E-2</v>
      </c>
      <c r="AJ85" s="1">
        <v>8.8700000000000001E-2</v>
      </c>
      <c r="AL85" s="2"/>
      <c r="AQ85" s="1">
        <v>0.13769999999999999</v>
      </c>
      <c r="AR85" s="1">
        <v>0.12590999999999999</v>
      </c>
      <c r="AS85" s="1">
        <v>0.11854000000000001</v>
      </c>
      <c r="AT85" s="1">
        <v>9.9930000000000005E-2</v>
      </c>
      <c r="AU85" s="1">
        <v>6.7299999999999999E-3</v>
      </c>
      <c r="AV85" s="1">
        <v>-1.5499999999999999E-3</v>
      </c>
      <c r="AW85" s="1">
        <v>-1.1900000000000001E-3</v>
      </c>
      <c r="AX85" s="1">
        <v>-5.2499999999999997E-4</v>
      </c>
      <c r="AY85" s="1">
        <v>-4.6250000000000002E-4</v>
      </c>
      <c r="AZ85" s="1">
        <v>-5.8750000000000002E-4</v>
      </c>
      <c r="BA85" s="1">
        <v>-4.6250000000000002E-4</v>
      </c>
      <c r="BB85" s="1">
        <v>-2.2499999999999999E-4</v>
      </c>
      <c r="BC85" s="1">
        <v>4.0000000000000002E-4</v>
      </c>
    </row>
    <row r="86" spans="5:55" x14ac:dyDescent="0.2">
      <c r="E86" s="1">
        <v>4.8599999999999997E-2</v>
      </c>
      <c r="F86" s="1">
        <v>4.9209999999999997E-2</v>
      </c>
      <c r="G86" s="1">
        <v>6.8640000000000007E-2</v>
      </c>
      <c r="H86" s="1">
        <v>7.8020000000000006E-2</v>
      </c>
      <c r="I86" s="1">
        <v>1.342E-2</v>
      </c>
      <c r="J86" s="1">
        <v>-9.5E-4</v>
      </c>
      <c r="K86" s="1">
        <v>-3.8749999999999999E-4</v>
      </c>
      <c r="L86" s="1">
        <v>-9.2500000000000004E-4</v>
      </c>
      <c r="M86" s="1">
        <v>-8.6249999999999999E-4</v>
      </c>
      <c r="N86" s="1">
        <v>-7.8750000000000001E-4</v>
      </c>
      <c r="O86" s="1">
        <v>-7.6250000000000005E-4</v>
      </c>
      <c r="P86" s="1">
        <v>-6.2500000000000001E-4</v>
      </c>
      <c r="Q86" s="1">
        <v>2.0000000000000001E-4</v>
      </c>
      <c r="S86" s="2"/>
      <c r="X86" s="1">
        <v>0.1244</v>
      </c>
      <c r="Y86" s="1">
        <v>9.6409999999999996E-2</v>
      </c>
      <c r="Z86" s="1">
        <v>9.6140000000000003E-2</v>
      </c>
      <c r="AA86" s="1">
        <v>7.8729999999999994E-2</v>
      </c>
      <c r="AB86" s="1">
        <v>0.11083</v>
      </c>
      <c r="AC86" s="1">
        <v>8.1949999999999995E-2</v>
      </c>
      <c r="AD86" s="1">
        <v>3.2210000000000003E-2</v>
      </c>
      <c r="AE86" s="1">
        <v>3.2680000000000001E-2</v>
      </c>
      <c r="AF86" s="1">
        <v>3.9440000000000003E-2</v>
      </c>
      <c r="AG86" s="1">
        <v>3.2910000000000002E-2</v>
      </c>
      <c r="AH86" s="1">
        <v>5.024E-2</v>
      </c>
      <c r="AI86" s="1">
        <v>3.3669999999999999E-2</v>
      </c>
      <c r="AJ86" s="1">
        <v>5.8299999999999998E-2</v>
      </c>
      <c r="AL86" s="2"/>
      <c r="AQ86" s="1">
        <v>0.1462</v>
      </c>
      <c r="AR86" s="1">
        <v>0.11991</v>
      </c>
      <c r="AS86" s="1">
        <v>0.11454</v>
      </c>
      <c r="AT86" s="1">
        <v>0.10523</v>
      </c>
      <c r="AU86" s="1">
        <v>6.8300000000000001E-3</v>
      </c>
      <c r="AV86" s="1">
        <v>-1.9499999999999999E-3</v>
      </c>
      <c r="AW86" s="1">
        <v>-4.8749999999999998E-4</v>
      </c>
      <c r="AX86" s="1">
        <v>-2.5000000000000001E-5</v>
      </c>
      <c r="AY86" s="1">
        <v>4.3750000000000001E-4</v>
      </c>
      <c r="AZ86" s="1">
        <v>7.1250000000000003E-4</v>
      </c>
      <c r="BA86" s="1">
        <v>-2.6249999999999998E-4</v>
      </c>
      <c r="BB86" s="1">
        <v>7.4999999999999993E-5</v>
      </c>
      <c r="BC86" s="1">
        <v>1.2999999999999999E-3</v>
      </c>
    </row>
    <row r="87" spans="5:55" x14ac:dyDescent="0.2">
      <c r="E87" s="1">
        <v>4.5999999999999999E-2</v>
      </c>
      <c r="F87" s="1">
        <v>4.7010000000000003E-2</v>
      </c>
      <c r="G87" s="1">
        <v>4.5940000000000002E-2</v>
      </c>
      <c r="H87" s="1">
        <v>4.1919999999999999E-2</v>
      </c>
      <c r="I87" s="1">
        <v>1.0330000000000001E-2</v>
      </c>
      <c r="J87" s="1">
        <v>-1.5499999999999999E-3</v>
      </c>
      <c r="K87" s="1">
        <v>-6.8749999999999996E-4</v>
      </c>
      <c r="L87" s="1">
        <v>-9.2500000000000004E-4</v>
      </c>
      <c r="M87" s="1">
        <v>-7.6250000000000005E-4</v>
      </c>
      <c r="N87" s="1">
        <v>-1.2899999999999999E-3</v>
      </c>
      <c r="O87" s="1">
        <v>-8.6249999999999999E-4</v>
      </c>
      <c r="P87" s="1">
        <v>-8.25E-4</v>
      </c>
      <c r="Q87" s="1">
        <v>-1E-4</v>
      </c>
      <c r="S87" s="2"/>
      <c r="X87" s="1">
        <v>0.12570000000000001</v>
      </c>
      <c r="Y87" s="1">
        <v>0.10031</v>
      </c>
      <c r="Z87" s="1">
        <v>9.9040000000000003E-2</v>
      </c>
      <c r="AA87" s="1">
        <v>8.1530000000000005E-2</v>
      </c>
      <c r="AB87" s="1">
        <v>5.0029999999999998E-2</v>
      </c>
      <c r="AC87" s="1">
        <v>0.11515</v>
      </c>
      <c r="AD87" s="1">
        <v>4.8509999999999998E-2</v>
      </c>
      <c r="AE87" s="1">
        <v>3.6979999999999999E-2</v>
      </c>
      <c r="AF87" s="1">
        <v>5.5840000000000001E-2</v>
      </c>
      <c r="AG87" s="1">
        <v>5.1310000000000001E-2</v>
      </c>
      <c r="AH87" s="1">
        <v>7.2539999999999993E-2</v>
      </c>
      <c r="AI87" s="1">
        <v>6.3670000000000004E-2</v>
      </c>
      <c r="AJ87" s="1">
        <v>5.4699999999999999E-2</v>
      </c>
      <c r="AL87" s="2"/>
      <c r="AQ87" s="1">
        <v>0.13930000000000001</v>
      </c>
      <c r="AR87" s="1">
        <v>0.12231</v>
      </c>
      <c r="AS87" s="1">
        <v>0.11953999999999999</v>
      </c>
      <c r="AT87" s="1">
        <v>9.9820000000000006E-2</v>
      </c>
      <c r="AU87" s="1">
        <v>6.9300000000000004E-3</v>
      </c>
      <c r="AV87" s="1">
        <v>-1.25E-3</v>
      </c>
      <c r="AW87" s="1">
        <v>-3.8749999999999999E-4</v>
      </c>
      <c r="AX87" s="1">
        <v>7.4999999999999993E-5</v>
      </c>
      <c r="AY87" s="1">
        <v>3.7499999999999997E-5</v>
      </c>
      <c r="AZ87" s="1">
        <v>-1.1900000000000001E-3</v>
      </c>
      <c r="BA87" s="1">
        <v>2.375E-4</v>
      </c>
      <c r="BB87" s="1">
        <v>7.4999999999999993E-5</v>
      </c>
      <c r="BC87" s="1">
        <v>2.9999999999999997E-4</v>
      </c>
    </row>
    <row r="88" spans="5:55" x14ac:dyDescent="0.2">
      <c r="E88" s="1">
        <v>4.5999999999999999E-2</v>
      </c>
      <c r="F88" s="1">
        <v>4.9410000000000003E-2</v>
      </c>
      <c r="G88" s="1">
        <v>4.9439999999999998E-2</v>
      </c>
      <c r="H88" s="1">
        <v>6.2729999999999994E-2</v>
      </c>
      <c r="I88" s="1">
        <v>9.92E-3</v>
      </c>
      <c r="J88" s="1">
        <v>-8.4999999999999995E-4</v>
      </c>
      <c r="K88" s="1">
        <v>-8.7499999999999999E-5</v>
      </c>
      <c r="L88" s="1">
        <v>3.1700000000000001E-3</v>
      </c>
      <c r="M88" s="1">
        <v>-6.625E-4</v>
      </c>
      <c r="N88" s="1">
        <v>-9.875000000000001E-4</v>
      </c>
      <c r="O88" s="1">
        <v>-2.6249999999999998E-4</v>
      </c>
      <c r="P88" s="1">
        <v>7.4999999999999993E-5</v>
      </c>
      <c r="Q88" s="1">
        <v>1E-4</v>
      </c>
      <c r="S88" s="2"/>
      <c r="X88" s="1">
        <v>0.1394</v>
      </c>
      <c r="Y88" s="1">
        <v>9.9709999999999993E-2</v>
      </c>
      <c r="Z88" s="1">
        <v>9.8040000000000002E-2</v>
      </c>
      <c r="AA88" s="1">
        <v>7.9329999999999998E-2</v>
      </c>
      <c r="AB88" s="1">
        <v>6.8129999999999996E-2</v>
      </c>
      <c r="AC88" s="1">
        <v>7.4249999999999997E-2</v>
      </c>
      <c r="AD88" s="1">
        <v>4.6309999999999997E-2</v>
      </c>
      <c r="AE88" s="1">
        <v>2.5270000000000001E-2</v>
      </c>
      <c r="AF88" s="1">
        <v>2.4740000000000002E-2</v>
      </c>
      <c r="AG88" s="1">
        <v>2.9409999999999999E-2</v>
      </c>
      <c r="AH88" s="1">
        <v>2.784E-2</v>
      </c>
      <c r="AI88" s="1">
        <v>1.9980000000000001E-2</v>
      </c>
      <c r="AJ88" s="1">
        <v>2.8899999999999999E-2</v>
      </c>
      <c r="AL88" s="2"/>
      <c r="AQ88" s="1">
        <v>0.14879999999999999</v>
      </c>
      <c r="AR88" s="1">
        <v>0.12010999999999999</v>
      </c>
      <c r="AS88" s="1">
        <v>0.11964</v>
      </c>
      <c r="AT88" s="1">
        <v>0.10013</v>
      </c>
      <c r="AU88" s="1">
        <v>8.5199999999999998E-3</v>
      </c>
      <c r="AV88" s="1">
        <v>-6.4999999999999997E-4</v>
      </c>
      <c r="AW88" s="1">
        <v>1.5100000000000001E-3</v>
      </c>
      <c r="AX88" s="1">
        <v>1.7799999999999999E-3</v>
      </c>
      <c r="AY88" s="1">
        <v>1.0399999999999999E-3</v>
      </c>
      <c r="AZ88" s="1">
        <v>1.6100000000000001E-3</v>
      </c>
      <c r="BA88" s="1">
        <v>1.34E-3</v>
      </c>
      <c r="BB88" s="1">
        <v>1.48E-3</v>
      </c>
      <c r="BC88" s="1">
        <v>1.9E-3</v>
      </c>
    </row>
    <row r="89" spans="5:55" x14ac:dyDescent="0.2">
      <c r="E89" s="1">
        <v>4.6899999999999997E-2</v>
      </c>
      <c r="F89" s="1">
        <v>5.2010000000000001E-2</v>
      </c>
      <c r="G89" s="1">
        <v>5.3039999999999997E-2</v>
      </c>
      <c r="H89" s="1">
        <v>4.4819999999999999E-2</v>
      </c>
      <c r="I89" s="1">
        <v>1.163E-2</v>
      </c>
      <c r="J89" s="1">
        <v>-6.4999999999999997E-4</v>
      </c>
      <c r="K89" s="1">
        <v>1.125E-4</v>
      </c>
      <c r="L89" s="1">
        <v>-7.2499999999999995E-4</v>
      </c>
      <c r="M89" s="1">
        <v>-3.6249999999999998E-4</v>
      </c>
      <c r="N89" s="1">
        <v>-2.875E-4</v>
      </c>
      <c r="O89" s="1">
        <v>-1.6249999999999999E-4</v>
      </c>
      <c r="P89" s="1">
        <v>-1.25E-4</v>
      </c>
      <c r="Q89" s="1">
        <v>8.9999999999999998E-4</v>
      </c>
      <c r="S89" s="2"/>
      <c r="X89" s="1">
        <v>0.14349999999999999</v>
      </c>
      <c r="Y89" s="1">
        <v>0.10151</v>
      </c>
      <c r="Z89" s="1">
        <v>9.7140000000000004E-2</v>
      </c>
      <c r="AA89" s="1">
        <v>7.3929999999999996E-2</v>
      </c>
      <c r="AB89" s="1">
        <v>6.5729999999999997E-2</v>
      </c>
      <c r="AC89" s="1">
        <v>9.8650000000000002E-2</v>
      </c>
      <c r="AD89" s="1">
        <v>3.9510000000000003E-2</v>
      </c>
      <c r="AE89" s="1">
        <v>7.6980000000000007E-2</v>
      </c>
      <c r="AF89" s="1">
        <v>4.9140000000000003E-2</v>
      </c>
      <c r="AG89" s="1">
        <v>4.4510000000000001E-2</v>
      </c>
      <c r="AH89" s="1">
        <v>0.12864</v>
      </c>
      <c r="AI89" s="1">
        <v>6.8379999999999996E-2</v>
      </c>
      <c r="AJ89" s="1">
        <v>4.8099999999999997E-2</v>
      </c>
      <c r="AL89" s="2"/>
      <c r="AQ89" s="1">
        <v>0.13969999999999999</v>
      </c>
      <c r="AR89" s="1">
        <v>0.11501</v>
      </c>
      <c r="AS89" s="1">
        <v>0.11334</v>
      </c>
      <c r="AT89" s="1">
        <v>9.8720000000000002E-2</v>
      </c>
      <c r="AU89" s="1">
        <v>8.2199999999999999E-3</v>
      </c>
      <c r="AV89" s="1">
        <v>-1.25E-3</v>
      </c>
      <c r="AW89" s="1">
        <v>-4.8749999999999998E-4</v>
      </c>
      <c r="AX89" s="1">
        <v>-3.2499999999999999E-4</v>
      </c>
      <c r="AY89" s="1">
        <v>2.375E-4</v>
      </c>
      <c r="AZ89" s="1">
        <v>6.1249999999999998E-4</v>
      </c>
      <c r="BA89" s="1">
        <v>3.7499999999999997E-5</v>
      </c>
      <c r="BB89" s="1">
        <v>1.75E-4</v>
      </c>
      <c r="BC89" s="1">
        <v>1E-3</v>
      </c>
    </row>
    <row r="90" spans="5:55" x14ac:dyDescent="0.2">
      <c r="S90" s="2"/>
      <c r="AL90" s="2"/>
    </row>
    <row r="91" spans="5:55" x14ac:dyDescent="0.2">
      <c r="S91" s="2"/>
      <c r="AL91" s="2"/>
    </row>
    <row r="92" spans="5:55" x14ac:dyDescent="0.2">
      <c r="S92" s="2"/>
      <c r="AL92" s="2"/>
    </row>
  </sheetData>
  <mergeCells count="3">
    <mergeCell ref="B1:C1"/>
    <mergeCell ref="U1:V1"/>
    <mergeCell ref="AN1:AO1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92"/>
  <sheetViews>
    <sheetView zoomScale="70" zoomScaleNormal="70" workbookViewId="0"/>
  </sheetViews>
  <sheetFormatPr baseColWidth="10" defaultColWidth="10.25" defaultRowHeight="15" x14ac:dyDescent="0.2"/>
  <cols>
    <col min="1" max="1" width="19.875" style="3" bestFit="1" customWidth="1"/>
    <col min="2" max="17" width="10.25" style="1" customWidth="1"/>
    <col min="18" max="18" width="10.25" style="1"/>
    <col min="19" max="19" width="2.375" style="25" customWidth="1"/>
    <col min="20" max="20" width="19.875" style="3" bestFit="1" customWidth="1"/>
    <col min="21" max="36" width="10.25" style="1" customWidth="1"/>
    <col min="37" max="37" width="10.25" style="1"/>
    <col min="38" max="38" width="2.375" style="25" customWidth="1"/>
    <col min="39" max="39" width="19.875" style="3" bestFit="1" customWidth="1"/>
    <col min="40" max="55" width="10.25" style="1" customWidth="1"/>
    <col min="56" max="16384" width="10.25" style="1"/>
  </cols>
  <sheetData>
    <row r="1" spans="1:55" ht="15.75" x14ac:dyDescent="0.25">
      <c r="A1" s="3" t="s">
        <v>0</v>
      </c>
      <c r="B1" s="361" t="s">
        <v>9</v>
      </c>
      <c r="C1" s="361"/>
      <c r="S1" s="2"/>
      <c r="T1" s="3" t="s">
        <v>0</v>
      </c>
      <c r="U1" s="361" t="s">
        <v>10</v>
      </c>
      <c r="V1" s="361"/>
      <c r="AL1" s="2"/>
      <c r="AM1" s="3" t="s">
        <v>0</v>
      </c>
      <c r="AN1" s="361" t="s">
        <v>11</v>
      </c>
      <c r="AO1" s="361"/>
    </row>
    <row r="2" spans="1:55" x14ac:dyDescent="0.2">
      <c r="S2" s="2"/>
      <c r="AL2" s="2"/>
    </row>
    <row r="3" spans="1:55" ht="15.75" thickBot="1" x14ac:dyDescent="0.25">
      <c r="S3" s="2"/>
      <c r="AL3" s="2"/>
    </row>
    <row r="4" spans="1:55" s="3" customFormat="1" ht="15.75" thickTop="1" x14ac:dyDescent="0.2">
      <c r="A4" s="3" t="s">
        <v>4</v>
      </c>
      <c r="B4" s="4">
        <f>AVERAGE(B10:B25)</f>
        <v>4.0000000000000018E-3</v>
      </c>
      <c r="C4" s="4">
        <f t="shared" ref="C4:D4" si="0">AVERAGE(C10:C25)</f>
        <v>9.0918750000000007E-2</v>
      </c>
      <c r="D4" s="4">
        <f t="shared" si="0"/>
        <v>4.9441249999999992E-2</v>
      </c>
      <c r="E4" s="4">
        <f>AVERAGE(E10:E89)</f>
        <v>5.7816625000000024E-2</v>
      </c>
      <c r="F4" s="4">
        <f t="shared" ref="F4:Q4" si="1">AVERAGE(F10:F89)</f>
        <v>7.735824999999999E-2</v>
      </c>
      <c r="G4" s="4">
        <f t="shared" si="1"/>
        <v>7.2089750000000008E-2</v>
      </c>
      <c r="H4" s="4">
        <f t="shared" si="1"/>
        <v>4.5944249999999971E-2</v>
      </c>
      <c r="I4" s="4">
        <f t="shared" si="1"/>
        <v>1.8233249999999999E-2</v>
      </c>
      <c r="J4" s="4">
        <f t="shared" si="1"/>
        <v>6.3251562500000009E-3</v>
      </c>
      <c r="K4" s="4">
        <f t="shared" si="1"/>
        <v>1.0351031249999998E-2</v>
      </c>
      <c r="L4" s="4">
        <f t="shared" si="1"/>
        <v>1.0275249999999996E-2</v>
      </c>
      <c r="M4" s="4">
        <f t="shared" si="1"/>
        <v>1.3399062533749997E-2</v>
      </c>
      <c r="N4" s="4">
        <f t="shared" si="1"/>
        <v>2.1139656249999993E-2</v>
      </c>
      <c r="O4" s="4">
        <f t="shared" si="1"/>
        <v>2.766034375000001E-2</v>
      </c>
      <c r="P4" s="4">
        <f t="shared" si="1"/>
        <v>3.0847437500000012E-2</v>
      </c>
      <c r="Q4" s="4">
        <f t="shared" si="1"/>
        <v>3.1089468749999995E-2</v>
      </c>
      <c r="S4" s="5"/>
      <c r="T4" s="3" t="s">
        <v>4</v>
      </c>
      <c r="U4" s="4">
        <f>AVERAGE(U10:U25)</f>
        <v>4.0000000000000018E-3</v>
      </c>
      <c r="V4" s="4">
        <f t="shared" ref="V4:W4" si="2">AVERAGE(V10:V25)</f>
        <v>0.1155875</v>
      </c>
      <c r="W4" s="4">
        <f t="shared" si="2"/>
        <v>0.13310374999999999</v>
      </c>
      <c r="X4" s="4">
        <f>AVERAGE(X10:X89)</f>
        <v>0.11447037499999999</v>
      </c>
      <c r="Y4" s="4">
        <f t="shared" ref="Y4:AJ4" si="3">AVERAGE(Y10:Y89)</f>
        <v>8.2802000000000014E-2</v>
      </c>
      <c r="Z4" s="4">
        <f t="shared" si="3"/>
        <v>9.9121625000000019E-2</v>
      </c>
      <c r="AA4" s="4">
        <f t="shared" si="3"/>
        <v>8.8096750000000029E-2</v>
      </c>
      <c r="AB4" s="4">
        <f t="shared" si="3"/>
        <v>0.10167300000000001</v>
      </c>
      <c r="AC4" s="4">
        <f t="shared" si="3"/>
        <v>0.11654037499999999</v>
      </c>
      <c r="AD4" s="4">
        <f t="shared" si="3"/>
        <v>0.12160200000000003</v>
      </c>
      <c r="AE4" s="4">
        <f t="shared" si="3"/>
        <v>8.6195500000000008E-2</v>
      </c>
      <c r="AF4" s="4">
        <f t="shared" si="3"/>
        <v>6.6299874999999994E-2</v>
      </c>
      <c r="AG4" s="4">
        <f t="shared" si="3"/>
        <v>8.509700000000002E-2</v>
      </c>
      <c r="AH4" s="4">
        <f t="shared" si="3"/>
        <v>8.8900499999999993E-2</v>
      </c>
      <c r="AI4" s="4">
        <f t="shared" si="3"/>
        <v>8.8220250000000014E-2</v>
      </c>
      <c r="AJ4" s="4">
        <f t="shared" si="3"/>
        <v>8.2487625000000009E-2</v>
      </c>
      <c r="AL4" s="5"/>
      <c r="AM4" s="3" t="s">
        <v>4</v>
      </c>
      <c r="AN4" s="4">
        <f>AVERAGE(AN10:AN25)</f>
        <v>4.0000000000000018E-3</v>
      </c>
      <c r="AO4" s="4">
        <f t="shared" ref="AO4:AP4" si="4">AVERAGE(AO10:AO25)</f>
        <v>0.11758750000000001</v>
      </c>
      <c r="AP4" s="4">
        <f t="shared" si="4"/>
        <v>0.14910375000000001</v>
      </c>
      <c r="AQ4" s="4">
        <f>AVERAGE(AQ10:AQ89)</f>
        <v>0.13390800000000003</v>
      </c>
      <c r="AR4" s="4">
        <f t="shared" ref="AR4:BC4" si="5">AVERAGE(AR10:AR89)</f>
        <v>0.10693325000000002</v>
      </c>
      <c r="AS4" s="4">
        <f t="shared" si="5"/>
        <v>0.11141012499999996</v>
      </c>
      <c r="AT4" s="4">
        <f t="shared" si="5"/>
        <v>0.10533600000000003</v>
      </c>
      <c r="AU4" s="4">
        <f t="shared" si="5"/>
        <v>0.11421350000000001</v>
      </c>
      <c r="AV4" s="4">
        <f t="shared" si="5"/>
        <v>0.12532800000000005</v>
      </c>
      <c r="AW4" s="4">
        <f t="shared" si="5"/>
        <v>0.11879199999999998</v>
      </c>
      <c r="AX4" s="4">
        <f t="shared" si="5"/>
        <v>9.5634124999999987E-2</v>
      </c>
      <c r="AY4" s="4">
        <f t="shared" si="5"/>
        <v>7.8984125000000044E-2</v>
      </c>
      <c r="AZ4" s="4">
        <f t="shared" si="5"/>
        <v>0.10285849999999999</v>
      </c>
      <c r="BA4" s="4">
        <f t="shared" si="5"/>
        <v>0.10747299999999997</v>
      </c>
      <c r="BB4" s="4">
        <f t="shared" si="5"/>
        <v>0.10556625</v>
      </c>
      <c r="BC4" s="4">
        <f t="shared" si="5"/>
        <v>0.10367187499999997</v>
      </c>
    </row>
    <row r="5" spans="1:55" s="3" customFormat="1" x14ac:dyDescent="0.2">
      <c r="A5" s="3" t="s">
        <v>5</v>
      </c>
      <c r="B5" s="3">
        <f>_xlfn.STDEV.P(B10:B25)</f>
        <v>1.7347234759768071E-18</v>
      </c>
      <c r="C5" s="3">
        <f t="shared" ref="C5:D5" si="6">_xlfn.STDEV.P(C10:C25)</f>
        <v>6.4703379693413238E-3</v>
      </c>
      <c r="D5" s="3">
        <f t="shared" si="6"/>
        <v>1.540786629452631E-3</v>
      </c>
      <c r="E5" s="3">
        <f>_xlfn.STDEV.P(E10:E89)</f>
        <v>3.0198964981229086E-3</v>
      </c>
      <c r="F5" s="3">
        <f t="shared" ref="F5:Q5" si="7">_xlfn.STDEV.P(F10:F89)</f>
        <v>7.98438362915385E-3</v>
      </c>
      <c r="G5" s="3">
        <f t="shared" si="7"/>
        <v>4.6137880247688013E-3</v>
      </c>
      <c r="H5" s="3">
        <f t="shared" si="7"/>
        <v>1.2335300237023131E-2</v>
      </c>
      <c r="I5" s="3">
        <f t="shared" si="7"/>
        <v>7.7447254268631109E-3</v>
      </c>
      <c r="J5" s="3">
        <f t="shared" si="7"/>
        <v>9.5412908860625836E-3</v>
      </c>
      <c r="K5" s="3">
        <f t="shared" si="7"/>
        <v>1.9057552766610628E-2</v>
      </c>
      <c r="L5" s="3">
        <f t="shared" si="7"/>
        <v>1.9930069954091988E-2</v>
      </c>
      <c r="M5" s="3">
        <f t="shared" si="7"/>
        <v>2.1623146991037921E-2</v>
      </c>
      <c r="N5" s="3">
        <f t="shared" si="7"/>
        <v>2.7588236693674561E-2</v>
      </c>
      <c r="O5" s="3">
        <f t="shared" si="7"/>
        <v>3.0191432036216177E-2</v>
      </c>
      <c r="P5" s="3">
        <f t="shared" si="7"/>
        <v>2.9202466941421978E-2</v>
      </c>
      <c r="Q5" s="3">
        <f t="shared" si="7"/>
        <v>2.6942421666670002E-2</v>
      </c>
      <c r="S5" s="5"/>
      <c r="T5" s="3" t="s">
        <v>5</v>
      </c>
      <c r="U5" s="3">
        <f>_xlfn.STDEV.P(U10:U25)</f>
        <v>1.7347234759768071E-18</v>
      </c>
      <c r="V5" s="3">
        <f t="shared" ref="V5:W5" si="8">_xlfn.STDEV.P(V10:V25)</f>
        <v>3.3372659093934979E-3</v>
      </c>
      <c r="W5" s="3">
        <f t="shared" si="8"/>
        <v>1.1669670558224855E-2</v>
      </c>
      <c r="X5" s="3">
        <f>_xlfn.STDEV.P(X10:X89)</f>
        <v>1.8774450021488566E-2</v>
      </c>
      <c r="Y5" s="3">
        <f t="shared" ref="Y5:AJ5" si="9">_xlfn.STDEV.P(Y10:Y89)</f>
        <v>8.2661990055889669E-3</v>
      </c>
      <c r="Z5" s="3">
        <f t="shared" si="9"/>
        <v>7.9450666208267257E-3</v>
      </c>
      <c r="AA5" s="3">
        <f t="shared" si="9"/>
        <v>9.4623136408331747E-3</v>
      </c>
      <c r="AB5" s="3">
        <f t="shared" si="9"/>
        <v>1.6517301868041154E-2</v>
      </c>
      <c r="AC5" s="3">
        <f t="shared" si="9"/>
        <v>2.2733404026000534E-2</v>
      </c>
      <c r="AD5" s="3">
        <f t="shared" si="9"/>
        <v>2.3694443568060219E-2</v>
      </c>
      <c r="AE5" s="3">
        <f t="shared" si="9"/>
        <v>9.4769549302505095E-3</v>
      </c>
      <c r="AF5" s="3">
        <f t="shared" si="9"/>
        <v>8.3266183852976246E-3</v>
      </c>
      <c r="AG5" s="3">
        <f t="shared" si="9"/>
        <v>1.5106033761381518E-2</v>
      </c>
      <c r="AH5" s="3">
        <f t="shared" si="9"/>
        <v>1.5611926042292132E-2</v>
      </c>
      <c r="AI5" s="3">
        <f t="shared" si="9"/>
        <v>1.7571002317383469E-2</v>
      </c>
      <c r="AJ5" s="3">
        <f t="shared" si="9"/>
        <v>1.4205433576958205E-2</v>
      </c>
      <c r="AL5" s="5"/>
      <c r="AM5" s="3" t="s">
        <v>5</v>
      </c>
      <c r="AN5" s="3">
        <f>_xlfn.STDEV.P(AN10:AN25)</f>
        <v>1.7347234759768071E-18</v>
      </c>
      <c r="AO5" s="3">
        <f t="shared" ref="AO5:AP5" si="10">_xlfn.STDEV.P(AO10:AO25)</f>
        <v>6.7422988475741704E-3</v>
      </c>
      <c r="AP5" s="3">
        <f t="shared" si="10"/>
        <v>6.8164294859919157E-3</v>
      </c>
      <c r="AQ5" s="3">
        <f>_xlfn.STDEV.P(AQ10:AQ89)</f>
        <v>1.5608914312020153E-2</v>
      </c>
      <c r="AR5" s="3">
        <f t="shared" ref="AR5:BC5" si="11">_xlfn.STDEV.P(AR10:AR89)</f>
        <v>1.3220232389693347E-2</v>
      </c>
      <c r="AS5" s="3">
        <f t="shared" si="11"/>
        <v>6.9692206332110755E-3</v>
      </c>
      <c r="AT5" s="3">
        <f t="shared" si="11"/>
        <v>1.0682513468280596E-2</v>
      </c>
      <c r="AU5" s="3">
        <f t="shared" si="11"/>
        <v>1.2037272645828129E-2</v>
      </c>
      <c r="AV5" s="3">
        <f t="shared" si="11"/>
        <v>2.3929591743278793E-2</v>
      </c>
      <c r="AW5" s="3">
        <f t="shared" si="11"/>
        <v>1.4674382303865804E-2</v>
      </c>
      <c r="AX5" s="3">
        <f t="shared" si="11"/>
        <v>1.4942168491700774E-2</v>
      </c>
      <c r="AY5" s="3">
        <f t="shared" si="11"/>
        <v>9.5675981434407489E-3</v>
      </c>
      <c r="AZ5" s="3">
        <f t="shared" si="11"/>
        <v>1.6372636630976756E-2</v>
      </c>
      <c r="BA5" s="3">
        <f t="shared" si="11"/>
        <v>1.6543477748043406E-2</v>
      </c>
      <c r="BB5" s="3">
        <f t="shared" si="11"/>
        <v>1.7959451019936588E-2</v>
      </c>
      <c r="BC5" s="3">
        <f t="shared" si="11"/>
        <v>3.125935068478522E-2</v>
      </c>
    </row>
    <row r="6" spans="1:55" s="3" customFormat="1" x14ac:dyDescent="0.2">
      <c r="A6" s="3" t="s">
        <v>6</v>
      </c>
      <c r="B6" s="3">
        <v>16</v>
      </c>
      <c r="C6" s="3">
        <v>16</v>
      </c>
      <c r="D6" s="3">
        <v>16</v>
      </c>
      <c r="E6" s="3">
        <v>80</v>
      </c>
      <c r="F6" s="3">
        <v>80</v>
      </c>
      <c r="G6" s="3">
        <v>80</v>
      </c>
      <c r="H6" s="3">
        <v>80</v>
      </c>
      <c r="I6" s="3">
        <v>80</v>
      </c>
      <c r="J6" s="3">
        <v>80</v>
      </c>
      <c r="K6" s="3">
        <v>80</v>
      </c>
      <c r="L6" s="3">
        <v>80</v>
      </c>
      <c r="M6" s="3">
        <v>80</v>
      </c>
      <c r="N6" s="3">
        <v>80</v>
      </c>
      <c r="O6" s="3">
        <v>80</v>
      </c>
      <c r="P6" s="3">
        <v>80</v>
      </c>
      <c r="Q6" s="3">
        <v>80</v>
      </c>
      <c r="S6" s="5"/>
      <c r="T6" s="3" t="s">
        <v>6</v>
      </c>
      <c r="U6" s="3">
        <v>16</v>
      </c>
      <c r="V6" s="3">
        <v>16</v>
      </c>
      <c r="W6" s="3">
        <v>16</v>
      </c>
      <c r="X6" s="3">
        <v>80</v>
      </c>
      <c r="Y6" s="3">
        <v>80</v>
      </c>
      <c r="Z6" s="3">
        <v>80</v>
      </c>
      <c r="AA6" s="3">
        <v>80</v>
      </c>
      <c r="AB6" s="3">
        <v>80</v>
      </c>
      <c r="AC6" s="3">
        <v>80</v>
      </c>
      <c r="AD6" s="3">
        <v>80</v>
      </c>
      <c r="AE6" s="3">
        <v>80</v>
      </c>
      <c r="AF6" s="3">
        <v>80</v>
      </c>
      <c r="AG6" s="3">
        <v>80</v>
      </c>
      <c r="AH6" s="3">
        <v>80</v>
      </c>
      <c r="AI6" s="3">
        <v>80</v>
      </c>
      <c r="AJ6" s="3">
        <v>80</v>
      </c>
      <c r="AL6" s="5"/>
      <c r="AM6" s="3" t="s">
        <v>6</v>
      </c>
      <c r="AN6" s="3">
        <v>16</v>
      </c>
      <c r="AO6" s="3">
        <v>16</v>
      </c>
      <c r="AP6" s="3">
        <v>16</v>
      </c>
      <c r="AQ6" s="3">
        <v>80</v>
      </c>
      <c r="AR6" s="3">
        <v>80</v>
      </c>
      <c r="AS6" s="3">
        <v>80</v>
      </c>
      <c r="AT6" s="3">
        <v>80</v>
      </c>
      <c r="AU6" s="3">
        <v>80</v>
      </c>
      <c r="AV6" s="3">
        <v>80</v>
      </c>
      <c r="AW6" s="3">
        <v>80</v>
      </c>
      <c r="AX6" s="3">
        <v>80</v>
      </c>
      <c r="AY6" s="3">
        <v>80</v>
      </c>
      <c r="AZ6" s="3">
        <v>80</v>
      </c>
      <c r="BA6" s="3">
        <v>80</v>
      </c>
      <c r="BB6" s="3">
        <v>80</v>
      </c>
      <c r="BC6" s="3">
        <v>80</v>
      </c>
    </row>
    <row r="7" spans="1:55" s="3" customFormat="1" x14ac:dyDescent="0.2">
      <c r="A7" s="3" t="s">
        <v>7</v>
      </c>
      <c r="B7" s="6">
        <f>_xlfn.CONFIDENCE.NORM(0.05,B5,B6)</f>
        <v>8.499988840126687E-19</v>
      </c>
      <c r="C7" s="6">
        <f t="shared" ref="C7:Q7" si="12">_xlfn.CONFIDENCE.NORM(0.05,C5,C6)</f>
        <v>3.1704073469277553E-3</v>
      </c>
      <c r="D7" s="6">
        <f t="shared" si="12"/>
        <v>7.5497157539700446E-4</v>
      </c>
      <c r="E7" s="6">
        <f t="shared" si="12"/>
        <v>6.6175183770325325E-4</v>
      </c>
      <c r="F7" s="6">
        <f t="shared" si="12"/>
        <v>1.7496230558909991E-3</v>
      </c>
      <c r="G7" s="6">
        <f t="shared" si="12"/>
        <v>1.0110223002880391E-3</v>
      </c>
      <c r="H7" s="6">
        <f t="shared" si="12"/>
        <v>2.7030421756326049E-3</v>
      </c>
      <c r="I7" s="6">
        <f t="shared" si="12"/>
        <v>1.6971066018055254E-3</v>
      </c>
      <c r="J7" s="6">
        <f t="shared" si="12"/>
        <v>2.0907891319579389E-3</v>
      </c>
      <c r="K7" s="6">
        <f t="shared" si="12"/>
        <v>4.1760936420404508E-3</v>
      </c>
      <c r="L7" s="6">
        <f t="shared" si="12"/>
        <v>4.3672888875074239E-3</v>
      </c>
      <c r="M7" s="6">
        <f t="shared" si="12"/>
        <v>4.7382939339613546E-3</v>
      </c>
      <c r="N7" s="6">
        <f t="shared" si="12"/>
        <v>6.0454278291919225E-3</v>
      </c>
      <c r="O7" s="6">
        <f t="shared" si="12"/>
        <v>6.6158676780073474E-3</v>
      </c>
      <c r="P7" s="6">
        <f t="shared" si="12"/>
        <v>6.3991551286497047E-3</v>
      </c>
      <c r="Q7" s="6">
        <f t="shared" si="12"/>
        <v>5.9039099721387798E-3</v>
      </c>
      <c r="S7" s="5"/>
      <c r="T7" s="3" t="s">
        <v>7</v>
      </c>
      <c r="U7" s="6">
        <f>_xlfn.CONFIDENCE.NORM(0.05,U5,U6)</f>
        <v>8.499988840126687E-19</v>
      </c>
      <c r="V7" s="6">
        <f t="shared" ref="V7:AJ7" si="13">_xlfn.CONFIDENCE.NORM(0.05,V5,V6)</f>
        <v>1.6352302473111413E-3</v>
      </c>
      <c r="W7" s="6">
        <f t="shared" si="13"/>
        <v>5.7180335013920346E-3</v>
      </c>
      <c r="X7" s="6">
        <f t="shared" si="13"/>
        <v>4.1140571576908031E-3</v>
      </c>
      <c r="Y7" s="6">
        <f t="shared" si="13"/>
        <v>1.8113774383226127E-3</v>
      </c>
      <c r="Z7" s="6">
        <f t="shared" si="13"/>
        <v>1.7410074948843088E-3</v>
      </c>
      <c r="AA7" s="6">
        <f t="shared" si="13"/>
        <v>2.0734827980488841E-3</v>
      </c>
      <c r="AB7" s="6">
        <f t="shared" si="13"/>
        <v>3.6194468492114361E-3</v>
      </c>
      <c r="AC7" s="6">
        <f t="shared" si="13"/>
        <v>4.9815852632059676E-3</v>
      </c>
      <c r="AD7" s="6">
        <f t="shared" si="13"/>
        <v>5.192178468456145E-3</v>
      </c>
      <c r="AE7" s="6">
        <f t="shared" si="13"/>
        <v>2.0766911530982336E-3</v>
      </c>
      <c r="AF7" s="6">
        <f t="shared" si="13"/>
        <v>1.8246171753731862E-3</v>
      </c>
      <c r="AG7" s="6">
        <f t="shared" si="13"/>
        <v>3.3101947726404345E-3</v>
      </c>
      <c r="AH7" s="6">
        <f t="shared" si="13"/>
        <v>3.4210512694708979E-3</v>
      </c>
      <c r="AI7" s="6">
        <f t="shared" si="13"/>
        <v>3.8503448979274892E-3</v>
      </c>
      <c r="AJ7" s="6">
        <f t="shared" si="13"/>
        <v>3.1128456822168194E-3</v>
      </c>
      <c r="AL7" s="5"/>
      <c r="AM7" s="3" t="s">
        <v>7</v>
      </c>
      <c r="AN7" s="6">
        <f>_xlfn.CONFIDENCE.NORM(0.05,AN5,AN6)</f>
        <v>8.499988840126687E-19</v>
      </c>
      <c r="AO7" s="6">
        <f t="shared" ref="AO7:BC7" si="14">_xlfn.CONFIDENCE.NORM(0.05,AO5,AO6)</f>
        <v>3.3036657285628207E-3</v>
      </c>
      <c r="AP7" s="6">
        <f t="shared" si="14"/>
        <v>3.3399890739252563E-3</v>
      </c>
      <c r="AQ7" s="6">
        <f t="shared" si="14"/>
        <v>3.4203913071035163E-3</v>
      </c>
      <c r="AR7" s="6">
        <f t="shared" si="14"/>
        <v>2.8969579203067053E-3</v>
      </c>
      <c r="AS7" s="6">
        <f t="shared" si="14"/>
        <v>1.5271697438152257E-3</v>
      </c>
      <c r="AT7" s="6">
        <f t="shared" si="14"/>
        <v>2.3408659612402134E-3</v>
      </c>
      <c r="AU7" s="6">
        <f t="shared" si="14"/>
        <v>2.6377352002835645E-3</v>
      </c>
      <c r="AV7" s="6">
        <f t="shared" si="14"/>
        <v>5.2437066374447774E-3</v>
      </c>
      <c r="AW7" s="6">
        <f t="shared" si="14"/>
        <v>3.2156067145941202E-3</v>
      </c>
      <c r="AX7" s="6">
        <f t="shared" si="14"/>
        <v>3.2742868720172266E-3</v>
      </c>
      <c r="AY7" s="6">
        <f t="shared" si="14"/>
        <v>2.0965538579761169E-3</v>
      </c>
      <c r="AZ7" s="6">
        <f t="shared" si="14"/>
        <v>3.5877462639302363E-3</v>
      </c>
      <c r="BA7" s="6">
        <f t="shared" si="14"/>
        <v>3.6251827864217869E-3</v>
      </c>
      <c r="BB7" s="6">
        <f t="shared" si="14"/>
        <v>3.9354659088388739E-3</v>
      </c>
      <c r="BC7" s="6">
        <f t="shared" si="14"/>
        <v>6.8498813697505595E-3</v>
      </c>
    </row>
    <row r="8" spans="1:55" x14ac:dyDescent="0.2">
      <c r="S8" s="2"/>
      <c r="AL8" s="2"/>
    </row>
    <row r="9" spans="1:55" x14ac:dyDescent="0.2">
      <c r="A9" s="3" t="s">
        <v>8</v>
      </c>
      <c r="B9" s="1">
        <v>0</v>
      </c>
      <c r="C9" s="1">
        <v>1</v>
      </c>
      <c r="D9" s="1">
        <v>2</v>
      </c>
      <c r="E9" s="1">
        <v>3</v>
      </c>
      <c r="F9" s="1">
        <v>4</v>
      </c>
      <c r="G9" s="1">
        <v>5</v>
      </c>
      <c r="H9" s="1">
        <v>6</v>
      </c>
      <c r="I9" s="1">
        <v>7</v>
      </c>
      <c r="J9" s="1">
        <v>8</v>
      </c>
      <c r="K9" s="1">
        <v>9</v>
      </c>
      <c r="L9" s="1">
        <v>10</v>
      </c>
      <c r="M9" s="1">
        <v>11</v>
      </c>
      <c r="N9" s="1">
        <v>12</v>
      </c>
      <c r="O9" s="1">
        <v>13</v>
      </c>
      <c r="P9" s="1">
        <v>14</v>
      </c>
      <c r="Q9" s="1">
        <v>15</v>
      </c>
      <c r="S9" s="2"/>
      <c r="T9" s="3" t="s">
        <v>8</v>
      </c>
      <c r="U9" s="1">
        <v>0</v>
      </c>
      <c r="V9" s="1">
        <v>1</v>
      </c>
      <c r="W9" s="1">
        <v>2</v>
      </c>
      <c r="X9" s="1">
        <v>3</v>
      </c>
      <c r="Y9" s="1">
        <v>4</v>
      </c>
      <c r="Z9" s="1">
        <v>5</v>
      </c>
      <c r="AA9" s="1">
        <v>6</v>
      </c>
      <c r="AB9" s="1">
        <v>7</v>
      </c>
      <c r="AC9" s="1">
        <v>8</v>
      </c>
      <c r="AD9" s="1">
        <v>9</v>
      </c>
      <c r="AE9" s="1">
        <v>10</v>
      </c>
      <c r="AF9" s="1">
        <v>11</v>
      </c>
      <c r="AG9" s="1">
        <v>12</v>
      </c>
      <c r="AH9" s="1">
        <v>13</v>
      </c>
      <c r="AI9" s="1">
        <v>14</v>
      </c>
      <c r="AJ9" s="1">
        <v>15</v>
      </c>
      <c r="AL9" s="2"/>
      <c r="AM9" s="3" t="s">
        <v>8</v>
      </c>
      <c r="AN9" s="1">
        <v>0</v>
      </c>
      <c r="AO9" s="1">
        <v>1</v>
      </c>
      <c r="AP9" s="1">
        <v>2</v>
      </c>
      <c r="AQ9" s="1">
        <v>3</v>
      </c>
      <c r="AR9" s="1">
        <v>4</v>
      </c>
      <c r="AS9" s="1">
        <v>5</v>
      </c>
      <c r="AT9" s="1">
        <v>6</v>
      </c>
      <c r="AU9" s="1">
        <v>7</v>
      </c>
      <c r="AV9" s="1">
        <v>8</v>
      </c>
      <c r="AW9" s="1">
        <v>9</v>
      </c>
      <c r="AX9" s="1">
        <v>10</v>
      </c>
      <c r="AY9" s="1">
        <v>11</v>
      </c>
      <c r="AZ9" s="1">
        <v>12</v>
      </c>
      <c r="BA9" s="1">
        <v>13</v>
      </c>
      <c r="BB9" s="1">
        <v>14</v>
      </c>
      <c r="BC9" s="1">
        <v>15</v>
      </c>
    </row>
    <row r="10" spans="1:55" x14ac:dyDescent="0.2">
      <c r="B10" s="1">
        <v>4.0000000000000001E-3</v>
      </c>
      <c r="C10" s="1">
        <v>9.9299999999999999E-2</v>
      </c>
      <c r="D10" s="1">
        <v>4.7359999999999999E-2</v>
      </c>
      <c r="E10" s="1">
        <v>5.6079999999999998E-2</v>
      </c>
      <c r="F10" s="1">
        <v>7.0760000000000003E-2</v>
      </c>
      <c r="G10" s="1">
        <v>7.6300000000000007E-2</v>
      </c>
      <c r="H10" s="1">
        <v>5.534E-2</v>
      </c>
      <c r="I10" s="1">
        <v>1.7579999999999998E-2</v>
      </c>
      <c r="J10" s="1">
        <v>2.32E-3</v>
      </c>
      <c r="K10" s="1">
        <v>1.5900000000000001E-3</v>
      </c>
      <c r="L10" s="1">
        <v>-1.4999999999999999E-4</v>
      </c>
      <c r="M10" s="1">
        <v>2.1249999999999999E-4</v>
      </c>
      <c r="N10" s="1">
        <v>2.6900000000000001E-3</v>
      </c>
      <c r="O10" s="1">
        <v>1.065E-2</v>
      </c>
      <c r="P10" s="1">
        <v>2.8670000000000001E-2</v>
      </c>
      <c r="Q10" s="1">
        <v>3.533E-2</v>
      </c>
      <c r="S10" s="2"/>
      <c r="U10" s="1">
        <v>4.0000000000000001E-3</v>
      </c>
      <c r="V10" s="1">
        <v>0.1138</v>
      </c>
      <c r="W10" s="1">
        <v>0.17466000000000001</v>
      </c>
      <c r="X10" s="1">
        <v>0.16008</v>
      </c>
      <c r="Y10" s="1">
        <v>7.8759999999999997E-2</v>
      </c>
      <c r="Z10" s="1">
        <v>9.7500000000000003E-2</v>
      </c>
      <c r="AA10" s="1">
        <v>7.7640000000000001E-2</v>
      </c>
      <c r="AB10" s="1">
        <v>9.5979999999999996E-2</v>
      </c>
      <c r="AC10" s="1">
        <v>9.7229999999999997E-2</v>
      </c>
      <c r="AD10" s="1">
        <v>0.15919</v>
      </c>
      <c r="AE10" s="1">
        <v>7.6050000000000006E-2</v>
      </c>
      <c r="AF10" s="1">
        <v>5.781E-2</v>
      </c>
      <c r="AG10" s="1">
        <v>6.6290000000000002E-2</v>
      </c>
      <c r="AH10" s="1">
        <v>7.0650000000000004E-2</v>
      </c>
      <c r="AI10" s="1">
        <v>6.9379999999999997E-2</v>
      </c>
      <c r="AJ10" s="1">
        <v>7.4020000000000002E-2</v>
      </c>
      <c r="AL10" s="2"/>
      <c r="AN10" s="1">
        <v>4.0000000000000001E-3</v>
      </c>
      <c r="AO10" s="1">
        <v>0.11990000000000001</v>
      </c>
      <c r="AP10" s="1">
        <v>0.14305999999999999</v>
      </c>
      <c r="AQ10" s="1">
        <v>0.16417000000000001</v>
      </c>
      <c r="AR10" s="1">
        <v>9.6159999999999995E-2</v>
      </c>
      <c r="AS10" s="1">
        <v>0.1057</v>
      </c>
      <c r="AT10" s="1">
        <v>9.3939999999999996E-2</v>
      </c>
      <c r="AU10" s="1">
        <v>0.10308</v>
      </c>
      <c r="AV10" s="1">
        <v>9.4130000000000005E-2</v>
      </c>
      <c r="AW10" s="1">
        <v>0.15429000000000001</v>
      </c>
      <c r="AX10" s="1">
        <v>8.695E-2</v>
      </c>
      <c r="AY10" s="1">
        <v>7.4709999999999999E-2</v>
      </c>
      <c r="AZ10" s="1">
        <v>9.529E-2</v>
      </c>
      <c r="BA10" s="1">
        <v>0.10745</v>
      </c>
      <c r="BB10" s="1">
        <v>9.7570000000000004E-2</v>
      </c>
      <c r="BC10" s="1">
        <v>0.10002999999999999</v>
      </c>
    </row>
    <row r="11" spans="1:55" x14ac:dyDescent="0.2">
      <c r="B11" s="1">
        <v>4.0000000000000001E-3</v>
      </c>
      <c r="C11" s="1">
        <v>9.4799999999999995E-2</v>
      </c>
      <c r="D11" s="1">
        <v>4.8660000000000002E-2</v>
      </c>
      <c r="E11" s="1">
        <v>5.457E-2</v>
      </c>
      <c r="F11" s="1">
        <v>6.9760000000000003E-2</v>
      </c>
      <c r="G11" s="1">
        <v>7.22E-2</v>
      </c>
      <c r="H11" s="1">
        <v>4.1239999999999999E-2</v>
      </c>
      <c r="I11" s="1">
        <v>2.647E-2</v>
      </c>
      <c r="J11" s="1">
        <v>1.153E-2</v>
      </c>
      <c r="K11" s="1">
        <v>1.439E-2</v>
      </c>
      <c r="L11" s="1">
        <v>2.1850000000000001E-2</v>
      </c>
      <c r="M11" s="1">
        <v>3.671E-2</v>
      </c>
      <c r="N11" s="1">
        <v>4.9889999999999997E-2</v>
      </c>
      <c r="O11" s="1">
        <v>6.8750000000000006E-2</v>
      </c>
      <c r="P11" s="1">
        <v>5.3069999999999999E-2</v>
      </c>
      <c r="Q11" s="1">
        <v>4.3229999999999998E-2</v>
      </c>
      <c r="S11" s="2"/>
      <c r="U11" s="1">
        <v>4.0000000000000001E-3</v>
      </c>
      <c r="V11" s="1">
        <v>0.1124</v>
      </c>
      <c r="W11" s="1">
        <v>0.13855999999999999</v>
      </c>
      <c r="X11" s="1">
        <v>0.12038</v>
      </c>
      <c r="Y11" s="1">
        <v>7.6160000000000005E-2</v>
      </c>
      <c r="Z11" s="1">
        <v>9.1700000000000004E-2</v>
      </c>
      <c r="AA11" s="1">
        <v>7.8539999999999999E-2</v>
      </c>
      <c r="AB11" s="1">
        <v>9.1980000000000006E-2</v>
      </c>
      <c r="AC11" s="1">
        <v>9.2420000000000002E-2</v>
      </c>
      <c r="AD11" s="1">
        <v>0.13349</v>
      </c>
      <c r="AE11" s="1">
        <v>6.9150000000000003E-2</v>
      </c>
      <c r="AF11" s="1">
        <v>5.8610000000000002E-2</v>
      </c>
      <c r="AG11" s="1">
        <v>6.4390000000000003E-2</v>
      </c>
      <c r="AH11" s="1">
        <v>8.2449999999999996E-2</v>
      </c>
      <c r="AI11" s="1">
        <v>8.2669999999999993E-2</v>
      </c>
      <c r="AJ11" s="1">
        <v>8.1420000000000006E-2</v>
      </c>
      <c r="AL11" s="2"/>
      <c r="AN11" s="1">
        <v>4.0000000000000001E-3</v>
      </c>
      <c r="AO11" s="1">
        <v>0.127</v>
      </c>
      <c r="AP11" s="1">
        <v>0.13336000000000001</v>
      </c>
      <c r="AQ11" s="1">
        <v>0.13397999999999999</v>
      </c>
      <c r="AR11" s="1">
        <v>9.4960000000000003E-2</v>
      </c>
      <c r="AS11" s="1">
        <v>0.1007</v>
      </c>
      <c r="AT11" s="1">
        <v>0.10274</v>
      </c>
      <c r="AU11" s="1">
        <v>0.13386999999999999</v>
      </c>
      <c r="AV11" s="1">
        <v>0.10623</v>
      </c>
      <c r="AW11" s="1">
        <v>0.12759000000000001</v>
      </c>
      <c r="AX11" s="1">
        <v>9.2149999999999996E-2</v>
      </c>
      <c r="AY11" s="1">
        <v>8.1610000000000002E-2</v>
      </c>
      <c r="AZ11" s="1">
        <v>8.9389999999999997E-2</v>
      </c>
      <c r="BA11" s="1">
        <v>9.6449999999999994E-2</v>
      </c>
      <c r="BB11" s="1">
        <v>9.2979999999999993E-2</v>
      </c>
      <c r="BC11" s="1">
        <v>9.8629999999999995E-2</v>
      </c>
    </row>
    <row r="12" spans="1:55" x14ac:dyDescent="0.2">
      <c r="B12" s="1">
        <v>4.0000000000000001E-3</v>
      </c>
      <c r="C12" s="1">
        <v>8.7400000000000005E-2</v>
      </c>
      <c r="D12" s="1">
        <v>4.9360000000000001E-2</v>
      </c>
      <c r="E12" s="1">
        <v>5.518E-2</v>
      </c>
      <c r="F12" s="1">
        <v>6.6059999999999994E-2</v>
      </c>
      <c r="G12" s="1">
        <v>6.9400000000000003E-2</v>
      </c>
      <c r="H12" s="1">
        <v>6.9040000000000004E-2</v>
      </c>
      <c r="I12" s="1">
        <v>3.0970000000000001E-2</v>
      </c>
      <c r="J12" s="1">
        <v>3.4299999999999999E-3</v>
      </c>
      <c r="K12" s="1">
        <v>5.8750000000000002E-4</v>
      </c>
      <c r="L12" s="1">
        <v>-3.5E-4</v>
      </c>
      <c r="M12" s="1">
        <v>-8.7499999999999999E-5</v>
      </c>
      <c r="N12" s="1">
        <v>2.875E-4</v>
      </c>
      <c r="O12" s="1">
        <v>-2.5000000000000001E-4</v>
      </c>
      <c r="P12" s="1">
        <v>7.4999999999999993E-5</v>
      </c>
      <c r="Q12" s="1">
        <v>9.2500000000000004E-4</v>
      </c>
      <c r="S12" s="2"/>
      <c r="U12" s="1">
        <v>4.0000000000000001E-3</v>
      </c>
      <c r="V12" s="1">
        <v>0.11169999999999999</v>
      </c>
      <c r="W12" s="1">
        <v>0.13025999999999999</v>
      </c>
      <c r="X12" s="1">
        <v>0.13037000000000001</v>
      </c>
      <c r="Y12" s="1">
        <v>7.4560000000000001E-2</v>
      </c>
      <c r="Z12" s="1">
        <v>8.5999999999999993E-2</v>
      </c>
      <c r="AA12" s="1">
        <v>7.034E-2</v>
      </c>
      <c r="AB12" s="1">
        <v>7.6980000000000007E-2</v>
      </c>
      <c r="AC12" s="1">
        <v>8.3930000000000005E-2</v>
      </c>
      <c r="AD12" s="1">
        <v>0.11829000000000001</v>
      </c>
      <c r="AE12" s="1">
        <v>6.8449999999999997E-2</v>
      </c>
      <c r="AF12" s="1">
        <v>6.0109999999999997E-2</v>
      </c>
      <c r="AG12" s="1">
        <v>6.4390000000000003E-2</v>
      </c>
      <c r="AH12" s="1">
        <v>6.7349999999999993E-2</v>
      </c>
      <c r="AI12" s="1">
        <v>6.3880000000000006E-2</v>
      </c>
      <c r="AJ12" s="1">
        <v>6.3229999999999995E-2</v>
      </c>
      <c r="AL12" s="2"/>
      <c r="AN12" s="1">
        <v>4.0000000000000001E-3</v>
      </c>
      <c r="AO12" s="1">
        <v>0.1268</v>
      </c>
      <c r="AP12" s="1">
        <v>0.14646000000000001</v>
      </c>
      <c r="AQ12" s="1">
        <v>0.13716999999999999</v>
      </c>
      <c r="AR12" s="1">
        <v>9.3060000000000004E-2</v>
      </c>
      <c r="AS12" s="1">
        <v>0.10390000000000001</v>
      </c>
      <c r="AT12" s="1">
        <v>8.3640000000000006E-2</v>
      </c>
      <c r="AU12" s="1">
        <v>9.7280000000000005E-2</v>
      </c>
      <c r="AV12" s="1">
        <v>9.8030000000000006E-2</v>
      </c>
      <c r="AW12" s="1">
        <v>0.11169</v>
      </c>
      <c r="AX12" s="1">
        <v>6.8650000000000003E-2</v>
      </c>
      <c r="AY12" s="1">
        <v>6.2210000000000001E-2</v>
      </c>
      <c r="AZ12" s="1">
        <v>8.269E-2</v>
      </c>
      <c r="BA12" s="1">
        <v>8.5150000000000003E-2</v>
      </c>
      <c r="BB12" s="1">
        <v>7.7369999999999994E-2</v>
      </c>
      <c r="BC12" s="1">
        <v>7.6730000000000007E-2</v>
      </c>
    </row>
    <row r="13" spans="1:55" x14ac:dyDescent="0.2">
      <c r="B13" s="1">
        <v>4.0000000000000001E-3</v>
      </c>
      <c r="C13" s="1">
        <v>8.5300000000000001E-2</v>
      </c>
      <c r="D13" s="1">
        <v>5.0259999999999999E-2</v>
      </c>
      <c r="E13" s="1">
        <v>5.568E-2</v>
      </c>
      <c r="F13" s="1">
        <v>6.7059999999999995E-2</v>
      </c>
      <c r="G13" s="1">
        <v>6.4600000000000005E-2</v>
      </c>
      <c r="H13" s="1">
        <v>3.3239999999999999E-2</v>
      </c>
      <c r="I13" s="1">
        <v>9.0699999999999999E-3</v>
      </c>
      <c r="J13" s="1">
        <v>1.0300000000000001E-3</v>
      </c>
      <c r="K13" s="1">
        <v>1.5900000000000001E-3</v>
      </c>
      <c r="L13" s="1">
        <v>5.0000000000000002E-5</v>
      </c>
      <c r="M13" s="1">
        <v>6.1249999999999998E-4</v>
      </c>
      <c r="N13" s="1">
        <v>6.5900000000000004E-3</v>
      </c>
      <c r="O13" s="1">
        <v>2.615E-2</v>
      </c>
      <c r="P13" s="1">
        <v>3.6979999999999999E-2</v>
      </c>
      <c r="Q13" s="1">
        <v>3.7429999999999998E-2</v>
      </c>
      <c r="S13" s="2"/>
      <c r="U13" s="1">
        <v>4.0000000000000001E-3</v>
      </c>
      <c r="V13" s="1">
        <v>0.1106</v>
      </c>
      <c r="W13" s="1">
        <v>0.13755999999999999</v>
      </c>
      <c r="X13" s="1">
        <v>0.13297999999999999</v>
      </c>
      <c r="Y13" s="1">
        <v>7.5259999999999994E-2</v>
      </c>
      <c r="Z13" s="1">
        <v>8.5199999999999998E-2</v>
      </c>
      <c r="AA13" s="1">
        <v>7.4440000000000006E-2</v>
      </c>
      <c r="AB13" s="1">
        <v>9.3270000000000006E-2</v>
      </c>
      <c r="AC13" s="1">
        <v>8.9520000000000002E-2</v>
      </c>
      <c r="AD13" s="1">
        <v>0.12989000000000001</v>
      </c>
      <c r="AE13" s="1">
        <v>7.2450000000000001E-2</v>
      </c>
      <c r="AF13" s="1">
        <v>5.7910000000000003E-2</v>
      </c>
      <c r="AG13" s="1">
        <v>6.5890000000000004E-2</v>
      </c>
      <c r="AH13" s="1">
        <v>6.9250000000000006E-2</v>
      </c>
      <c r="AI13" s="1">
        <v>6.6479999999999997E-2</v>
      </c>
      <c r="AJ13" s="1">
        <v>6.5320000000000003E-2</v>
      </c>
      <c r="AL13" s="2"/>
      <c r="AN13" s="1">
        <v>4.0000000000000001E-3</v>
      </c>
      <c r="AO13" s="1">
        <v>0.12520000000000001</v>
      </c>
      <c r="AP13" s="1">
        <v>0.15365999999999999</v>
      </c>
      <c r="AQ13" s="1">
        <v>0.13688</v>
      </c>
      <c r="AR13" s="1">
        <v>9.5860000000000001E-2</v>
      </c>
      <c r="AS13" s="1">
        <v>0.1011</v>
      </c>
      <c r="AT13" s="1">
        <v>8.7739999999999999E-2</v>
      </c>
      <c r="AU13" s="1">
        <v>0.10038</v>
      </c>
      <c r="AV13" s="1">
        <v>0.10093000000000001</v>
      </c>
      <c r="AW13" s="1">
        <v>0.11279</v>
      </c>
      <c r="AX13" s="1">
        <v>6.7150000000000001E-2</v>
      </c>
      <c r="AY13" s="1">
        <v>6.7610000000000003E-2</v>
      </c>
      <c r="AZ13" s="1">
        <v>7.7490000000000003E-2</v>
      </c>
      <c r="BA13" s="1">
        <v>8.3750000000000005E-2</v>
      </c>
      <c r="BB13" s="1">
        <v>8.0570000000000003E-2</v>
      </c>
      <c r="BC13" s="1">
        <v>8.2729999999999998E-2</v>
      </c>
    </row>
    <row r="14" spans="1:55" x14ac:dyDescent="0.2">
      <c r="B14" s="1">
        <v>4.0000000000000001E-3</v>
      </c>
      <c r="C14" s="1">
        <v>8.6999999999999994E-2</v>
      </c>
      <c r="D14" s="1">
        <v>4.836E-2</v>
      </c>
      <c r="E14" s="1">
        <v>5.638E-2</v>
      </c>
      <c r="F14" s="1">
        <v>6.726E-2</v>
      </c>
      <c r="G14" s="1">
        <v>6.8400000000000002E-2</v>
      </c>
      <c r="H14" s="1">
        <v>3.3640000000000003E-2</v>
      </c>
      <c r="I14" s="1">
        <v>9.6699999999999998E-3</v>
      </c>
      <c r="J14" s="1">
        <v>2.7299999999999998E-3</v>
      </c>
      <c r="K14" s="1">
        <v>4.3899999999999998E-3</v>
      </c>
      <c r="L14" s="1">
        <v>3.9500000000000004E-3</v>
      </c>
      <c r="M14" s="1">
        <v>1.91E-3</v>
      </c>
      <c r="N14" s="1">
        <v>1.5900000000000001E-3</v>
      </c>
      <c r="O14" s="1">
        <v>2.15E-3</v>
      </c>
      <c r="P14" s="1">
        <v>1.5779999999999999E-2</v>
      </c>
      <c r="Q14" s="1">
        <v>4.233E-2</v>
      </c>
      <c r="S14" s="2"/>
      <c r="U14" s="1">
        <v>4.0000000000000001E-3</v>
      </c>
      <c r="V14" s="1">
        <v>0.1114</v>
      </c>
      <c r="W14" s="1">
        <v>0.12426</v>
      </c>
      <c r="X14" s="1">
        <v>0.10047</v>
      </c>
      <c r="Y14" s="1">
        <v>7.2559999999999999E-2</v>
      </c>
      <c r="Z14" s="1">
        <v>8.3699999999999997E-2</v>
      </c>
      <c r="AA14" s="1">
        <v>7.2340000000000002E-2</v>
      </c>
      <c r="AB14" s="1">
        <v>7.7579999999999996E-2</v>
      </c>
      <c r="AC14" s="1">
        <v>6.8529999999999994E-2</v>
      </c>
      <c r="AD14" s="1">
        <v>0.11829000000000001</v>
      </c>
      <c r="AE14" s="1">
        <v>6.9250000000000006E-2</v>
      </c>
      <c r="AF14" s="1">
        <v>5.8110000000000002E-2</v>
      </c>
      <c r="AG14" s="1">
        <v>6.4089999999999994E-2</v>
      </c>
      <c r="AH14" s="1">
        <v>7.3150000000000007E-2</v>
      </c>
      <c r="AI14" s="1">
        <v>7.6480000000000006E-2</v>
      </c>
      <c r="AJ14" s="1">
        <v>7.1929999999999994E-2</v>
      </c>
      <c r="AL14" s="2"/>
      <c r="AN14" s="1">
        <v>4.0000000000000001E-3</v>
      </c>
      <c r="AO14" s="1">
        <v>0.1278</v>
      </c>
      <c r="AP14" s="1">
        <v>0.14796000000000001</v>
      </c>
      <c r="AQ14" s="1">
        <v>0.12667999999999999</v>
      </c>
      <c r="AR14" s="1">
        <v>9.196E-2</v>
      </c>
      <c r="AS14" s="1">
        <v>0.1033</v>
      </c>
      <c r="AT14" s="1">
        <v>8.7139999999999995E-2</v>
      </c>
      <c r="AU14" s="1">
        <v>9.8970000000000002E-2</v>
      </c>
      <c r="AV14" s="1">
        <v>0.10093000000000001</v>
      </c>
      <c r="AW14" s="1">
        <v>0.13799</v>
      </c>
      <c r="AX14" s="1">
        <v>8.2150000000000001E-2</v>
      </c>
      <c r="AY14" s="1">
        <v>8.0909999999999996E-2</v>
      </c>
      <c r="AZ14" s="1">
        <v>9.0289999999999995E-2</v>
      </c>
      <c r="BA14" s="1">
        <v>9.0550000000000005E-2</v>
      </c>
      <c r="BB14" s="1">
        <v>9.5979999999999996E-2</v>
      </c>
      <c r="BC14" s="1">
        <v>9.5820000000000002E-2</v>
      </c>
    </row>
    <row r="15" spans="1:55" x14ac:dyDescent="0.2">
      <c r="B15" s="1">
        <v>4.0000000000000001E-3</v>
      </c>
      <c r="C15" s="1">
        <v>8.5199999999999998E-2</v>
      </c>
      <c r="D15" s="1">
        <v>5.0160000000000003E-2</v>
      </c>
      <c r="E15" s="1">
        <v>5.6270000000000001E-2</v>
      </c>
      <c r="F15" s="1">
        <v>6.676E-2</v>
      </c>
      <c r="G15" s="1">
        <v>6.7299999999999999E-2</v>
      </c>
      <c r="H15" s="1">
        <v>4.1840000000000002E-2</v>
      </c>
      <c r="I15" s="1">
        <v>1.9279999999999999E-2</v>
      </c>
      <c r="J15" s="1">
        <v>1.353E-2</v>
      </c>
      <c r="K15" s="1">
        <v>9.5899999999999996E-3</v>
      </c>
      <c r="L15" s="1">
        <v>2.7499999999999998E-3</v>
      </c>
      <c r="M15" s="1">
        <v>1.125E-4</v>
      </c>
      <c r="N15" s="1">
        <v>1.1900000000000001E-3</v>
      </c>
      <c r="O15" s="1">
        <v>6.9499999999999996E-3</v>
      </c>
      <c r="P15" s="1">
        <v>8.2699999999999996E-3</v>
      </c>
      <c r="Q15" s="1">
        <v>9.4199999999999996E-3</v>
      </c>
      <c r="S15" s="2"/>
      <c r="U15" s="1">
        <v>4.0000000000000001E-3</v>
      </c>
      <c r="V15" s="1">
        <v>0.1137</v>
      </c>
      <c r="W15" s="1">
        <v>0.13566</v>
      </c>
      <c r="X15" s="1">
        <v>0.13197999999999999</v>
      </c>
      <c r="Y15" s="1">
        <v>7.8259999999999996E-2</v>
      </c>
      <c r="Z15" s="1">
        <v>8.7499999999999994E-2</v>
      </c>
      <c r="AA15" s="1">
        <v>7.8539999999999999E-2</v>
      </c>
      <c r="AB15" s="1">
        <v>8.8469999999999993E-2</v>
      </c>
      <c r="AC15" s="1">
        <v>8.2629999999999995E-2</v>
      </c>
      <c r="AD15" s="1">
        <v>0.13059000000000001</v>
      </c>
      <c r="AE15" s="1">
        <v>7.5149999999999995E-2</v>
      </c>
      <c r="AF15" s="1">
        <v>6.1809999999999997E-2</v>
      </c>
      <c r="AG15" s="1">
        <v>6.6489999999999994E-2</v>
      </c>
      <c r="AH15" s="1">
        <v>7.0449999999999999E-2</v>
      </c>
      <c r="AI15" s="1">
        <v>7.2279999999999997E-2</v>
      </c>
      <c r="AJ15" s="1">
        <v>7.1029999999999996E-2</v>
      </c>
      <c r="AL15" s="2"/>
      <c r="AN15" s="1">
        <v>4.0000000000000001E-3</v>
      </c>
      <c r="AO15" s="1">
        <v>0.12180000000000001</v>
      </c>
      <c r="AP15" s="1">
        <v>0.15046000000000001</v>
      </c>
      <c r="AQ15" s="1">
        <v>0.12257999999999999</v>
      </c>
      <c r="AR15" s="1">
        <v>9.3759999999999996E-2</v>
      </c>
      <c r="AS15" s="1">
        <v>0.1023</v>
      </c>
      <c r="AT15" s="1">
        <v>8.974E-2</v>
      </c>
      <c r="AU15" s="1">
        <v>0.10118000000000001</v>
      </c>
      <c r="AV15" s="1">
        <v>0.10173</v>
      </c>
      <c r="AW15" s="1">
        <v>0.13128999999999999</v>
      </c>
      <c r="AX15" s="1">
        <v>9.3850000000000003E-2</v>
      </c>
      <c r="AY15" s="1">
        <v>8.1409999999999996E-2</v>
      </c>
      <c r="AZ15" s="1">
        <v>8.9590000000000003E-2</v>
      </c>
      <c r="BA15" s="1">
        <v>8.5849999999999996E-2</v>
      </c>
      <c r="BB15" s="1">
        <v>8.6970000000000006E-2</v>
      </c>
      <c r="BC15" s="1">
        <v>9.5820000000000002E-2</v>
      </c>
    </row>
    <row r="16" spans="1:55" x14ac:dyDescent="0.2">
      <c r="B16" s="1">
        <v>4.0000000000000001E-3</v>
      </c>
      <c r="C16" s="1">
        <v>9.1300000000000006E-2</v>
      </c>
      <c r="D16" s="1">
        <v>4.786E-2</v>
      </c>
      <c r="E16" s="1">
        <v>5.4679999999999999E-2</v>
      </c>
      <c r="F16" s="1">
        <v>7.2260000000000005E-2</v>
      </c>
      <c r="G16" s="1">
        <v>6.9199999999999998E-2</v>
      </c>
      <c r="H16" s="1">
        <v>4.274E-2</v>
      </c>
      <c r="I16" s="1">
        <v>1.1780000000000001E-2</v>
      </c>
      <c r="J16" s="1">
        <v>5.2499999999999997E-4</v>
      </c>
      <c r="K16" s="1">
        <v>-1.2500000000000001E-5</v>
      </c>
      <c r="L16" s="1">
        <v>-5.5000000000000003E-4</v>
      </c>
      <c r="M16" s="1">
        <v>-1.875E-4</v>
      </c>
      <c r="N16" s="1">
        <v>-2.1249999999999999E-4</v>
      </c>
      <c r="O16" s="1">
        <v>-3.5E-4</v>
      </c>
      <c r="P16" s="1">
        <v>-9.2500000000000004E-4</v>
      </c>
      <c r="Q16" s="1">
        <v>-8.7500000000000002E-4</v>
      </c>
      <c r="S16" s="2"/>
      <c r="U16" s="1">
        <v>4.0000000000000001E-3</v>
      </c>
      <c r="V16" s="1">
        <v>0.1128</v>
      </c>
      <c r="W16" s="1">
        <v>0.12986</v>
      </c>
      <c r="X16" s="1">
        <v>0.14038</v>
      </c>
      <c r="Y16" s="1">
        <v>7.6960000000000001E-2</v>
      </c>
      <c r="Z16" s="1">
        <v>9.0800000000000006E-2</v>
      </c>
      <c r="AA16" s="1">
        <v>8.3640000000000006E-2</v>
      </c>
      <c r="AB16" s="1">
        <v>7.9079999999999998E-2</v>
      </c>
      <c r="AC16" s="1">
        <v>9.2230000000000006E-2</v>
      </c>
      <c r="AD16" s="1">
        <v>0.16228999999999999</v>
      </c>
      <c r="AE16" s="1">
        <v>8.1750000000000003E-2</v>
      </c>
      <c r="AF16" s="1">
        <v>8.3809999999999996E-2</v>
      </c>
      <c r="AG16" s="1">
        <v>8.7190000000000004E-2</v>
      </c>
      <c r="AH16" s="1">
        <v>8.4750000000000006E-2</v>
      </c>
      <c r="AI16" s="1">
        <v>8.3470000000000003E-2</v>
      </c>
      <c r="AJ16" s="1">
        <v>9.9820000000000006E-2</v>
      </c>
      <c r="AL16" s="2"/>
      <c r="AN16" s="1">
        <v>4.0000000000000001E-3</v>
      </c>
      <c r="AO16" s="1">
        <v>0.11990000000000001</v>
      </c>
      <c r="AP16" s="1">
        <v>0.14735999999999999</v>
      </c>
      <c r="AQ16" s="1">
        <v>0.15176999999999999</v>
      </c>
      <c r="AR16" s="1">
        <v>9.6060000000000006E-2</v>
      </c>
      <c r="AS16" s="1">
        <v>0.1019</v>
      </c>
      <c r="AT16" s="1">
        <v>9.4240000000000004E-2</v>
      </c>
      <c r="AU16" s="1">
        <v>0.10258</v>
      </c>
      <c r="AV16" s="1">
        <v>0.10892</v>
      </c>
      <c r="AW16" s="1">
        <v>0.12898999999999999</v>
      </c>
      <c r="AX16" s="1">
        <v>7.1050000000000002E-2</v>
      </c>
      <c r="AY16" s="1">
        <v>7.6109999999999997E-2</v>
      </c>
      <c r="AZ16" s="1">
        <v>8.2189999999999999E-2</v>
      </c>
      <c r="BA16" s="1">
        <v>8.6849999999999997E-2</v>
      </c>
      <c r="BB16" s="1">
        <v>8.7470000000000006E-2</v>
      </c>
      <c r="BC16" s="1">
        <v>8.8830000000000006E-2</v>
      </c>
    </row>
    <row r="17" spans="2:55" x14ac:dyDescent="0.2">
      <c r="B17" s="1">
        <v>4.0000000000000001E-3</v>
      </c>
      <c r="C17" s="1">
        <v>9.4500000000000001E-2</v>
      </c>
      <c r="D17" s="1">
        <v>4.8759999999999998E-2</v>
      </c>
      <c r="E17" s="1">
        <v>5.5969999999999999E-2</v>
      </c>
      <c r="F17" s="1">
        <v>7.0059999999999997E-2</v>
      </c>
      <c r="G17" s="1">
        <v>6.6600000000000006E-2</v>
      </c>
      <c r="H17" s="1">
        <v>7.4139999999999998E-2</v>
      </c>
      <c r="I17" s="1">
        <v>3.177E-2</v>
      </c>
      <c r="J17" s="1">
        <v>4.8300000000000001E-3</v>
      </c>
      <c r="K17" s="1">
        <v>2.3900000000000002E-3</v>
      </c>
      <c r="L17" s="1">
        <v>5.0000000000000002E-5</v>
      </c>
      <c r="M17" s="1">
        <v>4.125E-4</v>
      </c>
      <c r="N17" s="1">
        <v>-5.1250000000000004E-4</v>
      </c>
      <c r="O17" s="1">
        <v>-2.5000000000000001E-4</v>
      </c>
      <c r="P17" s="1">
        <v>3.1700000000000001E-3</v>
      </c>
      <c r="Q17" s="1">
        <v>2.683E-2</v>
      </c>
      <c r="S17" s="2"/>
      <c r="U17" s="1">
        <v>4.0000000000000001E-3</v>
      </c>
      <c r="V17" s="1">
        <v>0.11700000000000001</v>
      </c>
      <c r="W17" s="1">
        <v>0.13275999999999999</v>
      </c>
      <c r="X17" s="1">
        <v>0.13897000000000001</v>
      </c>
      <c r="Y17" s="1">
        <v>7.8259999999999996E-2</v>
      </c>
      <c r="Z17" s="1">
        <v>8.8900000000000007E-2</v>
      </c>
      <c r="AA17" s="1">
        <v>7.9640000000000002E-2</v>
      </c>
      <c r="AB17" s="1">
        <v>8.5279999999999995E-2</v>
      </c>
      <c r="AC17" s="1">
        <v>9.4630000000000006E-2</v>
      </c>
      <c r="AD17" s="1">
        <v>0.16519</v>
      </c>
      <c r="AE17" s="1">
        <v>7.7149999999999996E-2</v>
      </c>
      <c r="AF17" s="1">
        <v>6.6909999999999997E-2</v>
      </c>
      <c r="AG17" s="1">
        <v>8.5889999999999994E-2</v>
      </c>
      <c r="AH17" s="1">
        <v>8.8749999999999996E-2</v>
      </c>
      <c r="AI17" s="1">
        <v>8.3470000000000003E-2</v>
      </c>
      <c r="AJ17" s="1">
        <v>8.5720000000000005E-2</v>
      </c>
      <c r="AL17" s="2"/>
      <c r="AN17" s="1">
        <v>4.0000000000000001E-3</v>
      </c>
      <c r="AO17" s="1">
        <v>0.1152</v>
      </c>
      <c r="AP17" s="1">
        <v>0.14546000000000001</v>
      </c>
      <c r="AQ17" s="1">
        <v>0.15998000000000001</v>
      </c>
      <c r="AR17" s="1">
        <v>9.5560000000000006E-2</v>
      </c>
      <c r="AS17" s="1">
        <v>0.1014</v>
      </c>
      <c r="AT17" s="1">
        <v>9.4740000000000005E-2</v>
      </c>
      <c r="AU17" s="1">
        <v>0.11008</v>
      </c>
      <c r="AV17" s="1">
        <v>9.9419999999999994E-2</v>
      </c>
      <c r="AW17" s="1">
        <v>0.17779</v>
      </c>
      <c r="AX17" s="1">
        <v>7.1349999999999997E-2</v>
      </c>
      <c r="AY17" s="1">
        <v>6.2909999999999994E-2</v>
      </c>
      <c r="AZ17" s="1">
        <v>7.5490000000000002E-2</v>
      </c>
      <c r="BA17" s="1">
        <v>9.0249999999999997E-2</v>
      </c>
      <c r="BB17" s="1">
        <v>8.4379999999999997E-2</v>
      </c>
      <c r="BC17" s="1">
        <v>8.7120000000000003E-2</v>
      </c>
    </row>
    <row r="18" spans="2:55" x14ac:dyDescent="0.2">
      <c r="B18" s="1">
        <v>4.0000000000000001E-3</v>
      </c>
      <c r="C18" s="1">
        <v>0.1028</v>
      </c>
      <c r="D18" s="1">
        <v>5.1159999999999997E-2</v>
      </c>
      <c r="E18" s="1">
        <v>6.3289999999999999E-2</v>
      </c>
      <c r="F18" s="1">
        <v>7.5990000000000002E-2</v>
      </c>
      <c r="G18" s="1">
        <v>7.639E-2</v>
      </c>
      <c r="H18" s="1">
        <v>6.4130000000000006E-2</v>
      </c>
      <c r="I18" s="1">
        <v>2.571E-2</v>
      </c>
      <c r="J18" s="1">
        <v>7.5500000000000003E-3</v>
      </c>
      <c r="K18" s="1">
        <v>7.3499999999999998E-3</v>
      </c>
      <c r="L18" s="1">
        <v>5.1000000000000004E-3</v>
      </c>
      <c r="M18" s="1">
        <v>1.078E-2</v>
      </c>
      <c r="N18" s="1">
        <v>4.6940000000000003E-2</v>
      </c>
      <c r="O18" s="1">
        <v>8.6760000000000004E-2</v>
      </c>
      <c r="P18" s="1">
        <v>7.535E-2</v>
      </c>
      <c r="Q18" s="1">
        <v>5.1490000000000001E-2</v>
      </c>
      <c r="S18" s="2"/>
      <c r="U18" s="1">
        <v>4.0000000000000001E-3</v>
      </c>
      <c r="V18" s="1">
        <v>0.11990000000000001</v>
      </c>
      <c r="W18" s="1">
        <v>0.13386000000000001</v>
      </c>
      <c r="X18" s="1">
        <v>0.10629</v>
      </c>
      <c r="Y18" s="1">
        <v>8.0689999999999998E-2</v>
      </c>
      <c r="Z18" s="1">
        <v>0.10609</v>
      </c>
      <c r="AA18" s="1">
        <v>7.8229999999999994E-2</v>
      </c>
      <c r="AB18" s="1">
        <v>0.11061</v>
      </c>
      <c r="AC18" s="1">
        <v>0.16225000000000001</v>
      </c>
      <c r="AD18" s="1">
        <v>0.12515000000000001</v>
      </c>
      <c r="AE18" s="1">
        <v>8.6900000000000005E-2</v>
      </c>
      <c r="AF18" s="1">
        <v>5.8779999999999999E-2</v>
      </c>
      <c r="AG18" s="1">
        <v>6.4740000000000006E-2</v>
      </c>
      <c r="AH18" s="1">
        <v>7.7259999999999995E-2</v>
      </c>
      <c r="AI18" s="1">
        <v>7.8149999999999997E-2</v>
      </c>
      <c r="AJ18" s="1">
        <v>7.8289999999999998E-2</v>
      </c>
      <c r="AL18" s="2"/>
      <c r="AN18" s="1">
        <v>4.0000000000000001E-3</v>
      </c>
      <c r="AO18" s="1">
        <v>0.1176</v>
      </c>
      <c r="AP18" s="1">
        <v>0.15856000000000001</v>
      </c>
      <c r="AQ18" s="1">
        <v>0.12059</v>
      </c>
      <c r="AR18" s="1">
        <v>0.10029</v>
      </c>
      <c r="AS18" s="1">
        <v>0.11319</v>
      </c>
      <c r="AT18" s="1">
        <v>8.9330000000000007E-2</v>
      </c>
      <c r="AU18" s="1">
        <v>0.10901</v>
      </c>
      <c r="AV18" s="1">
        <v>0.12235</v>
      </c>
      <c r="AW18" s="1">
        <v>0.11595</v>
      </c>
      <c r="AX18" s="1">
        <v>8.4699999999999998E-2</v>
      </c>
      <c r="AY18" s="1">
        <v>7.8880000000000006E-2</v>
      </c>
      <c r="AZ18" s="1">
        <v>0.10034</v>
      </c>
      <c r="BA18" s="1">
        <v>0.11985999999999999</v>
      </c>
      <c r="BB18" s="1">
        <v>0.11094999999999999</v>
      </c>
      <c r="BC18" s="1">
        <v>0.11089</v>
      </c>
    </row>
    <row r="19" spans="2:55" x14ac:dyDescent="0.2">
      <c r="B19" s="1">
        <v>4.0000000000000001E-3</v>
      </c>
      <c r="C19" s="1">
        <v>9.9000000000000005E-2</v>
      </c>
      <c r="D19" s="1">
        <v>5.2260000000000001E-2</v>
      </c>
      <c r="E19" s="1">
        <v>6.4490000000000006E-2</v>
      </c>
      <c r="F19" s="1">
        <v>7.349E-2</v>
      </c>
      <c r="G19" s="1">
        <v>7.7189999999999995E-2</v>
      </c>
      <c r="H19" s="1">
        <v>4.6730000000000001E-2</v>
      </c>
      <c r="I19" s="1">
        <v>1.9009999999999999E-2</v>
      </c>
      <c r="J19" s="1">
        <v>3.2499999999999999E-3</v>
      </c>
      <c r="K19" s="1">
        <v>2.7499999999999998E-3</v>
      </c>
      <c r="L19" s="1">
        <v>2E-3</v>
      </c>
      <c r="M19" s="1">
        <v>5.47E-3</v>
      </c>
      <c r="N19" s="1">
        <v>3.3739999999999999E-2</v>
      </c>
      <c r="O19" s="1">
        <v>6.2359999999999999E-2</v>
      </c>
      <c r="P19" s="1">
        <v>6.0949999999999997E-2</v>
      </c>
      <c r="Q19" s="1">
        <v>6.1589999999999999E-2</v>
      </c>
      <c r="S19" s="2"/>
      <c r="U19" s="1">
        <v>4.0000000000000001E-3</v>
      </c>
      <c r="V19" s="1">
        <v>0.1153</v>
      </c>
      <c r="W19" s="1">
        <v>0.12686</v>
      </c>
      <c r="X19" s="1">
        <v>0.10309</v>
      </c>
      <c r="Y19" s="1">
        <v>7.5889999999999999E-2</v>
      </c>
      <c r="Z19" s="1">
        <v>0.10009</v>
      </c>
      <c r="AA19" s="1">
        <v>8.1420000000000006E-2</v>
      </c>
      <c r="AB19" s="1">
        <v>0.10020999999999999</v>
      </c>
      <c r="AC19" s="1">
        <v>0.12075</v>
      </c>
      <c r="AD19" s="1">
        <v>8.7349999999999997E-2</v>
      </c>
      <c r="AE19" s="1">
        <v>8.2500000000000004E-2</v>
      </c>
      <c r="AF19" s="1">
        <v>6.6879999999999995E-2</v>
      </c>
      <c r="AG19" s="1">
        <v>7.2440000000000004E-2</v>
      </c>
      <c r="AH19" s="1">
        <v>7.0760000000000003E-2</v>
      </c>
      <c r="AI19" s="1">
        <v>7.2050000000000003E-2</v>
      </c>
      <c r="AJ19" s="1">
        <v>7.2190000000000004E-2</v>
      </c>
      <c r="AL19" s="2"/>
      <c r="AN19" s="1">
        <v>4.0000000000000001E-3</v>
      </c>
      <c r="AO19" s="1">
        <v>0.1042</v>
      </c>
      <c r="AP19" s="1">
        <v>0.15315999999999999</v>
      </c>
      <c r="AQ19" s="1">
        <v>0.11849</v>
      </c>
      <c r="AR19" s="1">
        <v>9.7189999999999999E-2</v>
      </c>
      <c r="AS19" s="1">
        <v>0.10779</v>
      </c>
      <c r="AT19" s="1">
        <v>9.6629999999999994E-2</v>
      </c>
      <c r="AU19" s="1">
        <v>0.10410999999999999</v>
      </c>
      <c r="AV19" s="1">
        <v>0.10854999999999999</v>
      </c>
      <c r="AW19" s="1">
        <v>0.10685</v>
      </c>
      <c r="AX19" s="1">
        <v>8.8099999999999998E-2</v>
      </c>
      <c r="AY19" s="1">
        <v>8.5070000000000007E-2</v>
      </c>
      <c r="AZ19" s="1">
        <v>0.11444</v>
      </c>
      <c r="BA19" s="1">
        <v>0.11956</v>
      </c>
      <c r="BB19" s="1">
        <v>0.11425</v>
      </c>
      <c r="BC19" s="1">
        <v>0.11479</v>
      </c>
    </row>
    <row r="20" spans="2:55" x14ac:dyDescent="0.2">
      <c r="B20" s="1">
        <v>4.0000000000000001E-3</v>
      </c>
      <c r="C20" s="1">
        <v>8.6400000000000005E-2</v>
      </c>
      <c r="D20" s="1">
        <v>5.246E-2</v>
      </c>
      <c r="E20" s="1">
        <v>6.1690000000000002E-2</v>
      </c>
      <c r="F20" s="1">
        <v>7.0790000000000006E-2</v>
      </c>
      <c r="G20" s="1">
        <v>7.0989999999999998E-2</v>
      </c>
      <c r="H20" s="1">
        <v>4.292E-2</v>
      </c>
      <c r="I20" s="1">
        <v>1.5910000000000001E-2</v>
      </c>
      <c r="J20" s="1">
        <v>3.2499999999999999E-3</v>
      </c>
      <c r="K20" s="1">
        <v>3.9500000000000004E-3</v>
      </c>
      <c r="L20" s="1">
        <v>2E-3</v>
      </c>
      <c r="M20" s="1">
        <v>1.8699999999999999E-3</v>
      </c>
      <c r="N20" s="1">
        <v>6.1399999999999996E-3</v>
      </c>
      <c r="O20" s="1">
        <v>1.9359999999999999E-2</v>
      </c>
      <c r="P20" s="1">
        <v>3.125E-2</v>
      </c>
      <c r="Q20" s="1">
        <v>3.1390000000000001E-2</v>
      </c>
      <c r="S20" s="2"/>
      <c r="U20" s="1">
        <v>4.0000000000000001E-3</v>
      </c>
      <c r="V20" s="1">
        <v>0.1163</v>
      </c>
      <c r="W20" s="1">
        <v>0.13316</v>
      </c>
      <c r="X20" s="1">
        <v>0.10668999999999999</v>
      </c>
      <c r="Y20" s="1">
        <v>7.2690000000000005E-2</v>
      </c>
      <c r="Z20" s="1">
        <v>9.3590000000000007E-2</v>
      </c>
      <c r="AA20" s="1">
        <v>7.9519999999999993E-2</v>
      </c>
      <c r="AB20" s="1">
        <v>9.461E-2</v>
      </c>
      <c r="AC20" s="1">
        <v>9.9150000000000002E-2</v>
      </c>
      <c r="AD20" s="1">
        <v>9.0749999999999997E-2</v>
      </c>
      <c r="AE20" s="1">
        <v>8.1199999999999994E-2</v>
      </c>
      <c r="AF20" s="1">
        <v>6.7970000000000003E-2</v>
      </c>
      <c r="AG20" s="1">
        <v>7.6039999999999996E-2</v>
      </c>
      <c r="AH20" s="1">
        <v>7.6060000000000003E-2</v>
      </c>
      <c r="AI20" s="1">
        <v>7.5749999999999998E-2</v>
      </c>
      <c r="AJ20" s="1">
        <v>7.059E-2</v>
      </c>
      <c r="AL20" s="2"/>
      <c r="AN20" s="1">
        <v>4.0000000000000001E-3</v>
      </c>
      <c r="AO20" s="1">
        <v>0.11260000000000001</v>
      </c>
      <c r="AP20" s="1">
        <v>0.16156000000000001</v>
      </c>
      <c r="AQ20" s="1">
        <v>0.12349</v>
      </c>
      <c r="AR20" s="1">
        <v>9.3689999999999996E-2</v>
      </c>
      <c r="AS20" s="1">
        <v>0.10949</v>
      </c>
      <c r="AT20" s="1">
        <v>9.3729999999999994E-2</v>
      </c>
      <c r="AU20" s="1">
        <v>0.10321</v>
      </c>
      <c r="AV20" s="1">
        <v>0.10375</v>
      </c>
      <c r="AW20" s="1">
        <v>0.10235</v>
      </c>
      <c r="AX20" s="1">
        <v>8.4199999999999997E-2</v>
      </c>
      <c r="AY20" s="1">
        <v>8.5569999999999993E-2</v>
      </c>
      <c r="AZ20" s="1">
        <v>9.2539999999999997E-2</v>
      </c>
      <c r="BA20" s="1">
        <v>9.3060000000000004E-2</v>
      </c>
      <c r="BB20" s="1">
        <v>8.6349999999999996E-2</v>
      </c>
      <c r="BC20" s="1">
        <v>8.3690000000000001E-2</v>
      </c>
    </row>
    <row r="21" spans="2:55" x14ac:dyDescent="0.2">
      <c r="B21" s="1">
        <v>4.0000000000000001E-3</v>
      </c>
      <c r="C21" s="1">
        <v>8.4699999999999998E-2</v>
      </c>
      <c r="D21" s="1">
        <v>4.9959999999999997E-2</v>
      </c>
      <c r="E21" s="1">
        <v>6.1490000000000003E-2</v>
      </c>
      <c r="F21" s="1">
        <v>7.0690000000000003E-2</v>
      </c>
      <c r="G21" s="1">
        <v>7.009E-2</v>
      </c>
      <c r="H21" s="1">
        <v>3.4419999999999999E-2</v>
      </c>
      <c r="I21" s="1">
        <v>1.5010000000000001E-2</v>
      </c>
      <c r="J21" s="1">
        <v>2.65E-3</v>
      </c>
      <c r="K21" s="1">
        <v>1.25E-3</v>
      </c>
      <c r="L21" s="1">
        <v>-2.0000000000000001E-4</v>
      </c>
      <c r="M21" s="1">
        <v>-4.2499999999999998E-4</v>
      </c>
      <c r="N21" s="1">
        <v>5.375E-4</v>
      </c>
      <c r="O21" s="1">
        <v>6.5599999999999999E-3</v>
      </c>
      <c r="P21" s="1">
        <v>2.4549999999999999E-2</v>
      </c>
      <c r="Q21" s="1">
        <v>3.789E-2</v>
      </c>
      <c r="S21" s="2"/>
      <c r="U21" s="1">
        <v>4.0000000000000001E-3</v>
      </c>
      <c r="V21" s="1">
        <v>0.1198</v>
      </c>
      <c r="W21" s="1">
        <v>0.12886</v>
      </c>
      <c r="X21" s="1">
        <v>9.9390000000000006E-2</v>
      </c>
      <c r="Y21" s="1">
        <v>7.349E-2</v>
      </c>
      <c r="Z21" s="1">
        <v>9.3390000000000001E-2</v>
      </c>
      <c r="AA21" s="1">
        <v>7.6429999999999998E-2</v>
      </c>
      <c r="AB21" s="1">
        <v>8.7309999999999999E-2</v>
      </c>
      <c r="AC21" s="1">
        <v>0.10945000000000001</v>
      </c>
      <c r="AD21" s="1">
        <v>9.0050000000000005E-2</v>
      </c>
      <c r="AE21" s="1">
        <v>8.0399999999999999E-2</v>
      </c>
      <c r="AF21" s="1">
        <v>6.1280000000000001E-2</v>
      </c>
      <c r="AG21" s="1">
        <v>6.5040000000000001E-2</v>
      </c>
      <c r="AH21" s="1">
        <v>7.356E-2</v>
      </c>
      <c r="AI21" s="1">
        <v>7.9350000000000004E-2</v>
      </c>
      <c r="AJ21" s="1">
        <v>7.2190000000000004E-2</v>
      </c>
      <c r="AL21" s="2"/>
      <c r="AN21" s="1">
        <v>4.0000000000000001E-3</v>
      </c>
      <c r="AO21" s="1">
        <v>0.1162</v>
      </c>
      <c r="AP21" s="1">
        <v>0.14646000000000001</v>
      </c>
      <c r="AQ21" s="1">
        <v>0.12078999999999999</v>
      </c>
      <c r="AR21" s="1">
        <v>9.3789999999999998E-2</v>
      </c>
      <c r="AS21" s="1">
        <v>0.10559</v>
      </c>
      <c r="AT21" s="1">
        <v>9.4420000000000004E-2</v>
      </c>
      <c r="AU21" s="1">
        <v>0.10011</v>
      </c>
      <c r="AV21" s="1">
        <v>0.10135</v>
      </c>
      <c r="AW21" s="1">
        <v>0.10335</v>
      </c>
      <c r="AX21" s="1">
        <v>0.10150000000000001</v>
      </c>
      <c r="AY21" s="1">
        <v>0.10077999999999999</v>
      </c>
      <c r="AZ21" s="1">
        <v>0.10574</v>
      </c>
      <c r="BA21" s="1">
        <v>0.10636</v>
      </c>
      <c r="BB21" s="1">
        <v>0.10755000000000001</v>
      </c>
      <c r="BC21" s="1">
        <v>9.9790000000000004E-2</v>
      </c>
    </row>
    <row r="22" spans="2:55" x14ac:dyDescent="0.2">
      <c r="B22" s="1">
        <v>4.0000000000000001E-3</v>
      </c>
      <c r="C22" s="1">
        <v>8.0600000000000005E-2</v>
      </c>
      <c r="D22" s="1">
        <v>4.7260000000000003E-2</v>
      </c>
      <c r="E22" s="1">
        <v>6.2590000000000007E-2</v>
      </c>
      <c r="F22" s="1">
        <v>7.0690000000000003E-2</v>
      </c>
      <c r="G22" s="1">
        <v>7.0389999999999994E-2</v>
      </c>
      <c r="H22" s="1">
        <v>5.2229999999999999E-2</v>
      </c>
      <c r="I22" s="1">
        <v>3.0509999999999999E-2</v>
      </c>
      <c r="J22" s="1">
        <v>4.2500000000000003E-3</v>
      </c>
      <c r="K22" s="1">
        <v>4.4999999999999999E-4</v>
      </c>
      <c r="L22" s="1">
        <v>-5.9999999999999995E-4</v>
      </c>
      <c r="M22" s="1">
        <v>-2.2499999999999999E-4</v>
      </c>
      <c r="N22" s="1">
        <v>3.3750000000000002E-4</v>
      </c>
      <c r="O22" s="1">
        <v>-5.375E-4</v>
      </c>
      <c r="P22" s="1">
        <v>-9.5E-4</v>
      </c>
      <c r="Q22" s="1">
        <v>2.875E-4</v>
      </c>
      <c r="S22" s="2"/>
      <c r="U22" s="1">
        <v>4.0000000000000001E-3</v>
      </c>
      <c r="V22" s="1">
        <v>0.1201</v>
      </c>
      <c r="W22" s="1">
        <v>0.13045999999999999</v>
      </c>
      <c r="X22" s="1">
        <v>0.10079</v>
      </c>
      <c r="Y22" s="1">
        <v>7.2090000000000001E-2</v>
      </c>
      <c r="Z22" s="1">
        <v>9.6089999999999995E-2</v>
      </c>
      <c r="AA22" s="1">
        <v>8.4220000000000003E-2</v>
      </c>
      <c r="AB22" s="1">
        <v>7.9009999999999997E-2</v>
      </c>
      <c r="AC22" s="1">
        <v>0.10255</v>
      </c>
      <c r="AD22" s="1">
        <v>9.2549999999999993E-2</v>
      </c>
      <c r="AE22" s="1">
        <v>8.3699999999999997E-2</v>
      </c>
      <c r="AF22" s="1">
        <v>6.9379999999999997E-2</v>
      </c>
      <c r="AG22" s="1">
        <v>8.3640000000000006E-2</v>
      </c>
      <c r="AH22" s="1">
        <v>8.1559999999999994E-2</v>
      </c>
      <c r="AI22" s="1">
        <v>8.6050000000000001E-2</v>
      </c>
      <c r="AJ22" s="1">
        <v>7.8189999999999996E-2</v>
      </c>
      <c r="AL22" s="2"/>
      <c r="AN22" s="1">
        <v>4.0000000000000001E-3</v>
      </c>
      <c r="AO22" s="1">
        <v>0.1145</v>
      </c>
      <c r="AP22" s="1">
        <v>0.15715999999999999</v>
      </c>
      <c r="AQ22" s="1">
        <v>0.11659</v>
      </c>
      <c r="AR22" s="1">
        <v>9.4189999999999996E-2</v>
      </c>
      <c r="AS22" s="1">
        <v>0.10539</v>
      </c>
      <c r="AT22" s="1">
        <v>9.6229999999999996E-2</v>
      </c>
      <c r="AU22" s="1">
        <v>9.7909999999999997E-2</v>
      </c>
      <c r="AV22" s="1">
        <v>0.10475</v>
      </c>
      <c r="AW22" s="1">
        <v>0.10625</v>
      </c>
      <c r="AX22" s="1">
        <v>8.5999999999999993E-2</v>
      </c>
      <c r="AY22" s="1">
        <v>7.9170000000000004E-2</v>
      </c>
      <c r="AZ22" s="1">
        <v>9.1340000000000005E-2</v>
      </c>
      <c r="BA22" s="1">
        <v>9.3460000000000001E-2</v>
      </c>
      <c r="BB22" s="1">
        <v>8.0549999999999997E-2</v>
      </c>
      <c r="BC22" s="1">
        <v>7.5289999999999996E-2</v>
      </c>
    </row>
    <row r="23" spans="2:55" x14ac:dyDescent="0.2">
      <c r="B23" s="1">
        <v>4.0000000000000001E-3</v>
      </c>
      <c r="C23" s="1">
        <v>8.43E-2</v>
      </c>
      <c r="D23" s="1">
        <v>4.9860000000000002E-2</v>
      </c>
      <c r="E23" s="1">
        <v>6.2489999999999997E-2</v>
      </c>
      <c r="F23" s="1">
        <v>7.0389999999999994E-2</v>
      </c>
      <c r="G23" s="1">
        <v>6.8489999999999995E-2</v>
      </c>
      <c r="H23" s="1">
        <v>3.9320000000000001E-2</v>
      </c>
      <c r="I23" s="1">
        <v>2.0310000000000002E-2</v>
      </c>
      <c r="J23" s="1">
        <v>1.65E-3</v>
      </c>
      <c r="K23" s="1">
        <v>-2.5000000000000001E-4</v>
      </c>
      <c r="L23" s="1">
        <v>-6.9999999999999999E-4</v>
      </c>
      <c r="M23" s="1">
        <v>2.5799999999999998E-3</v>
      </c>
      <c r="N23" s="1">
        <v>-7.6250000000000005E-4</v>
      </c>
      <c r="O23" s="1">
        <v>-7.3749999999999998E-4</v>
      </c>
      <c r="P23" s="1">
        <v>-8.4999999999999995E-4</v>
      </c>
      <c r="Q23" s="1">
        <v>-4.125E-4</v>
      </c>
      <c r="S23" s="2"/>
      <c r="U23" s="1">
        <v>4.0000000000000001E-3</v>
      </c>
      <c r="V23" s="1">
        <v>0.1157</v>
      </c>
      <c r="W23" s="1">
        <v>0.12526000000000001</v>
      </c>
      <c r="X23" s="1">
        <v>0.10569000000000001</v>
      </c>
      <c r="Y23" s="1">
        <v>7.4490000000000001E-2</v>
      </c>
      <c r="Z23" s="1">
        <v>9.5189999999999997E-2</v>
      </c>
      <c r="AA23" s="1">
        <v>7.8920000000000004E-2</v>
      </c>
      <c r="AB23" s="1">
        <v>8.0810000000000007E-2</v>
      </c>
      <c r="AC23" s="1">
        <v>0.10135</v>
      </c>
      <c r="AD23" s="1">
        <v>9.1550000000000006E-2</v>
      </c>
      <c r="AE23" s="1">
        <v>8.6800000000000002E-2</v>
      </c>
      <c r="AF23" s="1">
        <v>6.7379999999999995E-2</v>
      </c>
      <c r="AG23" s="1">
        <v>7.6139999999999999E-2</v>
      </c>
      <c r="AH23" s="1">
        <v>9.2859999999999998E-2</v>
      </c>
      <c r="AI23" s="1">
        <v>0.10725</v>
      </c>
      <c r="AJ23" s="1">
        <v>9.9790000000000004E-2</v>
      </c>
      <c r="AL23" s="2"/>
      <c r="AN23" s="1">
        <v>4.0000000000000001E-3</v>
      </c>
      <c r="AO23" s="1">
        <v>0.1125</v>
      </c>
      <c r="AP23" s="1">
        <v>0.14305999999999999</v>
      </c>
      <c r="AQ23" s="1">
        <v>0.12179</v>
      </c>
      <c r="AR23" s="1">
        <v>9.4689999999999996E-2</v>
      </c>
      <c r="AS23" s="1">
        <v>0.10389</v>
      </c>
      <c r="AT23" s="1">
        <v>9.8320000000000005E-2</v>
      </c>
      <c r="AU23" s="1">
        <v>9.6710000000000004E-2</v>
      </c>
      <c r="AV23" s="1">
        <v>0.10904999999999999</v>
      </c>
      <c r="AW23" s="1">
        <v>0.10174999999999999</v>
      </c>
      <c r="AX23" s="1">
        <v>9.7199999999999995E-2</v>
      </c>
      <c r="AY23" s="1">
        <v>8.7179999999999994E-2</v>
      </c>
      <c r="AZ23" s="1">
        <v>9.604E-2</v>
      </c>
      <c r="BA23" s="1">
        <v>0.10176</v>
      </c>
      <c r="BB23" s="1">
        <v>0.10274999999999999</v>
      </c>
      <c r="BC23" s="1">
        <v>0.10329000000000001</v>
      </c>
    </row>
    <row r="24" spans="2:55" x14ac:dyDescent="0.2">
      <c r="B24" s="1">
        <v>4.0000000000000001E-3</v>
      </c>
      <c r="C24" s="1">
        <v>9.3700000000000006E-2</v>
      </c>
      <c r="D24" s="1">
        <v>4.9459999999999997E-2</v>
      </c>
      <c r="E24" s="1">
        <v>6.2990000000000004E-2</v>
      </c>
      <c r="F24" s="1">
        <v>7.1190000000000003E-2</v>
      </c>
      <c r="G24" s="1">
        <v>6.719E-2</v>
      </c>
      <c r="H24" s="1">
        <v>3.882E-2</v>
      </c>
      <c r="I24" s="1">
        <v>1.7309999999999999E-2</v>
      </c>
      <c r="J24" s="1">
        <v>7.45E-3</v>
      </c>
      <c r="K24" s="1">
        <v>1.125E-2</v>
      </c>
      <c r="L24" s="1">
        <v>2.18E-2</v>
      </c>
      <c r="M24" s="1">
        <v>5.5469999999999998E-2</v>
      </c>
      <c r="N24" s="1">
        <v>6.6339999999999996E-2</v>
      </c>
      <c r="O24" s="1">
        <v>5.5160000000000001E-2</v>
      </c>
      <c r="P24" s="1">
        <v>5.0049999999999997E-2</v>
      </c>
      <c r="Q24" s="1">
        <v>5.3190000000000001E-2</v>
      </c>
      <c r="S24" s="2"/>
      <c r="U24" s="1">
        <v>4.0000000000000001E-3</v>
      </c>
      <c r="V24" s="1">
        <v>0.12130000000000001</v>
      </c>
      <c r="W24" s="1">
        <v>0.12366000000000001</v>
      </c>
      <c r="X24" s="1">
        <v>0.10138999999999999</v>
      </c>
      <c r="Y24" s="1">
        <v>7.2090000000000001E-2</v>
      </c>
      <c r="Z24" s="1">
        <v>9.1090000000000004E-2</v>
      </c>
      <c r="AA24" s="1">
        <v>8.2530000000000006E-2</v>
      </c>
      <c r="AB24" s="1">
        <v>8.4610000000000005E-2</v>
      </c>
      <c r="AC24" s="1">
        <v>0.11345</v>
      </c>
      <c r="AD24" s="1">
        <v>8.9950000000000002E-2</v>
      </c>
      <c r="AE24" s="1">
        <v>8.2100000000000006E-2</v>
      </c>
      <c r="AF24" s="1">
        <v>6.3270000000000007E-2</v>
      </c>
      <c r="AG24" s="1">
        <v>7.1340000000000001E-2</v>
      </c>
      <c r="AH24" s="1">
        <v>8.3659999999999998E-2</v>
      </c>
      <c r="AI24" s="1">
        <v>9.0749999999999997E-2</v>
      </c>
      <c r="AJ24" s="1">
        <v>8.1290000000000001E-2</v>
      </c>
      <c r="AL24" s="2"/>
      <c r="AN24" s="1">
        <v>4.0000000000000001E-3</v>
      </c>
      <c r="AO24" s="1">
        <v>0.1087</v>
      </c>
      <c r="AP24" s="1">
        <v>0.15356</v>
      </c>
      <c r="AQ24" s="1">
        <v>0.13349</v>
      </c>
      <c r="AR24" s="1">
        <v>9.6790000000000001E-2</v>
      </c>
      <c r="AS24" s="1">
        <v>0.10489</v>
      </c>
      <c r="AT24" s="1">
        <v>9.7420000000000007E-2</v>
      </c>
      <c r="AU24" s="1">
        <v>0.10011</v>
      </c>
      <c r="AV24" s="1">
        <v>0.11315</v>
      </c>
      <c r="AW24" s="1">
        <v>0.10895000000000001</v>
      </c>
      <c r="AX24" s="1">
        <v>9.2499999999999999E-2</v>
      </c>
      <c r="AY24" s="1">
        <v>7.7670000000000003E-2</v>
      </c>
      <c r="AZ24" s="1">
        <v>0.11183999999999999</v>
      </c>
      <c r="BA24" s="1">
        <v>0.12515999999999999</v>
      </c>
      <c r="BB24" s="1">
        <v>0.11985</v>
      </c>
      <c r="BC24" s="1">
        <v>0.11439000000000001</v>
      </c>
    </row>
    <row r="25" spans="2:55" x14ac:dyDescent="0.2">
      <c r="B25" s="1">
        <v>4.0000000000000001E-3</v>
      </c>
      <c r="C25" s="1">
        <v>9.8400000000000001E-2</v>
      </c>
      <c r="D25" s="1">
        <v>4.786E-2</v>
      </c>
      <c r="E25" s="1">
        <v>6.1890000000000001E-2</v>
      </c>
      <c r="F25" s="1">
        <v>7.5090000000000004E-2</v>
      </c>
      <c r="G25" s="1">
        <v>7.0290000000000005E-2</v>
      </c>
      <c r="H25" s="1">
        <v>5.6129999999999999E-2</v>
      </c>
      <c r="I25" s="1">
        <v>1.9910000000000001E-2</v>
      </c>
      <c r="J25" s="1">
        <v>8.4999999999999995E-4</v>
      </c>
      <c r="K25" s="1">
        <v>-3.5E-4</v>
      </c>
      <c r="L25" s="1">
        <v>-1E-3</v>
      </c>
      <c r="M25" s="1">
        <v>-6.2500000000000001E-4</v>
      </c>
      <c r="N25" s="1">
        <v>-6.625E-4</v>
      </c>
      <c r="O25" s="1">
        <v>-1.0399999999999999E-3</v>
      </c>
      <c r="P25" s="1">
        <v>-1.4499999999999999E-3</v>
      </c>
      <c r="Q25" s="1">
        <v>-4.125E-4</v>
      </c>
      <c r="S25" s="2"/>
      <c r="U25" s="1">
        <v>4.0000000000000001E-3</v>
      </c>
      <c r="V25" s="1">
        <v>0.1176</v>
      </c>
      <c r="W25" s="1">
        <v>0.12396</v>
      </c>
      <c r="X25" s="1">
        <v>9.819E-2</v>
      </c>
      <c r="Y25" s="1">
        <v>7.7789999999999998E-2</v>
      </c>
      <c r="Z25" s="1">
        <v>9.2289999999999997E-2</v>
      </c>
      <c r="AA25" s="1">
        <v>7.6230000000000006E-2</v>
      </c>
      <c r="AB25" s="1">
        <v>9.9809999999999996E-2</v>
      </c>
      <c r="AC25" s="1">
        <v>0.13414999999999999</v>
      </c>
      <c r="AD25" s="1">
        <v>0.10135</v>
      </c>
      <c r="AE25" s="1">
        <v>8.2799999999999999E-2</v>
      </c>
      <c r="AF25" s="1">
        <v>7.4079999999999993E-2</v>
      </c>
      <c r="AG25" s="1">
        <v>7.8340000000000007E-2</v>
      </c>
      <c r="AH25" s="1">
        <v>8.0759999999999998E-2</v>
      </c>
      <c r="AI25" s="1">
        <v>8.7349999999999997E-2</v>
      </c>
      <c r="AJ25" s="1">
        <v>0.11779000000000001</v>
      </c>
      <c r="AL25" s="2"/>
      <c r="AN25" s="1">
        <v>4.0000000000000001E-3</v>
      </c>
      <c r="AO25" s="1">
        <v>0.1115</v>
      </c>
      <c r="AP25" s="1">
        <v>0.14435999999999999</v>
      </c>
      <c r="AQ25" s="1">
        <v>0.12199</v>
      </c>
      <c r="AR25" s="1">
        <v>9.5689999999999997E-2</v>
      </c>
      <c r="AS25" s="1">
        <v>0.10868999999999999</v>
      </c>
      <c r="AT25" s="1">
        <v>0.10383000000000001</v>
      </c>
      <c r="AU25" s="1">
        <v>0.11230999999999999</v>
      </c>
      <c r="AV25" s="1">
        <v>0.12765000000000001</v>
      </c>
      <c r="AW25" s="1">
        <v>0.11545</v>
      </c>
      <c r="AX25" s="1">
        <v>0.113</v>
      </c>
      <c r="AY25" s="1">
        <v>9.8570000000000005E-2</v>
      </c>
      <c r="AZ25" s="1">
        <v>0.11434</v>
      </c>
      <c r="BA25" s="1">
        <v>0.11556</v>
      </c>
      <c r="BB25" s="1">
        <v>0.11415</v>
      </c>
      <c r="BC25" s="1">
        <v>0.10609</v>
      </c>
    </row>
    <row r="26" spans="2:55" x14ac:dyDescent="0.2">
      <c r="E26" s="1">
        <v>5.8599999999999999E-2</v>
      </c>
      <c r="F26" s="1">
        <v>0.10594000000000001</v>
      </c>
      <c r="G26" s="1">
        <v>8.1739999999999993E-2</v>
      </c>
      <c r="H26" s="1">
        <v>4.4089999999999997E-2</v>
      </c>
      <c r="I26" s="1">
        <v>1.6899999999999998E-2</v>
      </c>
      <c r="J26" s="1">
        <v>4.4400000000000004E-3</v>
      </c>
      <c r="K26" s="1">
        <v>3.9100000000000003E-3</v>
      </c>
      <c r="L26" s="1">
        <v>5.4099999999999999E-3</v>
      </c>
      <c r="M26" s="1">
        <v>3.6589999999999998E-2</v>
      </c>
      <c r="N26" s="1">
        <v>6.9349999999999995E-2</v>
      </c>
      <c r="O26" s="1">
        <v>7.6840000000000006E-2</v>
      </c>
      <c r="P26" s="1">
        <v>7.4359999999999996E-2</v>
      </c>
      <c r="Q26" s="1">
        <v>6.1039999999999997E-2</v>
      </c>
      <c r="S26" s="2"/>
      <c r="X26" s="1">
        <v>0.12429999999999999</v>
      </c>
      <c r="Y26" s="1">
        <v>8.4540000000000004E-2</v>
      </c>
      <c r="Z26" s="1">
        <v>0.10734</v>
      </c>
      <c r="AA26" s="1">
        <v>8.6489999999999997E-2</v>
      </c>
      <c r="AB26" s="1">
        <v>0.115</v>
      </c>
      <c r="AC26" s="1">
        <v>0.18004000000000001</v>
      </c>
      <c r="AD26" s="1">
        <v>0.15631</v>
      </c>
      <c r="AE26" s="1">
        <v>9.0310000000000001E-2</v>
      </c>
      <c r="AF26" s="1">
        <v>5.9389999999999998E-2</v>
      </c>
      <c r="AG26" s="1">
        <v>8.695E-2</v>
      </c>
      <c r="AH26" s="1">
        <v>0.11344</v>
      </c>
      <c r="AI26" s="1">
        <v>0.13156000000000001</v>
      </c>
      <c r="AJ26" s="1">
        <v>0.10314</v>
      </c>
      <c r="AL26" s="2"/>
      <c r="AQ26" s="1">
        <v>0.13930000000000001</v>
      </c>
      <c r="AR26" s="1">
        <v>0.11254</v>
      </c>
      <c r="AS26" s="1">
        <v>0.12324</v>
      </c>
      <c r="AT26" s="1">
        <v>0.10549</v>
      </c>
      <c r="AU26" s="1">
        <v>0.1288</v>
      </c>
      <c r="AV26" s="1">
        <v>0.20083999999999999</v>
      </c>
      <c r="AW26" s="1">
        <v>0.14101</v>
      </c>
      <c r="AX26" s="1">
        <v>0.11631</v>
      </c>
      <c r="AY26" s="1">
        <v>7.5389999999999999E-2</v>
      </c>
      <c r="AZ26" s="1">
        <v>0.11935</v>
      </c>
      <c r="BA26" s="1">
        <v>0.13344</v>
      </c>
      <c r="BB26" s="1">
        <v>0.13225999999999999</v>
      </c>
      <c r="BC26" s="1">
        <v>0.12703999999999999</v>
      </c>
    </row>
    <row r="27" spans="2:55" x14ac:dyDescent="0.2">
      <c r="E27" s="1">
        <v>5.7599999999999998E-2</v>
      </c>
      <c r="F27" s="1">
        <v>8.5940000000000003E-2</v>
      </c>
      <c r="G27" s="1">
        <v>7.8240000000000004E-2</v>
      </c>
      <c r="H27" s="1">
        <v>5.4989999999999997E-2</v>
      </c>
      <c r="I27" s="1">
        <v>0.02</v>
      </c>
      <c r="J27" s="1">
        <v>2.2399999999999998E-3</v>
      </c>
      <c r="K27" s="1">
        <v>1.2099999999999999E-3</v>
      </c>
      <c r="L27" s="1">
        <v>-1.1900000000000001E-3</v>
      </c>
      <c r="M27" s="1">
        <v>-3.1250000000000001E-4</v>
      </c>
      <c r="N27" s="1">
        <v>3.15E-3</v>
      </c>
      <c r="O27" s="1">
        <v>1.9640000000000001E-2</v>
      </c>
      <c r="P27" s="1">
        <v>4.666E-2</v>
      </c>
      <c r="Q27" s="1">
        <v>5.4940000000000003E-2</v>
      </c>
      <c r="S27" s="2"/>
      <c r="X27" s="1">
        <v>0.12809999999999999</v>
      </c>
      <c r="Y27" s="1">
        <v>8.5639999999999994E-2</v>
      </c>
      <c r="Z27" s="1">
        <v>0.10944</v>
      </c>
      <c r="AA27" s="1">
        <v>8.8090000000000002E-2</v>
      </c>
      <c r="AB27" s="1">
        <v>9.6600000000000005E-2</v>
      </c>
      <c r="AC27" s="1">
        <v>0.15014</v>
      </c>
      <c r="AD27" s="1">
        <v>0.14731</v>
      </c>
      <c r="AE27" s="1">
        <v>9.3210000000000001E-2</v>
      </c>
      <c r="AF27" s="1">
        <v>6.0490000000000002E-2</v>
      </c>
      <c r="AG27" s="1">
        <v>8.1549999999999997E-2</v>
      </c>
      <c r="AH27" s="1">
        <v>9.6939999999999998E-2</v>
      </c>
      <c r="AI27" s="1">
        <v>0.10456</v>
      </c>
      <c r="AJ27" s="1">
        <v>9.1840000000000005E-2</v>
      </c>
      <c r="AL27" s="2"/>
      <c r="AQ27" s="1">
        <v>0.12570000000000001</v>
      </c>
      <c r="AR27" s="1">
        <v>0.10294</v>
      </c>
      <c r="AS27" s="1">
        <v>0.12014</v>
      </c>
      <c r="AT27" s="1">
        <v>0.10789</v>
      </c>
      <c r="AU27" s="1">
        <v>0.1094</v>
      </c>
      <c r="AV27" s="1">
        <v>0.17104</v>
      </c>
      <c r="AW27" s="1">
        <v>0.12861</v>
      </c>
      <c r="AX27" s="1">
        <v>0.10761</v>
      </c>
      <c r="AY27" s="1">
        <v>7.7789999999999998E-2</v>
      </c>
      <c r="AZ27" s="1">
        <v>0.12175</v>
      </c>
      <c r="BA27" s="1">
        <v>0.13274</v>
      </c>
      <c r="BB27" s="1">
        <v>0.13486000000000001</v>
      </c>
      <c r="BC27" s="1">
        <v>0.12504000000000001</v>
      </c>
    </row>
    <row r="28" spans="2:55" x14ac:dyDescent="0.2">
      <c r="E28" s="1">
        <v>5.9200000000000003E-2</v>
      </c>
      <c r="F28" s="1">
        <v>7.9140000000000002E-2</v>
      </c>
      <c r="G28" s="1">
        <v>6.9739999999999996E-2</v>
      </c>
      <c r="H28" s="1">
        <v>3.209E-2</v>
      </c>
      <c r="I28" s="1">
        <v>1.12E-2</v>
      </c>
      <c r="J28" s="1">
        <v>3.7499999999999997E-5</v>
      </c>
      <c r="K28" s="1">
        <v>1.125E-4</v>
      </c>
      <c r="L28" s="1">
        <v>-5.8750000000000002E-4</v>
      </c>
      <c r="M28" s="1">
        <v>-3.1250000000000001E-4</v>
      </c>
      <c r="N28" s="1">
        <v>-5.0000000000000002E-5</v>
      </c>
      <c r="O28" s="1">
        <v>-2.6249999999999998E-4</v>
      </c>
      <c r="P28" s="1">
        <v>-5.375E-4</v>
      </c>
      <c r="Q28" s="1">
        <v>1.3750000000000001E-4</v>
      </c>
      <c r="S28" s="2"/>
      <c r="X28" s="1">
        <v>0.12479999999999999</v>
      </c>
      <c r="Y28" s="1">
        <v>8.1240000000000007E-2</v>
      </c>
      <c r="Z28" s="1">
        <v>9.6140000000000003E-2</v>
      </c>
      <c r="AA28" s="1">
        <v>8.0589999999999995E-2</v>
      </c>
      <c r="AB28" s="1">
        <v>8.5699999999999998E-2</v>
      </c>
      <c r="AC28" s="1">
        <v>0.11404</v>
      </c>
      <c r="AD28" s="1">
        <v>0.12761</v>
      </c>
      <c r="AE28" s="1">
        <v>8.301E-2</v>
      </c>
      <c r="AF28" s="1">
        <v>5.4390000000000001E-2</v>
      </c>
      <c r="AG28" s="1">
        <v>6.4850000000000005E-2</v>
      </c>
      <c r="AH28" s="1">
        <v>7.7740000000000004E-2</v>
      </c>
      <c r="AI28" s="1">
        <v>8.1159999999999996E-2</v>
      </c>
      <c r="AJ28" s="1">
        <v>7.5340000000000004E-2</v>
      </c>
      <c r="AL28" s="2"/>
      <c r="AQ28" s="1">
        <v>0.12709999999999999</v>
      </c>
      <c r="AR28" s="1">
        <v>9.9640000000000006E-2</v>
      </c>
      <c r="AS28" s="1">
        <v>0.11054</v>
      </c>
      <c r="AT28" s="1">
        <v>9.8589999999999997E-2</v>
      </c>
      <c r="AU28" s="1">
        <v>0.1047</v>
      </c>
      <c r="AV28" s="1">
        <v>0.13883999999999999</v>
      </c>
      <c r="AW28" s="1">
        <v>0.11701</v>
      </c>
      <c r="AX28" s="1">
        <v>0.11781</v>
      </c>
      <c r="AY28" s="1">
        <v>7.979E-2</v>
      </c>
      <c r="AZ28" s="1">
        <v>0.11575000000000001</v>
      </c>
      <c r="BA28" s="1">
        <v>0.12434000000000001</v>
      </c>
      <c r="BB28" s="1">
        <v>0.13056000000000001</v>
      </c>
      <c r="BC28" s="1">
        <v>0.12194000000000001</v>
      </c>
    </row>
    <row r="29" spans="2:55" x14ac:dyDescent="0.2">
      <c r="E29" s="1">
        <v>5.6099999999999997E-2</v>
      </c>
      <c r="F29" s="1">
        <v>7.6439999999999994E-2</v>
      </c>
      <c r="G29" s="1">
        <v>6.9440000000000002E-2</v>
      </c>
      <c r="H29" s="1">
        <v>3.8490000000000003E-2</v>
      </c>
      <c r="I29" s="1">
        <v>1.35E-2</v>
      </c>
      <c r="J29" s="1">
        <v>2.375E-4</v>
      </c>
      <c r="K29" s="1">
        <v>1.125E-4</v>
      </c>
      <c r="L29" s="1">
        <v>-1.49E-3</v>
      </c>
      <c r="M29" s="1">
        <v>-1.01E-3</v>
      </c>
      <c r="N29" s="1">
        <v>-4.4999999999999999E-4</v>
      </c>
      <c r="O29" s="1">
        <v>-9.6250000000000003E-4</v>
      </c>
      <c r="P29" s="1">
        <v>-1.0399999999999999E-3</v>
      </c>
      <c r="Q29" s="1">
        <v>-2.6249999999999998E-4</v>
      </c>
      <c r="S29" s="2"/>
      <c r="X29" s="1">
        <v>0.1183</v>
      </c>
      <c r="Y29" s="1">
        <v>8.1339999999999996E-2</v>
      </c>
      <c r="Z29" s="1">
        <v>9.9739999999999995E-2</v>
      </c>
      <c r="AA29" s="1">
        <v>8.6389999999999995E-2</v>
      </c>
      <c r="AB29" s="1">
        <v>8.6599999999999996E-2</v>
      </c>
      <c r="AC29" s="1">
        <v>9.9540000000000003E-2</v>
      </c>
      <c r="AD29" s="1">
        <v>0.11910999999999999</v>
      </c>
      <c r="AE29" s="1">
        <v>8.8109999999999994E-2</v>
      </c>
      <c r="AF29" s="1">
        <v>5.849E-2</v>
      </c>
      <c r="AG29" s="1">
        <v>8.2949999999999996E-2</v>
      </c>
      <c r="AH29" s="1">
        <v>9.5140000000000002E-2</v>
      </c>
      <c r="AI29" s="1">
        <v>9.7460000000000005E-2</v>
      </c>
      <c r="AJ29" s="1">
        <v>9.0139999999999998E-2</v>
      </c>
      <c r="AL29" s="2"/>
      <c r="AQ29" s="1">
        <v>0.1411</v>
      </c>
      <c r="AR29" s="1">
        <v>0.10234</v>
      </c>
      <c r="AS29" s="1">
        <v>0.10684</v>
      </c>
      <c r="AT29" s="1">
        <v>9.9089999999999998E-2</v>
      </c>
      <c r="AU29" s="1">
        <v>9.8699999999999996E-2</v>
      </c>
      <c r="AV29" s="1">
        <v>0.14384</v>
      </c>
      <c r="AW29" s="1">
        <v>0.11261</v>
      </c>
      <c r="AX29" s="1">
        <v>9.4310000000000005E-2</v>
      </c>
      <c r="AY29" s="1">
        <v>7.7689999999999995E-2</v>
      </c>
      <c r="AZ29" s="1">
        <v>0.10315000000000001</v>
      </c>
      <c r="BA29" s="1">
        <v>0.10353999999999999</v>
      </c>
      <c r="BB29" s="1">
        <v>0.10876</v>
      </c>
      <c r="BC29" s="1">
        <v>9.8839999999999997E-2</v>
      </c>
    </row>
    <row r="30" spans="2:55" x14ac:dyDescent="0.2">
      <c r="E30" s="1">
        <v>5.6099999999999997E-2</v>
      </c>
      <c r="F30" s="1">
        <v>7.4139999999999998E-2</v>
      </c>
      <c r="G30" s="1">
        <v>6.9239999999999996E-2</v>
      </c>
      <c r="H30" s="1">
        <v>7.2389999999999996E-2</v>
      </c>
      <c r="I30" s="1">
        <v>3.0099999999999998E-2</v>
      </c>
      <c r="J30" s="1">
        <v>2.554E-2</v>
      </c>
      <c r="K30" s="1">
        <v>2.3810000000000001E-2</v>
      </c>
      <c r="L30" s="1">
        <v>1.4710000000000001E-2</v>
      </c>
      <c r="M30" s="1">
        <v>1.349E-2</v>
      </c>
      <c r="N30" s="1">
        <v>1.685E-2</v>
      </c>
      <c r="O30" s="1">
        <v>2.5940000000000001E-2</v>
      </c>
      <c r="P30" s="1">
        <v>5.6259999999999998E-2</v>
      </c>
      <c r="Q30" s="1">
        <v>5.8340000000000003E-2</v>
      </c>
      <c r="S30" s="2"/>
      <c r="X30" s="1">
        <v>0.12130000000000001</v>
      </c>
      <c r="Y30" s="1">
        <v>8.1040000000000001E-2</v>
      </c>
      <c r="Z30" s="1">
        <v>0.10024</v>
      </c>
      <c r="AA30" s="1">
        <v>8.5489999999999997E-2</v>
      </c>
      <c r="AB30" s="1">
        <v>8.2199999999999995E-2</v>
      </c>
      <c r="AC30" s="1">
        <v>0.11974</v>
      </c>
      <c r="AD30" s="1">
        <v>0.12431</v>
      </c>
      <c r="AE30" s="1">
        <v>9.3810000000000004E-2</v>
      </c>
      <c r="AF30" s="1">
        <v>6.5390000000000004E-2</v>
      </c>
      <c r="AG30" s="1">
        <v>8.3949999999999997E-2</v>
      </c>
      <c r="AH30" s="1">
        <v>9.9640000000000006E-2</v>
      </c>
      <c r="AI30" s="1">
        <v>0.10576000000000001</v>
      </c>
      <c r="AJ30" s="1">
        <v>9.1340000000000005E-2</v>
      </c>
      <c r="AL30" s="2"/>
      <c r="AQ30" s="1">
        <v>0.1656</v>
      </c>
      <c r="AR30" s="1">
        <v>9.9739999999999995E-2</v>
      </c>
      <c r="AS30" s="1">
        <v>0.10693999999999999</v>
      </c>
      <c r="AT30" s="1">
        <v>9.8890000000000006E-2</v>
      </c>
      <c r="AU30" s="1">
        <v>0.106</v>
      </c>
      <c r="AV30" s="1">
        <v>0.12923999999999999</v>
      </c>
      <c r="AW30" s="1">
        <v>0.11001</v>
      </c>
      <c r="AX30" s="1">
        <v>0.10571</v>
      </c>
      <c r="AY30" s="1">
        <v>8.3489999999999995E-2</v>
      </c>
      <c r="AZ30" s="1">
        <v>0.10965</v>
      </c>
      <c r="BA30" s="1">
        <v>0.11164</v>
      </c>
      <c r="BB30" s="1">
        <v>0.11486</v>
      </c>
      <c r="BC30" s="1">
        <v>9.4439999999999996E-2</v>
      </c>
    </row>
    <row r="31" spans="2:55" x14ac:dyDescent="0.2">
      <c r="E31" s="1">
        <v>5.5300000000000002E-2</v>
      </c>
      <c r="F31" s="1">
        <v>7.4539999999999995E-2</v>
      </c>
      <c r="G31" s="1">
        <v>6.9639999999999994E-2</v>
      </c>
      <c r="H31" s="1">
        <v>3.5389999999999998E-2</v>
      </c>
      <c r="I31" s="1">
        <v>1.24E-2</v>
      </c>
      <c r="J31" s="1">
        <v>4.3750000000000001E-4</v>
      </c>
      <c r="K31" s="1">
        <v>1.2500000000000001E-5</v>
      </c>
      <c r="L31" s="1">
        <v>-1.1900000000000001E-3</v>
      </c>
      <c r="M31" s="1">
        <v>-7.1250000000000003E-4</v>
      </c>
      <c r="N31" s="1">
        <v>-5.5000000000000003E-4</v>
      </c>
      <c r="O31" s="1">
        <v>-7.6250000000000005E-4</v>
      </c>
      <c r="P31" s="1">
        <v>-9.3749999999999997E-4</v>
      </c>
      <c r="Q31" s="1">
        <v>-2.6249999999999998E-4</v>
      </c>
      <c r="S31" s="2"/>
      <c r="X31" s="1">
        <v>0.1124</v>
      </c>
      <c r="Y31" s="1">
        <v>7.8839999999999993E-2</v>
      </c>
      <c r="Z31" s="1">
        <v>9.8739999999999994E-2</v>
      </c>
      <c r="AA31" s="1">
        <v>8.7190000000000004E-2</v>
      </c>
      <c r="AB31" s="1">
        <v>8.5999999999999993E-2</v>
      </c>
      <c r="AC31" s="1">
        <v>9.9739999999999995E-2</v>
      </c>
      <c r="AD31" s="1">
        <v>0.12291000000000001</v>
      </c>
      <c r="AE31" s="1">
        <v>9.0810000000000002E-2</v>
      </c>
      <c r="AF31" s="1">
        <v>6.3189999999999996E-2</v>
      </c>
      <c r="AG31" s="1">
        <v>8.2049999999999998E-2</v>
      </c>
      <c r="AH31" s="1">
        <v>9.6740000000000007E-2</v>
      </c>
      <c r="AI31" s="1">
        <v>0.10346</v>
      </c>
      <c r="AJ31" s="1">
        <v>9.1740000000000002E-2</v>
      </c>
      <c r="AL31" s="2"/>
      <c r="AQ31" s="1">
        <v>0.14549999999999999</v>
      </c>
      <c r="AR31" s="1">
        <v>0.10274</v>
      </c>
      <c r="AS31" s="1">
        <v>0.10904</v>
      </c>
      <c r="AT31" s="1">
        <v>0.10029</v>
      </c>
      <c r="AU31" s="1">
        <v>0.10340000000000001</v>
      </c>
      <c r="AV31" s="1">
        <v>0.14954000000000001</v>
      </c>
      <c r="AW31" s="1">
        <v>0.13541</v>
      </c>
      <c r="AX31" s="1">
        <v>0.12661</v>
      </c>
      <c r="AY31" s="1">
        <v>8.8190000000000004E-2</v>
      </c>
      <c r="AZ31" s="1">
        <v>0.13034999999999999</v>
      </c>
      <c r="BA31" s="1">
        <v>0.12853999999999999</v>
      </c>
      <c r="BB31" s="1">
        <v>0.13655999999999999</v>
      </c>
      <c r="BC31" s="1">
        <v>0.12544</v>
      </c>
    </row>
    <row r="32" spans="2:55" x14ac:dyDescent="0.2">
      <c r="E32" s="1">
        <v>5.7299999999999997E-2</v>
      </c>
      <c r="F32" s="1">
        <v>7.8640000000000002E-2</v>
      </c>
      <c r="G32" s="1">
        <v>7.5740000000000002E-2</v>
      </c>
      <c r="H32" s="1">
        <v>3.4090000000000002E-2</v>
      </c>
      <c r="I32" s="1">
        <v>1.2500000000000001E-2</v>
      </c>
      <c r="J32" s="1">
        <v>3.3750000000000002E-4</v>
      </c>
      <c r="K32" s="1">
        <v>3.1250000000000001E-4</v>
      </c>
      <c r="L32" s="1">
        <v>-9.875000000000001E-4</v>
      </c>
      <c r="M32" s="1">
        <v>-4.125E-4</v>
      </c>
      <c r="N32" s="1">
        <v>-2.5000000000000001E-4</v>
      </c>
      <c r="O32" s="1">
        <v>-5.6249999999999996E-4</v>
      </c>
      <c r="P32" s="1">
        <v>-6.3750000000000005E-4</v>
      </c>
      <c r="Q32" s="1">
        <v>-4.6250000000000002E-4</v>
      </c>
      <c r="S32" s="2"/>
      <c r="X32" s="1">
        <v>0.12559999999999999</v>
      </c>
      <c r="Y32" s="1">
        <v>8.3239999999999995E-2</v>
      </c>
      <c r="Z32" s="1">
        <v>0.10414</v>
      </c>
      <c r="AA32" s="1">
        <v>8.6790000000000006E-2</v>
      </c>
      <c r="AB32" s="1">
        <v>9.0700000000000003E-2</v>
      </c>
      <c r="AC32" s="1">
        <v>0.14774000000000001</v>
      </c>
      <c r="AD32" s="1">
        <v>0.17301</v>
      </c>
      <c r="AE32" s="1">
        <v>9.0910000000000005E-2</v>
      </c>
      <c r="AF32" s="1">
        <v>6.5290000000000001E-2</v>
      </c>
      <c r="AG32" s="1">
        <v>0.10525</v>
      </c>
      <c r="AH32" s="1">
        <v>0.12723999999999999</v>
      </c>
      <c r="AI32" s="1">
        <v>0.12906000000000001</v>
      </c>
      <c r="AJ32" s="1">
        <v>9.4839999999999994E-2</v>
      </c>
      <c r="AL32" s="2"/>
      <c r="AQ32" s="1">
        <v>0.14030000000000001</v>
      </c>
      <c r="AR32" s="1">
        <v>9.9239999999999995E-2</v>
      </c>
      <c r="AS32" s="1">
        <v>0.11274000000000001</v>
      </c>
      <c r="AT32" s="1">
        <v>0.10509</v>
      </c>
      <c r="AU32" s="1">
        <v>0.10580000000000001</v>
      </c>
      <c r="AV32" s="1">
        <v>0.13833999999999999</v>
      </c>
      <c r="AW32" s="1">
        <v>0.12350999999999999</v>
      </c>
      <c r="AX32" s="1">
        <v>0.10851</v>
      </c>
      <c r="AY32" s="1">
        <v>7.2690000000000005E-2</v>
      </c>
      <c r="AZ32" s="1">
        <v>0.10125000000000001</v>
      </c>
      <c r="BA32" s="1">
        <v>0.12623999999999999</v>
      </c>
      <c r="BB32" s="1">
        <v>0.13755999999999999</v>
      </c>
      <c r="BC32" s="1">
        <v>0.11854000000000001</v>
      </c>
    </row>
    <row r="33" spans="5:55" x14ac:dyDescent="0.2">
      <c r="E33" s="1">
        <v>5.7500000000000002E-2</v>
      </c>
      <c r="F33" s="1">
        <v>8.2439999999999999E-2</v>
      </c>
      <c r="G33" s="1">
        <v>7.5840000000000005E-2</v>
      </c>
      <c r="H33" s="1">
        <v>5.2089999999999997E-2</v>
      </c>
      <c r="I33" s="1">
        <v>1.72E-2</v>
      </c>
      <c r="J33" s="1">
        <v>3.14E-3</v>
      </c>
      <c r="K33" s="1">
        <v>3.5100000000000001E-3</v>
      </c>
      <c r="L33" s="1">
        <v>2.5100000000000001E-3</v>
      </c>
      <c r="M33" s="1">
        <v>2.2589999999999999E-2</v>
      </c>
      <c r="N33" s="1">
        <v>5.8749999999999997E-2</v>
      </c>
      <c r="O33" s="1">
        <v>7.1540000000000006E-2</v>
      </c>
      <c r="P33" s="1">
        <v>7.3260000000000006E-2</v>
      </c>
      <c r="Q33" s="1">
        <v>6.0440000000000001E-2</v>
      </c>
      <c r="S33" s="2"/>
      <c r="X33" s="1">
        <v>0.13239999999999999</v>
      </c>
      <c r="Y33" s="1">
        <v>8.8440000000000005E-2</v>
      </c>
      <c r="Z33" s="1">
        <v>0.10414</v>
      </c>
      <c r="AA33" s="1">
        <v>8.4290000000000004E-2</v>
      </c>
      <c r="AB33" s="1">
        <v>0.1101</v>
      </c>
      <c r="AC33" s="1">
        <v>0.16594</v>
      </c>
      <c r="AD33" s="1">
        <v>0.17230999999999999</v>
      </c>
      <c r="AE33" s="1">
        <v>8.5510000000000003E-2</v>
      </c>
      <c r="AF33" s="1">
        <v>6.0690000000000001E-2</v>
      </c>
      <c r="AG33" s="1">
        <v>9.8049999999999998E-2</v>
      </c>
      <c r="AH33" s="1">
        <v>0.11594</v>
      </c>
      <c r="AI33" s="1">
        <v>0.11136</v>
      </c>
      <c r="AJ33" s="1">
        <v>8.6440000000000003E-2</v>
      </c>
      <c r="AL33" s="2"/>
      <c r="AQ33" s="1">
        <v>0.126</v>
      </c>
      <c r="AR33" s="1">
        <v>0.10384</v>
      </c>
      <c r="AS33" s="1">
        <v>0.12014</v>
      </c>
      <c r="AT33" s="1">
        <v>0.11139</v>
      </c>
      <c r="AU33" s="1">
        <v>0.13730000000000001</v>
      </c>
      <c r="AV33" s="1">
        <v>0.19464000000000001</v>
      </c>
      <c r="AW33" s="1">
        <v>0.12811</v>
      </c>
      <c r="AX33" s="1">
        <v>0.11230999999999999</v>
      </c>
      <c r="AY33" s="1">
        <v>7.4289999999999995E-2</v>
      </c>
      <c r="AZ33" s="1">
        <v>0.10575</v>
      </c>
      <c r="BA33" s="1">
        <v>0.11434</v>
      </c>
      <c r="BB33" s="1">
        <v>0.11826</v>
      </c>
      <c r="BC33" s="1">
        <v>0.10324</v>
      </c>
    </row>
    <row r="34" spans="5:55" x14ac:dyDescent="0.2">
      <c r="E34" s="1">
        <v>5.5199999999999999E-2</v>
      </c>
      <c r="F34" s="1">
        <v>8.3760000000000001E-2</v>
      </c>
      <c r="G34" s="1">
        <v>7.4399999999999994E-2</v>
      </c>
      <c r="H34" s="1">
        <v>7.936E-2</v>
      </c>
      <c r="I34" s="1">
        <v>4.419E-2</v>
      </c>
      <c r="J34" s="1">
        <v>1.9900000000000001E-2</v>
      </c>
      <c r="K34" s="1">
        <v>6.5100000000000005E-2</v>
      </c>
      <c r="L34" s="1">
        <v>4.3639999999999998E-2</v>
      </c>
      <c r="M34" s="1">
        <v>5.6329999999999998E-2</v>
      </c>
      <c r="N34" s="1">
        <v>7.1639999999999995E-2</v>
      </c>
      <c r="O34" s="1">
        <v>7.7490000000000003E-2</v>
      </c>
      <c r="P34" s="1">
        <v>6.8040000000000003E-2</v>
      </c>
      <c r="Q34" s="1">
        <v>5.8310000000000001E-2</v>
      </c>
      <c r="S34" s="2"/>
      <c r="X34" s="1">
        <v>0.11990000000000001</v>
      </c>
      <c r="Y34" s="1">
        <v>9.0359999999999996E-2</v>
      </c>
      <c r="Z34" s="1">
        <v>0.10440000000000001</v>
      </c>
      <c r="AA34" s="1">
        <v>9.4960000000000003E-2</v>
      </c>
      <c r="AB34" s="1">
        <v>0.11669</v>
      </c>
      <c r="AC34" s="1">
        <v>0.1215</v>
      </c>
      <c r="AD34" s="1">
        <v>0.12659999999999999</v>
      </c>
      <c r="AE34" s="1">
        <v>8.3140000000000006E-2</v>
      </c>
      <c r="AF34" s="1">
        <v>6.053E-2</v>
      </c>
      <c r="AG34" s="1">
        <v>9.1039999999999996E-2</v>
      </c>
      <c r="AH34" s="1">
        <v>8.2589999999999997E-2</v>
      </c>
      <c r="AI34" s="1">
        <v>7.374E-2</v>
      </c>
      <c r="AJ34" s="1">
        <v>6.8610000000000004E-2</v>
      </c>
      <c r="AL34" s="2"/>
      <c r="AQ34" s="1">
        <v>0.17069999999999999</v>
      </c>
      <c r="AR34" s="1">
        <v>0.11286</v>
      </c>
      <c r="AS34" s="1">
        <v>0.1173</v>
      </c>
      <c r="AT34" s="1">
        <v>0.11896</v>
      </c>
      <c r="AU34" s="1">
        <v>0.11738999999999999</v>
      </c>
      <c r="AV34" s="1">
        <v>0.11890000000000001</v>
      </c>
      <c r="AW34" s="1">
        <v>0.13619999999999999</v>
      </c>
      <c r="AX34" s="1">
        <v>9.3340000000000006E-2</v>
      </c>
      <c r="AY34" s="1">
        <v>7.5429999999999997E-2</v>
      </c>
      <c r="AZ34" s="1">
        <v>0.10644000000000001</v>
      </c>
      <c r="BA34" s="1">
        <v>0.12129</v>
      </c>
      <c r="BB34" s="1">
        <v>0.12024</v>
      </c>
      <c r="BC34" s="1">
        <v>0.10791000000000001</v>
      </c>
    </row>
    <row r="35" spans="5:55" x14ac:dyDescent="0.2">
      <c r="E35" s="1">
        <v>5.6399999999999999E-2</v>
      </c>
      <c r="F35" s="1">
        <v>8.4059999999999996E-2</v>
      </c>
      <c r="G35" s="1">
        <v>7.4700000000000003E-2</v>
      </c>
      <c r="H35" s="1">
        <v>7.4859999999999996E-2</v>
      </c>
      <c r="I35" s="1">
        <v>3.2489999999999998E-2</v>
      </c>
      <c r="J35" s="1">
        <v>3.5000000000000001E-3</v>
      </c>
      <c r="K35" s="1">
        <v>3.5000000000000001E-3</v>
      </c>
      <c r="L35" s="1">
        <v>3.14E-3</v>
      </c>
      <c r="M35" s="1">
        <v>1.9300000000000001E-3</v>
      </c>
      <c r="N35" s="1">
        <v>1.24E-3</v>
      </c>
      <c r="O35" s="1">
        <v>1.9290000000000002E-2</v>
      </c>
      <c r="P35" s="1">
        <v>6.4339999999999994E-2</v>
      </c>
      <c r="Q35" s="1">
        <v>6.1710000000000001E-2</v>
      </c>
      <c r="S35" s="2"/>
      <c r="X35" s="1">
        <v>0.1082</v>
      </c>
      <c r="Y35" s="1">
        <v>9.1060000000000002E-2</v>
      </c>
      <c r="Z35" s="1">
        <v>0.1042</v>
      </c>
      <c r="AA35" s="1">
        <v>9.2359999999999998E-2</v>
      </c>
      <c r="AB35" s="1">
        <v>0.10259</v>
      </c>
      <c r="AC35" s="1">
        <v>0.1169</v>
      </c>
      <c r="AD35" s="1">
        <v>0.11799999999999999</v>
      </c>
      <c r="AE35" s="1">
        <v>8.1739999999999993E-2</v>
      </c>
      <c r="AF35" s="1">
        <v>6.1620000000000001E-2</v>
      </c>
      <c r="AG35" s="1">
        <v>8.6239999999999997E-2</v>
      </c>
      <c r="AH35" s="1">
        <v>8.2989999999999994E-2</v>
      </c>
      <c r="AI35" s="1">
        <v>8.0640000000000003E-2</v>
      </c>
      <c r="AJ35" s="1">
        <v>6.9209999999999994E-2</v>
      </c>
      <c r="AL35" s="2"/>
      <c r="AQ35" s="1">
        <v>0.13639999999999999</v>
      </c>
      <c r="AR35" s="1">
        <v>0.11166</v>
      </c>
      <c r="AS35" s="1">
        <v>0.1152</v>
      </c>
      <c r="AT35" s="1">
        <v>0.11586</v>
      </c>
      <c r="AU35" s="1">
        <v>0.11309</v>
      </c>
      <c r="AV35" s="1">
        <v>0.1159</v>
      </c>
      <c r="AW35" s="1">
        <v>0.11360000000000001</v>
      </c>
      <c r="AX35" s="1">
        <v>8.5540000000000005E-2</v>
      </c>
      <c r="AY35" s="1">
        <v>6.8629999999999997E-2</v>
      </c>
      <c r="AZ35" s="1">
        <v>9.1840000000000005E-2</v>
      </c>
      <c r="BA35" s="1">
        <v>9.8089999999999997E-2</v>
      </c>
      <c r="BB35" s="1">
        <v>0.11334</v>
      </c>
      <c r="BC35" s="1">
        <v>0.10181</v>
      </c>
    </row>
    <row r="36" spans="5:55" x14ac:dyDescent="0.2">
      <c r="E36" s="1">
        <v>5.7700000000000001E-2</v>
      </c>
      <c r="F36" s="1">
        <v>8.0560000000000007E-2</v>
      </c>
      <c r="G36" s="1">
        <v>7.1499999999999994E-2</v>
      </c>
      <c r="H36" s="1">
        <v>3.6060000000000002E-2</v>
      </c>
      <c r="I36" s="1">
        <v>1.0489999999999999E-2</v>
      </c>
      <c r="J36" s="1">
        <v>2.9999999999999997E-4</v>
      </c>
      <c r="K36" s="1">
        <v>1E-4</v>
      </c>
      <c r="L36" s="1">
        <v>-3.6249999999999998E-4</v>
      </c>
      <c r="M36" s="1">
        <v>-4.75E-4</v>
      </c>
      <c r="N36" s="1">
        <v>3.7499999999999997E-5</v>
      </c>
      <c r="O36" s="1">
        <v>-7.1250000000000003E-4</v>
      </c>
      <c r="P36" s="1">
        <v>-3.6249999999999998E-4</v>
      </c>
      <c r="Q36" s="1">
        <v>-1.875E-4</v>
      </c>
      <c r="S36" s="2"/>
      <c r="X36" s="1">
        <v>0.1048</v>
      </c>
      <c r="Y36" s="1">
        <v>8.8760000000000006E-2</v>
      </c>
      <c r="Z36" s="1">
        <v>0.10009999999999999</v>
      </c>
      <c r="AA36" s="1">
        <v>8.9760000000000006E-2</v>
      </c>
      <c r="AB36" s="1">
        <v>0.10428999999999999</v>
      </c>
      <c r="AC36" s="1">
        <v>0.1062</v>
      </c>
      <c r="AD36" s="1">
        <v>0.11899999999999999</v>
      </c>
      <c r="AE36" s="1">
        <v>7.9240000000000005E-2</v>
      </c>
      <c r="AF36" s="1">
        <v>6.0729999999999999E-2</v>
      </c>
      <c r="AG36" s="1">
        <v>8.3739999999999995E-2</v>
      </c>
      <c r="AH36" s="1">
        <v>7.7590000000000006E-2</v>
      </c>
      <c r="AI36" s="1">
        <v>6.6239999999999993E-2</v>
      </c>
      <c r="AJ36" s="1">
        <v>6.1109999999999998E-2</v>
      </c>
      <c r="AL36" s="2"/>
      <c r="AQ36" s="1">
        <v>0.1469</v>
      </c>
      <c r="AR36" s="1">
        <v>0.10656</v>
      </c>
      <c r="AS36" s="1">
        <v>0.10920000000000001</v>
      </c>
      <c r="AT36" s="1">
        <v>0.11136</v>
      </c>
      <c r="AU36" s="1">
        <v>0.11099000000000001</v>
      </c>
      <c r="AV36" s="1">
        <v>0.11459999999999999</v>
      </c>
      <c r="AW36" s="1">
        <v>0.1206</v>
      </c>
      <c r="AX36" s="1">
        <v>8.7239999999999998E-2</v>
      </c>
      <c r="AY36" s="1">
        <v>6.8820000000000006E-2</v>
      </c>
      <c r="AZ36" s="1">
        <v>9.5740000000000006E-2</v>
      </c>
      <c r="BA36" s="1">
        <v>8.2989999999999994E-2</v>
      </c>
      <c r="BB36" s="1">
        <v>7.3940000000000006E-2</v>
      </c>
      <c r="BC36" s="1">
        <v>5.9409999999999998E-2</v>
      </c>
    </row>
    <row r="37" spans="5:55" x14ac:dyDescent="0.2">
      <c r="E37" s="1">
        <v>5.3900000000000003E-2</v>
      </c>
      <c r="F37" s="1">
        <v>8.2360000000000003E-2</v>
      </c>
      <c r="G37" s="1">
        <v>7.0300000000000001E-2</v>
      </c>
      <c r="H37" s="1">
        <v>4.3560000000000001E-2</v>
      </c>
      <c r="I37" s="1">
        <v>1.359E-2</v>
      </c>
      <c r="J37" s="1">
        <v>8.9999999999999998E-4</v>
      </c>
      <c r="K37" s="1">
        <v>0</v>
      </c>
      <c r="L37" s="1">
        <v>-7.6250000000000005E-4</v>
      </c>
      <c r="M37" s="1">
        <v>-1.08E-3</v>
      </c>
      <c r="N37" s="1">
        <v>-5.6249999999999996E-4</v>
      </c>
      <c r="O37" s="1">
        <v>-1.01E-3</v>
      </c>
      <c r="P37" s="1">
        <v>-1.06E-3</v>
      </c>
      <c r="Q37" s="1">
        <v>1.41E-3</v>
      </c>
      <c r="S37" s="2"/>
      <c r="X37" s="1">
        <v>0.1036</v>
      </c>
      <c r="Y37" s="1">
        <v>8.1460000000000005E-2</v>
      </c>
      <c r="Z37" s="1">
        <v>9.7000000000000003E-2</v>
      </c>
      <c r="AA37" s="1">
        <v>9.4060000000000005E-2</v>
      </c>
      <c r="AB37" s="1">
        <v>0.10619000000000001</v>
      </c>
      <c r="AC37" s="1">
        <v>0.10199999999999999</v>
      </c>
      <c r="AD37" s="1">
        <v>0.105</v>
      </c>
      <c r="AE37" s="1">
        <v>8.4940000000000002E-2</v>
      </c>
      <c r="AF37" s="1">
        <v>6.173E-2</v>
      </c>
      <c r="AG37" s="1">
        <v>9.1639999999999999E-2</v>
      </c>
      <c r="AH37" s="1">
        <v>0.10059</v>
      </c>
      <c r="AI37" s="1">
        <v>9.5339999999999994E-2</v>
      </c>
      <c r="AJ37" s="1">
        <v>8.4309999999999996E-2</v>
      </c>
      <c r="AL37" s="2"/>
      <c r="AQ37" s="1">
        <v>0.13669999999999999</v>
      </c>
      <c r="AR37" s="1">
        <v>0.11246</v>
      </c>
      <c r="AS37" s="1">
        <v>0.11559999999999999</v>
      </c>
      <c r="AT37" s="1">
        <v>0.11156000000000001</v>
      </c>
      <c r="AU37" s="1">
        <v>0.11559</v>
      </c>
      <c r="AV37" s="1">
        <v>0.1278</v>
      </c>
      <c r="AW37" s="1">
        <v>0.11899999999999999</v>
      </c>
      <c r="AX37" s="1">
        <v>9.3939999999999996E-2</v>
      </c>
      <c r="AY37" s="1">
        <v>8.4029999999999994E-2</v>
      </c>
      <c r="AZ37" s="1">
        <v>0.12334000000000001</v>
      </c>
      <c r="BA37" s="1">
        <v>0.11008999999999999</v>
      </c>
      <c r="BB37" s="1">
        <v>0.10284</v>
      </c>
      <c r="BC37" s="1">
        <v>9.3009999999999995E-2</v>
      </c>
    </row>
    <row r="38" spans="5:55" x14ac:dyDescent="0.2">
      <c r="E38" s="1">
        <v>5.74E-2</v>
      </c>
      <c r="F38" s="1">
        <v>7.9560000000000006E-2</v>
      </c>
      <c r="G38" s="1">
        <v>6.7599999999999993E-2</v>
      </c>
      <c r="H38" s="1">
        <v>4.1459999999999997E-2</v>
      </c>
      <c r="I38" s="1">
        <v>1.3089999999999999E-2</v>
      </c>
      <c r="J38" s="1">
        <v>9.7000000000000003E-3</v>
      </c>
      <c r="K38" s="1">
        <v>4.65E-2</v>
      </c>
      <c r="L38" s="1">
        <v>5.534E-2</v>
      </c>
      <c r="M38" s="1">
        <v>2.2120000000000001E-2</v>
      </c>
      <c r="N38" s="1">
        <v>6.2239999999999997E-2</v>
      </c>
      <c r="O38" s="1">
        <v>5.9990000000000002E-2</v>
      </c>
      <c r="P38" s="1">
        <v>5.7439999999999998E-2</v>
      </c>
      <c r="Q38" s="1">
        <v>5.3310000000000003E-2</v>
      </c>
      <c r="S38" s="2"/>
      <c r="X38" s="1">
        <v>0.1011</v>
      </c>
      <c r="Y38" s="1">
        <v>8.3659999999999998E-2</v>
      </c>
      <c r="Z38" s="1">
        <v>0.10150000000000001</v>
      </c>
      <c r="AA38" s="1">
        <v>8.9660000000000004E-2</v>
      </c>
      <c r="AB38" s="1">
        <v>0.10369</v>
      </c>
      <c r="AC38" s="1">
        <v>0.105</v>
      </c>
      <c r="AD38" s="1">
        <v>0.1004</v>
      </c>
      <c r="AE38" s="1">
        <v>8.2439999999999999E-2</v>
      </c>
      <c r="AF38" s="1">
        <v>6.4820000000000003E-2</v>
      </c>
      <c r="AG38" s="1">
        <v>8.9539999999999995E-2</v>
      </c>
      <c r="AH38" s="1">
        <v>8.3390000000000006E-2</v>
      </c>
      <c r="AI38" s="1">
        <v>7.3840000000000003E-2</v>
      </c>
      <c r="AJ38" s="1">
        <v>7.4810000000000001E-2</v>
      </c>
      <c r="AL38" s="2"/>
      <c r="AQ38" s="1">
        <v>0.1236</v>
      </c>
      <c r="AR38" s="1">
        <v>0.10656</v>
      </c>
      <c r="AS38" s="1">
        <v>0.1152</v>
      </c>
      <c r="AT38" s="1">
        <v>0.11156000000000001</v>
      </c>
      <c r="AU38" s="1">
        <v>0.11479</v>
      </c>
      <c r="AV38" s="1">
        <v>0.13039999999999999</v>
      </c>
      <c r="AW38" s="1">
        <v>0.11940000000000001</v>
      </c>
      <c r="AX38" s="1">
        <v>9.7040000000000001E-2</v>
      </c>
      <c r="AY38" s="1">
        <v>9.4630000000000006E-2</v>
      </c>
      <c r="AZ38" s="1">
        <v>0.11934</v>
      </c>
      <c r="BA38" s="1">
        <v>0.10138999999999999</v>
      </c>
      <c r="BB38" s="1">
        <v>9.9339999999999998E-2</v>
      </c>
      <c r="BC38" s="1">
        <v>9.2509999999999995E-2</v>
      </c>
    </row>
    <row r="39" spans="5:55" x14ac:dyDescent="0.2">
      <c r="E39" s="1">
        <v>5.7200000000000001E-2</v>
      </c>
      <c r="F39" s="1">
        <v>7.6259999999999994E-2</v>
      </c>
      <c r="G39" s="1">
        <v>6.8099999999999994E-2</v>
      </c>
      <c r="H39" s="1">
        <v>3.5560000000000001E-2</v>
      </c>
      <c r="I39" s="1">
        <v>1.499E-2</v>
      </c>
      <c r="J39" s="1">
        <v>1.32E-2</v>
      </c>
      <c r="K39" s="1">
        <v>2.53E-2</v>
      </c>
      <c r="L39" s="1">
        <v>1.6639999999999999E-2</v>
      </c>
      <c r="M39" s="1">
        <v>2.513E-2</v>
      </c>
      <c r="N39" s="1">
        <v>5.5939999999999997E-2</v>
      </c>
      <c r="O39" s="1">
        <v>7.6090000000000005E-2</v>
      </c>
      <c r="P39" s="1">
        <v>7.0639999999999994E-2</v>
      </c>
      <c r="Q39" s="1">
        <v>6.6710000000000005E-2</v>
      </c>
      <c r="S39" s="2"/>
      <c r="X39" s="1">
        <v>0.1217</v>
      </c>
      <c r="Y39" s="1">
        <v>8.6860000000000007E-2</v>
      </c>
      <c r="Z39" s="1">
        <v>0.1</v>
      </c>
      <c r="AA39" s="1">
        <v>9.4259999999999997E-2</v>
      </c>
      <c r="AB39" s="1">
        <v>0.10219</v>
      </c>
      <c r="AC39" s="1">
        <v>0.10970000000000001</v>
      </c>
      <c r="AD39" s="1">
        <v>0.1099</v>
      </c>
      <c r="AE39" s="1">
        <v>8.294E-2</v>
      </c>
      <c r="AF39" s="1">
        <v>6.2019999999999999E-2</v>
      </c>
      <c r="AG39" s="1">
        <v>9.2840000000000006E-2</v>
      </c>
      <c r="AH39" s="1">
        <v>9.239E-2</v>
      </c>
      <c r="AI39" s="1">
        <v>8.2339999999999997E-2</v>
      </c>
      <c r="AJ39" s="1">
        <v>7.5509999999999994E-2</v>
      </c>
      <c r="AL39" s="2"/>
      <c r="AQ39" s="1">
        <v>0.15540000000000001</v>
      </c>
      <c r="AR39" s="1">
        <v>0.11496000000000001</v>
      </c>
      <c r="AS39" s="1">
        <v>0.1152</v>
      </c>
      <c r="AT39" s="1">
        <v>0.11186</v>
      </c>
      <c r="AU39" s="1">
        <v>0.10818999999999999</v>
      </c>
      <c r="AV39" s="1">
        <v>0.1168</v>
      </c>
      <c r="AW39" s="1">
        <v>0.1366</v>
      </c>
      <c r="AX39" s="1">
        <v>8.7040000000000006E-2</v>
      </c>
      <c r="AY39" s="1">
        <v>7.8020000000000006E-2</v>
      </c>
      <c r="AZ39" s="1">
        <v>0.10754</v>
      </c>
      <c r="BA39" s="1">
        <v>9.8890000000000006E-2</v>
      </c>
      <c r="BB39" s="1">
        <v>9.3740000000000004E-2</v>
      </c>
      <c r="BC39" s="1">
        <v>8.4510000000000002E-2</v>
      </c>
    </row>
    <row r="40" spans="5:55" x14ac:dyDescent="0.2">
      <c r="E40" s="1">
        <v>5.9799999999999999E-2</v>
      </c>
      <c r="F40" s="1">
        <v>8.0159999999999995E-2</v>
      </c>
      <c r="G40" s="1">
        <v>6.6900000000000001E-2</v>
      </c>
      <c r="H40" s="1">
        <v>5.2659999999999998E-2</v>
      </c>
      <c r="I40" s="1">
        <v>1.6490000000000001E-2</v>
      </c>
      <c r="J40" s="1">
        <v>1.6000000000000001E-3</v>
      </c>
      <c r="K40" s="1">
        <v>0</v>
      </c>
      <c r="L40" s="1">
        <v>-4.6250000000000002E-4</v>
      </c>
      <c r="M40" s="1">
        <v>2.5000000000000001E-5</v>
      </c>
      <c r="N40" s="1">
        <v>7.3749999999999998E-4</v>
      </c>
      <c r="O40" s="1">
        <v>2.1900000000000001E-3</v>
      </c>
      <c r="P40" s="1">
        <v>4.1399999999999996E-3</v>
      </c>
      <c r="Q40" s="1">
        <v>2.2100000000000002E-3</v>
      </c>
      <c r="S40" s="2"/>
      <c r="X40" s="1">
        <v>0.10440000000000001</v>
      </c>
      <c r="Y40" s="1">
        <v>7.9460000000000003E-2</v>
      </c>
      <c r="Z40" s="1">
        <v>0.1013</v>
      </c>
      <c r="AA40" s="1">
        <v>9.7259999999999999E-2</v>
      </c>
      <c r="AB40" s="1">
        <v>9.7089999999999996E-2</v>
      </c>
      <c r="AC40" s="1">
        <v>0.1023</v>
      </c>
      <c r="AD40" s="1">
        <v>0.12509999999999999</v>
      </c>
      <c r="AE40" s="1">
        <v>8.5339999999999999E-2</v>
      </c>
      <c r="AF40" s="1">
        <v>6.4729999999999996E-2</v>
      </c>
      <c r="AG40" s="1">
        <v>8.5540000000000005E-2</v>
      </c>
      <c r="AH40" s="1">
        <v>8.3690000000000001E-2</v>
      </c>
      <c r="AI40" s="1">
        <v>7.8640000000000002E-2</v>
      </c>
      <c r="AJ40" s="1">
        <v>7.5410000000000005E-2</v>
      </c>
      <c r="AL40" s="2"/>
      <c r="AQ40" s="1">
        <v>0.15629999999999999</v>
      </c>
      <c r="AR40" s="1">
        <v>0.11056000000000001</v>
      </c>
      <c r="AS40" s="1">
        <v>0.11609999999999999</v>
      </c>
      <c r="AT40" s="1">
        <v>0.11136</v>
      </c>
      <c r="AU40" s="1">
        <v>0.11469</v>
      </c>
      <c r="AV40" s="1">
        <v>0.13300000000000001</v>
      </c>
      <c r="AW40" s="1">
        <v>0.1196</v>
      </c>
      <c r="AX40" s="1">
        <v>9.2340000000000005E-2</v>
      </c>
      <c r="AY40" s="1">
        <v>9.3630000000000005E-2</v>
      </c>
      <c r="AZ40" s="1">
        <v>0.12994</v>
      </c>
      <c r="BA40" s="1">
        <v>0.11849</v>
      </c>
      <c r="BB40" s="1">
        <v>0.10174</v>
      </c>
      <c r="BC40" s="1">
        <v>9.1509999999999994E-2</v>
      </c>
    </row>
    <row r="41" spans="5:55" x14ac:dyDescent="0.2">
      <c r="E41" s="1">
        <v>5.74E-2</v>
      </c>
      <c r="F41" s="1">
        <v>7.8060000000000004E-2</v>
      </c>
      <c r="G41" s="1">
        <v>6.9900000000000004E-2</v>
      </c>
      <c r="H41" s="1">
        <v>5.9859999999999997E-2</v>
      </c>
      <c r="I41" s="1">
        <v>2.3290000000000002E-2</v>
      </c>
      <c r="J41" s="1">
        <v>7.4999999999999997E-3</v>
      </c>
      <c r="K41" s="1">
        <v>1.35E-2</v>
      </c>
      <c r="L41" s="1">
        <v>9.1400000000000006E-3</v>
      </c>
      <c r="M41" s="1">
        <v>6.13E-3</v>
      </c>
      <c r="N41" s="1">
        <v>1.864E-2</v>
      </c>
      <c r="O41" s="1">
        <v>4.5690000000000001E-2</v>
      </c>
      <c r="P41" s="1">
        <v>4.854E-2</v>
      </c>
      <c r="Q41" s="1">
        <v>4.2110000000000002E-2</v>
      </c>
      <c r="S41" s="2"/>
      <c r="X41" s="1">
        <v>0.109</v>
      </c>
      <c r="Y41" s="1">
        <v>7.986E-2</v>
      </c>
      <c r="Z41" s="1">
        <v>9.9400000000000002E-2</v>
      </c>
      <c r="AA41" s="1">
        <v>9.7559999999999994E-2</v>
      </c>
      <c r="AB41" s="1">
        <v>8.9590000000000003E-2</v>
      </c>
      <c r="AC41" s="1">
        <v>0.11219999999999999</v>
      </c>
      <c r="AD41" s="1">
        <v>0.14280000000000001</v>
      </c>
      <c r="AE41" s="1">
        <v>8.4239999999999995E-2</v>
      </c>
      <c r="AF41" s="1">
        <v>6.0729999999999999E-2</v>
      </c>
      <c r="AG41" s="1">
        <v>8.6739999999999998E-2</v>
      </c>
      <c r="AH41" s="1">
        <v>8.2589999999999997E-2</v>
      </c>
      <c r="AI41" s="1">
        <v>7.9240000000000005E-2</v>
      </c>
      <c r="AJ41" s="1">
        <v>7.5009999999999993E-2</v>
      </c>
      <c r="AL41" s="2"/>
      <c r="AQ41" s="1">
        <v>0.14979999999999999</v>
      </c>
      <c r="AR41" s="1">
        <v>0.10716000000000001</v>
      </c>
      <c r="AS41" s="1">
        <v>0.1186</v>
      </c>
      <c r="AT41" s="1">
        <v>0.10296</v>
      </c>
      <c r="AU41" s="1">
        <v>0.10519000000000001</v>
      </c>
      <c r="AV41" s="1">
        <v>0.104</v>
      </c>
      <c r="AW41" s="1">
        <v>0.10059999999999999</v>
      </c>
      <c r="AX41" s="1">
        <v>7.4840000000000004E-2</v>
      </c>
      <c r="AY41" s="1">
        <v>6.8720000000000003E-2</v>
      </c>
      <c r="AZ41" s="1">
        <v>8.6239999999999997E-2</v>
      </c>
      <c r="BA41" s="1">
        <v>8.1390000000000004E-2</v>
      </c>
      <c r="BB41" s="1">
        <v>7.9339999999999994E-2</v>
      </c>
      <c r="BC41" s="1">
        <v>8.1009999999999999E-2</v>
      </c>
    </row>
    <row r="42" spans="5:55" x14ac:dyDescent="0.2">
      <c r="E42" s="1">
        <v>5.6910000000000002E-2</v>
      </c>
      <c r="F42" s="1">
        <v>9.7110000000000002E-2</v>
      </c>
      <c r="G42" s="1">
        <v>8.1420000000000006E-2</v>
      </c>
      <c r="H42" s="1">
        <v>4.7800000000000002E-2</v>
      </c>
      <c r="I42" s="1">
        <v>1.519E-2</v>
      </c>
      <c r="J42" s="1">
        <v>1.7099999999999999E-3</v>
      </c>
      <c r="K42" s="1">
        <v>-3.7499999999999997E-5</v>
      </c>
      <c r="L42" s="1">
        <v>-9.7499999999999996E-4</v>
      </c>
      <c r="M42" s="1">
        <v>-2.8333299999999998E-4</v>
      </c>
      <c r="N42" s="1">
        <v>-2.5000000000000001E-5</v>
      </c>
      <c r="O42" s="1">
        <v>-2.5000000000000001E-4</v>
      </c>
      <c r="P42" s="1">
        <v>-3.5E-4</v>
      </c>
      <c r="Q42" s="1">
        <v>8.9999999999999998E-4</v>
      </c>
      <c r="S42" s="2"/>
      <c r="X42" s="1">
        <v>0.18581</v>
      </c>
      <c r="Y42" s="1">
        <v>0.11171</v>
      </c>
      <c r="Z42" s="1">
        <v>0.10783</v>
      </c>
      <c r="AA42" s="1">
        <v>0.1052</v>
      </c>
      <c r="AB42" s="1">
        <v>0.14868999999999999</v>
      </c>
      <c r="AC42" s="1">
        <v>0.15311</v>
      </c>
      <c r="AD42" s="1">
        <v>0.11206000000000001</v>
      </c>
      <c r="AE42" s="1">
        <v>0.10883</v>
      </c>
      <c r="AF42" s="1">
        <v>0.10742</v>
      </c>
      <c r="AG42" s="1">
        <v>0.14988000000000001</v>
      </c>
      <c r="AH42" s="1">
        <v>0.13915</v>
      </c>
      <c r="AI42" s="1">
        <v>0.14074999999999999</v>
      </c>
      <c r="AJ42" s="1">
        <v>0.1305</v>
      </c>
      <c r="AL42" s="2"/>
      <c r="AQ42" s="1">
        <v>0.15110999999999999</v>
      </c>
      <c r="AR42" s="1">
        <v>0.13381000000000001</v>
      </c>
      <c r="AS42" s="1">
        <v>0.12703</v>
      </c>
      <c r="AT42" s="1">
        <v>0.12189999999999999</v>
      </c>
      <c r="AU42" s="1">
        <v>0.14509</v>
      </c>
      <c r="AV42" s="1">
        <v>0.13991000000000001</v>
      </c>
      <c r="AW42" s="1">
        <v>0.12206</v>
      </c>
      <c r="AX42" s="1">
        <v>0.11463</v>
      </c>
      <c r="AY42" s="1">
        <v>7.9320000000000002E-2</v>
      </c>
      <c r="AZ42" s="1">
        <v>0.10298</v>
      </c>
      <c r="BA42" s="1">
        <v>9.955E-2</v>
      </c>
      <c r="BB42" s="1">
        <v>9.7850000000000006E-2</v>
      </c>
      <c r="BC42" s="1">
        <v>0.1011</v>
      </c>
    </row>
    <row r="43" spans="5:55" x14ac:dyDescent="0.2">
      <c r="E43" s="1">
        <v>5.4609999999999999E-2</v>
      </c>
      <c r="F43" s="1">
        <v>8.9510000000000006E-2</v>
      </c>
      <c r="G43" s="1">
        <v>8.0420000000000005E-2</v>
      </c>
      <c r="H43" s="1">
        <v>6.6500000000000004E-2</v>
      </c>
      <c r="I43" s="1">
        <v>1.9689999999999999E-2</v>
      </c>
      <c r="J43" s="1">
        <v>2.9099999999999998E-3</v>
      </c>
      <c r="K43" s="1">
        <v>3.5599999999999998E-3</v>
      </c>
      <c r="L43" s="1">
        <v>7.7299999999999999E-3</v>
      </c>
      <c r="M43" s="1">
        <v>3.3619999999999997E-2</v>
      </c>
      <c r="N43" s="1">
        <v>5.8380000000000001E-2</v>
      </c>
      <c r="O43" s="1">
        <v>6.7049999999999998E-2</v>
      </c>
      <c r="P43" s="1">
        <v>5.8450000000000002E-2</v>
      </c>
      <c r="Q43" s="1">
        <v>4.8500000000000001E-2</v>
      </c>
      <c r="S43" s="2"/>
      <c r="X43" s="1">
        <v>9.5210000000000003E-2</v>
      </c>
      <c r="Y43" s="1">
        <v>9.5810000000000006E-2</v>
      </c>
      <c r="Z43" s="1">
        <v>0.10573</v>
      </c>
      <c r="AA43" s="1">
        <v>0.1012</v>
      </c>
      <c r="AB43" s="1">
        <v>0.11469</v>
      </c>
      <c r="AC43" s="1">
        <v>0.14460999999999999</v>
      </c>
      <c r="AD43" s="1">
        <v>0.10586</v>
      </c>
      <c r="AE43" s="1">
        <v>9.7320000000000004E-2</v>
      </c>
      <c r="AF43" s="1">
        <v>7.3319999999999996E-2</v>
      </c>
      <c r="AG43" s="1">
        <v>9.5880000000000007E-2</v>
      </c>
      <c r="AH43" s="1">
        <v>9.4649999999999998E-2</v>
      </c>
      <c r="AI43" s="1">
        <v>8.6249999999999993E-2</v>
      </c>
      <c r="AJ43" s="1">
        <v>7.8200000000000006E-2</v>
      </c>
      <c r="AL43" s="2"/>
      <c r="AQ43" s="1">
        <v>0.13471</v>
      </c>
      <c r="AR43" s="1">
        <v>0.12601000000000001</v>
      </c>
      <c r="AS43" s="1">
        <v>0.11823</v>
      </c>
      <c r="AT43" s="1">
        <v>0.1216</v>
      </c>
      <c r="AU43" s="1">
        <v>0.13328999999999999</v>
      </c>
      <c r="AV43" s="1">
        <v>0.12991</v>
      </c>
      <c r="AW43" s="1">
        <v>0.10566</v>
      </c>
      <c r="AX43" s="1">
        <v>9.9629999999999996E-2</v>
      </c>
      <c r="AY43" s="1">
        <v>8.5120000000000001E-2</v>
      </c>
      <c r="AZ43" s="1">
        <v>0.11497</v>
      </c>
      <c r="BA43" s="1">
        <v>0.11774999999999999</v>
      </c>
      <c r="BB43" s="1">
        <v>0.10854999999999999</v>
      </c>
      <c r="BC43" s="1">
        <v>0.11310000000000001</v>
      </c>
    </row>
    <row r="44" spans="5:55" x14ac:dyDescent="0.2">
      <c r="E44" s="1">
        <v>5.4309999999999997E-2</v>
      </c>
      <c r="F44" s="1">
        <v>8.3309999999999995E-2</v>
      </c>
      <c r="G44" s="1">
        <v>7.7420000000000003E-2</v>
      </c>
      <c r="H44" s="1">
        <v>5.6099999999999997E-2</v>
      </c>
      <c r="I44" s="1">
        <v>2.2089999999999999E-2</v>
      </c>
      <c r="J44" s="1">
        <v>1.31E-3</v>
      </c>
      <c r="K44" s="1">
        <v>4.6250000000000002E-4</v>
      </c>
      <c r="L44" s="1">
        <v>-1.75E-4</v>
      </c>
      <c r="M44" s="1">
        <v>1.16667E-4</v>
      </c>
      <c r="N44" s="1">
        <v>1.75E-4</v>
      </c>
      <c r="O44" s="1">
        <v>2.7499999999999998E-3</v>
      </c>
      <c r="P44" s="1">
        <v>1.035E-2</v>
      </c>
      <c r="Q44" s="1">
        <v>1.9800000000000002E-2</v>
      </c>
      <c r="S44" s="2"/>
      <c r="X44" s="1">
        <v>9.4810000000000005E-2</v>
      </c>
      <c r="Y44" s="1">
        <v>9.6409999999999996E-2</v>
      </c>
      <c r="Z44" s="1">
        <v>9.8229999999999998E-2</v>
      </c>
      <c r="AA44" s="1">
        <v>9.1300000000000006E-2</v>
      </c>
      <c r="AB44" s="1">
        <v>9.7689999999999999E-2</v>
      </c>
      <c r="AC44" s="1">
        <v>0.13281000000000001</v>
      </c>
      <c r="AD44" s="1">
        <v>0.10056</v>
      </c>
      <c r="AE44" s="1">
        <v>9.2329999999999995E-2</v>
      </c>
      <c r="AF44" s="1">
        <v>7.0620000000000002E-2</v>
      </c>
      <c r="AG44" s="1">
        <v>9.0480000000000005E-2</v>
      </c>
      <c r="AH44" s="1">
        <v>8.9649999999999994E-2</v>
      </c>
      <c r="AI44" s="1">
        <v>8.9149999999999993E-2</v>
      </c>
      <c r="AJ44" s="1">
        <v>8.4199999999999997E-2</v>
      </c>
      <c r="AL44" s="2"/>
      <c r="AQ44" s="1">
        <v>0.12281</v>
      </c>
      <c r="AR44" s="1">
        <v>0.13500999999999999</v>
      </c>
      <c r="AS44" s="1">
        <v>0.11253000000000001</v>
      </c>
      <c r="AT44" s="1">
        <v>0.1163</v>
      </c>
      <c r="AU44" s="1">
        <v>0.11409</v>
      </c>
      <c r="AV44" s="1">
        <v>0.13211000000000001</v>
      </c>
      <c r="AW44" s="1">
        <v>0.10696</v>
      </c>
      <c r="AX44" s="1">
        <v>9.9030000000000007E-2</v>
      </c>
      <c r="AY44" s="1">
        <v>8.4620000000000001E-2</v>
      </c>
      <c r="AZ44" s="1">
        <v>0.11577999999999999</v>
      </c>
      <c r="BA44" s="1">
        <v>0.10775</v>
      </c>
      <c r="BB44" s="1">
        <v>0.10265000000000001</v>
      </c>
      <c r="BC44" s="1">
        <v>9.7600000000000006E-2</v>
      </c>
    </row>
    <row r="45" spans="5:55" x14ac:dyDescent="0.2">
      <c r="E45" s="1">
        <v>5.2510000000000001E-2</v>
      </c>
      <c r="F45" s="1">
        <v>8.0110000000000001E-2</v>
      </c>
      <c r="G45" s="1">
        <v>7.6920000000000002E-2</v>
      </c>
      <c r="H45" s="1">
        <v>3.9300000000000002E-2</v>
      </c>
      <c r="I45" s="1">
        <v>1.289E-2</v>
      </c>
      <c r="J45" s="1">
        <v>6.1249999999999998E-4</v>
      </c>
      <c r="K45" s="1">
        <v>-3.3750000000000002E-4</v>
      </c>
      <c r="L45" s="1">
        <v>-1.2800000000000001E-3</v>
      </c>
      <c r="M45" s="1">
        <v>-8.8333300000000003E-4</v>
      </c>
      <c r="N45" s="1">
        <v>-1.23E-3</v>
      </c>
      <c r="O45" s="1">
        <v>7.5000000000000002E-4</v>
      </c>
      <c r="P45" s="1">
        <v>-1.15E-3</v>
      </c>
      <c r="Q45" s="1">
        <v>0</v>
      </c>
      <c r="S45" s="2"/>
      <c r="X45" s="1">
        <v>9.4810000000000005E-2</v>
      </c>
      <c r="Y45" s="1">
        <v>9.461E-2</v>
      </c>
      <c r="Z45" s="1">
        <v>0.11132</v>
      </c>
      <c r="AA45" s="1">
        <v>0.1014</v>
      </c>
      <c r="AB45" s="1">
        <v>0.13899</v>
      </c>
      <c r="AC45" s="1">
        <v>0.13241</v>
      </c>
      <c r="AD45" s="1">
        <v>0.10426000000000001</v>
      </c>
      <c r="AE45" s="1">
        <v>9.6629999999999994E-2</v>
      </c>
      <c r="AF45" s="1">
        <v>7.8320000000000001E-2</v>
      </c>
      <c r="AG45" s="1">
        <v>0.10108</v>
      </c>
      <c r="AH45" s="1">
        <v>9.3049999999999994E-2</v>
      </c>
      <c r="AI45" s="1">
        <v>9.0149999999999994E-2</v>
      </c>
      <c r="AJ45" s="1">
        <v>9.9199999999999997E-2</v>
      </c>
      <c r="AL45" s="2"/>
      <c r="AQ45" s="1">
        <v>0.11851</v>
      </c>
      <c r="AR45" s="1">
        <v>0.12950999999999999</v>
      </c>
      <c r="AS45" s="1">
        <v>0.11643000000000001</v>
      </c>
      <c r="AT45" s="1">
        <v>0.1153</v>
      </c>
      <c r="AU45" s="1">
        <v>0.12449</v>
      </c>
      <c r="AV45" s="1">
        <v>0.13311000000000001</v>
      </c>
      <c r="AW45" s="1">
        <v>0.10716000000000001</v>
      </c>
      <c r="AX45" s="1">
        <v>0.10173</v>
      </c>
      <c r="AY45" s="1">
        <v>9.2219999999999996E-2</v>
      </c>
      <c r="AZ45" s="1">
        <v>0.12908</v>
      </c>
      <c r="BA45" s="1">
        <v>0.11225</v>
      </c>
      <c r="BB45" s="1">
        <v>0.10315000000000001</v>
      </c>
      <c r="BC45" s="1">
        <v>9.4899999999999998E-2</v>
      </c>
    </row>
    <row r="46" spans="5:55" x14ac:dyDescent="0.2">
      <c r="E46" s="1">
        <v>5.391E-2</v>
      </c>
      <c r="F46" s="1">
        <v>7.9310000000000005E-2</v>
      </c>
      <c r="G46" s="1">
        <v>7.3330000000000006E-2</v>
      </c>
      <c r="H46" s="1">
        <v>3.4200000000000001E-2</v>
      </c>
      <c r="I46" s="1">
        <v>1.099E-2</v>
      </c>
      <c r="J46" s="1">
        <v>1.1100000000000001E-3</v>
      </c>
      <c r="K46" s="1">
        <v>2.6249999999999998E-4</v>
      </c>
      <c r="L46" s="1">
        <v>-1.75E-4</v>
      </c>
      <c r="M46" s="1">
        <v>-8.3333300000000004E-5</v>
      </c>
      <c r="N46" s="1">
        <v>-3.2499999999999999E-4</v>
      </c>
      <c r="O46" s="1">
        <v>-3.5E-4</v>
      </c>
      <c r="P46" s="1">
        <v>-6.4999999999999997E-4</v>
      </c>
      <c r="Q46" s="1">
        <v>2.9999999999999997E-4</v>
      </c>
      <c r="S46" s="2"/>
      <c r="X46" s="1">
        <v>9.511E-2</v>
      </c>
      <c r="Y46" s="1">
        <v>8.8510000000000005E-2</v>
      </c>
      <c r="Z46" s="1">
        <v>0.11123</v>
      </c>
      <c r="AA46" s="1">
        <v>0.1012</v>
      </c>
      <c r="AB46" s="1">
        <v>0.10059</v>
      </c>
      <c r="AC46" s="1">
        <v>0.11071</v>
      </c>
      <c r="AD46" s="1">
        <v>0.10276</v>
      </c>
      <c r="AE46" s="1">
        <v>0.10033</v>
      </c>
      <c r="AF46" s="1">
        <v>7.9619999999999996E-2</v>
      </c>
      <c r="AG46" s="1">
        <v>0.10278</v>
      </c>
      <c r="AH46" s="1">
        <v>0.10395</v>
      </c>
      <c r="AI46" s="1">
        <v>0.10564999999999999</v>
      </c>
      <c r="AJ46" s="1">
        <v>8.8999999999999996E-2</v>
      </c>
      <c r="AL46" s="2"/>
      <c r="AQ46" s="1">
        <v>0.12021</v>
      </c>
      <c r="AR46" s="1">
        <v>0.12601000000000001</v>
      </c>
      <c r="AS46" s="1">
        <v>0.11513</v>
      </c>
      <c r="AT46" s="1">
        <v>0.1138</v>
      </c>
      <c r="AU46" s="1">
        <v>0.11149000000000001</v>
      </c>
      <c r="AV46" s="1">
        <v>0.12881000000000001</v>
      </c>
      <c r="AW46" s="1">
        <v>0.11326</v>
      </c>
      <c r="AX46" s="1">
        <v>0.12063</v>
      </c>
      <c r="AY46" s="1">
        <v>9.9419999999999994E-2</v>
      </c>
      <c r="AZ46" s="1">
        <v>0.12958</v>
      </c>
      <c r="BA46" s="1">
        <v>0.12095</v>
      </c>
      <c r="BB46" s="1">
        <v>0.11225</v>
      </c>
      <c r="BC46" s="1">
        <v>0.10249999999999999</v>
      </c>
    </row>
    <row r="47" spans="5:55" x14ac:dyDescent="0.2">
      <c r="E47" s="1">
        <v>5.6509999999999998E-2</v>
      </c>
      <c r="F47" s="1">
        <v>8.0009999999999998E-2</v>
      </c>
      <c r="G47" s="1">
        <v>7.1929999999999994E-2</v>
      </c>
      <c r="H47" s="1">
        <v>5.0599999999999999E-2</v>
      </c>
      <c r="I47" s="1">
        <v>1.499E-2</v>
      </c>
      <c r="J47" s="1">
        <v>2.0100000000000001E-3</v>
      </c>
      <c r="K47" s="1">
        <v>1.4599999999999999E-3</v>
      </c>
      <c r="L47" s="1">
        <v>5.2499999999999997E-4</v>
      </c>
      <c r="M47" s="1">
        <v>2.2200000000000002E-3</v>
      </c>
      <c r="N47" s="1">
        <v>1.8280000000000001E-2</v>
      </c>
      <c r="O47" s="1">
        <v>5.015E-2</v>
      </c>
      <c r="P47" s="1">
        <v>6.0150000000000002E-2</v>
      </c>
      <c r="Q47" s="1">
        <v>5.2699999999999997E-2</v>
      </c>
      <c r="S47" s="2"/>
      <c r="X47" s="1">
        <v>9.4310000000000005E-2</v>
      </c>
      <c r="Y47" s="1">
        <v>9.1209999999999999E-2</v>
      </c>
      <c r="Z47" s="1">
        <v>0.10673000000000001</v>
      </c>
      <c r="AA47" s="1">
        <v>9.8900000000000002E-2</v>
      </c>
      <c r="AB47" s="1">
        <v>0.10169</v>
      </c>
      <c r="AC47" s="1">
        <v>0.12950999999999999</v>
      </c>
      <c r="AD47" s="1">
        <v>0.10446</v>
      </c>
      <c r="AE47" s="1">
        <v>9.2230000000000006E-2</v>
      </c>
      <c r="AF47" s="1">
        <v>7.0919999999999997E-2</v>
      </c>
      <c r="AG47" s="1">
        <v>9.4579999999999997E-2</v>
      </c>
      <c r="AH47" s="1">
        <v>9.4850000000000004E-2</v>
      </c>
      <c r="AI47" s="1">
        <v>9.3049999999999994E-2</v>
      </c>
      <c r="AJ47" s="1">
        <v>8.0799999999999997E-2</v>
      </c>
      <c r="AL47" s="2"/>
      <c r="AQ47" s="1">
        <v>0.12131</v>
      </c>
      <c r="AR47" s="1">
        <v>0.13091</v>
      </c>
      <c r="AS47" s="1">
        <v>0.11333</v>
      </c>
      <c r="AT47" s="1">
        <v>0.11650000000000001</v>
      </c>
      <c r="AU47" s="1">
        <v>0.11269</v>
      </c>
      <c r="AV47" s="1">
        <v>0.12431</v>
      </c>
      <c r="AW47" s="1">
        <v>9.9260000000000001E-2</v>
      </c>
      <c r="AX47" s="1">
        <v>8.7620000000000003E-2</v>
      </c>
      <c r="AY47" s="1">
        <v>7.2020000000000001E-2</v>
      </c>
      <c r="AZ47" s="1">
        <v>8.8679999999999995E-2</v>
      </c>
      <c r="BA47" s="1">
        <v>0.11835</v>
      </c>
      <c r="BB47" s="1">
        <v>0.12655</v>
      </c>
      <c r="BC47" s="1">
        <v>0.1167</v>
      </c>
    </row>
    <row r="48" spans="5:55" x14ac:dyDescent="0.2">
      <c r="E48" s="1">
        <v>5.5309999999999998E-2</v>
      </c>
      <c r="F48" s="1">
        <v>8.2210000000000005E-2</v>
      </c>
      <c r="G48" s="1">
        <v>7.4429999999999996E-2</v>
      </c>
      <c r="H48" s="1">
        <v>5.0500000000000003E-2</v>
      </c>
      <c r="I48" s="1">
        <v>1.609E-2</v>
      </c>
      <c r="J48" s="1">
        <v>1.7099999999999999E-3</v>
      </c>
      <c r="K48" s="1">
        <v>-2.375E-4</v>
      </c>
      <c r="L48" s="1">
        <v>-1.08E-3</v>
      </c>
      <c r="M48" s="1">
        <v>-2.8333299999999998E-4</v>
      </c>
      <c r="N48" s="1">
        <v>-1.1199999999999999E-3</v>
      </c>
      <c r="O48" s="1">
        <v>-3.5E-4</v>
      </c>
      <c r="P48" s="1">
        <v>-7.5000000000000002E-4</v>
      </c>
      <c r="Q48" s="1">
        <v>1.4E-3</v>
      </c>
      <c r="S48" s="2"/>
      <c r="X48" s="1">
        <v>9.6909999999999996E-2</v>
      </c>
      <c r="Y48" s="1">
        <v>9.2410000000000006E-2</v>
      </c>
      <c r="Z48" s="1">
        <v>0.10703</v>
      </c>
      <c r="AA48" s="1">
        <v>0.1</v>
      </c>
      <c r="AB48" s="1">
        <v>0.11928999999999999</v>
      </c>
      <c r="AC48" s="1">
        <v>0.11001</v>
      </c>
      <c r="AD48" s="1">
        <v>8.4260000000000002E-2</v>
      </c>
      <c r="AE48" s="1">
        <v>7.7229999999999993E-2</v>
      </c>
      <c r="AF48" s="1">
        <v>6.5820000000000004E-2</v>
      </c>
      <c r="AG48" s="1">
        <v>8.2070000000000004E-2</v>
      </c>
      <c r="AH48" s="1">
        <v>7.7450000000000005E-2</v>
      </c>
      <c r="AI48" s="1">
        <v>7.485E-2</v>
      </c>
      <c r="AJ48" s="1">
        <v>8.3000000000000004E-2</v>
      </c>
      <c r="AL48" s="2"/>
      <c r="AQ48" s="1">
        <v>0.12221</v>
      </c>
      <c r="AR48" s="1">
        <v>0.12631000000000001</v>
      </c>
      <c r="AS48" s="1">
        <v>0.11552999999999999</v>
      </c>
      <c r="AT48" s="1">
        <v>0.1143</v>
      </c>
      <c r="AU48" s="1">
        <v>0.10929</v>
      </c>
      <c r="AV48" s="1">
        <v>0.13261000000000001</v>
      </c>
      <c r="AW48" s="1">
        <v>0.12386</v>
      </c>
      <c r="AX48" s="1">
        <v>0.11762</v>
      </c>
      <c r="AY48" s="1">
        <v>9.4320000000000001E-2</v>
      </c>
      <c r="AZ48" s="1">
        <v>0.11688</v>
      </c>
      <c r="BA48" s="1">
        <v>0.10495</v>
      </c>
      <c r="BB48" s="1">
        <v>9.6750000000000003E-2</v>
      </c>
      <c r="BC48" s="1">
        <v>9.7299999999999998E-2</v>
      </c>
    </row>
    <row r="49" spans="5:55" x14ac:dyDescent="0.2">
      <c r="E49" s="1">
        <v>5.5210000000000002E-2</v>
      </c>
      <c r="F49" s="1">
        <v>8.8910000000000003E-2</v>
      </c>
      <c r="G49" s="1">
        <v>7.5829999999999995E-2</v>
      </c>
      <c r="H49" s="1">
        <v>5.3600000000000002E-2</v>
      </c>
      <c r="I49" s="1">
        <v>2.0389999999999998E-2</v>
      </c>
      <c r="J49" s="1">
        <v>2.571E-2</v>
      </c>
      <c r="K49" s="1">
        <v>5.2060000000000002E-2</v>
      </c>
      <c r="L49" s="1">
        <v>4.6429999999999999E-2</v>
      </c>
      <c r="M49" s="1">
        <v>6.8919999999999995E-2</v>
      </c>
      <c r="N49" s="1">
        <v>7.6369999999999993E-2</v>
      </c>
      <c r="O49" s="1">
        <v>7.2050000000000003E-2</v>
      </c>
      <c r="P49" s="1">
        <v>7.3150000000000007E-2</v>
      </c>
      <c r="Q49" s="1">
        <v>8.0600000000000005E-2</v>
      </c>
      <c r="S49" s="2"/>
      <c r="X49" s="1">
        <v>0.10961</v>
      </c>
      <c r="Y49" s="1">
        <v>9.9510000000000001E-2</v>
      </c>
      <c r="Z49" s="1">
        <v>0.10823000000000001</v>
      </c>
      <c r="AA49" s="1">
        <v>0.1032</v>
      </c>
      <c r="AB49" s="1">
        <v>0.13319</v>
      </c>
      <c r="AC49" s="1">
        <v>0.14581</v>
      </c>
      <c r="AD49" s="1">
        <v>0.11506</v>
      </c>
      <c r="AE49" s="1">
        <v>9.8629999999999995E-2</v>
      </c>
      <c r="AF49" s="1">
        <v>7.7219999999999997E-2</v>
      </c>
      <c r="AG49" s="1">
        <v>0.10748000000000001</v>
      </c>
      <c r="AH49" s="1">
        <v>0.11655</v>
      </c>
      <c r="AI49" s="1">
        <v>0.11225</v>
      </c>
      <c r="AJ49" s="1">
        <v>8.7400000000000005E-2</v>
      </c>
      <c r="AL49" s="2"/>
      <c r="AQ49" s="1">
        <v>0.13521</v>
      </c>
      <c r="AR49" s="1">
        <v>0.12701000000000001</v>
      </c>
      <c r="AS49" s="1">
        <v>0.12503</v>
      </c>
      <c r="AT49" s="1">
        <v>0.1246</v>
      </c>
      <c r="AU49" s="1">
        <v>0.12429</v>
      </c>
      <c r="AV49" s="1">
        <v>0.13561000000000001</v>
      </c>
      <c r="AW49" s="1">
        <v>0.11226</v>
      </c>
      <c r="AX49" s="1">
        <v>0.10743</v>
      </c>
      <c r="AY49" s="1">
        <v>8.8719999999999993E-2</v>
      </c>
      <c r="AZ49" s="1">
        <v>0.11098</v>
      </c>
      <c r="BA49" s="1">
        <v>0.10945000000000001</v>
      </c>
      <c r="BB49" s="1">
        <v>0.11345</v>
      </c>
      <c r="BC49" s="1">
        <v>0.1123</v>
      </c>
    </row>
    <row r="50" spans="5:55" x14ac:dyDescent="0.2">
      <c r="E50" s="1">
        <v>5.8869999999999999E-2</v>
      </c>
      <c r="F50" s="1">
        <v>7.016E-2</v>
      </c>
      <c r="G50" s="1">
        <v>7.0099999999999996E-2</v>
      </c>
      <c r="H50" s="1">
        <v>4.7239999999999997E-2</v>
      </c>
      <c r="I50" s="1">
        <v>1.678E-2</v>
      </c>
      <c r="J50" s="1">
        <v>9.2500000000000004E-4</v>
      </c>
      <c r="K50" s="1">
        <v>-1.2500000000000001E-5</v>
      </c>
      <c r="L50" s="1">
        <v>-7.5000000000000002E-4</v>
      </c>
      <c r="M50" s="1">
        <v>-6.8749999999999996E-4</v>
      </c>
      <c r="N50" s="1">
        <v>4.8749999999999998E-4</v>
      </c>
      <c r="O50" s="1">
        <v>-9.5E-4</v>
      </c>
      <c r="P50" s="1">
        <v>-9.2500000000000004E-4</v>
      </c>
      <c r="Q50" s="1">
        <v>5.2499999999999997E-4</v>
      </c>
      <c r="S50" s="2"/>
      <c r="X50" s="1">
        <v>0.15207000000000001</v>
      </c>
      <c r="Y50" s="1">
        <v>8.4760000000000002E-2</v>
      </c>
      <c r="Z50" s="1">
        <v>9.2600000000000002E-2</v>
      </c>
      <c r="AA50" s="1">
        <v>7.5340000000000004E-2</v>
      </c>
      <c r="AB50" s="1">
        <v>9.5479999999999995E-2</v>
      </c>
      <c r="AC50" s="1">
        <v>0.10123</v>
      </c>
      <c r="AD50" s="1">
        <v>0.17238999999999999</v>
      </c>
      <c r="AE50" s="1">
        <v>7.9949999999999993E-2</v>
      </c>
      <c r="AF50" s="1">
        <v>5.9310000000000002E-2</v>
      </c>
      <c r="AG50" s="1">
        <v>6.479E-2</v>
      </c>
      <c r="AH50" s="1">
        <v>7.3550000000000004E-2</v>
      </c>
      <c r="AI50" s="1">
        <v>7.4870000000000006E-2</v>
      </c>
      <c r="AJ50" s="1">
        <v>7.0819999999999994E-2</v>
      </c>
      <c r="AL50" s="2"/>
      <c r="AQ50" s="1">
        <v>0.14618</v>
      </c>
      <c r="AR50" s="1">
        <v>0.10346</v>
      </c>
      <c r="AS50" s="1">
        <v>0.1052</v>
      </c>
      <c r="AT50" s="1">
        <v>9.604E-2</v>
      </c>
      <c r="AU50" s="1">
        <v>0.10978</v>
      </c>
      <c r="AV50" s="1">
        <v>0.10483000000000001</v>
      </c>
      <c r="AW50" s="1">
        <v>0.12399</v>
      </c>
      <c r="AX50" s="1">
        <v>7.5249999999999997E-2</v>
      </c>
      <c r="AY50" s="1">
        <v>6.3810000000000006E-2</v>
      </c>
      <c r="AZ50" s="1">
        <v>7.109E-2</v>
      </c>
      <c r="BA50" s="1">
        <v>8.2150000000000001E-2</v>
      </c>
      <c r="BB50" s="1">
        <v>7.2679999999999995E-2</v>
      </c>
      <c r="BC50" s="1">
        <v>7.3330000000000006E-2</v>
      </c>
    </row>
    <row r="51" spans="5:55" x14ac:dyDescent="0.2">
      <c r="E51" s="1">
        <v>6.028E-2</v>
      </c>
      <c r="F51" s="1">
        <v>7.0559999999999998E-2</v>
      </c>
      <c r="G51" s="1">
        <v>6.9699999999999998E-2</v>
      </c>
      <c r="H51" s="1">
        <v>3.764E-2</v>
      </c>
      <c r="I51" s="1">
        <v>1.188E-2</v>
      </c>
      <c r="J51" s="1">
        <v>1.1199999999999999E-3</v>
      </c>
      <c r="K51" s="1">
        <v>5.8750000000000002E-4</v>
      </c>
      <c r="L51" s="1">
        <v>-2.5000000000000001E-4</v>
      </c>
      <c r="M51" s="1">
        <v>-1.875E-4</v>
      </c>
      <c r="N51" s="1">
        <v>8.7499999999999999E-5</v>
      </c>
      <c r="O51" s="1">
        <v>-4.4999999999999999E-4</v>
      </c>
      <c r="P51" s="1">
        <v>6.7500000000000004E-4</v>
      </c>
      <c r="Q51" s="1">
        <v>1.5299999999999999E-3</v>
      </c>
      <c r="S51" s="2"/>
      <c r="X51" s="1">
        <v>0.15148</v>
      </c>
      <c r="Y51" s="1">
        <v>8.1159999999999996E-2</v>
      </c>
      <c r="Z51" s="1">
        <v>8.9499999999999996E-2</v>
      </c>
      <c r="AA51" s="1">
        <v>7.7439999999999995E-2</v>
      </c>
      <c r="AB51" s="1">
        <v>8.9770000000000003E-2</v>
      </c>
      <c r="AC51" s="1">
        <v>8.3320000000000005E-2</v>
      </c>
      <c r="AD51" s="1">
        <v>0.13678999999999999</v>
      </c>
      <c r="AE51" s="1">
        <v>7.4050000000000005E-2</v>
      </c>
      <c r="AF51" s="1">
        <v>6.3310000000000005E-2</v>
      </c>
      <c r="AG51" s="1">
        <v>6.6589999999999996E-2</v>
      </c>
      <c r="AH51" s="1">
        <v>7.1749999999999994E-2</v>
      </c>
      <c r="AI51" s="1">
        <v>6.8680000000000005E-2</v>
      </c>
      <c r="AJ51" s="1">
        <v>7.6829999999999996E-2</v>
      </c>
      <c r="AL51" s="2"/>
      <c r="AQ51" s="1">
        <v>0.12307999999999999</v>
      </c>
      <c r="AR51" s="1">
        <v>9.6759999999999999E-2</v>
      </c>
      <c r="AS51" s="1">
        <v>0.1021</v>
      </c>
      <c r="AT51" s="1">
        <v>9.1539999999999996E-2</v>
      </c>
      <c r="AU51" s="1">
        <v>0.10758</v>
      </c>
      <c r="AV51" s="1">
        <v>9.9930000000000005E-2</v>
      </c>
      <c r="AW51" s="1">
        <v>0.12459000000000001</v>
      </c>
      <c r="AX51" s="1">
        <v>8.8849999999999998E-2</v>
      </c>
      <c r="AY51" s="1">
        <v>7.4810000000000001E-2</v>
      </c>
      <c r="AZ51" s="1">
        <v>8.2290000000000002E-2</v>
      </c>
      <c r="BA51" s="1">
        <v>9.0050000000000005E-2</v>
      </c>
      <c r="BB51" s="1">
        <v>8.3570000000000005E-2</v>
      </c>
      <c r="BC51" s="1">
        <v>8.8220000000000007E-2</v>
      </c>
    </row>
    <row r="52" spans="5:55" x14ac:dyDescent="0.2">
      <c r="E52" s="1">
        <v>5.858E-2</v>
      </c>
      <c r="F52" s="1">
        <v>6.7559999999999995E-2</v>
      </c>
      <c r="G52" s="1">
        <v>6.4699999999999994E-2</v>
      </c>
      <c r="H52" s="1">
        <v>3.4540000000000001E-2</v>
      </c>
      <c r="I52" s="1">
        <v>2.0879999999999999E-2</v>
      </c>
      <c r="J52" s="1">
        <v>2.1299999999999999E-3</v>
      </c>
      <c r="K52" s="1">
        <v>-2.1249999999999999E-4</v>
      </c>
      <c r="L52" s="1">
        <v>-8.4999999999999995E-4</v>
      </c>
      <c r="M52" s="1">
        <v>-8.8750000000000005E-4</v>
      </c>
      <c r="N52" s="1">
        <v>-8.1249999999999996E-4</v>
      </c>
      <c r="O52" s="1">
        <v>-1.3500000000000001E-3</v>
      </c>
      <c r="P52" s="1">
        <v>-1.1199999999999999E-3</v>
      </c>
      <c r="Q52" s="1">
        <v>2.5000000000000001E-5</v>
      </c>
      <c r="S52" s="2"/>
      <c r="X52" s="1">
        <v>0.15098</v>
      </c>
      <c r="Y52" s="1">
        <v>8.0360000000000001E-2</v>
      </c>
      <c r="Z52" s="1">
        <v>9.0800000000000006E-2</v>
      </c>
      <c r="AA52" s="1">
        <v>8.1640000000000004E-2</v>
      </c>
      <c r="AB52" s="1">
        <v>8.5569999999999993E-2</v>
      </c>
      <c r="AC52" s="1">
        <v>9.2230000000000006E-2</v>
      </c>
      <c r="AD52" s="1">
        <v>0.13209000000000001</v>
      </c>
      <c r="AE52" s="1">
        <v>7.145E-2</v>
      </c>
      <c r="AF52" s="1">
        <v>5.5410000000000001E-2</v>
      </c>
      <c r="AG52" s="1">
        <v>6.6290000000000002E-2</v>
      </c>
      <c r="AH52" s="1">
        <v>6.7150000000000001E-2</v>
      </c>
      <c r="AI52" s="1">
        <v>5.8869999999999999E-2</v>
      </c>
      <c r="AJ52" s="1">
        <v>5.5019999999999999E-2</v>
      </c>
      <c r="AL52" s="2"/>
      <c r="AQ52" s="1">
        <v>0.14047000000000001</v>
      </c>
      <c r="AR52" s="1">
        <v>9.4560000000000005E-2</v>
      </c>
      <c r="AS52" s="1">
        <v>0.1004</v>
      </c>
      <c r="AT52" s="1">
        <v>8.9539999999999995E-2</v>
      </c>
      <c r="AU52" s="1">
        <v>0.10967</v>
      </c>
      <c r="AV52" s="1">
        <v>0.10073</v>
      </c>
      <c r="AW52" s="1">
        <v>0.11579</v>
      </c>
      <c r="AX52" s="1">
        <v>7.7350000000000002E-2</v>
      </c>
      <c r="AY52" s="1">
        <v>7.3810000000000001E-2</v>
      </c>
      <c r="AZ52" s="1">
        <v>9.0690000000000007E-2</v>
      </c>
      <c r="BA52" s="1">
        <v>9.5949999999999994E-2</v>
      </c>
      <c r="BB52" s="1">
        <v>8.4879999999999997E-2</v>
      </c>
      <c r="BC52" s="1">
        <v>8.3129999999999996E-2</v>
      </c>
    </row>
    <row r="53" spans="5:55" x14ac:dyDescent="0.2">
      <c r="E53" s="1">
        <v>5.6180000000000001E-2</v>
      </c>
      <c r="F53" s="1">
        <v>6.8260000000000001E-2</v>
      </c>
      <c r="G53" s="1">
        <v>6.5100000000000005E-2</v>
      </c>
      <c r="H53" s="1">
        <v>4.0640000000000003E-2</v>
      </c>
      <c r="I53" s="1">
        <v>1.188E-2</v>
      </c>
      <c r="J53" s="1">
        <v>1.153E-2</v>
      </c>
      <c r="K53" s="1">
        <v>3.9890000000000002E-2</v>
      </c>
      <c r="L53" s="1">
        <v>4.1250000000000002E-2</v>
      </c>
      <c r="M53" s="1">
        <v>3.0210000000000001E-2</v>
      </c>
      <c r="N53" s="1">
        <v>3.1989999999999998E-2</v>
      </c>
      <c r="O53" s="1">
        <v>4.505E-2</v>
      </c>
      <c r="P53" s="1">
        <v>4.9669999999999999E-2</v>
      </c>
      <c r="Q53" s="1">
        <v>4.793E-2</v>
      </c>
      <c r="S53" s="2"/>
      <c r="X53" s="1">
        <v>0.11257</v>
      </c>
      <c r="Y53" s="1">
        <v>7.1160000000000001E-2</v>
      </c>
      <c r="Z53" s="1">
        <v>8.1799999999999998E-2</v>
      </c>
      <c r="AA53" s="1">
        <v>7.9740000000000005E-2</v>
      </c>
      <c r="AB53" s="1">
        <v>0.10638</v>
      </c>
      <c r="AC53" s="1">
        <v>8.8529999999999998E-2</v>
      </c>
      <c r="AD53" s="1">
        <v>0.12679000000000001</v>
      </c>
      <c r="AE53" s="1">
        <v>6.9349999999999995E-2</v>
      </c>
      <c r="AF53" s="1">
        <v>5.6509999999999998E-2</v>
      </c>
      <c r="AG53" s="1">
        <v>6.0490000000000002E-2</v>
      </c>
      <c r="AH53" s="1">
        <v>5.6950000000000001E-2</v>
      </c>
      <c r="AI53" s="1">
        <v>5.7169999999999999E-2</v>
      </c>
      <c r="AJ53" s="1">
        <v>6.6420000000000007E-2</v>
      </c>
      <c r="AL53" s="2"/>
      <c r="AQ53" s="1">
        <v>0.12717999999999999</v>
      </c>
      <c r="AR53" s="1">
        <v>9.5460000000000003E-2</v>
      </c>
      <c r="AS53" s="1">
        <v>0.10150000000000001</v>
      </c>
      <c r="AT53" s="1">
        <v>8.8239999999999999E-2</v>
      </c>
      <c r="AU53" s="1">
        <v>0.11088000000000001</v>
      </c>
      <c r="AV53" s="1">
        <v>9.6920000000000006E-2</v>
      </c>
      <c r="AW53" s="1">
        <v>0.11629</v>
      </c>
      <c r="AX53" s="1">
        <v>7.6850000000000002E-2</v>
      </c>
      <c r="AY53" s="1">
        <v>6.701E-2</v>
      </c>
      <c r="AZ53" s="1">
        <v>9.0789999999999996E-2</v>
      </c>
      <c r="BA53" s="1">
        <v>0.10904999999999999</v>
      </c>
      <c r="BB53" s="1">
        <v>9.9680000000000005E-2</v>
      </c>
      <c r="BC53" s="1">
        <v>9.9629999999999996E-2</v>
      </c>
    </row>
    <row r="54" spans="5:55" x14ac:dyDescent="0.2">
      <c r="E54" s="1">
        <v>6.0979999999999999E-2</v>
      </c>
      <c r="F54" s="1">
        <v>6.6659999999999997E-2</v>
      </c>
      <c r="G54" s="1">
        <v>6.3799999999999996E-2</v>
      </c>
      <c r="H54" s="1">
        <v>3.4939999999999999E-2</v>
      </c>
      <c r="I54" s="1">
        <v>8.9800000000000001E-3</v>
      </c>
      <c r="J54" s="1">
        <v>-1.75E-4</v>
      </c>
      <c r="K54" s="1">
        <v>3.8749999999999999E-4</v>
      </c>
      <c r="L54" s="1">
        <v>-4.4999999999999999E-4</v>
      </c>
      <c r="M54" s="1">
        <v>-8.8750000000000005E-4</v>
      </c>
      <c r="N54" s="1">
        <v>-1.125E-4</v>
      </c>
      <c r="O54" s="1">
        <v>2.0500000000000002E-3</v>
      </c>
      <c r="P54" s="1">
        <v>1.1679999999999999E-2</v>
      </c>
      <c r="Q54" s="1">
        <v>2.283E-2</v>
      </c>
      <c r="S54" s="2"/>
      <c r="X54" s="1">
        <v>0.10428</v>
      </c>
      <c r="Y54" s="1">
        <v>7.2959999999999997E-2</v>
      </c>
      <c r="Z54" s="1">
        <v>8.1199999999999994E-2</v>
      </c>
      <c r="AA54" s="1">
        <v>7.9740000000000005E-2</v>
      </c>
      <c r="AB54" s="1">
        <v>8.3070000000000005E-2</v>
      </c>
      <c r="AC54" s="1">
        <v>8.5430000000000006E-2</v>
      </c>
      <c r="AD54" s="1">
        <v>0.12959000000000001</v>
      </c>
      <c r="AE54" s="1">
        <v>7.3649999999999993E-2</v>
      </c>
      <c r="AF54" s="1">
        <v>5.9209999999999999E-2</v>
      </c>
      <c r="AG54" s="1">
        <v>6.7790000000000003E-2</v>
      </c>
      <c r="AH54" s="1">
        <v>6.7949999999999997E-2</v>
      </c>
      <c r="AI54" s="1">
        <v>6.6280000000000006E-2</v>
      </c>
      <c r="AJ54" s="1">
        <v>6.2429999999999999E-2</v>
      </c>
      <c r="AL54" s="2"/>
      <c r="AQ54" s="1">
        <v>0.12358</v>
      </c>
      <c r="AR54" s="1">
        <v>9.776E-2</v>
      </c>
      <c r="AS54" s="1">
        <v>0.1033</v>
      </c>
      <c r="AT54" s="1">
        <v>8.7040000000000006E-2</v>
      </c>
      <c r="AU54" s="1">
        <v>0.10448</v>
      </c>
      <c r="AV54" s="1">
        <v>9.9320000000000006E-2</v>
      </c>
      <c r="AW54" s="1">
        <v>0.12709000000000001</v>
      </c>
      <c r="AX54" s="1">
        <v>7.8750000000000001E-2</v>
      </c>
      <c r="AY54" s="1">
        <v>7.8210000000000002E-2</v>
      </c>
      <c r="AZ54" s="1">
        <v>8.0689999999999998E-2</v>
      </c>
      <c r="BA54" s="1">
        <v>8.405E-2</v>
      </c>
      <c r="BB54" s="1">
        <v>7.8770000000000007E-2</v>
      </c>
      <c r="BC54" s="1">
        <v>7.7520000000000006E-2</v>
      </c>
    </row>
    <row r="55" spans="5:55" x14ac:dyDescent="0.2">
      <c r="E55" s="1">
        <v>5.7169999999999999E-2</v>
      </c>
      <c r="F55" s="1">
        <v>7.1260000000000004E-2</v>
      </c>
      <c r="G55" s="1">
        <v>6.5100000000000005E-2</v>
      </c>
      <c r="H55" s="1">
        <v>3.8539999999999998E-2</v>
      </c>
      <c r="I55" s="1">
        <v>1.1379999999999999E-2</v>
      </c>
      <c r="J55" s="1">
        <v>1.33E-3</v>
      </c>
      <c r="K55" s="1">
        <v>1.6900000000000001E-3</v>
      </c>
      <c r="L55" s="1">
        <v>5.0000000000000002E-5</v>
      </c>
      <c r="M55" s="1">
        <v>1.2099999999999999E-3</v>
      </c>
      <c r="N55" s="1">
        <v>1.259E-2</v>
      </c>
      <c r="O55" s="1">
        <v>4.1149999999999999E-2</v>
      </c>
      <c r="P55" s="1">
        <v>4.727E-2</v>
      </c>
      <c r="Q55" s="1">
        <v>4.172E-2</v>
      </c>
      <c r="S55" s="2"/>
      <c r="X55" s="1">
        <v>0.12018</v>
      </c>
      <c r="Y55" s="1">
        <v>7.6259999999999994E-2</v>
      </c>
      <c r="Z55" s="1">
        <v>8.6800000000000002E-2</v>
      </c>
      <c r="AA55" s="1">
        <v>8.0740000000000006E-2</v>
      </c>
      <c r="AB55" s="1">
        <v>8.1570000000000004E-2</v>
      </c>
      <c r="AC55" s="1">
        <v>9.2920000000000003E-2</v>
      </c>
      <c r="AD55" s="1">
        <v>0.13408999999999999</v>
      </c>
      <c r="AE55" s="1">
        <v>7.5649999999999995E-2</v>
      </c>
      <c r="AF55" s="1">
        <v>6.3509999999999997E-2</v>
      </c>
      <c r="AG55" s="1">
        <v>8.1689999999999999E-2</v>
      </c>
      <c r="AH55" s="1">
        <v>8.3049999999999999E-2</v>
      </c>
      <c r="AI55" s="1">
        <v>8.5680000000000006E-2</v>
      </c>
      <c r="AJ55" s="1">
        <v>8.6220000000000005E-2</v>
      </c>
      <c r="AL55" s="2"/>
      <c r="AQ55" s="1">
        <v>0.12497999999999999</v>
      </c>
      <c r="AR55" s="1">
        <v>9.3960000000000002E-2</v>
      </c>
      <c r="AS55" s="1">
        <v>0.10050000000000001</v>
      </c>
      <c r="AT55" s="1">
        <v>8.7440000000000004E-2</v>
      </c>
      <c r="AU55" s="1">
        <v>0.10618</v>
      </c>
      <c r="AV55" s="1">
        <v>0.10013</v>
      </c>
      <c r="AW55" s="1">
        <v>0.11379</v>
      </c>
      <c r="AX55" s="1">
        <v>8.1549999999999997E-2</v>
      </c>
      <c r="AY55" s="1">
        <v>8.8709999999999997E-2</v>
      </c>
      <c r="AZ55" s="1">
        <v>8.2589999999999997E-2</v>
      </c>
      <c r="BA55" s="1">
        <v>8.8550000000000004E-2</v>
      </c>
      <c r="BB55" s="1">
        <v>8.4779999999999994E-2</v>
      </c>
      <c r="BC55" s="1">
        <v>9.2420000000000002E-2</v>
      </c>
    </row>
    <row r="56" spans="5:55" x14ac:dyDescent="0.2">
      <c r="E56" s="1">
        <v>5.4379999999999998E-2</v>
      </c>
      <c r="F56" s="1">
        <v>7.0260000000000003E-2</v>
      </c>
      <c r="G56" s="1">
        <v>6.5600000000000006E-2</v>
      </c>
      <c r="H56" s="1">
        <v>5.0340000000000003E-2</v>
      </c>
      <c r="I56" s="1">
        <v>1.5679999999999999E-2</v>
      </c>
      <c r="J56" s="1">
        <v>7.2199999999999999E-3</v>
      </c>
      <c r="K56" s="1">
        <v>1.089E-2</v>
      </c>
      <c r="L56" s="1">
        <v>1.405E-2</v>
      </c>
      <c r="M56" s="1">
        <v>2.7709999999999999E-2</v>
      </c>
      <c r="N56" s="1">
        <v>3.9890000000000002E-2</v>
      </c>
      <c r="O56" s="1">
        <v>3.8449999999999998E-2</v>
      </c>
      <c r="P56" s="1">
        <v>3.2579999999999998E-2</v>
      </c>
      <c r="Q56" s="1">
        <v>2.5329999999999998E-2</v>
      </c>
      <c r="S56" s="2"/>
      <c r="X56" s="1">
        <v>0.12778</v>
      </c>
      <c r="Y56" s="1">
        <v>7.596E-2</v>
      </c>
      <c r="Z56" s="1">
        <v>9.0999999999999998E-2</v>
      </c>
      <c r="AA56" s="1">
        <v>7.9240000000000005E-2</v>
      </c>
      <c r="AB56" s="1">
        <v>8.3669999999999994E-2</v>
      </c>
      <c r="AC56" s="1">
        <v>9.2020000000000005E-2</v>
      </c>
      <c r="AD56" s="1">
        <v>0.13589000000000001</v>
      </c>
      <c r="AE56" s="1">
        <v>7.5050000000000006E-2</v>
      </c>
      <c r="AF56" s="1">
        <v>6.021E-2</v>
      </c>
      <c r="AG56" s="1">
        <v>6.6589999999999996E-2</v>
      </c>
      <c r="AH56" s="1">
        <v>6.905E-2</v>
      </c>
      <c r="AI56" s="1">
        <v>7.2080000000000005E-2</v>
      </c>
      <c r="AJ56" s="1">
        <v>7.7420000000000003E-2</v>
      </c>
      <c r="AL56" s="2"/>
      <c r="AQ56" s="1">
        <v>0.14848</v>
      </c>
      <c r="AR56" s="1">
        <v>9.2359999999999998E-2</v>
      </c>
      <c r="AS56" s="1">
        <v>0.1021</v>
      </c>
      <c r="AT56" s="1">
        <v>9.2240000000000003E-2</v>
      </c>
      <c r="AU56" s="1">
        <v>0.11248</v>
      </c>
      <c r="AV56" s="1">
        <v>0.10573</v>
      </c>
      <c r="AW56" s="1">
        <v>0.11599</v>
      </c>
      <c r="AX56" s="1">
        <v>6.5250000000000002E-2</v>
      </c>
      <c r="AY56" s="1">
        <v>6.7809999999999995E-2</v>
      </c>
      <c r="AZ56" s="1">
        <v>6.8190000000000001E-2</v>
      </c>
      <c r="BA56" s="1">
        <v>7.8649999999999998E-2</v>
      </c>
      <c r="BB56" s="1">
        <v>8.0570000000000003E-2</v>
      </c>
      <c r="BC56" s="1">
        <v>8.9620000000000005E-2</v>
      </c>
    </row>
    <row r="57" spans="5:55" x14ac:dyDescent="0.2">
      <c r="E57" s="1">
        <v>5.5879999999999999E-2</v>
      </c>
      <c r="F57" s="1">
        <v>7.0760000000000003E-2</v>
      </c>
      <c r="G57" s="1">
        <v>6.5100000000000005E-2</v>
      </c>
      <c r="H57" s="1">
        <v>4.1439999999999998E-2</v>
      </c>
      <c r="I57" s="1">
        <v>3.0370000000000001E-2</v>
      </c>
      <c r="J57" s="1">
        <v>4.7820000000000001E-2</v>
      </c>
      <c r="K57" s="1">
        <v>7.9089999999999994E-2</v>
      </c>
      <c r="L57" s="1">
        <v>7.3649999999999993E-2</v>
      </c>
      <c r="M57" s="1">
        <v>4.2610000000000002E-2</v>
      </c>
      <c r="N57" s="1">
        <v>6.3390000000000002E-2</v>
      </c>
      <c r="O57" s="1">
        <v>7.145E-2</v>
      </c>
      <c r="P57" s="1">
        <v>6.9470000000000004E-2</v>
      </c>
      <c r="Q57" s="1">
        <v>6.3229999999999995E-2</v>
      </c>
      <c r="S57" s="2"/>
      <c r="X57" s="1">
        <v>0.14457999999999999</v>
      </c>
      <c r="Y57" s="1">
        <v>7.7359999999999998E-2</v>
      </c>
      <c r="Z57" s="1">
        <v>7.9399999999999998E-2</v>
      </c>
      <c r="AA57" s="1">
        <v>6.9440000000000002E-2</v>
      </c>
      <c r="AB57" s="1">
        <v>8.8870000000000005E-2</v>
      </c>
      <c r="AC57" s="1">
        <v>8.8330000000000006E-2</v>
      </c>
      <c r="AD57" s="1">
        <v>0.16098999999999999</v>
      </c>
      <c r="AE57" s="1">
        <v>7.5050000000000006E-2</v>
      </c>
      <c r="AF57" s="1">
        <v>6.2609999999999999E-2</v>
      </c>
      <c r="AG57" s="1">
        <v>8.6389999999999995E-2</v>
      </c>
      <c r="AH57" s="1">
        <v>8.4849999999999995E-2</v>
      </c>
      <c r="AI57" s="1">
        <v>8.4779999999999994E-2</v>
      </c>
      <c r="AJ57" s="1">
        <v>8.4320000000000006E-2</v>
      </c>
      <c r="AL57" s="2"/>
      <c r="AQ57" s="1">
        <v>0.15087999999999999</v>
      </c>
      <c r="AR57" s="1">
        <v>9.2960000000000001E-2</v>
      </c>
      <c r="AS57" s="1">
        <v>0.10150000000000001</v>
      </c>
      <c r="AT57" s="1">
        <v>9.7140000000000004E-2</v>
      </c>
      <c r="AU57" s="1">
        <v>0.12177</v>
      </c>
      <c r="AV57" s="1">
        <v>0.10423</v>
      </c>
      <c r="AW57" s="1">
        <v>0.15429000000000001</v>
      </c>
      <c r="AX57" s="1">
        <v>8.7349999999999997E-2</v>
      </c>
      <c r="AY57" s="1">
        <v>8.2210000000000005E-2</v>
      </c>
      <c r="AZ57" s="1">
        <v>8.7290000000000006E-2</v>
      </c>
      <c r="BA57" s="1">
        <v>9.3549999999999994E-2</v>
      </c>
      <c r="BB57" s="1">
        <v>0.10308</v>
      </c>
      <c r="BC57" s="1">
        <v>0.10922999999999999</v>
      </c>
    </row>
    <row r="58" spans="5:55" x14ac:dyDescent="0.2">
      <c r="E58" s="1">
        <v>6.479E-2</v>
      </c>
      <c r="F58" s="1">
        <v>7.5490000000000002E-2</v>
      </c>
      <c r="G58" s="1">
        <v>7.9689999999999997E-2</v>
      </c>
      <c r="H58" s="1">
        <v>4.2220000000000001E-2</v>
      </c>
      <c r="I58" s="1">
        <v>1.7809999999999999E-2</v>
      </c>
      <c r="J58" s="1">
        <v>1.15E-3</v>
      </c>
      <c r="K58" s="1">
        <v>1.4999999999999999E-4</v>
      </c>
      <c r="L58" s="1">
        <v>-5.0000000000000001E-4</v>
      </c>
      <c r="M58" s="1">
        <v>7.4999999999999993E-5</v>
      </c>
      <c r="N58" s="1">
        <v>1.34E-3</v>
      </c>
      <c r="O58" s="1">
        <v>6.1599999999999997E-3</v>
      </c>
      <c r="P58" s="1">
        <v>2.2550000000000001E-2</v>
      </c>
      <c r="Q58" s="1">
        <v>4.2189999999999998E-2</v>
      </c>
      <c r="S58" s="2"/>
      <c r="X58" s="1">
        <v>0.10868999999999999</v>
      </c>
      <c r="Y58" s="1">
        <v>7.8589999999999993E-2</v>
      </c>
      <c r="Z58" s="1">
        <v>9.4990000000000005E-2</v>
      </c>
      <c r="AA58" s="1">
        <v>7.8630000000000005E-2</v>
      </c>
      <c r="AB58" s="1">
        <v>0.10600999999999999</v>
      </c>
      <c r="AC58" s="1">
        <v>0.15304999999999999</v>
      </c>
      <c r="AD58" s="1">
        <v>0.16364999999999999</v>
      </c>
      <c r="AE58" s="1">
        <v>8.6400000000000005E-2</v>
      </c>
      <c r="AF58" s="1">
        <v>6.7070000000000005E-2</v>
      </c>
      <c r="AG58" s="1">
        <v>7.3340000000000002E-2</v>
      </c>
      <c r="AH58" s="1">
        <v>8.566E-2</v>
      </c>
      <c r="AI58" s="1">
        <v>7.9149999999999998E-2</v>
      </c>
      <c r="AJ58" s="1">
        <v>7.3090000000000002E-2</v>
      </c>
      <c r="AL58" s="2"/>
      <c r="AQ58" s="1">
        <v>0.11259</v>
      </c>
      <c r="AR58" s="1">
        <v>0.10179000000000001</v>
      </c>
      <c r="AS58" s="1">
        <v>0.11398999999999999</v>
      </c>
      <c r="AT58" s="1">
        <v>0.10543</v>
      </c>
      <c r="AU58" s="1">
        <v>0.11661000000000001</v>
      </c>
      <c r="AV58" s="1">
        <v>0.12784999999999999</v>
      </c>
      <c r="AW58" s="1">
        <v>0.10755000000000001</v>
      </c>
      <c r="AX58" s="1">
        <v>8.5900000000000004E-2</v>
      </c>
      <c r="AY58" s="1">
        <v>7.5770000000000004E-2</v>
      </c>
      <c r="AZ58" s="1">
        <v>0.10684</v>
      </c>
      <c r="BA58" s="1">
        <v>0.13896</v>
      </c>
      <c r="BB58" s="1">
        <v>0.12365</v>
      </c>
      <c r="BC58" s="1">
        <v>0.11839</v>
      </c>
    </row>
    <row r="59" spans="5:55" x14ac:dyDescent="0.2">
      <c r="E59" s="1">
        <v>6.7989999999999995E-2</v>
      </c>
      <c r="F59" s="1">
        <v>7.2090000000000001E-2</v>
      </c>
      <c r="G59" s="1">
        <v>7.7189999999999995E-2</v>
      </c>
      <c r="H59" s="1">
        <v>3.3520000000000001E-2</v>
      </c>
      <c r="I59" s="1">
        <v>1.401E-2</v>
      </c>
      <c r="J59" s="1">
        <v>1.15E-3</v>
      </c>
      <c r="K59" s="1">
        <v>1.0499999999999999E-3</v>
      </c>
      <c r="L59" s="1">
        <v>6.9999999999999999E-4</v>
      </c>
      <c r="M59" s="1">
        <v>1.58E-3</v>
      </c>
      <c r="N59" s="1">
        <v>6.94E-3</v>
      </c>
      <c r="O59" s="1">
        <v>3.3660000000000002E-2</v>
      </c>
      <c r="P59" s="1">
        <v>5.765E-2</v>
      </c>
      <c r="Q59" s="1">
        <v>5.629E-2</v>
      </c>
      <c r="S59" s="2"/>
      <c r="X59" s="1">
        <v>9.2490000000000003E-2</v>
      </c>
      <c r="Y59" s="1">
        <v>7.4690000000000006E-2</v>
      </c>
      <c r="Z59" s="1">
        <v>9.9589999999999998E-2</v>
      </c>
      <c r="AA59" s="1">
        <v>8.1920000000000007E-2</v>
      </c>
      <c r="AB59" s="1">
        <v>0.11151</v>
      </c>
      <c r="AC59" s="1">
        <v>0.12335</v>
      </c>
      <c r="AD59" s="1">
        <v>8.7249999999999994E-2</v>
      </c>
      <c r="AE59" s="1">
        <v>6.6699999999999995E-2</v>
      </c>
      <c r="AF59" s="1">
        <v>5.858E-2</v>
      </c>
      <c r="AG59" s="1">
        <v>6.4439999999999997E-2</v>
      </c>
      <c r="AH59" s="1">
        <v>7.3660000000000003E-2</v>
      </c>
      <c r="AI59" s="1">
        <v>7.4249999999999997E-2</v>
      </c>
      <c r="AJ59" s="1">
        <v>6.9989999999999997E-2</v>
      </c>
      <c r="AL59" s="2"/>
      <c r="AQ59" s="1">
        <v>0.10249</v>
      </c>
      <c r="AR59" s="1">
        <v>9.5689999999999997E-2</v>
      </c>
      <c r="AS59" s="1">
        <v>0.10519000000000001</v>
      </c>
      <c r="AT59" s="1">
        <v>9.9030000000000007E-2</v>
      </c>
      <c r="AU59" s="1">
        <v>0.10460999999999999</v>
      </c>
      <c r="AV59" s="1">
        <v>0.12715000000000001</v>
      </c>
      <c r="AW59" s="1">
        <v>0.11484999999999999</v>
      </c>
      <c r="AX59" s="1">
        <v>8.9099999999999999E-2</v>
      </c>
      <c r="AY59" s="1">
        <v>6.6570000000000004E-2</v>
      </c>
      <c r="AZ59" s="1">
        <v>7.4340000000000003E-2</v>
      </c>
      <c r="BA59" s="1">
        <v>9.3560000000000004E-2</v>
      </c>
      <c r="BB59" s="1">
        <v>9.9849999999999994E-2</v>
      </c>
      <c r="BC59" s="1">
        <v>0.10499</v>
      </c>
    </row>
    <row r="60" spans="5:55" x14ac:dyDescent="0.2">
      <c r="E60" s="1">
        <v>6.3990000000000005E-2</v>
      </c>
      <c r="F60" s="1">
        <v>6.8989999999999996E-2</v>
      </c>
      <c r="G60" s="1">
        <v>7.4590000000000004E-2</v>
      </c>
      <c r="H60" s="1">
        <v>3.422E-2</v>
      </c>
      <c r="I60" s="1">
        <v>1.451E-2</v>
      </c>
      <c r="J60" s="1">
        <v>2.2499999999999998E-3</v>
      </c>
      <c r="K60" s="1">
        <v>1.75E-3</v>
      </c>
      <c r="L60" s="1">
        <v>3.0000000000000001E-3</v>
      </c>
      <c r="M60" s="1">
        <v>1.7680000000000001E-2</v>
      </c>
      <c r="N60" s="1">
        <v>4.0840000000000001E-2</v>
      </c>
      <c r="O60" s="1">
        <v>5.3060000000000003E-2</v>
      </c>
      <c r="P60" s="1">
        <v>5.5849999999999997E-2</v>
      </c>
      <c r="Q60" s="1">
        <v>6.0389999999999999E-2</v>
      </c>
      <c r="S60" s="2"/>
      <c r="X60" s="1">
        <v>0.10029</v>
      </c>
      <c r="Y60" s="1">
        <v>7.4289999999999995E-2</v>
      </c>
      <c r="Z60" s="1">
        <v>9.7189999999999999E-2</v>
      </c>
      <c r="AA60" s="1">
        <v>8.4820000000000007E-2</v>
      </c>
      <c r="AB60" s="1">
        <v>9.7309999999999994E-2</v>
      </c>
      <c r="AC60" s="1">
        <v>0.10625</v>
      </c>
      <c r="AD60" s="1">
        <v>9.1350000000000001E-2</v>
      </c>
      <c r="AE60" s="1">
        <v>8.3099999999999993E-2</v>
      </c>
      <c r="AF60" s="1">
        <v>6.8570000000000006E-2</v>
      </c>
      <c r="AG60" s="1">
        <v>9.3340000000000006E-2</v>
      </c>
      <c r="AH60" s="1">
        <v>0.11255999999999999</v>
      </c>
      <c r="AI60" s="1">
        <v>0.11705</v>
      </c>
      <c r="AJ60" s="1">
        <v>0.10609</v>
      </c>
      <c r="AL60" s="2"/>
      <c r="AQ60" s="1">
        <v>0.11108999999999999</v>
      </c>
      <c r="AR60" s="1">
        <v>9.7089999999999996E-2</v>
      </c>
      <c r="AS60" s="1">
        <v>0.10569000000000001</v>
      </c>
      <c r="AT60" s="1">
        <v>9.8720000000000002E-2</v>
      </c>
      <c r="AU60" s="1">
        <v>0.10821</v>
      </c>
      <c r="AV60" s="1">
        <v>9.9049999999999999E-2</v>
      </c>
      <c r="AW60" s="1">
        <v>9.1550000000000006E-2</v>
      </c>
      <c r="AX60" s="1">
        <v>7.6999999999999999E-2</v>
      </c>
      <c r="AY60" s="1">
        <v>6.5570000000000003E-2</v>
      </c>
      <c r="AZ60" s="1">
        <v>7.0040000000000005E-2</v>
      </c>
      <c r="BA60" s="1">
        <v>7.6759999999999995E-2</v>
      </c>
      <c r="BB60" s="1">
        <v>7.825E-2</v>
      </c>
      <c r="BC60" s="1">
        <v>8.4989999999999996E-2</v>
      </c>
    </row>
    <row r="61" spans="5:55" x14ac:dyDescent="0.2">
      <c r="E61" s="1">
        <v>6.1789999999999998E-2</v>
      </c>
      <c r="F61" s="1">
        <v>6.7989999999999995E-2</v>
      </c>
      <c r="G61" s="1">
        <v>6.9889999999999994E-2</v>
      </c>
      <c r="H61" s="1">
        <v>3.4419999999999999E-2</v>
      </c>
      <c r="I61" s="1">
        <v>1.1509999999999999E-2</v>
      </c>
      <c r="J61" s="1">
        <v>3.8500000000000001E-3</v>
      </c>
      <c r="K61" s="1">
        <v>7.5500000000000003E-3</v>
      </c>
      <c r="L61" s="1">
        <v>7.4000000000000003E-3</v>
      </c>
      <c r="M61" s="1">
        <v>1.5469999999999999E-2</v>
      </c>
      <c r="N61" s="1">
        <v>2.8340000000000001E-2</v>
      </c>
      <c r="O61" s="1">
        <v>4.3360000000000003E-2</v>
      </c>
      <c r="P61" s="1">
        <v>4.7350000000000003E-2</v>
      </c>
      <c r="Q61" s="1">
        <v>4.3290000000000002E-2</v>
      </c>
      <c r="S61" s="2"/>
      <c r="X61" s="1">
        <v>9.4189999999999996E-2</v>
      </c>
      <c r="Y61" s="1">
        <v>7.1790000000000007E-2</v>
      </c>
      <c r="Z61" s="1">
        <v>9.6589999999999995E-2</v>
      </c>
      <c r="AA61" s="1">
        <v>8.3930000000000005E-2</v>
      </c>
      <c r="AB61" s="1">
        <v>8.7309999999999999E-2</v>
      </c>
      <c r="AC61" s="1">
        <v>9.4450000000000006E-2</v>
      </c>
      <c r="AD61" s="1">
        <v>9.7049999999999997E-2</v>
      </c>
      <c r="AE61" s="1">
        <v>8.9800000000000005E-2</v>
      </c>
      <c r="AF61" s="1">
        <v>7.0870000000000002E-2</v>
      </c>
      <c r="AG61" s="1">
        <v>7.8240000000000004E-2</v>
      </c>
      <c r="AH61" s="1">
        <v>8.2860000000000003E-2</v>
      </c>
      <c r="AI61" s="1">
        <v>9.3450000000000005E-2</v>
      </c>
      <c r="AJ61" s="1">
        <v>9.9989999999999996E-2</v>
      </c>
      <c r="AL61" s="2"/>
      <c r="AQ61" s="1">
        <v>0.10799</v>
      </c>
      <c r="AR61" s="1">
        <v>9.6990000000000007E-2</v>
      </c>
      <c r="AS61" s="1">
        <v>0.10449</v>
      </c>
      <c r="AT61" s="1">
        <v>9.7530000000000006E-2</v>
      </c>
      <c r="AU61" s="1">
        <v>0.11090999999999999</v>
      </c>
      <c r="AV61" s="1">
        <v>0.11325</v>
      </c>
      <c r="AW61" s="1">
        <v>0.10485</v>
      </c>
      <c r="AX61" s="1">
        <v>9.3200000000000005E-2</v>
      </c>
      <c r="AY61" s="1">
        <v>8.5680000000000006E-2</v>
      </c>
      <c r="AZ61" s="1">
        <v>0.10924</v>
      </c>
      <c r="BA61" s="1">
        <v>0.11545999999999999</v>
      </c>
      <c r="BB61" s="1">
        <v>0.10945000000000001</v>
      </c>
      <c r="BC61" s="1">
        <v>0.10809000000000001</v>
      </c>
    </row>
    <row r="62" spans="5:55" x14ac:dyDescent="0.2">
      <c r="E62" s="1">
        <v>6.0789999999999997E-2</v>
      </c>
      <c r="F62" s="1">
        <v>6.8390000000000006E-2</v>
      </c>
      <c r="G62" s="1">
        <v>6.8190000000000001E-2</v>
      </c>
      <c r="H62" s="1">
        <v>3.823E-2</v>
      </c>
      <c r="I62" s="1">
        <v>1.171E-2</v>
      </c>
      <c r="J62" s="1">
        <v>5.0000000000000002E-5</v>
      </c>
      <c r="K62" s="1">
        <v>-3.5E-4</v>
      </c>
      <c r="L62" s="1">
        <v>-4.0000000000000002E-4</v>
      </c>
      <c r="M62" s="1">
        <v>-1.1199999999999999E-3</v>
      </c>
      <c r="N62" s="1">
        <v>-5.6249999999999996E-4</v>
      </c>
      <c r="O62" s="1">
        <v>-9.3749999999999997E-4</v>
      </c>
      <c r="P62" s="1">
        <v>-1.25E-3</v>
      </c>
      <c r="Q62" s="1">
        <v>-1.125E-4</v>
      </c>
      <c r="S62" s="2"/>
      <c r="X62" s="1">
        <v>9.7790000000000002E-2</v>
      </c>
      <c r="Y62" s="1">
        <v>7.1790000000000007E-2</v>
      </c>
      <c r="Z62" s="1">
        <v>9.7189999999999999E-2</v>
      </c>
      <c r="AA62" s="1">
        <v>8.5220000000000004E-2</v>
      </c>
      <c r="AB62" s="1">
        <v>8.5309999999999997E-2</v>
      </c>
      <c r="AC62" s="1">
        <v>0.10664999999999999</v>
      </c>
      <c r="AD62" s="1">
        <v>9.4850000000000004E-2</v>
      </c>
      <c r="AE62" s="1">
        <v>8.6400000000000005E-2</v>
      </c>
      <c r="AF62" s="1">
        <v>6.7470000000000002E-2</v>
      </c>
      <c r="AG62" s="1">
        <v>7.664E-2</v>
      </c>
      <c r="AH62" s="1">
        <v>8.1259999999999999E-2</v>
      </c>
      <c r="AI62" s="1">
        <v>9.1149999999999995E-2</v>
      </c>
      <c r="AJ62" s="1">
        <v>8.4489999999999996E-2</v>
      </c>
      <c r="AL62" s="2"/>
      <c r="AQ62" s="1">
        <v>0.10789</v>
      </c>
      <c r="AR62" s="1">
        <v>9.4589999999999994E-2</v>
      </c>
      <c r="AS62" s="1">
        <v>0.10549</v>
      </c>
      <c r="AT62" s="1">
        <v>0.10203</v>
      </c>
      <c r="AU62" s="1">
        <v>0.10671</v>
      </c>
      <c r="AV62" s="1">
        <v>0.11075</v>
      </c>
      <c r="AW62" s="1">
        <v>0.10535</v>
      </c>
      <c r="AX62" s="1">
        <v>8.8700000000000001E-2</v>
      </c>
      <c r="AY62" s="1">
        <v>7.7880000000000005E-2</v>
      </c>
      <c r="AZ62" s="1">
        <v>0.10904</v>
      </c>
      <c r="BA62" s="1">
        <v>0.12766</v>
      </c>
      <c r="BB62" s="1">
        <v>0.11645</v>
      </c>
      <c r="BC62" s="1">
        <v>0.11189</v>
      </c>
    </row>
    <row r="63" spans="5:55" x14ac:dyDescent="0.2">
      <c r="E63" s="1">
        <v>5.8590000000000003E-2</v>
      </c>
      <c r="F63" s="1">
        <v>6.7989999999999995E-2</v>
      </c>
      <c r="G63" s="1">
        <v>6.9589999999999999E-2</v>
      </c>
      <c r="H63" s="1">
        <v>3.9730000000000001E-2</v>
      </c>
      <c r="I63" s="1">
        <v>1.6109999999999999E-2</v>
      </c>
      <c r="J63" s="1">
        <v>7.5000000000000002E-4</v>
      </c>
      <c r="K63" s="1">
        <v>5.5000000000000003E-4</v>
      </c>
      <c r="L63" s="1">
        <v>-8.0000000000000004E-4</v>
      </c>
      <c r="M63" s="1">
        <v>-6.2500000000000001E-4</v>
      </c>
      <c r="N63" s="1">
        <v>-4.6250000000000002E-4</v>
      </c>
      <c r="O63" s="1">
        <v>-9.3749999999999997E-4</v>
      </c>
      <c r="P63" s="1">
        <v>-1.3500000000000001E-3</v>
      </c>
      <c r="Q63" s="1">
        <v>-5.1250000000000004E-4</v>
      </c>
      <c r="S63" s="2"/>
      <c r="X63" s="1">
        <v>9.579E-2</v>
      </c>
      <c r="Y63" s="1">
        <v>7.1790000000000007E-2</v>
      </c>
      <c r="Z63" s="1">
        <v>9.239E-2</v>
      </c>
      <c r="AA63" s="1">
        <v>8.1030000000000005E-2</v>
      </c>
      <c r="AB63" s="1">
        <v>9.3009999999999995E-2</v>
      </c>
      <c r="AC63" s="1">
        <v>0.10274999999999999</v>
      </c>
      <c r="AD63" s="1">
        <v>0.10655000000000001</v>
      </c>
      <c r="AE63" s="1">
        <v>8.5000000000000006E-2</v>
      </c>
      <c r="AF63" s="1">
        <v>6.9779999999999995E-2</v>
      </c>
      <c r="AG63" s="1">
        <v>7.4940000000000007E-2</v>
      </c>
      <c r="AH63" s="1">
        <v>8.226E-2</v>
      </c>
      <c r="AI63" s="1">
        <v>8.3549999999999999E-2</v>
      </c>
      <c r="AJ63" s="1">
        <v>7.6590000000000005E-2</v>
      </c>
      <c r="AL63" s="2"/>
      <c r="AQ63" s="1">
        <v>0.10639</v>
      </c>
      <c r="AR63" s="1">
        <v>9.4789999999999999E-2</v>
      </c>
      <c r="AS63" s="1">
        <v>0.10739</v>
      </c>
      <c r="AT63" s="1">
        <v>0.10083</v>
      </c>
      <c r="AU63" s="1">
        <v>9.9709999999999993E-2</v>
      </c>
      <c r="AV63" s="1">
        <v>0.10995000000000001</v>
      </c>
      <c r="AW63" s="1">
        <v>0.10105</v>
      </c>
      <c r="AX63" s="1">
        <v>8.7800000000000003E-2</v>
      </c>
      <c r="AY63" s="1">
        <v>6.7280000000000006E-2</v>
      </c>
      <c r="AZ63" s="1">
        <v>7.5740000000000002E-2</v>
      </c>
      <c r="BA63" s="1">
        <v>8.3059999999999995E-2</v>
      </c>
      <c r="BB63" s="1">
        <v>8.0549999999999997E-2</v>
      </c>
      <c r="BC63" s="1">
        <v>7.9089999999999994E-2</v>
      </c>
    </row>
    <row r="64" spans="5:55" x14ac:dyDescent="0.2">
      <c r="E64" s="1">
        <v>5.6090000000000001E-2</v>
      </c>
      <c r="F64" s="1">
        <v>6.7790000000000003E-2</v>
      </c>
      <c r="G64" s="1">
        <v>7.109E-2</v>
      </c>
      <c r="H64" s="1">
        <v>4.2630000000000001E-2</v>
      </c>
      <c r="I64" s="1">
        <v>1.661E-2</v>
      </c>
      <c r="J64" s="1">
        <v>4.3499999999999997E-3</v>
      </c>
      <c r="K64" s="1">
        <v>2.9499999999999999E-3</v>
      </c>
      <c r="L64" s="1">
        <v>5.9999999999999995E-4</v>
      </c>
      <c r="M64" s="1">
        <v>4.75E-4</v>
      </c>
      <c r="N64" s="1">
        <v>2.64E-3</v>
      </c>
      <c r="O64" s="1">
        <v>1.4160000000000001E-2</v>
      </c>
      <c r="P64" s="1">
        <v>3.2849999999999997E-2</v>
      </c>
      <c r="Q64" s="1">
        <v>4.4389999999999999E-2</v>
      </c>
      <c r="S64" s="2"/>
      <c r="X64" s="1">
        <v>9.7890000000000005E-2</v>
      </c>
      <c r="Y64" s="1">
        <v>7.109E-2</v>
      </c>
      <c r="Z64" s="1">
        <v>8.7889999999999996E-2</v>
      </c>
      <c r="AA64" s="1">
        <v>7.8729999999999994E-2</v>
      </c>
      <c r="AB64" s="1">
        <v>8.6010000000000003E-2</v>
      </c>
      <c r="AC64" s="1">
        <v>0.11085</v>
      </c>
      <c r="AD64" s="1">
        <v>8.8849999999999998E-2</v>
      </c>
      <c r="AE64" s="1">
        <v>8.4099999999999994E-2</v>
      </c>
      <c r="AF64" s="1">
        <v>6.3979999999999995E-2</v>
      </c>
      <c r="AG64" s="1">
        <v>7.4639999999999998E-2</v>
      </c>
      <c r="AH64" s="1">
        <v>7.6160000000000005E-2</v>
      </c>
      <c r="AI64" s="1">
        <v>7.5050000000000006E-2</v>
      </c>
      <c r="AJ64" s="1">
        <v>6.769E-2</v>
      </c>
      <c r="AL64" s="2"/>
      <c r="AQ64" s="1">
        <v>0.10589</v>
      </c>
      <c r="AR64" s="1">
        <v>9.5390000000000003E-2</v>
      </c>
      <c r="AS64" s="1">
        <v>0.10499</v>
      </c>
      <c r="AT64" s="1">
        <v>0.10383000000000001</v>
      </c>
      <c r="AU64" s="1">
        <v>0.10891000000000001</v>
      </c>
      <c r="AV64" s="1">
        <v>0.11965000000000001</v>
      </c>
      <c r="AW64" s="1">
        <v>0.11845</v>
      </c>
      <c r="AX64" s="1">
        <v>0.1164</v>
      </c>
      <c r="AY64" s="1">
        <v>9.1980000000000006E-2</v>
      </c>
      <c r="AZ64" s="1">
        <v>0.10584</v>
      </c>
      <c r="BA64" s="1">
        <v>0.10706</v>
      </c>
      <c r="BB64" s="1">
        <v>0.11724999999999999</v>
      </c>
      <c r="BC64" s="1">
        <v>0.10729</v>
      </c>
    </row>
    <row r="65" spans="5:55" x14ac:dyDescent="0.2">
      <c r="E65" s="1">
        <v>5.7489999999999999E-2</v>
      </c>
      <c r="F65" s="1">
        <v>7.4389999999999998E-2</v>
      </c>
      <c r="G65" s="1">
        <v>7.0889999999999995E-2</v>
      </c>
      <c r="H65" s="1">
        <v>4.3029999999999999E-2</v>
      </c>
      <c r="I65" s="1">
        <v>2.0910000000000002E-2</v>
      </c>
      <c r="J65" s="1">
        <v>2.3349999999999999E-2</v>
      </c>
      <c r="K65" s="1">
        <v>5.3749999999999999E-2</v>
      </c>
      <c r="L65" s="1">
        <v>8.0600000000000005E-2</v>
      </c>
      <c r="M65" s="1">
        <v>7.3580000000000007E-2</v>
      </c>
      <c r="N65" s="1">
        <v>7.4440000000000006E-2</v>
      </c>
      <c r="O65" s="1">
        <v>7.6160000000000005E-2</v>
      </c>
      <c r="P65" s="1">
        <v>7.2650000000000006E-2</v>
      </c>
      <c r="Q65" s="1">
        <v>7.3889999999999997E-2</v>
      </c>
      <c r="S65" s="2"/>
      <c r="X65" s="1">
        <v>9.2289999999999997E-2</v>
      </c>
      <c r="Y65" s="1">
        <v>7.3889999999999997E-2</v>
      </c>
      <c r="Z65" s="1">
        <v>8.899E-2</v>
      </c>
      <c r="AA65" s="1">
        <v>7.6619999999999994E-2</v>
      </c>
      <c r="AB65" s="1">
        <v>9.7210000000000005E-2</v>
      </c>
      <c r="AC65" s="1">
        <v>0.12135</v>
      </c>
      <c r="AD65" s="1">
        <v>8.5650000000000004E-2</v>
      </c>
      <c r="AE65" s="1">
        <v>7.3099999999999998E-2</v>
      </c>
      <c r="AF65" s="1">
        <v>5.5879999999999999E-2</v>
      </c>
      <c r="AG65" s="1">
        <v>6.4740000000000006E-2</v>
      </c>
      <c r="AH65" s="1">
        <v>7.7359999999999998E-2</v>
      </c>
      <c r="AI65" s="1">
        <v>7.5149999999999995E-2</v>
      </c>
      <c r="AJ65" s="1">
        <v>6.4490000000000006E-2</v>
      </c>
      <c r="AL65" s="2"/>
      <c r="AQ65" s="1">
        <v>0.10939</v>
      </c>
      <c r="AR65" s="1">
        <v>9.4990000000000005E-2</v>
      </c>
      <c r="AS65" s="1">
        <v>0.10969</v>
      </c>
      <c r="AT65" s="1">
        <v>0.10743</v>
      </c>
      <c r="AU65" s="1">
        <v>0.12471</v>
      </c>
      <c r="AV65" s="1">
        <v>0.12235</v>
      </c>
      <c r="AW65" s="1">
        <v>0.11555</v>
      </c>
      <c r="AX65" s="1">
        <v>9.6600000000000005E-2</v>
      </c>
      <c r="AY65" s="1">
        <v>7.8479999999999994E-2</v>
      </c>
      <c r="AZ65" s="1">
        <v>9.1639999999999999E-2</v>
      </c>
      <c r="BA65" s="1">
        <v>0.11876</v>
      </c>
      <c r="BB65" s="1">
        <v>0.12645000000000001</v>
      </c>
      <c r="BC65" s="1">
        <v>0.11459</v>
      </c>
    </row>
    <row r="66" spans="5:55" x14ac:dyDescent="0.2">
      <c r="E66" s="1">
        <v>5.8799999999999998E-2</v>
      </c>
      <c r="F66" s="1">
        <v>9.6540000000000001E-2</v>
      </c>
      <c r="G66" s="1">
        <v>8.2140000000000005E-2</v>
      </c>
      <c r="H66" s="1">
        <v>3.959E-2</v>
      </c>
      <c r="I66" s="1">
        <v>1.43E-2</v>
      </c>
      <c r="J66" s="1">
        <v>1.14E-3</v>
      </c>
      <c r="K66" s="1">
        <v>1.1100000000000001E-3</v>
      </c>
      <c r="L66" s="1">
        <v>5.1250000000000004E-4</v>
      </c>
      <c r="M66" s="1">
        <v>8.6899999999999998E-3</v>
      </c>
      <c r="N66" s="1">
        <v>4.2549999999999998E-2</v>
      </c>
      <c r="O66" s="1">
        <v>7.1940000000000004E-2</v>
      </c>
      <c r="P66" s="1">
        <v>7.0059999999999997E-2</v>
      </c>
      <c r="Q66" s="1">
        <v>6.7640000000000006E-2</v>
      </c>
      <c r="S66" s="2"/>
      <c r="X66" s="1">
        <v>0.13120000000000001</v>
      </c>
      <c r="Y66" s="1">
        <v>8.7639999999999996E-2</v>
      </c>
      <c r="Z66" s="1">
        <v>0.10553999999999999</v>
      </c>
      <c r="AA66" s="1">
        <v>8.6790000000000006E-2</v>
      </c>
      <c r="AB66" s="1">
        <v>0.1154</v>
      </c>
      <c r="AC66" s="1">
        <v>0.16234000000000001</v>
      </c>
      <c r="AD66" s="1">
        <v>0.15981000000000001</v>
      </c>
      <c r="AE66" s="1">
        <v>8.6010000000000003E-2</v>
      </c>
      <c r="AF66" s="1">
        <v>6.1589999999999999E-2</v>
      </c>
      <c r="AG66" s="1">
        <v>9.5750000000000002E-2</v>
      </c>
      <c r="AH66" s="1">
        <v>0.10274</v>
      </c>
      <c r="AI66" s="1">
        <v>9.6659999999999996E-2</v>
      </c>
      <c r="AJ66" s="1">
        <v>8.5139999999999993E-2</v>
      </c>
      <c r="AL66" s="2"/>
      <c r="AQ66" s="1">
        <v>0.13</v>
      </c>
      <c r="AR66" s="1">
        <v>0.11824</v>
      </c>
      <c r="AS66" s="1">
        <v>0.12554000000000001</v>
      </c>
      <c r="AT66" s="1">
        <v>0.11158999999999999</v>
      </c>
      <c r="AU66" s="1">
        <v>0.13289999999999999</v>
      </c>
      <c r="AV66" s="1">
        <v>0.19453999999999999</v>
      </c>
      <c r="AW66" s="1">
        <v>0.13511000000000001</v>
      </c>
      <c r="AX66" s="1">
        <v>0.12401</v>
      </c>
      <c r="AY66" s="1">
        <v>8.4190000000000001E-2</v>
      </c>
      <c r="AZ66" s="1">
        <v>0.11705</v>
      </c>
      <c r="BA66" s="1">
        <v>0.13114000000000001</v>
      </c>
      <c r="BB66" s="1">
        <v>0.12676000000000001</v>
      </c>
      <c r="BC66" s="1">
        <v>0.12114</v>
      </c>
    </row>
    <row r="67" spans="5:55" x14ac:dyDescent="0.2">
      <c r="E67" s="1">
        <v>6.2700000000000006E-2</v>
      </c>
      <c r="F67" s="1">
        <v>8.3940000000000001E-2</v>
      </c>
      <c r="G67" s="1">
        <v>7.8039999999999998E-2</v>
      </c>
      <c r="H67" s="1">
        <v>4.0390000000000002E-2</v>
      </c>
      <c r="I67" s="1">
        <v>1.44E-2</v>
      </c>
      <c r="J67" s="1">
        <v>2.7399999999999998E-3</v>
      </c>
      <c r="K67" s="1">
        <v>3.81E-3</v>
      </c>
      <c r="L67" s="1">
        <v>5.2100000000000002E-3</v>
      </c>
      <c r="M67" s="1">
        <v>1.5789999999999998E-2</v>
      </c>
      <c r="N67" s="1">
        <v>3.8350000000000002E-2</v>
      </c>
      <c r="O67" s="1">
        <v>5.3839999999999999E-2</v>
      </c>
      <c r="P67" s="1">
        <v>6.1760000000000002E-2</v>
      </c>
      <c r="Q67" s="1">
        <v>6.3339999999999994E-2</v>
      </c>
      <c r="S67" s="2"/>
      <c r="X67" s="1">
        <v>0.1145</v>
      </c>
      <c r="Y67" s="1">
        <v>8.3040000000000003E-2</v>
      </c>
      <c r="Z67" s="1">
        <v>0.10394</v>
      </c>
      <c r="AA67" s="1">
        <v>8.5389999999999994E-2</v>
      </c>
      <c r="AB67" s="1">
        <v>0.1028</v>
      </c>
      <c r="AC67" s="1">
        <v>0.12784000000000001</v>
      </c>
      <c r="AD67" s="1">
        <v>0.14161000000000001</v>
      </c>
      <c r="AE67" s="1">
        <v>9.3909999999999993E-2</v>
      </c>
      <c r="AF67" s="1">
        <v>6.2890000000000001E-2</v>
      </c>
      <c r="AG67" s="1">
        <v>8.9349999999999999E-2</v>
      </c>
      <c r="AH67" s="1">
        <v>0.11504</v>
      </c>
      <c r="AI67" s="1">
        <v>0.13166</v>
      </c>
      <c r="AJ67" s="1">
        <v>0.11104</v>
      </c>
      <c r="AL67" s="2"/>
      <c r="AQ67" s="1">
        <v>0.12620000000000001</v>
      </c>
      <c r="AR67" s="1">
        <v>0.10664</v>
      </c>
      <c r="AS67" s="1">
        <v>0.11884</v>
      </c>
      <c r="AT67" s="1">
        <v>0.10929</v>
      </c>
      <c r="AU67" s="1">
        <v>0.11269999999999999</v>
      </c>
      <c r="AV67" s="1">
        <v>0.15953999999999999</v>
      </c>
      <c r="AW67" s="1">
        <v>0.13241</v>
      </c>
      <c r="AX67" s="1">
        <v>0.11071</v>
      </c>
      <c r="AY67" s="1">
        <v>7.0690000000000003E-2</v>
      </c>
      <c r="AZ67" s="1">
        <v>0.11235000000000001</v>
      </c>
      <c r="BA67" s="1">
        <v>0.13444</v>
      </c>
      <c r="BB67" s="1">
        <v>0.13025999999999999</v>
      </c>
      <c r="BC67" s="1">
        <v>0.12184</v>
      </c>
    </row>
    <row r="68" spans="5:55" x14ac:dyDescent="0.2">
      <c r="E68" s="1">
        <v>5.7700000000000001E-2</v>
      </c>
      <c r="F68" s="1">
        <v>7.8439999999999996E-2</v>
      </c>
      <c r="G68" s="1">
        <v>7.1340000000000001E-2</v>
      </c>
      <c r="H68" s="1">
        <v>3.159E-2</v>
      </c>
      <c r="I68" s="1">
        <v>1.09E-2</v>
      </c>
      <c r="J68" s="1">
        <v>1.34E-3</v>
      </c>
      <c r="K68" s="1">
        <v>1.31E-3</v>
      </c>
      <c r="L68" s="1">
        <v>5.1250000000000004E-4</v>
      </c>
      <c r="M68" s="1">
        <v>4.1900000000000001E-3</v>
      </c>
      <c r="N68" s="1">
        <v>1.435E-2</v>
      </c>
      <c r="O68" s="1">
        <v>2.9239999999999999E-2</v>
      </c>
      <c r="P68" s="1">
        <v>3.5560000000000001E-2</v>
      </c>
      <c r="Q68" s="1">
        <v>3.5639999999999998E-2</v>
      </c>
      <c r="S68" s="2"/>
      <c r="X68" s="1">
        <v>0.1313</v>
      </c>
      <c r="Y68" s="1">
        <v>8.5639999999999994E-2</v>
      </c>
      <c r="Z68" s="1">
        <v>0.10874</v>
      </c>
      <c r="AA68" s="1">
        <v>8.7989999999999999E-2</v>
      </c>
      <c r="AB68" s="1">
        <v>9.3100000000000002E-2</v>
      </c>
      <c r="AC68" s="1">
        <v>0.12204</v>
      </c>
      <c r="AD68" s="1">
        <v>0.12950999999999999</v>
      </c>
      <c r="AE68" s="1">
        <v>9.5210000000000003E-2</v>
      </c>
      <c r="AF68" s="1">
        <v>6.8989999999999996E-2</v>
      </c>
      <c r="AG68" s="1">
        <v>9.5949999999999994E-2</v>
      </c>
      <c r="AH68" s="1">
        <v>0.10154000000000001</v>
      </c>
      <c r="AI68" s="1">
        <v>0.10176</v>
      </c>
      <c r="AJ68" s="1">
        <v>0.10434</v>
      </c>
      <c r="AL68" s="2"/>
      <c r="AQ68" s="1">
        <v>0.1426</v>
      </c>
      <c r="AR68" s="1">
        <v>0.10344</v>
      </c>
      <c r="AS68" s="1">
        <v>0.11094</v>
      </c>
      <c r="AT68" s="1">
        <v>0.10129000000000001</v>
      </c>
      <c r="AU68" s="1">
        <v>0.10970000000000001</v>
      </c>
      <c r="AV68" s="1">
        <v>0.16023999999999999</v>
      </c>
      <c r="AW68" s="1">
        <v>0.12321</v>
      </c>
      <c r="AX68" s="1">
        <v>0.11501</v>
      </c>
      <c r="AY68" s="1">
        <v>7.1989999999999998E-2</v>
      </c>
      <c r="AZ68" s="1">
        <v>9.6149999999999999E-2</v>
      </c>
      <c r="BA68" s="1">
        <v>0.11724</v>
      </c>
      <c r="BB68" s="1">
        <v>0.12166</v>
      </c>
      <c r="BC68" s="1">
        <v>0.11164</v>
      </c>
    </row>
    <row r="69" spans="5:55" x14ac:dyDescent="0.2">
      <c r="E69" s="1">
        <v>5.67E-2</v>
      </c>
      <c r="F69" s="1">
        <v>7.7840000000000006E-2</v>
      </c>
      <c r="G69" s="1">
        <v>6.8839999999999998E-2</v>
      </c>
      <c r="H69" s="1">
        <v>3.2590000000000001E-2</v>
      </c>
      <c r="I69" s="1">
        <v>1.2500000000000001E-2</v>
      </c>
      <c r="J69" s="1">
        <v>1.494E-2</v>
      </c>
      <c r="K69" s="1">
        <v>4.061E-2</v>
      </c>
      <c r="L69" s="1">
        <v>4.3310000000000001E-2</v>
      </c>
      <c r="M69" s="1">
        <v>3.6990000000000002E-2</v>
      </c>
      <c r="N69" s="1">
        <v>4.5850000000000002E-2</v>
      </c>
      <c r="O69" s="1">
        <v>5.2440000000000001E-2</v>
      </c>
      <c r="P69" s="1">
        <v>5.5259999999999997E-2</v>
      </c>
      <c r="Q69" s="1">
        <v>5.4039999999999998E-2</v>
      </c>
      <c r="S69" s="2"/>
      <c r="X69" s="1">
        <v>0.1298</v>
      </c>
      <c r="Y69" s="1">
        <v>8.1739999999999993E-2</v>
      </c>
      <c r="Z69" s="1">
        <v>0.10244</v>
      </c>
      <c r="AA69" s="1">
        <v>8.8789999999999994E-2</v>
      </c>
      <c r="AB69" s="1">
        <v>9.0800000000000006E-2</v>
      </c>
      <c r="AC69" s="1">
        <v>0.10754</v>
      </c>
      <c r="AD69" s="1">
        <v>0.14360999999999999</v>
      </c>
      <c r="AE69" s="1">
        <v>9.171E-2</v>
      </c>
      <c r="AF69" s="1">
        <v>6.7989999999999995E-2</v>
      </c>
      <c r="AG69" s="1">
        <v>8.8150000000000006E-2</v>
      </c>
      <c r="AH69" s="1">
        <v>9.7939999999999999E-2</v>
      </c>
      <c r="AI69" s="1">
        <v>0.10216</v>
      </c>
      <c r="AJ69" s="1">
        <v>9.5640000000000003E-2</v>
      </c>
      <c r="AL69" s="2"/>
      <c r="AQ69" s="1">
        <v>0.12379999999999999</v>
      </c>
      <c r="AR69" s="1">
        <v>0.10314</v>
      </c>
      <c r="AS69" s="1">
        <v>0.11194</v>
      </c>
      <c r="AT69" s="1">
        <v>0.10469000000000001</v>
      </c>
      <c r="AU69" s="1">
        <v>0.1066</v>
      </c>
      <c r="AV69" s="1">
        <v>0.14074</v>
      </c>
      <c r="AW69" s="1">
        <v>0.11731</v>
      </c>
      <c r="AX69" s="1">
        <v>0.11451</v>
      </c>
      <c r="AY69" s="1">
        <v>7.7189999999999995E-2</v>
      </c>
      <c r="AZ69" s="1">
        <v>0.11484999999999999</v>
      </c>
      <c r="BA69" s="1">
        <v>0.13764000000000001</v>
      </c>
      <c r="BB69" s="1">
        <v>0.14096</v>
      </c>
      <c r="BC69" s="1">
        <v>0.12314</v>
      </c>
    </row>
    <row r="70" spans="5:55" x14ac:dyDescent="0.2">
      <c r="E70" s="1">
        <v>5.8700000000000002E-2</v>
      </c>
      <c r="F70" s="1">
        <v>7.4639999999999998E-2</v>
      </c>
      <c r="G70" s="1">
        <v>6.7040000000000002E-2</v>
      </c>
      <c r="H70" s="1">
        <v>2.989E-2</v>
      </c>
      <c r="I70" s="1">
        <v>9.7999999999999997E-3</v>
      </c>
      <c r="J70" s="1">
        <v>5.375E-4</v>
      </c>
      <c r="K70" s="1">
        <v>1.125E-4</v>
      </c>
      <c r="L70" s="1">
        <v>-9.875000000000001E-4</v>
      </c>
      <c r="M70" s="1">
        <v>-8.1249999999999996E-4</v>
      </c>
      <c r="N70" s="1">
        <v>-3.5E-4</v>
      </c>
      <c r="O70" s="1">
        <v>-5.6249999999999996E-4</v>
      </c>
      <c r="P70" s="1">
        <v>-5.375E-4</v>
      </c>
      <c r="Q70" s="1">
        <v>3.3750000000000002E-4</v>
      </c>
      <c r="S70" s="2"/>
      <c r="X70" s="1">
        <v>0.1346</v>
      </c>
      <c r="Y70" s="1">
        <v>8.1339999999999996E-2</v>
      </c>
      <c r="Z70" s="1">
        <v>0.10553999999999999</v>
      </c>
      <c r="AA70" s="1">
        <v>9.0289999999999995E-2</v>
      </c>
      <c r="AB70" s="1">
        <v>0.11020000000000001</v>
      </c>
      <c r="AC70" s="1">
        <v>0.15834000000000001</v>
      </c>
      <c r="AD70" s="1">
        <v>0.15301000000000001</v>
      </c>
      <c r="AE70" s="1">
        <v>9.4009999999999996E-2</v>
      </c>
      <c r="AF70" s="1">
        <v>6.3990000000000005E-2</v>
      </c>
      <c r="AG70" s="1">
        <v>9.6250000000000002E-2</v>
      </c>
      <c r="AH70" s="1">
        <v>0.10894</v>
      </c>
      <c r="AI70" s="1">
        <v>9.9360000000000004E-2</v>
      </c>
      <c r="AJ70" s="1">
        <v>9.1539999999999996E-2</v>
      </c>
      <c r="AL70" s="2"/>
      <c r="AQ70" s="1">
        <v>0.16300000000000001</v>
      </c>
      <c r="AR70" s="1">
        <v>0.10444000000000001</v>
      </c>
      <c r="AS70" s="1">
        <v>0.11074000000000001</v>
      </c>
      <c r="AT70" s="1">
        <v>9.8489999999999994E-2</v>
      </c>
      <c r="AU70" s="1">
        <v>0.109</v>
      </c>
      <c r="AV70" s="1">
        <v>0.13564000000000001</v>
      </c>
      <c r="AW70" s="1">
        <v>0.13650999999999999</v>
      </c>
      <c r="AX70" s="1">
        <v>0.10041</v>
      </c>
      <c r="AY70" s="1">
        <v>7.6289999999999997E-2</v>
      </c>
      <c r="AZ70" s="1">
        <v>9.5049999999999996E-2</v>
      </c>
      <c r="BA70" s="1">
        <v>0.10824</v>
      </c>
      <c r="BB70" s="1">
        <v>0.10396</v>
      </c>
      <c r="BC70" s="1">
        <v>9.2840000000000006E-2</v>
      </c>
    </row>
    <row r="71" spans="5:55" x14ac:dyDescent="0.2">
      <c r="E71" s="1">
        <v>5.62E-2</v>
      </c>
      <c r="F71" s="1">
        <v>7.1940000000000004E-2</v>
      </c>
      <c r="G71" s="1">
        <v>6.5140000000000003E-2</v>
      </c>
      <c r="H71" s="1">
        <v>2.9389999999999999E-2</v>
      </c>
      <c r="I71" s="1">
        <v>1.0500000000000001E-2</v>
      </c>
      <c r="J71" s="1">
        <v>2.375E-4</v>
      </c>
      <c r="K71" s="1">
        <v>1.2500000000000001E-5</v>
      </c>
      <c r="L71" s="1">
        <v>-9.875000000000001E-4</v>
      </c>
      <c r="M71" s="1">
        <v>-5.1250000000000004E-4</v>
      </c>
      <c r="N71" s="1">
        <v>-3.5E-4</v>
      </c>
      <c r="O71" s="1">
        <v>-5.6249999999999996E-4</v>
      </c>
      <c r="P71" s="1">
        <v>-7.3749999999999998E-4</v>
      </c>
      <c r="Q71" s="1">
        <v>-1.6249999999999999E-4</v>
      </c>
      <c r="S71" s="2"/>
      <c r="X71" s="1">
        <v>0.1368</v>
      </c>
      <c r="Y71" s="1">
        <v>8.3339999999999997E-2</v>
      </c>
      <c r="Z71" s="1">
        <v>0.10424</v>
      </c>
      <c r="AA71" s="1">
        <v>8.8489999999999999E-2</v>
      </c>
      <c r="AB71" s="1">
        <v>8.9499999999999996E-2</v>
      </c>
      <c r="AC71" s="1">
        <v>0.13023999999999999</v>
      </c>
      <c r="AD71" s="1">
        <v>0.13120999999999999</v>
      </c>
      <c r="AE71" s="1">
        <v>9.9809999999999996E-2</v>
      </c>
      <c r="AF71" s="1">
        <v>6.6390000000000005E-2</v>
      </c>
      <c r="AG71" s="1">
        <v>8.5949999999999999E-2</v>
      </c>
      <c r="AH71" s="1">
        <v>9.1939999999999994E-2</v>
      </c>
      <c r="AI71" s="1">
        <v>9.8360000000000003E-2</v>
      </c>
      <c r="AJ71" s="1">
        <v>9.2340000000000005E-2</v>
      </c>
      <c r="AL71" s="2"/>
      <c r="AQ71" s="1">
        <v>0.1195</v>
      </c>
      <c r="AR71" s="1">
        <v>0.10244</v>
      </c>
      <c r="AS71" s="1">
        <v>0.10994</v>
      </c>
      <c r="AT71" s="1">
        <v>0.10319</v>
      </c>
      <c r="AU71" s="1">
        <v>0.1132</v>
      </c>
      <c r="AV71" s="1">
        <v>0.16574</v>
      </c>
      <c r="AW71" s="1">
        <v>0.12461</v>
      </c>
      <c r="AX71" s="1">
        <v>0.10641</v>
      </c>
      <c r="AY71" s="1">
        <v>8.6489999999999997E-2</v>
      </c>
      <c r="AZ71" s="1">
        <v>0.11025</v>
      </c>
      <c r="BA71" s="1">
        <v>0.11754000000000001</v>
      </c>
      <c r="BB71" s="1">
        <v>0.11556</v>
      </c>
      <c r="BC71" s="1">
        <v>9.9440000000000001E-2</v>
      </c>
    </row>
    <row r="72" spans="5:55" x14ac:dyDescent="0.2">
      <c r="E72" s="1">
        <v>5.6000000000000001E-2</v>
      </c>
      <c r="F72" s="1">
        <v>7.7240000000000003E-2</v>
      </c>
      <c r="G72" s="1">
        <v>7.3940000000000006E-2</v>
      </c>
      <c r="H72" s="1">
        <v>6.6790000000000002E-2</v>
      </c>
      <c r="I72" s="1">
        <v>4.5999999999999999E-2</v>
      </c>
      <c r="J72" s="1">
        <v>5.94E-3</v>
      </c>
      <c r="K72" s="1">
        <v>1.01E-3</v>
      </c>
      <c r="L72" s="1">
        <v>-1.39E-3</v>
      </c>
      <c r="M72" s="1">
        <v>-1.01E-3</v>
      </c>
      <c r="N72" s="1">
        <v>-5.5000000000000003E-4</v>
      </c>
      <c r="O72" s="1">
        <v>-8.6249999999999999E-4</v>
      </c>
      <c r="P72" s="1">
        <v>-5.375E-4</v>
      </c>
      <c r="Q72" s="1">
        <v>3.3750000000000002E-4</v>
      </c>
      <c r="S72" s="2"/>
      <c r="X72" s="1">
        <v>0.1225</v>
      </c>
      <c r="Y72" s="1">
        <v>8.4640000000000007E-2</v>
      </c>
      <c r="Z72" s="1">
        <v>0.10324</v>
      </c>
      <c r="AA72" s="1">
        <v>8.4589999999999999E-2</v>
      </c>
      <c r="AB72" s="1">
        <v>9.5600000000000004E-2</v>
      </c>
      <c r="AC72" s="1">
        <v>0.12923999999999999</v>
      </c>
      <c r="AD72" s="1">
        <v>0.13800999999999999</v>
      </c>
      <c r="AE72" s="1">
        <v>9.1310000000000002E-2</v>
      </c>
      <c r="AF72" s="1">
        <v>6.769E-2</v>
      </c>
      <c r="AG72" s="1">
        <v>9.3149999999999997E-2</v>
      </c>
      <c r="AH72" s="1">
        <v>9.7439999999999999E-2</v>
      </c>
      <c r="AI72" s="1">
        <v>0.10086000000000001</v>
      </c>
      <c r="AJ72" s="1">
        <v>8.4839999999999999E-2</v>
      </c>
      <c r="AL72" s="2"/>
      <c r="AQ72" s="1">
        <v>0.12809999999999999</v>
      </c>
      <c r="AR72" s="1">
        <v>0.10024</v>
      </c>
      <c r="AS72" s="1">
        <v>0.11334</v>
      </c>
      <c r="AT72" s="1">
        <v>0.10799</v>
      </c>
      <c r="AU72" s="1">
        <v>0.1104</v>
      </c>
      <c r="AV72" s="1">
        <v>0.14313999999999999</v>
      </c>
      <c r="AW72" s="1">
        <v>0.12461</v>
      </c>
      <c r="AX72" s="1">
        <v>0.11791</v>
      </c>
      <c r="AY72" s="1">
        <v>7.6789999999999997E-2</v>
      </c>
      <c r="AZ72" s="1">
        <v>0.10455</v>
      </c>
      <c r="BA72" s="1">
        <v>0.11674</v>
      </c>
      <c r="BB72" s="1">
        <v>0.12175999999999999</v>
      </c>
      <c r="BC72" s="1">
        <v>0.10894</v>
      </c>
    </row>
    <row r="73" spans="5:55" x14ac:dyDescent="0.2">
      <c r="E73" s="1">
        <v>5.6800000000000003E-2</v>
      </c>
      <c r="F73" s="1">
        <v>8.2439999999999999E-2</v>
      </c>
      <c r="G73" s="1">
        <v>7.4440000000000006E-2</v>
      </c>
      <c r="H73" s="1">
        <v>5.9490000000000001E-2</v>
      </c>
      <c r="I73" s="1">
        <v>2.0899999999999998E-2</v>
      </c>
      <c r="J73" s="1">
        <v>8.8400000000000006E-3</v>
      </c>
      <c r="K73" s="1">
        <v>2.4709999999999999E-2</v>
      </c>
      <c r="L73" s="1">
        <v>5.6910000000000002E-2</v>
      </c>
      <c r="M73" s="1">
        <v>7.7789999999999998E-2</v>
      </c>
      <c r="N73" s="1">
        <v>7.9549999999999996E-2</v>
      </c>
      <c r="O73" s="1">
        <v>6.9139999999999993E-2</v>
      </c>
      <c r="P73" s="1">
        <v>5.8959999999999999E-2</v>
      </c>
      <c r="Q73" s="1">
        <v>4.6039999999999998E-2</v>
      </c>
      <c r="S73" s="2"/>
      <c r="X73" s="1">
        <v>0.13800000000000001</v>
      </c>
      <c r="Y73" s="1">
        <v>8.6540000000000006E-2</v>
      </c>
      <c r="Z73" s="1">
        <v>9.7540000000000002E-2</v>
      </c>
      <c r="AA73" s="1">
        <v>7.8589999999999993E-2</v>
      </c>
      <c r="AB73" s="1">
        <v>0.14199999999999999</v>
      </c>
      <c r="AC73" s="1">
        <v>0.16664000000000001</v>
      </c>
      <c r="AD73" s="1">
        <v>0.15941</v>
      </c>
      <c r="AE73" s="1">
        <v>8.6910000000000001E-2</v>
      </c>
      <c r="AF73" s="1">
        <v>5.9889999999999999E-2</v>
      </c>
      <c r="AG73" s="1">
        <v>9.0249999999999997E-2</v>
      </c>
      <c r="AH73" s="1">
        <v>0.10704</v>
      </c>
      <c r="AI73" s="1">
        <v>9.7159999999999996E-2</v>
      </c>
      <c r="AJ73" s="1">
        <v>8.3239999999999995E-2</v>
      </c>
      <c r="AL73" s="2"/>
      <c r="AQ73" s="1">
        <v>0.13650000000000001</v>
      </c>
      <c r="AR73" s="1">
        <v>0.10564</v>
      </c>
      <c r="AS73" s="1">
        <v>0.12024</v>
      </c>
      <c r="AT73" s="1">
        <v>0.11559</v>
      </c>
      <c r="AU73" s="1">
        <v>0.14899999999999999</v>
      </c>
      <c r="AV73" s="1">
        <v>0.20174</v>
      </c>
      <c r="AW73" s="1">
        <v>0.13600999999999999</v>
      </c>
      <c r="AX73" s="1">
        <v>0.12291000000000001</v>
      </c>
      <c r="AY73" s="1">
        <v>8.319E-2</v>
      </c>
      <c r="AZ73" s="1">
        <v>0.12814999999999999</v>
      </c>
      <c r="BA73" s="1">
        <v>0.12984000000000001</v>
      </c>
      <c r="BB73" s="1">
        <v>0.13406000000000001</v>
      </c>
      <c r="BC73" s="1">
        <v>0.10894</v>
      </c>
    </row>
    <row r="74" spans="5:55" x14ac:dyDescent="0.2">
      <c r="E74" s="1">
        <v>5.7200000000000001E-2</v>
      </c>
      <c r="F74" s="1">
        <v>8.2559999999999995E-2</v>
      </c>
      <c r="G74" s="1">
        <v>7.5200000000000003E-2</v>
      </c>
      <c r="H74" s="1">
        <v>6.6259999999999999E-2</v>
      </c>
      <c r="I74" s="1">
        <v>3.6990000000000002E-2</v>
      </c>
      <c r="J74" s="1">
        <v>4.1999999999999997E-3</v>
      </c>
      <c r="K74" s="1">
        <v>4.0000000000000002E-4</v>
      </c>
      <c r="L74" s="1">
        <v>-2.6249999999999998E-4</v>
      </c>
      <c r="M74" s="1">
        <v>-4.75E-4</v>
      </c>
      <c r="N74" s="1">
        <v>8.3750000000000003E-4</v>
      </c>
      <c r="O74" s="1">
        <v>-7.1250000000000003E-4</v>
      </c>
      <c r="P74" s="1">
        <v>-8.6249999999999999E-4</v>
      </c>
      <c r="Q74" s="1">
        <v>1.01E-3</v>
      </c>
      <c r="S74" s="2"/>
      <c r="X74" s="1">
        <v>0.1258</v>
      </c>
      <c r="Y74" s="1">
        <v>9.196E-2</v>
      </c>
      <c r="Z74" s="1">
        <v>0.10639999999999999</v>
      </c>
      <c r="AA74" s="1">
        <v>9.7559999999999994E-2</v>
      </c>
      <c r="AB74" s="1">
        <v>0.12039</v>
      </c>
      <c r="AC74" s="1">
        <v>0.1124</v>
      </c>
      <c r="AD74" s="1">
        <v>0.1454</v>
      </c>
      <c r="AE74" s="1">
        <v>9.2340000000000005E-2</v>
      </c>
      <c r="AF74" s="1">
        <v>6.7030000000000006E-2</v>
      </c>
      <c r="AG74" s="1">
        <v>9.0639999999999998E-2</v>
      </c>
      <c r="AH74" s="1">
        <v>8.5989999999999997E-2</v>
      </c>
      <c r="AI74" s="1">
        <v>7.5840000000000005E-2</v>
      </c>
      <c r="AJ74" s="1">
        <v>7.2709999999999997E-2</v>
      </c>
      <c r="AL74" s="2"/>
      <c r="AQ74" s="1">
        <v>0.1464</v>
      </c>
      <c r="AR74" s="1">
        <v>0.10976</v>
      </c>
      <c r="AS74" s="1">
        <v>0.11840000000000001</v>
      </c>
      <c r="AT74" s="1">
        <v>0.11866</v>
      </c>
      <c r="AU74" s="1">
        <v>0.13019</v>
      </c>
      <c r="AV74" s="1">
        <v>0.1217</v>
      </c>
      <c r="AW74" s="1">
        <v>0.1353</v>
      </c>
      <c r="AX74" s="1">
        <v>9.1439999999999994E-2</v>
      </c>
      <c r="AY74" s="1">
        <v>6.6530000000000006E-2</v>
      </c>
      <c r="AZ74" s="1">
        <v>0.11174000000000001</v>
      </c>
      <c r="BA74" s="1">
        <v>0.12379</v>
      </c>
      <c r="BB74" s="1">
        <v>0.11384</v>
      </c>
      <c r="BC74" s="1">
        <v>0.11121</v>
      </c>
    </row>
    <row r="75" spans="5:55" x14ac:dyDescent="0.2">
      <c r="E75" s="1">
        <v>6.1400000000000003E-2</v>
      </c>
      <c r="F75" s="1">
        <v>8.0759999999999998E-2</v>
      </c>
      <c r="G75" s="1">
        <v>7.3499999999999996E-2</v>
      </c>
      <c r="H75" s="1">
        <v>5.1959999999999999E-2</v>
      </c>
      <c r="I75" s="1">
        <v>1.7090000000000001E-2</v>
      </c>
      <c r="J75" s="1">
        <v>1.1999999999999999E-3</v>
      </c>
      <c r="K75" s="1">
        <v>2.0000000000000001E-4</v>
      </c>
      <c r="L75" s="1">
        <v>-5.6249999999999996E-4</v>
      </c>
      <c r="M75" s="1">
        <v>-7.7499999999999997E-4</v>
      </c>
      <c r="N75" s="1">
        <v>-1.6249999999999999E-4</v>
      </c>
      <c r="O75" s="1">
        <v>-1.1100000000000001E-3</v>
      </c>
      <c r="P75" s="1">
        <v>-5.6249999999999996E-4</v>
      </c>
      <c r="Q75" s="1">
        <v>2.1249999999999999E-4</v>
      </c>
      <c r="S75" s="2"/>
      <c r="X75" s="1">
        <v>9.7000000000000003E-2</v>
      </c>
      <c r="Y75" s="1">
        <v>8.6760000000000004E-2</v>
      </c>
      <c r="Z75" s="1">
        <v>0.104</v>
      </c>
      <c r="AA75" s="1">
        <v>9.3160000000000007E-2</v>
      </c>
      <c r="AB75" s="1">
        <v>0.11179</v>
      </c>
      <c r="AC75" s="1">
        <v>0.1149</v>
      </c>
      <c r="AD75" s="1">
        <v>0.1109</v>
      </c>
      <c r="AE75" s="1">
        <v>9.1240000000000002E-2</v>
      </c>
      <c r="AF75" s="1">
        <v>6.5629999999999994E-2</v>
      </c>
      <c r="AG75" s="1">
        <v>9.3740000000000004E-2</v>
      </c>
      <c r="AH75" s="1">
        <v>8.6690000000000003E-2</v>
      </c>
      <c r="AI75" s="1">
        <v>7.5340000000000004E-2</v>
      </c>
      <c r="AJ75" s="1">
        <v>6.8010000000000001E-2</v>
      </c>
      <c r="AL75" s="2"/>
      <c r="AQ75" s="1">
        <v>0.14940000000000001</v>
      </c>
      <c r="AR75" s="1">
        <v>0.11255999999999999</v>
      </c>
      <c r="AS75" s="1">
        <v>0.1128</v>
      </c>
      <c r="AT75" s="1">
        <v>0.11376</v>
      </c>
      <c r="AU75" s="1">
        <v>0.11859</v>
      </c>
      <c r="AV75" s="1">
        <v>0.127</v>
      </c>
      <c r="AW75" s="1">
        <v>0.1193</v>
      </c>
      <c r="AX75" s="1">
        <v>9.2439999999999994E-2</v>
      </c>
      <c r="AY75" s="1">
        <v>7.3520000000000002E-2</v>
      </c>
      <c r="AZ75" s="1">
        <v>0.11594</v>
      </c>
      <c r="BA75" s="1">
        <v>0.11008999999999999</v>
      </c>
      <c r="BB75" s="1">
        <v>0.10864</v>
      </c>
      <c r="BC75" s="1">
        <v>0.10381</v>
      </c>
    </row>
    <row r="76" spans="5:55" x14ac:dyDescent="0.2">
      <c r="E76" s="1">
        <v>5.62E-2</v>
      </c>
      <c r="F76" s="1">
        <v>7.8259999999999996E-2</v>
      </c>
      <c r="G76" s="1">
        <v>7.46E-2</v>
      </c>
      <c r="H76" s="1">
        <v>4.5159999999999999E-2</v>
      </c>
      <c r="I76" s="1">
        <v>1.529E-2</v>
      </c>
      <c r="J76" s="1">
        <v>2.0999999999999999E-3</v>
      </c>
      <c r="K76" s="1">
        <v>6.9999999999999999E-4</v>
      </c>
      <c r="L76" s="1">
        <v>-2.6249999999999998E-4</v>
      </c>
      <c r="M76" s="1">
        <v>-8.7500000000000002E-4</v>
      </c>
      <c r="N76" s="1">
        <v>-2.6249999999999998E-4</v>
      </c>
      <c r="O76" s="1">
        <v>-1.01E-3</v>
      </c>
      <c r="P76" s="1">
        <v>-1.6249999999999999E-4</v>
      </c>
      <c r="Q76" s="1">
        <v>1.125E-4</v>
      </c>
      <c r="S76" s="2"/>
      <c r="X76" s="1">
        <v>0.1047</v>
      </c>
      <c r="Y76" s="1">
        <v>8.6059999999999998E-2</v>
      </c>
      <c r="Z76" s="1">
        <v>0.10349999999999999</v>
      </c>
      <c r="AA76" s="1">
        <v>9.9059999999999995E-2</v>
      </c>
      <c r="AB76" s="1">
        <v>0.13039000000000001</v>
      </c>
      <c r="AC76" s="1">
        <v>0.1103</v>
      </c>
      <c r="AD76" s="1">
        <v>0.1095</v>
      </c>
      <c r="AE76" s="1">
        <v>8.3839999999999998E-2</v>
      </c>
      <c r="AF76" s="1">
        <v>6.123E-2</v>
      </c>
      <c r="AG76" s="1">
        <v>9.1139999999999999E-2</v>
      </c>
      <c r="AH76" s="1">
        <v>7.1790000000000007E-2</v>
      </c>
      <c r="AI76" s="1">
        <v>7.0139999999999994E-2</v>
      </c>
      <c r="AJ76" s="1">
        <v>6.6409999999999997E-2</v>
      </c>
      <c r="AL76" s="2"/>
      <c r="AQ76" s="1">
        <v>0.1371</v>
      </c>
      <c r="AR76" s="1">
        <v>0.10606</v>
      </c>
      <c r="AS76" s="1">
        <v>0.1143</v>
      </c>
      <c r="AT76" s="1">
        <v>0.11476</v>
      </c>
      <c r="AU76" s="1">
        <v>0.11889</v>
      </c>
      <c r="AV76" s="1">
        <v>0.1278</v>
      </c>
      <c r="AW76" s="1">
        <v>0.11990000000000001</v>
      </c>
      <c r="AX76" s="1">
        <v>9.6439999999999998E-2</v>
      </c>
      <c r="AY76" s="1">
        <v>7.7229999999999993E-2</v>
      </c>
      <c r="AZ76" s="1">
        <v>0.10834000000000001</v>
      </c>
      <c r="BA76" s="1">
        <v>9.1490000000000002E-2</v>
      </c>
      <c r="BB76" s="1">
        <v>8.4839999999999999E-2</v>
      </c>
      <c r="BC76" s="1">
        <v>7.6910000000000006E-2</v>
      </c>
    </row>
    <row r="77" spans="5:55" x14ac:dyDescent="0.2">
      <c r="E77" s="1">
        <v>5.5199999999999999E-2</v>
      </c>
      <c r="F77" s="1">
        <v>7.8659999999999994E-2</v>
      </c>
      <c r="G77" s="1">
        <v>7.2599999999999998E-2</v>
      </c>
      <c r="H77" s="1">
        <v>3.7859999999999998E-2</v>
      </c>
      <c r="I77" s="1">
        <v>1.3089999999999999E-2</v>
      </c>
      <c r="J77" s="1">
        <v>1.6E-2</v>
      </c>
      <c r="K77" s="1">
        <v>3.6400000000000002E-2</v>
      </c>
      <c r="L77" s="1">
        <v>4.0640000000000003E-2</v>
      </c>
      <c r="M77" s="1">
        <v>4.0629999999999999E-2</v>
      </c>
      <c r="N77" s="1">
        <v>5.4239999999999997E-2</v>
      </c>
      <c r="O77" s="1">
        <v>6.9790000000000005E-2</v>
      </c>
      <c r="P77" s="1">
        <v>7.2040000000000007E-2</v>
      </c>
      <c r="Q77" s="1">
        <v>6.1310000000000003E-2</v>
      </c>
      <c r="S77" s="2"/>
      <c r="X77" s="1">
        <v>0.1002</v>
      </c>
      <c r="Y77" s="1">
        <v>8.1159999999999996E-2</v>
      </c>
      <c r="Z77" s="1">
        <v>0.10150000000000001</v>
      </c>
      <c r="AA77" s="1">
        <v>9.8860000000000003E-2</v>
      </c>
      <c r="AB77" s="1">
        <v>0.11429</v>
      </c>
      <c r="AC77" s="1">
        <v>0.1087</v>
      </c>
      <c r="AD77" s="1">
        <v>0.1087</v>
      </c>
      <c r="AE77" s="1">
        <v>8.4140000000000006E-2</v>
      </c>
      <c r="AF77" s="1">
        <v>6.1929999999999999E-2</v>
      </c>
      <c r="AG77" s="1">
        <v>8.8840000000000002E-2</v>
      </c>
      <c r="AH77" s="1">
        <v>8.5989999999999997E-2</v>
      </c>
      <c r="AI77" s="1">
        <v>7.9339999999999994E-2</v>
      </c>
      <c r="AJ77" s="1">
        <v>7.0110000000000006E-2</v>
      </c>
      <c r="AL77" s="2"/>
      <c r="AQ77" s="1">
        <v>0.15440000000000001</v>
      </c>
      <c r="AR77" s="1">
        <v>0.10706</v>
      </c>
      <c r="AS77" s="1">
        <v>0.11459999999999999</v>
      </c>
      <c r="AT77" s="1">
        <v>0.10926</v>
      </c>
      <c r="AU77" s="1">
        <v>0.12039</v>
      </c>
      <c r="AV77" s="1">
        <v>0.1071</v>
      </c>
      <c r="AW77" s="1">
        <v>0.1037</v>
      </c>
      <c r="AX77" s="1">
        <v>8.6940000000000003E-2</v>
      </c>
      <c r="AY77" s="1">
        <v>6.9320000000000007E-2</v>
      </c>
      <c r="AZ77" s="1">
        <v>0.10684</v>
      </c>
      <c r="BA77" s="1">
        <v>9.4089999999999993E-2</v>
      </c>
      <c r="BB77" s="1">
        <v>9.2039999999999997E-2</v>
      </c>
      <c r="BC77" s="1">
        <v>0.10120999999999999</v>
      </c>
    </row>
    <row r="78" spans="5:55" x14ac:dyDescent="0.2">
      <c r="E78" s="1">
        <v>5.9299999999999999E-2</v>
      </c>
      <c r="F78" s="1">
        <v>7.7460000000000001E-2</v>
      </c>
      <c r="G78" s="1">
        <v>6.9400000000000003E-2</v>
      </c>
      <c r="H78" s="1">
        <v>4.7460000000000002E-2</v>
      </c>
      <c r="I78" s="1">
        <v>1.489E-2</v>
      </c>
      <c r="J78" s="1">
        <v>3.0000000000000001E-3</v>
      </c>
      <c r="K78" s="1">
        <v>5.4999999999999997E-3</v>
      </c>
      <c r="L78" s="1">
        <v>5.5399999999999998E-3</v>
      </c>
      <c r="M78" s="1">
        <v>8.1300000000000001E-3</v>
      </c>
      <c r="N78" s="1">
        <v>1.434E-2</v>
      </c>
      <c r="O78" s="1">
        <v>2.3689999999999999E-2</v>
      </c>
      <c r="P78" s="1">
        <v>2.734E-2</v>
      </c>
      <c r="Q78" s="1">
        <v>2.5610000000000001E-2</v>
      </c>
      <c r="S78" s="2"/>
      <c r="X78" s="1">
        <v>0.10249999999999999</v>
      </c>
      <c r="Y78" s="1">
        <v>8.9660000000000004E-2</v>
      </c>
      <c r="Z78" s="1">
        <v>0.10680000000000001</v>
      </c>
      <c r="AA78" s="1">
        <v>9.8960000000000006E-2</v>
      </c>
      <c r="AB78" s="1">
        <v>0.11439000000000001</v>
      </c>
      <c r="AC78" s="1">
        <v>0.1154</v>
      </c>
      <c r="AD78" s="1">
        <v>0.1018</v>
      </c>
      <c r="AE78" s="1">
        <v>8.6639999999999995E-2</v>
      </c>
      <c r="AF78" s="1">
        <v>6.5229999999999996E-2</v>
      </c>
      <c r="AG78" s="1">
        <v>9.7540000000000002E-2</v>
      </c>
      <c r="AH78" s="1">
        <v>8.4290000000000004E-2</v>
      </c>
      <c r="AI78" s="1">
        <v>8.004E-2</v>
      </c>
      <c r="AJ78" s="1">
        <v>7.0209999999999995E-2</v>
      </c>
      <c r="AL78" s="2"/>
      <c r="AQ78" s="1">
        <v>0.1552</v>
      </c>
      <c r="AR78" s="1">
        <v>0.10716000000000001</v>
      </c>
      <c r="AS78" s="1">
        <v>0.1147</v>
      </c>
      <c r="AT78" s="1">
        <v>0.11296</v>
      </c>
      <c r="AU78" s="1">
        <v>0.11688999999999999</v>
      </c>
      <c r="AV78" s="1">
        <v>0.1237</v>
      </c>
      <c r="AW78" s="1">
        <v>0.1169</v>
      </c>
      <c r="AX78" s="1">
        <v>8.8239999999999999E-2</v>
      </c>
      <c r="AY78" s="1">
        <v>6.3519999999999993E-2</v>
      </c>
      <c r="AZ78" s="1">
        <v>8.974E-2</v>
      </c>
      <c r="BA78" s="1">
        <v>9.289E-2</v>
      </c>
      <c r="BB78" s="1">
        <v>9.5039999999999999E-2</v>
      </c>
      <c r="BC78" s="1">
        <v>9.9210000000000007E-2</v>
      </c>
    </row>
    <row r="79" spans="5:55" x14ac:dyDescent="0.2">
      <c r="E79" s="1">
        <v>5.7000000000000002E-2</v>
      </c>
      <c r="F79" s="1">
        <v>7.6160000000000005E-2</v>
      </c>
      <c r="G79" s="1">
        <v>7.0599999999999996E-2</v>
      </c>
      <c r="H79" s="1">
        <v>3.7060000000000003E-2</v>
      </c>
      <c r="I79" s="1">
        <v>2.0990000000000002E-2</v>
      </c>
      <c r="J79" s="1">
        <v>1.3100000000000001E-2</v>
      </c>
      <c r="K79" s="1">
        <v>1.17E-2</v>
      </c>
      <c r="L79" s="1">
        <v>6.4400000000000004E-3</v>
      </c>
      <c r="M79" s="1">
        <v>3.0200000000000001E-3</v>
      </c>
      <c r="N79" s="1">
        <v>2.9399999999999999E-3</v>
      </c>
      <c r="O79" s="1">
        <v>4.5900000000000003E-3</v>
      </c>
      <c r="P79" s="1">
        <v>1.094E-2</v>
      </c>
      <c r="Q79" s="1">
        <v>2.061E-2</v>
      </c>
      <c r="S79" s="2"/>
      <c r="X79" s="1">
        <v>9.4299999999999995E-2</v>
      </c>
      <c r="Y79" s="1">
        <v>8.0560000000000007E-2</v>
      </c>
      <c r="Z79" s="1">
        <v>0.10249999999999999</v>
      </c>
      <c r="AA79" s="1">
        <v>9.7659999999999997E-2</v>
      </c>
      <c r="AB79" s="1">
        <v>0.10528999999999999</v>
      </c>
      <c r="AC79" s="1">
        <v>0.1028</v>
      </c>
      <c r="AD79" s="1">
        <v>0.1056</v>
      </c>
      <c r="AE79" s="1">
        <v>8.294E-2</v>
      </c>
      <c r="AF79" s="1">
        <v>6.6530000000000006E-2</v>
      </c>
      <c r="AG79" s="1">
        <v>9.0740000000000001E-2</v>
      </c>
      <c r="AH79" s="1">
        <v>8.5889999999999994E-2</v>
      </c>
      <c r="AI79" s="1">
        <v>7.3639999999999997E-2</v>
      </c>
      <c r="AJ79" s="1">
        <v>7.5410000000000005E-2</v>
      </c>
      <c r="AL79" s="2"/>
      <c r="AQ79" s="1">
        <v>0.16089999999999999</v>
      </c>
      <c r="AR79" s="1">
        <v>0.11036</v>
      </c>
      <c r="AS79" s="1">
        <v>0.1143</v>
      </c>
      <c r="AT79" s="1">
        <v>0.11305999999999999</v>
      </c>
      <c r="AU79" s="1">
        <v>0.12409000000000001</v>
      </c>
      <c r="AV79" s="1">
        <v>0.13469999999999999</v>
      </c>
      <c r="AW79" s="1">
        <v>0.12470000000000001</v>
      </c>
      <c r="AX79" s="1">
        <v>8.7440000000000004E-2</v>
      </c>
      <c r="AY79" s="1">
        <v>7.3219999999999993E-2</v>
      </c>
      <c r="AZ79" s="1">
        <v>0.10664</v>
      </c>
      <c r="BA79" s="1">
        <v>9.2789999999999997E-2</v>
      </c>
      <c r="BB79" s="1">
        <v>9.2340000000000005E-2</v>
      </c>
      <c r="BC79" s="1">
        <v>0.10451000000000001</v>
      </c>
    </row>
    <row r="80" spans="5:55" x14ac:dyDescent="0.2">
      <c r="E80" s="1">
        <v>5.6399999999999999E-2</v>
      </c>
      <c r="F80" s="1">
        <v>7.5160000000000005E-2</v>
      </c>
      <c r="G80" s="1">
        <v>7.0699999999999999E-2</v>
      </c>
      <c r="H80" s="1">
        <v>4.1860000000000001E-2</v>
      </c>
      <c r="I80" s="1">
        <v>1.8089999999999998E-2</v>
      </c>
      <c r="J80" s="1">
        <v>3.5000000000000001E-3</v>
      </c>
      <c r="K80" s="1">
        <v>1.2999999999999999E-3</v>
      </c>
      <c r="L80" s="1">
        <v>1.034E-2</v>
      </c>
      <c r="M80" s="1">
        <v>7.1720000000000006E-2</v>
      </c>
      <c r="N80" s="1">
        <v>7.7740000000000004E-2</v>
      </c>
      <c r="O80" s="1">
        <v>7.5490000000000002E-2</v>
      </c>
      <c r="P80" s="1">
        <v>7.4639999999999998E-2</v>
      </c>
      <c r="Q80" s="1">
        <v>7.0010000000000003E-2</v>
      </c>
      <c r="S80" s="2"/>
      <c r="X80" s="1">
        <v>0.10009999999999999</v>
      </c>
      <c r="Y80" s="1">
        <v>7.8259999999999996E-2</v>
      </c>
      <c r="Z80" s="1">
        <v>0.1023</v>
      </c>
      <c r="AA80" s="1">
        <v>0.10036</v>
      </c>
      <c r="AB80" s="1">
        <v>9.7589999999999996E-2</v>
      </c>
      <c r="AC80" s="1">
        <v>0.1142</v>
      </c>
      <c r="AD80" s="1">
        <v>0.1452</v>
      </c>
      <c r="AE80" s="1">
        <v>9.2740000000000003E-2</v>
      </c>
      <c r="AF80" s="1">
        <v>6.3630000000000006E-2</v>
      </c>
      <c r="AG80" s="1">
        <v>9.1840000000000005E-2</v>
      </c>
      <c r="AH80" s="1">
        <v>8.7389999999999995E-2</v>
      </c>
      <c r="AI80" s="1">
        <v>7.2040000000000007E-2</v>
      </c>
      <c r="AJ80" s="1">
        <v>6.5710000000000005E-2</v>
      </c>
      <c r="AL80" s="2"/>
      <c r="AQ80" s="1">
        <v>0.14779999999999999</v>
      </c>
      <c r="AR80" s="1">
        <v>0.10056</v>
      </c>
      <c r="AS80" s="1">
        <v>0.11360000000000001</v>
      </c>
      <c r="AT80" s="1">
        <v>0.10965999999999999</v>
      </c>
      <c r="AU80" s="1">
        <v>0.12839</v>
      </c>
      <c r="AV80" s="1">
        <v>0.13109999999999999</v>
      </c>
      <c r="AW80" s="1">
        <v>0.1346</v>
      </c>
      <c r="AX80" s="1">
        <v>0.11834</v>
      </c>
      <c r="AY80" s="1">
        <v>9.4229999999999994E-2</v>
      </c>
      <c r="AZ80" s="1">
        <v>0.12434000000000001</v>
      </c>
      <c r="BA80" s="1">
        <v>0.11439000000000001</v>
      </c>
      <c r="BB80" s="1">
        <v>0.10074</v>
      </c>
      <c r="BC80" s="1">
        <v>9.4509999999999997E-2</v>
      </c>
    </row>
    <row r="81" spans="5:55" x14ac:dyDescent="0.2">
      <c r="E81" s="1">
        <v>5.6500000000000002E-2</v>
      </c>
      <c r="F81" s="1">
        <v>7.7359999999999998E-2</v>
      </c>
      <c r="G81" s="1">
        <v>7.0400000000000004E-2</v>
      </c>
      <c r="H81" s="1">
        <v>8.1860000000000002E-2</v>
      </c>
      <c r="I81" s="1">
        <v>3.5889999999999998E-2</v>
      </c>
      <c r="J81" s="1">
        <v>4.99E-2</v>
      </c>
      <c r="K81" s="1">
        <v>5.9299999999999999E-2</v>
      </c>
      <c r="L81" s="1">
        <v>3.1140000000000001E-2</v>
      </c>
      <c r="M81" s="1">
        <v>6.0229999999999999E-2</v>
      </c>
      <c r="N81" s="1">
        <v>7.7039999999999997E-2</v>
      </c>
      <c r="O81" s="1">
        <v>7.6990000000000003E-2</v>
      </c>
      <c r="P81" s="1">
        <v>7.2139999999999996E-2</v>
      </c>
      <c r="Q81" s="1">
        <v>7.281E-2</v>
      </c>
      <c r="S81" s="2"/>
      <c r="X81" s="1">
        <v>0.11799999999999999</v>
      </c>
      <c r="Y81" s="1">
        <v>7.8060000000000004E-2</v>
      </c>
      <c r="Z81" s="1">
        <v>9.5200000000000007E-2</v>
      </c>
      <c r="AA81" s="1">
        <v>9.8360000000000003E-2</v>
      </c>
      <c r="AB81" s="1">
        <v>0.10188999999999999</v>
      </c>
      <c r="AC81" s="1">
        <v>0.10680000000000001</v>
      </c>
      <c r="AD81" s="1">
        <v>0.12870000000000001</v>
      </c>
      <c r="AE81" s="1">
        <v>8.9139999999999997E-2</v>
      </c>
      <c r="AF81" s="1">
        <v>6.2429999999999999E-2</v>
      </c>
      <c r="AG81" s="1">
        <v>8.7340000000000001E-2</v>
      </c>
      <c r="AH81" s="1">
        <v>8.4190000000000001E-2</v>
      </c>
      <c r="AI81" s="1">
        <v>8.5739999999999997E-2</v>
      </c>
      <c r="AJ81" s="1">
        <v>8.2409999999999997E-2</v>
      </c>
      <c r="AL81" s="2"/>
      <c r="AQ81" s="1">
        <v>0.14949999999999999</v>
      </c>
      <c r="AR81" s="1">
        <v>0.10256</v>
      </c>
      <c r="AS81" s="1">
        <v>0.1164</v>
      </c>
      <c r="AT81" s="1">
        <v>0.11636000000000001</v>
      </c>
      <c r="AU81" s="1">
        <v>0.12519</v>
      </c>
      <c r="AV81" s="1">
        <v>0.109</v>
      </c>
      <c r="AW81" s="1">
        <v>0.121</v>
      </c>
      <c r="AX81" s="1">
        <v>7.9740000000000005E-2</v>
      </c>
      <c r="AY81" s="1">
        <v>5.6129999999999999E-2</v>
      </c>
      <c r="AZ81" s="1">
        <v>8.8940000000000005E-2</v>
      </c>
      <c r="BA81" s="1">
        <v>9.0490000000000001E-2</v>
      </c>
      <c r="BB81" s="1">
        <v>8.6940000000000003E-2</v>
      </c>
      <c r="BC81" s="1">
        <v>7.5009999999999993E-2</v>
      </c>
    </row>
    <row r="82" spans="5:55" x14ac:dyDescent="0.2">
      <c r="E82" s="1">
        <v>5.7709999999999997E-2</v>
      </c>
      <c r="F82" s="1">
        <v>9.7610000000000002E-2</v>
      </c>
      <c r="G82" s="1">
        <v>8.2729999999999998E-2</v>
      </c>
      <c r="H82" s="1">
        <v>6.1800000000000001E-2</v>
      </c>
      <c r="I82" s="1">
        <v>1.949E-2</v>
      </c>
      <c r="J82" s="1">
        <v>3.431E-2</v>
      </c>
      <c r="K82" s="1">
        <v>8.0060000000000006E-2</v>
      </c>
      <c r="L82" s="1">
        <v>8.2530000000000006E-2</v>
      </c>
      <c r="M82" s="1">
        <v>6.1519999999999998E-2</v>
      </c>
      <c r="N82" s="1">
        <v>8.1979999999999997E-2</v>
      </c>
      <c r="O82" s="1">
        <v>6.5949999999999995E-2</v>
      </c>
      <c r="P82" s="1">
        <v>6.1150000000000003E-2</v>
      </c>
      <c r="Q82" s="1">
        <v>6.6100000000000006E-2</v>
      </c>
      <c r="S82" s="2"/>
      <c r="X82" s="1">
        <v>0.13111</v>
      </c>
      <c r="Y82" s="1">
        <v>0.10491</v>
      </c>
      <c r="Z82" s="1">
        <v>0.10682999999999999</v>
      </c>
      <c r="AA82" s="1">
        <v>0.1056</v>
      </c>
      <c r="AB82" s="1">
        <v>0.15139</v>
      </c>
      <c r="AC82" s="1">
        <v>0.14310999999999999</v>
      </c>
      <c r="AD82" s="1">
        <v>0.10556</v>
      </c>
      <c r="AE82" s="1">
        <v>9.9220000000000003E-2</v>
      </c>
      <c r="AF82" s="1">
        <v>7.8420000000000004E-2</v>
      </c>
      <c r="AG82" s="1">
        <v>0.12998000000000001</v>
      </c>
      <c r="AH82" s="1">
        <v>0.13625000000000001</v>
      </c>
      <c r="AI82" s="1">
        <v>0.13594999999999999</v>
      </c>
      <c r="AJ82" s="1">
        <v>0.1242</v>
      </c>
      <c r="AL82" s="2"/>
      <c r="AQ82" s="1">
        <v>0.13951</v>
      </c>
      <c r="AR82" s="1">
        <v>0.13270999999999999</v>
      </c>
      <c r="AS82" s="1">
        <v>0.12662000000000001</v>
      </c>
      <c r="AT82" s="1">
        <v>0.1273</v>
      </c>
      <c r="AU82" s="1">
        <v>0.15239</v>
      </c>
      <c r="AV82" s="1">
        <v>0.13971</v>
      </c>
      <c r="AW82" s="1">
        <v>0.11126</v>
      </c>
      <c r="AX82" s="1">
        <v>0.10433000000000001</v>
      </c>
      <c r="AY82" s="1">
        <v>9.2520000000000005E-2</v>
      </c>
      <c r="AZ82" s="1">
        <v>0.13766999999999999</v>
      </c>
      <c r="BA82" s="1">
        <v>0.13564999999999999</v>
      </c>
      <c r="BB82" s="1">
        <v>0.13305</v>
      </c>
      <c r="BC82" s="1">
        <v>0.35020000000000001</v>
      </c>
    </row>
    <row r="83" spans="5:55" x14ac:dyDescent="0.2">
      <c r="E83" s="1">
        <v>6.0109999999999997E-2</v>
      </c>
      <c r="F83" s="1">
        <v>9.0010000000000007E-2</v>
      </c>
      <c r="G83" s="1">
        <v>7.8920000000000004E-2</v>
      </c>
      <c r="H83" s="1">
        <v>3.9300000000000002E-2</v>
      </c>
      <c r="I83" s="1">
        <v>1.289E-2</v>
      </c>
      <c r="J83" s="1">
        <v>2.4099999999999998E-3</v>
      </c>
      <c r="K83" s="1">
        <v>3.3600000000000001E-3</v>
      </c>
      <c r="L83" s="1">
        <v>3.7299999999999998E-3</v>
      </c>
      <c r="M83" s="1">
        <v>5.9199999999999999E-3</v>
      </c>
      <c r="N83" s="1">
        <v>3.1570000000000001E-2</v>
      </c>
      <c r="O83" s="1">
        <v>6.1449999999999998E-2</v>
      </c>
      <c r="P83" s="1">
        <v>6.6449999999999995E-2</v>
      </c>
      <c r="Q83" s="1">
        <v>5.6399999999999999E-2</v>
      </c>
      <c r="S83" s="2"/>
      <c r="X83" s="1">
        <v>0.10201</v>
      </c>
      <c r="Y83" s="1">
        <v>9.6710000000000004E-2</v>
      </c>
      <c r="Z83" s="1">
        <v>0.10723000000000001</v>
      </c>
      <c r="AA83" s="1">
        <v>0.1</v>
      </c>
      <c r="AB83" s="1">
        <v>0.12368999999999999</v>
      </c>
      <c r="AC83" s="1">
        <v>0.13400999999999999</v>
      </c>
      <c r="AD83" s="1">
        <v>0.11226</v>
      </c>
      <c r="AE83" s="1">
        <v>0.10242999999999999</v>
      </c>
      <c r="AF83" s="1">
        <v>7.7119999999999994E-2</v>
      </c>
      <c r="AG83" s="1">
        <v>9.7670000000000007E-2</v>
      </c>
      <c r="AH83" s="1">
        <v>9.5350000000000004E-2</v>
      </c>
      <c r="AI83" s="1">
        <v>9.0450000000000003E-2</v>
      </c>
      <c r="AJ83" s="1">
        <v>9.1600000000000001E-2</v>
      </c>
      <c r="AL83" s="2"/>
      <c r="AQ83" s="1">
        <v>0.12611</v>
      </c>
      <c r="AR83" s="1">
        <v>0.13371</v>
      </c>
      <c r="AS83" s="1">
        <v>0.11912</v>
      </c>
      <c r="AT83" s="1">
        <v>0.11990000000000001</v>
      </c>
      <c r="AU83" s="1">
        <v>0.13499</v>
      </c>
      <c r="AV83" s="1">
        <v>0.13821</v>
      </c>
      <c r="AW83" s="1">
        <v>0.11056000000000001</v>
      </c>
      <c r="AX83" s="1">
        <v>0.10493</v>
      </c>
      <c r="AY83" s="1">
        <v>8.4320000000000006E-2</v>
      </c>
      <c r="AZ83" s="1">
        <v>0.12528</v>
      </c>
      <c r="BA83" s="1">
        <v>0.13614999999999999</v>
      </c>
      <c r="BB83" s="1">
        <v>0.13125000000000001</v>
      </c>
      <c r="BC83" s="1">
        <v>0.11990000000000001</v>
      </c>
    </row>
    <row r="84" spans="5:55" x14ac:dyDescent="0.2">
      <c r="E84" s="1">
        <v>5.6309999999999999E-2</v>
      </c>
      <c r="F84" s="1">
        <v>8.2809999999999995E-2</v>
      </c>
      <c r="G84" s="1">
        <v>7.8329999999999997E-2</v>
      </c>
      <c r="H84" s="1">
        <v>3.5099999999999999E-2</v>
      </c>
      <c r="I84" s="1">
        <v>1.9689999999999999E-2</v>
      </c>
      <c r="J84" s="1">
        <v>2.31E-3</v>
      </c>
      <c r="K84" s="1">
        <v>6.2500000000000001E-5</v>
      </c>
      <c r="L84" s="1">
        <v>-4.75E-4</v>
      </c>
      <c r="M84" s="1">
        <v>-6.8333300000000005E-4</v>
      </c>
      <c r="N84" s="1">
        <v>-7.2499999999999995E-4</v>
      </c>
      <c r="O84" s="1">
        <v>-3.5E-4</v>
      </c>
      <c r="P84" s="1">
        <v>-4.4999999999999999E-4</v>
      </c>
      <c r="Q84" s="1">
        <v>4.0000000000000002E-4</v>
      </c>
      <c r="S84" s="2"/>
      <c r="X84" s="1">
        <v>9.851E-2</v>
      </c>
      <c r="Y84" s="1">
        <v>9.4509999999999997E-2</v>
      </c>
      <c r="Z84" s="1">
        <v>0.11493</v>
      </c>
      <c r="AA84" s="1">
        <v>0.1002</v>
      </c>
      <c r="AB84" s="1">
        <v>0.11899</v>
      </c>
      <c r="AC84" s="1">
        <v>0.12911</v>
      </c>
      <c r="AD84" s="1">
        <v>9.8659999999999998E-2</v>
      </c>
      <c r="AE84" s="1">
        <v>9.4130000000000005E-2</v>
      </c>
      <c r="AF84" s="1">
        <v>7.0220000000000005E-2</v>
      </c>
      <c r="AG84" s="1">
        <v>8.7870000000000004E-2</v>
      </c>
      <c r="AH84" s="1">
        <v>8.7650000000000006E-2</v>
      </c>
      <c r="AI84" s="1">
        <v>8.9649999999999994E-2</v>
      </c>
      <c r="AJ84" s="1">
        <v>8.8599999999999998E-2</v>
      </c>
      <c r="AL84" s="2"/>
      <c r="AQ84" s="1">
        <v>0.12631000000000001</v>
      </c>
      <c r="AR84" s="1">
        <v>0.13191</v>
      </c>
      <c r="AS84" s="1">
        <v>0.11422</v>
      </c>
      <c r="AT84" s="1">
        <v>0.11650000000000001</v>
      </c>
      <c r="AU84" s="1">
        <v>0.12028999999999999</v>
      </c>
      <c r="AV84" s="1">
        <v>0.13911000000000001</v>
      </c>
      <c r="AW84" s="1">
        <v>0.11426</v>
      </c>
      <c r="AX84" s="1">
        <v>0.11253000000000001</v>
      </c>
      <c r="AY84" s="1">
        <v>9.2520000000000005E-2</v>
      </c>
      <c r="AZ84" s="1">
        <v>0.12438</v>
      </c>
      <c r="BA84" s="1">
        <v>0.11085</v>
      </c>
      <c r="BB84" s="1">
        <v>0.10235</v>
      </c>
      <c r="BC84" s="1">
        <v>9.7299999999999998E-2</v>
      </c>
    </row>
    <row r="85" spans="5:55" x14ac:dyDescent="0.2">
      <c r="E85" s="1">
        <v>5.4210000000000001E-2</v>
      </c>
      <c r="F85" s="1">
        <v>8.1909999999999997E-2</v>
      </c>
      <c r="G85" s="1">
        <v>7.7020000000000005E-2</v>
      </c>
      <c r="H85" s="1">
        <v>3.49E-2</v>
      </c>
      <c r="I85" s="1">
        <v>1.2189999999999999E-2</v>
      </c>
      <c r="J85" s="1">
        <v>1.511E-2</v>
      </c>
      <c r="K85" s="1">
        <v>4.2560000000000001E-2</v>
      </c>
      <c r="L85" s="1">
        <v>4.3029999999999999E-2</v>
      </c>
      <c r="M85" s="1">
        <v>2.8819999999999998E-2</v>
      </c>
      <c r="N85" s="1">
        <v>4.4569999999999999E-2</v>
      </c>
      <c r="O85" s="1">
        <v>5.4050000000000001E-2</v>
      </c>
      <c r="P85" s="1">
        <v>4.9849999999999998E-2</v>
      </c>
      <c r="Q85" s="1">
        <v>4.2999999999999997E-2</v>
      </c>
      <c r="S85" s="2"/>
      <c r="X85" s="1">
        <v>9.4810000000000005E-2</v>
      </c>
      <c r="Y85" s="1">
        <v>8.931E-2</v>
      </c>
      <c r="Z85" s="1">
        <v>0.10853</v>
      </c>
      <c r="AA85" s="1">
        <v>0.1002</v>
      </c>
      <c r="AB85" s="1">
        <v>0.11149000000000001</v>
      </c>
      <c r="AC85" s="1">
        <v>0.12241</v>
      </c>
      <c r="AD85" s="1">
        <v>0.11336</v>
      </c>
      <c r="AE85" s="1">
        <v>0.10333000000000001</v>
      </c>
      <c r="AF85" s="1">
        <v>8.0519999999999994E-2</v>
      </c>
      <c r="AG85" s="1">
        <v>9.8780000000000007E-2</v>
      </c>
      <c r="AH85" s="1">
        <v>0.10455</v>
      </c>
      <c r="AI85" s="1">
        <v>0.11065</v>
      </c>
      <c r="AJ85" s="1">
        <v>9.4899999999999998E-2</v>
      </c>
      <c r="AL85" s="2"/>
      <c r="AQ85" s="1">
        <v>0.13771</v>
      </c>
      <c r="AR85" s="1">
        <v>0.13150999999999999</v>
      </c>
      <c r="AS85" s="1">
        <v>0.11173</v>
      </c>
      <c r="AT85" s="1">
        <v>0.11459999999999999</v>
      </c>
      <c r="AU85" s="1">
        <v>0.11298999999999999</v>
      </c>
      <c r="AV85" s="1">
        <v>0.12471</v>
      </c>
      <c r="AW85" s="1">
        <v>0.11456</v>
      </c>
      <c r="AX85" s="1">
        <v>0.10183</v>
      </c>
      <c r="AY85" s="1">
        <v>8.1119999999999998E-2</v>
      </c>
      <c r="AZ85" s="1">
        <v>0.11988</v>
      </c>
      <c r="BA85" s="1">
        <v>0.12934999999999999</v>
      </c>
      <c r="BB85" s="1">
        <v>0.12745000000000001</v>
      </c>
      <c r="BC85" s="1">
        <v>0.11609999999999999</v>
      </c>
    </row>
    <row r="86" spans="5:55" x14ac:dyDescent="0.2">
      <c r="E86" s="1">
        <v>5.8409999999999997E-2</v>
      </c>
      <c r="F86" s="1">
        <v>8.2710000000000006E-2</v>
      </c>
      <c r="G86" s="1">
        <v>7.2330000000000005E-2</v>
      </c>
      <c r="H86" s="1">
        <v>4.0899999999999999E-2</v>
      </c>
      <c r="I86" s="1">
        <v>3.0089999999999999E-2</v>
      </c>
      <c r="J86" s="1">
        <v>3.4099999999999998E-3</v>
      </c>
      <c r="K86" s="1">
        <v>-2.375E-4</v>
      </c>
      <c r="L86" s="1">
        <v>-7.4999999999999993E-5</v>
      </c>
      <c r="M86" s="1">
        <v>-2.8333299999999998E-4</v>
      </c>
      <c r="N86" s="1">
        <v>2.7799999999999999E-3</v>
      </c>
      <c r="O86" s="1">
        <v>2.155E-2</v>
      </c>
      <c r="P86" s="1">
        <v>5.2350000000000001E-2</v>
      </c>
      <c r="Q86" s="1">
        <v>5.5500000000000001E-2</v>
      </c>
      <c r="S86" s="2"/>
      <c r="X86" s="1">
        <v>9.461E-2</v>
      </c>
      <c r="Y86" s="1">
        <v>8.8010000000000005E-2</v>
      </c>
      <c r="Z86" s="1">
        <v>0.10463</v>
      </c>
      <c r="AA86" s="1">
        <v>9.8000000000000004E-2</v>
      </c>
      <c r="AB86" s="1">
        <v>0.11219</v>
      </c>
      <c r="AC86" s="1">
        <v>0.12431</v>
      </c>
      <c r="AD86" s="1">
        <v>0.10986</v>
      </c>
      <c r="AE86" s="1">
        <v>9.9320000000000006E-2</v>
      </c>
      <c r="AF86" s="1">
        <v>7.7119999999999994E-2</v>
      </c>
      <c r="AG86" s="1">
        <v>0.10088</v>
      </c>
      <c r="AH86" s="1">
        <v>9.9949999999999997E-2</v>
      </c>
      <c r="AI86" s="1">
        <v>9.0550000000000005E-2</v>
      </c>
      <c r="AJ86" s="1">
        <v>8.1000000000000003E-2</v>
      </c>
      <c r="AL86" s="2"/>
      <c r="AQ86" s="1">
        <v>0.14541000000000001</v>
      </c>
      <c r="AR86" s="1">
        <v>0.13611000000000001</v>
      </c>
      <c r="AS86" s="1">
        <v>0.11343</v>
      </c>
      <c r="AT86" s="1">
        <v>0.12130000000000001</v>
      </c>
      <c r="AU86" s="1">
        <v>0.12289</v>
      </c>
      <c r="AV86" s="1">
        <v>0.12291000000000001</v>
      </c>
      <c r="AW86" s="1">
        <v>0.10896</v>
      </c>
      <c r="AX86" s="1">
        <v>0.10102999999999999</v>
      </c>
      <c r="AY86" s="1">
        <v>8.1119999999999998E-2</v>
      </c>
      <c r="AZ86" s="1">
        <v>0.10077999999999999</v>
      </c>
      <c r="BA86" s="1">
        <v>0.11635</v>
      </c>
      <c r="BB86" s="1">
        <v>0.13225000000000001</v>
      </c>
      <c r="BC86" s="1">
        <v>0.12189999999999999</v>
      </c>
    </row>
    <row r="87" spans="5:55" x14ac:dyDescent="0.2">
      <c r="E87" s="1">
        <v>5.5910000000000001E-2</v>
      </c>
      <c r="F87" s="1">
        <v>8.0810000000000007E-2</v>
      </c>
      <c r="G87" s="1">
        <v>7.0029999999999995E-2</v>
      </c>
      <c r="H87" s="1">
        <v>5.21E-2</v>
      </c>
      <c r="I87" s="1">
        <v>1.7989999999999999E-2</v>
      </c>
      <c r="J87" s="1">
        <v>3.2100000000000002E-3</v>
      </c>
      <c r="K87" s="1">
        <v>-1.3750000000000001E-4</v>
      </c>
      <c r="L87" s="1">
        <v>-4.75E-4</v>
      </c>
      <c r="M87" s="1">
        <v>-2.8333299999999998E-4</v>
      </c>
      <c r="N87" s="1">
        <v>-6.2500000000000001E-4</v>
      </c>
      <c r="O87" s="1">
        <v>-7.5000000000000002E-4</v>
      </c>
      <c r="P87" s="1">
        <v>-4.4999999999999999E-4</v>
      </c>
      <c r="Q87" s="1">
        <v>-2.0000000000000001E-4</v>
      </c>
      <c r="S87" s="2"/>
      <c r="X87" s="1">
        <v>9.9110000000000004E-2</v>
      </c>
      <c r="Y87" s="1">
        <v>8.6510000000000004E-2</v>
      </c>
      <c r="Z87" s="1">
        <v>0.10602</v>
      </c>
      <c r="AA87" s="1">
        <v>9.9000000000000005E-2</v>
      </c>
      <c r="AB87" s="1">
        <v>0.10489</v>
      </c>
      <c r="AC87" s="1">
        <v>0.12350999999999999</v>
      </c>
      <c r="AD87" s="1">
        <v>0.10766000000000001</v>
      </c>
      <c r="AE87" s="1">
        <v>0.10262</v>
      </c>
      <c r="AF87" s="1">
        <v>8.4320000000000006E-2</v>
      </c>
      <c r="AG87" s="1">
        <v>9.9779999999999994E-2</v>
      </c>
      <c r="AH87" s="1">
        <v>9.7449999999999995E-2</v>
      </c>
      <c r="AI87" s="1">
        <v>0.10085</v>
      </c>
      <c r="AJ87" s="1">
        <v>8.8999999999999996E-2</v>
      </c>
      <c r="AL87" s="2"/>
      <c r="AQ87" s="1">
        <v>0.12620999999999999</v>
      </c>
      <c r="AR87" s="1">
        <v>0.13111</v>
      </c>
      <c r="AS87" s="1">
        <v>0.11282</v>
      </c>
      <c r="AT87" s="1">
        <v>0.1154</v>
      </c>
      <c r="AU87" s="1">
        <v>0.11369</v>
      </c>
      <c r="AV87" s="1">
        <v>0.10891000000000001</v>
      </c>
      <c r="AW87" s="1">
        <v>8.7459999999999996E-2</v>
      </c>
      <c r="AX87" s="1">
        <v>8.0320000000000003E-2</v>
      </c>
      <c r="AY87" s="1">
        <v>8.072E-2</v>
      </c>
      <c r="AZ87" s="1">
        <v>0.10198</v>
      </c>
      <c r="BA87" s="1">
        <v>9.7750000000000004E-2</v>
      </c>
      <c r="BB87" s="1">
        <v>9.1050000000000006E-2</v>
      </c>
      <c r="BC87" s="1">
        <v>8.7599999999999997E-2</v>
      </c>
    </row>
    <row r="88" spans="5:55" x14ac:dyDescent="0.2">
      <c r="E88" s="1">
        <v>5.3510000000000002E-2</v>
      </c>
      <c r="F88" s="1">
        <v>8.1710000000000005E-2</v>
      </c>
      <c r="G88" s="1">
        <v>7.2720000000000007E-2</v>
      </c>
      <c r="H88" s="1">
        <v>4.1599999999999998E-2</v>
      </c>
      <c r="I88" s="1">
        <v>1.099E-2</v>
      </c>
      <c r="J88" s="1">
        <v>1.1100000000000001E-3</v>
      </c>
      <c r="K88" s="1">
        <v>1.6249999999999999E-4</v>
      </c>
      <c r="L88" s="1">
        <v>1.25E-4</v>
      </c>
      <c r="M88" s="1">
        <v>-3.8333300000000002E-4</v>
      </c>
      <c r="N88" s="1">
        <v>-6.2500000000000001E-4</v>
      </c>
      <c r="O88" s="1">
        <v>-8.4999999999999995E-4</v>
      </c>
      <c r="P88" s="1">
        <v>-2.5000000000000001E-4</v>
      </c>
      <c r="Q88" s="1">
        <v>4.0000000000000002E-4</v>
      </c>
      <c r="S88" s="2"/>
      <c r="X88" s="1">
        <v>9.9309999999999996E-2</v>
      </c>
      <c r="Y88" s="1">
        <v>8.7809999999999999E-2</v>
      </c>
      <c r="Z88" s="1">
        <v>0.10853</v>
      </c>
      <c r="AA88" s="1">
        <v>0.1013</v>
      </c>
      <c r="AB88" s="1">
        <v>0.11339</v>
      </c>
      <c r="AC88" s="1">
        <v>0.11751</v>
      </c>
      <c r="AD88" s="1">
        <v>0.10836</v>
      </c>
      <c r="AE88" s="1">
        <v>0.10342999999999999</v>
      </c>
      <c r="AF88" s="1">
        <v>8.0119999999999997E-2</v>
      </c>
      <c r="AG88" s="1">
        <v>9.3270000000000006E-2</v>
      </c>
      <c r="AH88" s="1">
        <v>9.1050000000000006E-2</v>
      </c>
      <c r="AI88" s="1">
        <v>8.5150000000000003E-2</v>
      </c>
      <c r="AJ88" s="1">
        <v>8.4500000000000006E-2</v>
      </c>
      <c r="AL88" s="2"/>
      <c r="AQ88" s="1">
        <v>0.13261000000000001</v>
      </c>
      <c r="AR88" s="1">
        <v>0.12551000000000001</v>
      </c>
      <c r="AS88" s="1">
        <v>0.12043</v>
      </c>
      <c r="AT88" s="1">
        <v>0.109</v>
      </c>
      <c r="AU88" s="1">
        <v>0.11529</v>
      </c>
      <c r="AV88" s="1">
        <v>0.10231</v>
      </c>
      <c r="AW88" s="1">
        <v>8.3460000000000006E-2</v>
      </c>
      <c r="AX88" s="1">
        <v>8.2419999999999993E-2</v>
      </c>
      <c r="AY88" s="1">
        <v>7.0120000000000002E-2</v>
      </c>
      <c r="AZ88" s="1">
        <v>8.6779999999999996E-2</v>
      </c>
      <c r="BA88" s="1">
        <v>9.2050000000000007E-2</v>
      </c>
      <c r="BB88" s="1">
        <v>0.10495</v>
      </c>
      <c r="BC88" s="1">
        <v>0.11210000000000001</v>
      </c>
    </row>
    <row r="89" spans="5:55" x14ac:dyDescent="0.2">
      <c r="E89" s="1">
        <v>5.4809999999999998E-2</v>
      </c>
      <c r="F89" s="1">
        <v>9.2310000000000003E-2</v>
      </c>
      <c r="G89" s="1">
        <v>7.7119999999999994E-2</v>
      </c>
      <c r="H89" s="1">
        <v>4.58E-2</v>
      </c>
      <c r="I89" s="1">
        <v>1.7690000000000001E-2</v>
      </c>
      <c r="J89" s="1">
        <v>5.7099999999999998E-3</v>
      </c>
      <c r="K89" s="1">
        <v>9.2599999999999991E-3</v>
      </c>
      <c r="L89" s="1">
        <v>2.9729999999999999E-2</v>
      </c>
      <c r="M89" s="1">
        <v>5.042E-2</v>
      </c>
      <c r="N89" s="1">
        <v>6.3769999999999993E-2</v>
      </c>
      <c r="O89" s="1">
        <v>6.5449999999999994E-2</v>
      </c>
      <c r="P89" s="1">
        <v>6.5949999999999995E-2</v>
      </c>
      <c r="Q89" s="1">
        <v>7.0400000000000004E-2</v>
      </c>
      <c r="S89" s="2"/>
      <c r="X89" s="1">
        <v>0.10990999999999999</v>
      </c>
      <c r="Y89" s="1">
        <v>9.6110000000000001E-2</v>
      </c>
      <c r="Z89" s="1">
        <v>0.10842</v>
      </c>
      <c r="AA89" s="1">
        <v>0.1041</v>
      </c>
      <c r="AB89" s="1">
        <v>0.12869</v>
      </c>
      <c r="AC89" s="1">
        <v>0.14091000000000001</v>
      </c>
      <c r="AD89" s="1">
        <v>0.11176</v>
      </c>
      <c r="AE89" s="1">
        <v>0.10143000000000001</v>
      </c>
      <c r="AF89" s="1">
        <v>7.9219999999999999E-2</v>
      </c>
      <c r="AG89" s="1">
        <v>0.10248</v>
      </c>
      <c r="AH89" s="1">
        <v>9.7650000000000001E-2</v>
      </c>
      <c r="AI89" s="1">
        <v>9.5750000000000002E-2</v>
      </c>
      <c r="AJ89" s="1">
        <v>8.0299999999999996E-2</v>
      </c>
      <c r="AL89" s="2"/>
      <c r="AQ89" s="1">
        <v>0.13691</v>
      </c>
      <c r="AR89" s="1">
        <v>0.12911</v>
      </c>
      <c r="AS89" s="1">
        <v>0.12581999999999999</v>
      </c>
      <c r="AT89" s="1">
        <v>0.12790000000000001</v>
      </c>
      <c r="AU89" s="1">
        <v>0.13558999999999999</v>
      </c>
      <c r="AV89" s="1">
        <v>0.14011000000000001</v>
      </c>
      <c r="AW89" s="1">
        <v>0.12096</v>
      </c>
      <c r="AX89" s="1">
        <v>0.11522</v>
      </c>
      <c r="AY89" s="1">
        <v>9.282E-2</v>
      </c>
      <c r="AZ89" s="1">
        <v>0.11928</v>
      </c>
      <c r="BA89" s="1">
        <v>0.11405</v>
      </c>
      <c r="BB89" s="1">
        <v>0.11455</v>
      </c>
      <c r="BC89" s="1">
        <v>9.6299999999999997E-2</v>
      </c>
    </row>
    <row r="90" spans="5:55" x14ac:dyDescent="0.2">
      <c r="S90" s="2"/>
      <c r="AL90" s="2"/>
    </row>
    <row r="91" spans="5:55" x14ac:dyDescent="0.2">
      <c r="S91" s="2"/>
      <c r="AL91" s="2"/>
    </row>
    <row r="92" spans="5:55" x14ac:dyDescent="0.2">
      <c r="S92" s="2"/>
      <c r="AL92" s="2"/>
    </row>
  </sheetData>
  <mergeCells count="3">
    <mergeCell ref="B1:C1"/>
    <mergeCell ref="U1:V1"/>
    <mergeCell ref="AN1:AO1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zoomScale="85" zoomScaleNormal="85" workbookViewId="0"/>
  </sheetViews>
  <sheetFormatPr baseColWidth="10" defaultColWidth="8" defaultRowHeight="14.25" x14ac:dyDescent="0.2"/>
  <cols>
    <col min="1" max="1" width="16.75" style="56" bestFit="1" customWidth="1"/>
    <col min="2" max="2" width="5.75" style="56" bestFit="1" customWidth="1"/>
    <col min="3" max="3" width="27" style="56" bestFit="1" customWidth="1"/>
    <col min="4" max="4" width="9.25" style="56" bestFit="1" customWidth="1"/>
    <col min="5" max="5" width="26.75" style="56" bestFit="1" customWidth="1"/>
    <col min="6" max="6" width="27" style="56" bestFit="1" customWidth="1"/>
    <col min="7" max="7" width="9.25" style="56" bestFit="1" customWidth="1"/>
    <col min="8" max="8" width="26.75" style="56" bestFit="1" customWidth="1"/>
    <col min="9" max="9" width="27" style="56" bestFit="1" customWidth="1"/>
    <col min="10" max="10" width="9.25" style="56" bestFit="1" customWidth="1"/>
    <col min="11" max="11" width="26.75" style="56" bestFit="1" customWidth="1"/>
    <col min="12" max="12" width="27" style="56" bestFit="1" customWidth="1"/>
    <col min="13" max="13" width="9.25" style="56" bestFit="1" customWidth="1"/>
    <col min="14" max="14" width="26.75" style="56" bestFit="1" customWidth="1"/>
    <col min="15" max="16384" width="8" style="56"/>
  </cols>
  <sheetData>
    <row r="1" spans="1:14" ht="15" thickBot="1" x14ac:dyDescent="0.25"/>
    <row r="2" spans="1:14" ht="20.25" thickBot="1" x14ac:dyDescent="0.35">
      <c r="C2" s="428" t="s">
        <v>171</v>
      </c>
      <c r="D2" s="429"/>
      <c r="E2" s="430"/>
      <c r="F2" s="428" t="s">
        <v>173</v>
      </c>
      <c r="G2" s="429"/>
      <c r="H2" s="430"/>
      <c r="I2" s="428" t="s">
        <v>76</v>
      </c>
      <c r="J2" s="429"/>
      <c r="K2" s="430"/>
      <c r="L2" s="428" t="s">
        <v>77</v>
      </c>
      <c r="M2" s="429"/>
      <c r="N2" s="430"/>
    </row>
    <row r="3" spans="1:14" ht="15.75" thickBot="1" x14ac:dyDescent="0.25">
      <c r="A3" s="270" t="s">
        <v>184</v>
      </c>
      <c r="B3" s="270" t="s">
        <v>185</v>
      </c>
      <c r="C3" s="271" t="s">
        <v>186</v>
      </c>
      <c r="D3" s="272" t="s">
        <v>187</v>
      </c>
      <c r="E3" s="273" t="s">
        <v>188</v>
      </c>
      <c r="F3" s="271" t="s">
        <v>186</v>
      </c>
      <c r="G3" s="272" t="s">
        <v>187</v>
      </c>
      <c r="H3" s="273" t="s">
        <v>188</v>
      </c>
      <c r="I3" s="271" t="s">
        <v>186</v>
      </c>
      <c r="J3" s="272" t="s">
        <v>187</v>
      </c>
      <c r="K3" s="273" t="s">
        <v>188</v>
      </c>
      <c r="L3" s="271" t="s">
        <v>186</v>
      </c>
      <c r="M3" s="272" t="s">
        <v>187</v>
      </c>
      <c r="N3" s="273" t="s">
        <v>188</v>
      </c>
    </row>
    <row r="4" spans="1:14" ht="15" x14ac:dyDescent="0.2">
      <c r="A4" s="274">
        <v>1</v>
      </c>
      <c r="B4" s="274">
        <v>3</v>
      </c>
      <c r="C4" s="275">
        <v>0</v>
      </c>
      <c r="D4" s="276">
        <v>0</v>
      </c>
      <c r="E4" s="277">
        <v>0</v>
      </c>
      <c r="F4" s="275">
        <v>0</v>
      </c>
      <c r="G4" s="276">
        <v>0</v>
      </c>
      <c r="H4" s="277">
        <v>0</v>
      </c>
      <c r="I4" s="275">
        <v>0</v>
      </c>
      <c r="J4" s="276">
        <v>0</v>
      </c>
      <c r="K4" s="277">
        <v>0</v>
      </c>
      <c r="L4" s="275">
        <v>0</v>
      </c>
      <c r="M4" s="276">
        <v>0</v>
      </c>
      <c r="N4" s="277">
        <v>0</v>
      </c>
    </row>
    <row r="5" spans="1:14" ht="15" x14ac:dyDescent="0.2">
      <c r="A5" s="278">
        <v>2</v>
      </c>
      <c r="B5" s="278">
        <v>6</v>
      </c>
      <c r="C5" s="279">
        <v>0</v>
      </c>
      <c r="D5" s="280">
        <v>0</v>
      </c>
      <c r="E5" s="281">
        <v>0</v>
      </c>
      <c r="F5" s="279">
        <v>0</v>
      </c>
      <c r="G5" s="280">
        <v>0</v>
      </c>
      <c r="H5" s="281">
        <v>0</v>
      </c>
      <c r="I5" s="279">
        <v>0</v>
      </c>
      <c r="J5" s="280">
        <v>0</v>
      </c>
      <c r="K5" s="281">
        <v>0</v>
      </c>
      <c r="L5" s="279">
        <v>0</v>
      </c>
      <c r="M5" s="280">
        <v>0</v>
      </c>
      <c r="N5" s="281">
        <v>0</v>
      </c>
    </row>
    <row r="6" spans="1:14" ht="15" x14ac:dyDescent="0.2">
      <c r="A6" s="278">
        <v>3</v>
      </c>
      <c r="B6" s="278">
        <v>9</v>
      </c>
      <c r="C6" s="282">
        <v>0.125</v>
      </c>
      <c r="D6" s="280">
        <v>9.375E-2</v>
      </c>
      <c r="E6" s="281">
        <v>9.375E-2</v>
      </c>
      <c r="F6" s="282">
        <v>0.125</v>
      </c>
      <c r="G6" s="280">
        <v>0.15625</v>
      </c>
      <c r="H6" s="281">
        <v>0.3125</v>
      </c>
      <c r="I6" s="282">
        <v>0.125</v>
      </c>
      <c r="J6" s="280">
        <v>0.40625</v>
      </c>
      <c r="K6" s="281">
        <v>1.625</v>
      </c>
      <c r="L6" s="282">
        <v>0.125</v>
      </c>
      <c r="M6" s="280">
        <v>0.16875000000000001</v>
      </c>
      <c r="N6" s="281">
        <v>1.125</v>
      </c>
    </row>
    <row r="7" spans="1:14" ht="15" x14ac:dyDescent="0.2">
      <c r="A7" s="278">
        <v>4</v>
      </c>
      <c r="B7" s="278">
        <v>12</v>
      </c>
      <c r="C7" s="282">
        <v>0.25</v>
      </c>
      <c r="D7" s="280">
        <v>0.1875</v>
      </c>
      <c r="E7" s="281">
        <v>0.1875</v>
      </c>
      <c r="F7" s="282">
        <v>0.25</v>
      </c>
      <c r="G7" s="280">
        <v>0.3125</v>
      </c>
      <c r="H7" s="281">
        <v>0.625</v>
      </c>
      <c r="I7" s="282">
        <v>0.25</v>
      </c>
      <c r="J7" s="280">
        <v>0.8125</v>
      </c>
      <c r="K7" s="281">
        <v>3.25</v>
      </c>
      <c r="L7" s="282">
        <v>0.25</v>
      </c>
      <c r="M7" s="280">
        <v>0.33750000000000002</v>
      </c>
      <c r="N7" s="281">
        <v>2.25</v>
      </c>
    </row>
    <row r="8" spans="1:14" ht="15" x14ac:dyDescent="0.2">
      <c r="A8" s="278">
        <v>5</v>
      </c>
      <c r="B8" s="278">
        <v>15</v>
      </c>
      <c r="C8" s="282">
        <v>0.5</v>
      </c>
      <c r="D8" s="280">
        <v>0.375</v>
      </c>
      <c r="E8" s="281">
        <v>0.375</v>
      </c>
      <c r="F8" s="282">
        <v>0.5</v>
      </c>
      <c r="G8" s="280">
        <v>0.625</v>
      </c>
      <c r="H8" s="281">
        <v>1.25</v>
      </c>
      <c r="I8" s="282">
        <v>0.5</v>
      </c>
      <c r="J8" s="280">
        <v>1.625</v>
      </c>
      <c r="K8" s="281">
        <v>6.5</v>
      </c>
      <c r="L8" s="282">
        <v>0.5</v>
      </c>
      <c r="M8" s="280">
        <v>0.67500000000000004</v>
      </c>
      <c r="N8" s="281">
        <v>4.5</v>
      </c>
    </row>
    <row r="9" spans="1:14" ht="15" x14ac:dyDescent="0.2">
      <c r="A9" s="278" t="s">
        <v>189</v>
      </c>
      <c r="B9" s="278">
        <v>18</v>
      </c>
      <c r="C9" s="283">
        <v>1</v>
      </c>
      <c r="D9" s="284">
        <v>0.75</v>
      </c>
      <c r="E9" s="285">
        <v>0.75</v>
      </c>
      <c r="F9" s="283">
        <v>1</v>
      </c>
      <c r="G9" s="284">
        <v>1.25</v>
      </c>
      <c r="H9" s="285">
        <v>2.5</v>
      </c>
      <c r="I9" s="283">
        <v>1</v>
      </c>
      <c r="J9" s="284">
        <v>3.25</v>
      </c>
      <c r="K9" s="285">
        <v>13</v>
      </c>
      <c r="L9" s="283">
        <v>1</v>
      </c>
      <c r="M9" s="284">
        <v>1.35</v>
      </c>
      <c r="N9" s="285">
        <v>9</v>
      </c>
    </row>
    <row r="10" spans="1:14" ht="15" x14ac:dyDescent="0.2">
      <c r="A10" s="278">
        <v>7</v>
      </c>
      <c r="B10" s="278">
        <v>21</v>
      </c>
      <c r="C10" s="286">
        <v>16</v>
      </c>
      <c r="D10" s="287">
        <v>12</v>
      </c>
      <c r="E10" s="288">
        <v>12</v>
      </c>
      <c r="F10" s="286">
        <v>5.5</v>
      </c>
      <c r="G10" s="287">
        <v>6.875</v>
      </c>
      <c r="H10" s="288">
        <v>13.75</v>
      </c>
      <c r="I10" s="286">
        <v>1.75</v>
      </c>
      <c r="J10" s="287">
        <v>5.6875</v>
      </c>
      <c r="K10" s="288">
        <v>22.75</v>
      </c>
      <c r="L10" s="286">
        <v>2.25</v>
      </c>
      <c r="M10" s="287">
        <v>3.0375000000000001</v>
      </c>
      <c r="N10" s="288">
        <v>20.25</v>
      </c>
    </row>
    <row r="11" spans="1:14" ht="15" x14ac:dyDescent="0.2">
      <c r="A11" s="278">
        <v>8</v>
      </c>
      <c r="B11" s="278">
        <v>24</v>
      </c>
      <c r="C11" s="286">
        <v>31</v>
      </c>
      <c r="D11" s="287">
        <v>23.25</v>
      </c>
      <c r="E11" s="288">
        <v>23.25</v>
      </c>
      <c r="F11" s="286">
        <v>10</v>
      </c>
      <c r="G11" s="287">
        <v>12.5</v>
      </c>
      <c r="H11" s="288">
        <v>25</v>
      </c>
      <c r="I11" s="286">
        <v>2.5</v>
      </c>
      <c r="J11" s="287">
        <v>8.125</v>
      </c>
      <c r="K11" s="288">
        <v>32.5</v>
      </c>
      <c r="L11" s="286">
        <v>3.5</v>
      </c>
      <c r="M11" s="287">
        <v>4.7250000000000005</v>
      </c>
      <c r="N11" s="288">
        <v>31.5</v>
      </c>
    </row>
    <row r="12" spans="1:14" ht="15" x14ac:dyDescent="0.2">
      <c r="A12" s="278">
        <v>9</v>
      </c>
      <c r="B12" s="278">
        <v>27</v>
      </c>
      <c r="C12" s="286">
        <v>46</v>
      </c>
      <c r="D12" s="287">
        <v>34.5</v>
      </c>
      <c r="E12" s="288">
        <v>34.5</v>
      </c>
      <c r="F12" s="286">
        <v>14.5</v>
      </c>
      <c r="G12" s="287">
        <v>18.125</v>
      </c>
      <c r="H12" s="288">
        <v>36.25</v>
      </c>
      <c r="I12" s="286">
        <v>3.25</v>
      </c>
      <c r="J12" s="287">
        <v>10.5625</v>
      </c>
      <c r="K12" s="288">
        <v>42.25</v>
      </c>
      <c r="L12" s="286">
        <v>4.75</v>
      </c>
      <c r="M12" s="287">
        <v>6.4125000000000005</v>
      </c>
      <c r="N12" s="288">
        <v>42.75</v>
      </c>
    </row>
    <row r="13" spans="1:14" ht="15" x14ac:dyDescent="0.2">
      <c r="A13" s="278">
        <v>10</v>
      </c>
      <c r="B13" s="278">
        <v>30</v>
      </c>
      <c r="C13" s="286">
        <v>61</v>
      </c>
      <c r="D13" s="287">
        <v>45.75</v>
      </c>
      <c r="E13" s="288">
        <v>45.75</v>
      </c>
      <c r="F13" s="286">
        <v>19</v>
      </c>
      <c r="G13" s="287">
        <v>23.75</v>
      </c>
      <c r="H13" s="288">
        <v>47.5</v>
      </c>
      <c r="I13" s="286">
        <v>4</v>
      </c>
      <c r="J13" s="287">
        <v>13</v>
      </c>
      <c r="K13" s="288">
        <v>52</v>
      </c>
      <c r="L13" s="286">
        <v>6</v>
      </c>
      <c r="M13" s="287">
        <v>8.1000000000000014</v>
      </c>
      <c r="N13" s="288">
        <v>54</v>
      </c>
    </row>
    <row r="14" spans="1:14" ht="15" x14ac:dyDescent="0.2">
      <c r="A14" s="278">
        <v>11</v>
      </c>
      <c r="B14" s="278">
        <v>33</v>
      </c>
      <c r="C14" s="286">
        <v>76</v>
      </c>
      <c r="D14" s="287">
        <v>57</v>
      </c>
      <c r="E14" s="288">
        <v>57</v>
      </c>
      <c r="F14" s="286">
        <v>23.5</v>
      </c>
      <c r="G14" s="287">
        <v>29.375</v>
      </c>
      <c r="H14" s="288">
        <v>58.75</v>
      </c>
      <c r="I14" s="286">
        <v>4.75</v>
      </c>
      <c r="J14" s="287">
        <v>15.4375</v>
      </c>
      <c r="K14" s="288">
        <v>61.75</v>
      </c>
      <c r="L14" s="286">
        <v>7.25</v>
      </c>
      <c r="M14" s="287">
        <v>9.7875000000000014</v>
      </c>
      <c r="N14" s="288">
        <v>65.25</v>
      </c>
    </row>
    <row r="15" spans="1:14" ht="15" x14ac:dyDescent="0.2">
      <c r="A15" s="278">
        <v>12</v>
      </c>
      <c r="B15" s="278">
        <v>36</v>
      </c>
      <c r="C15" s="286">
        <v>91</v>
      </c>
      <c r="D15" s="287">
        <v>68.25</v>
      </c>
      <c r="E15" s="288">
        <v>68.25</v>
      </c>
      <c r="F15" s="286">
        <v>28</v>
      </c>
      <c r="G15" s="287">
        <v>35</v>
      </c>
      <c r="H15" s="288">
        <v>70</v>
      </c>
      <c r="I15" s="286">
        <v>5.5</v>
      </c>
      <c r="J15" s="287">
        <v>17.875</v>
      </c>
      <c r="K15" s="288">
        <v>71.5</v>
      </c>
      <c r="L15" s="286">
        <v>8.5</v>
      </c>
      <c r="M15" s="287">
        <v>11.475000000000001</v>
      </c>
      <c r="N15" s="288">
        <v>76.5</v>
      </c>
    </row>
    <row r="16" spans="1:14" ht="15" x14ac:dyDescent="0.2">
      <c r="A16" s="278">
        <v>13</v>
      </c>
      <c r="B16" s="278">
        <v>39</v>
      </c>
      <c r="C16" s="286">
        <v>106</v>
      </c>
      <c r="D16" s="287">
        <v>79.5</v>
      </c>
      <c r="E16" s="288">
        <v>79.5</v>
      </c>
      <c r="F16" s="286">
        <v>32.5</v>
      </c>
      <c r="G16" s="287">
        <v>40.625</v>
      </c>
      <c r="H16" s="288">
        <v>81.25</v>
      </c>
      <c r="I16" s="286">
        <v>6.25</v>
      </c>
      <c r="J16" s="287">
        <v>20.3125</v>
      </c>
      <c r="K16" s="288">
        <v>81.25</v>
      </c>
      <c r="L16" s="286">
        <v>9.75</v>
      </c>
      <c r="M16" s="287">
        <v>13.162500000000001</v>
      </c>
      <c r="N16" s="288">
        <v>87.75</v>
      </c>
    </row>
    <row r="17" spans="1:14" ht="15" x14ac:dyDescent="0.2">
      <c r="A17" s="278">
        <v>14</v>
      </c>
      <c r="B17" s="278">
        <v>42</v>
      </c>
      <c r="C17" s="286">
        <v>121</v>
      </c>
      <c r="D17" s="287">
        <v>90.75</v>
      </c>
      <c r="E17" s="288">
        <v>90.75</v>
      </c>
      <c r="F17" s="286">
        <v>37</v>
      </c>
      <c r="G17" s="287">
        <v>46.25</v>
      </c>
      <c r="H17" s="288">
        <v>92.5</v>
      </c>
      <c r="I17" s="286">
        <v>7</v>
      </c>
      <c r="J17" s="287">
        <v>22.75</v>
      </c>
      <c r="K17" s="288">
        <v>91</v>
      </c>
      <c r="L17" s="286">
        <v>11</v>
      </c>
      <c r="M17" s="287">
        <v>14.850000000000001</v>
      </c>
      <c r="N17" s="288">
        <v>99</v>
      </c>
    </row>
    <row r="18" spans="1:14" ht="15.75" thickBot="1" x14ac:dyDescent="0.25">
      <c r="A18" s="289">
        <v>15</v>
      </c>
      <c r="B18" s="289">
        <v>45</v>
      </c>
      <c r="C18" s="290">
        <v>136</v>
      </c>
      <c r="D18" s="291">
        <v>102</v>
      </c>
      <c r="E18" s="292">
        <v>102</v>
      </c>
      <c r="F18" s="290">
        <v>41.5</v>
      </c>
      <c r="G18" s="291">
        <v>51.875</v>
      </c>
      <c r="H18" s="292">
        <v>103.75</v>
      </c>
      <c r="I18" s="290">
        <v>7.75</v>
      </c>
      <c r="J18" s="291">
        <v>25.1875</v>
      </c>
      <c r="K18" s="292">
        <v>100.75</v>
      </c>
      <c r="L18" s="290">
        <v>12.25</v>
      </c>
      <c r="M18" s="291">
        <v>16.537500000000001</v>
      </c>
      <c r="N18" s="292">
        <v>110.25</v>
      </c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scale="7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zoomScale="70" zoomScaleNormal="70" workbookViewId="0">
      <selection sqref="A1:C1"/>
    </sheetView>
  </sheetViews>
  <sheetFormatPr baseColWidth="10" defaultColWidth="10.25" defaultRowHeight="14.25" x14ac:dyDescent="0.2"/>
  <cols>
    <col min="1" max="1" width="18.375" style="293" bestFit="1" customWidth="1"/>
    <col min="2" max="8" width="10.25" style="293"/>
    <col min="9" max="9" width="18.375" style="293" bestFit="1" customWidth="1"/>
    <col min="10" max="16384" width="10.25" style="293"/>
  </cols>
  <sheetData>
    <row r="1" spans="1:16" ht="27" thickBot="1" x14ac:dyDescent="0.45">
      <c r="A1" s="431" t="s">
        <v>190</v>
      </c>
      <c r="B1" s="432"/>
      <c r="C1" s="433"/>
      <c r="E1" s="434" t="s">
        <v>172</v>
      </c>
      <c r="F1" s="435"/>
      <c r="H1" s="294"/>
      <c r="I1" s="432" t="s">
        <v>173</v>
      </c>
      <c r="J1" s="432"/>
      <c r="K1" s="433"/>
      <c r="M1" s="434" t="s">
        <v>183</v>
      </c>
      <c r="N1" s="435"/>
    </row>
    <row r="2" spans="1:16" ht="15" thickBot="1" x14ac:dyDescent="0.25">
      <c r="H2" s="294"/>
    </row>
    <row r="3" spans="1:16" ht="15" thickBot="1" x14ac:dyDescent="0.25">
      <c r="A3" s="295" t="s">
        <v>0</v>
      </c>
      <c r="B3" s="296" t="s">
        <v>58</v>
      </c>
      <c r="H3" s="294"/>
      <c r="I3" s="348" t="s">
        <v>0</v>
      </c>
      <c r="J3" s="297" t="s">
        <v>58</v>
      </c>
    </row>
    <row r="4" spans="1:16" ht="15" thickBot="1" x14ac:dyDescent="0.25">
      <c r="A4" s="298" t="s">
        <v>177</v>
      </c>
      <c r="B4" s="299">
        <v>0</v>
      </c>
      <c r="C4" s="300">
        <v>2.5000000000000001E-3</v>
      </c>
      <c r="D4" s="300">
        <v>5.0000000000000001E-3</v>
      </c>
      <c r="E4" s="300">
        <v>7.4999999999999997E-3</v>
      </c>
      <c r="F4" s="300">
        <v>0.01</v>
      </c>
      <c r="G4" s="301">
        <v>1</v>
      </c>
      <c r="H4" s="294"/>
      <c r="I4" s="302" t="s">
        <v>177</v>
      </c>
      <c r="J4" s="303">
        <v>0</v>
      </c>
      <c r="K4" s="304">
        <v>0.11</v>
      </c>
      <c r="L4" s="304">
        <v>0.12</v>
      </c>
      <c r="M4" s="304">
        <v>0.13</v>
      </c>
      <c r="N4" s="304">
        <v>0.14000000000000001</v>
      </c>
      <c r="O4" s="305">
        <v>1</v>
      </c>
    </row>
    <row r="5" spans="1:16" ht="15" thickBot="1" x14ac:dyDescent="0.25">
      <c r="A5" s="306" t="s">
        <v>178</v>
      </c>
      <c r="B5" s="307">
        <v>0</v>
      </c>
      <c r="C5" s="308">
        <v>0.25</v>
      </c>
      <c r="D5" s="308">
        <v>0.5</v>
      </c>
      <c r="E5" s="308">
        <v>0.75</v>
      </c>
      <c r="F5" s="308">
        <v>1</v>
      </c>
      <c r="G5" s="309">
        <v>100</v>
      </c>
      <c r="H5" s="294"/>
      <c r="I5" s="310" t="s">
        <v>178</v>
      </c>
      <c r="J5" s="311">
        <v>0</v>
      </c>
      <c r="K5" s="312">
        <v>2.75</v>
      </c>
      <c r="L5" s="312">
        <v>3</v>
      </c>
      <c r="M5" s="312">
        <v>3.25</v>
      </c>
      <c r="N5" s="312">
        <v>3.5</v>
      </c>
      <c r="O5" s="313">
        <v>25</v>
      </c>
    </row>
    <row r="6" spans="1:16" x14ac:dyDescent="0.2">
      <c r="A6" s="314">
        <v>1</v>
      </c>
      <c r="B6" s="315">
        <v>0.15945000000000001</v>
      </c>
      <c r="C6" s="316">
        <v>0.12015000000000001</v>
      </c>
      <c r="D6" s="316">
        <v>9.1249999999999998E-2</v>
      </c>
      <c r="E6" s="316">
        <v>5.4649999999999997E-2</v>
      </c>
      <c r="F6" s="316">
        <v>3.9449999999999999E-2</v>
      </c>
      <c r="G6" s="317">
        <v>7.2500000000000004E-3</v>
      </c>
      <c r="H6" s="294"/>
      <c r="I6" s="318">
        <v>1</v>
      </c>
      <c r="J6" s="319">
        <v>6.7420833333333305E-2</v>
      </c>
      <c r="K6" s="320">
        <v>6.6120833333333295E-2</v>
      </c>
      <c r="L6" s="320">
        <v>4.2420833333333297E-2</v>
      </c>
      <c r="M6" s="320">
        <v>2.64208333333333E-2</v>
      </c>
      <c r="N6" s="320">
        <v>1.5320833333333299E-2</v>
      </c>
      <c r="O6" s="321">
        <v>1.12208333333333E-2</v>
      </c>
    </row>
    <row r="7" spans="1:16" x14ac:dyDescent="0.2">
      <c r="A7" s="322">
        <v>2</v>
      </c>
      <c r="B7" s="323">
        <v>0.13685</v>
      </c>
      <c r="C7" s="324">
        <v>0.11505</v>
      </c>
      <c r="D7" s="324">
        <v>8.9450000000000002E-2</v>
      </c>
      <c r="E7" s="324">
        <v>5.475E-2</v>
      </c>
      <c r="F7" s="324" t="s">
        <v>71</v>
      </c>
      <c r="G7" s="325">
        <v>7.3499999999999998E-3</v>
      </c>
      <c r="H7" s="294"/>
      <c r="I7" s="326">
        <v>2</v>
      </c>
      <c r="J7" s="327">
        <v>5.9320833333333302E-2</v>
      </c>
      <c r="K7" s="328">
        <v>5.9220833333333299E-2</v>
      </c>
      <c r="L7" s="328">
        <v>3.33208333333333E-2</v>
      </c>
      <c r="M7" s="328">
        <v>2.5020833333333301E-2</v>
      </c>
      <c r="N7" s="328" t="s">
        <v>71</v>
      </c>
      <c r="O7" s="329">
        <v>1.0120833333333299E-2</v>
      </c>
    </row>
    <row r="8" spans="1:16" x14ac:dyDescent="0.2">
      <c r="A8" s="322">
        <v>3</v>
      </c>
      <c r="B8" s="323">
        <v>0.17144999999999999</v>
      </c>
      <c r="C8" s="324">
        <v>0.11915000000000001</v>
      </c>
      <c r="D8" s="324">
        <v>9.8549999999999999E-2</v>
      </c>
      <c r="E8" s="324">
        <v>4.9849999999999998E-2</v>
      </c>
      <c r="F8" s="324">
        <v>2.785E-2</v>
      </c>
      <c r="G8" s="325">
        <v>6.45E-3</v>
      </c>
      <c r="H8" s="294"/>
      <c r="I8" s="326">
        <v>3</v>
      </c>
      <c r="J8" s="327">
        <v>6.6520833333333307E-2</v>
      </c>
      <c r="K8" s="328">
        <v>5.56208333333333E-2</v>
      </c>
      <c r="L8" s="328">
        <v>2.5620833333333301E-2</v>
      </c>
      <c r="M8" s="328">
        <v>2.0320833333333298E-2</v>
      </c>
      <c r="N8" s="328">
        <v>1.9920833333333301E-2</v>
      </c>
      <c r="O8" s="329">
        <v>1.0420833333333299E-2</v>
      </c>
    </row>
    <row r="9" spans="1:16" ht="15" thickBot="1" x14ac:dyDescent="0.25">
      <c r="A9" s="330">
        <v>4</v>
      </c>
      <c r="B9" s="331">
        <v>0.12665000000000001</v>
      </c>
      <c r="C9" s="332">
        <v>8.2350000000000007E-2</v>
      </c>
      <c r="D9" s="332">
        <v>8.5550000000000001E-2</v>
      </c>
      <c r="E9" s="332">
        <v>5.4850000000000003E-2</v>
      </c>
      <c r="F9" s="332">
        <v>3.805E-2</v>
      </c>
      <c r="G9" s="333">
        <v>6.3499999999999997E-3</v>
      </c>
      <c r="H9" s="294"/>
      <c r="I9" s="334">
        <v>4</v>
      </c>
      <c r="J9" s="335">
        <v>7.2920833333333296E-2</v>
      </c>
      <c r="K9" s="336">
        <v>4.9620833333333302E-2</v>
      </c>
      <c r="L9" s="336">
        <v>3.10208333333333E-2</v>
      </c>
      <c r="M9" s="336">
        <v>1.8520833333333299E-2</v>
      </c>
      <c r="N9" s="336">
        <v>2.8420833333333301E-2</v>
      </c>
      <c r="O9" s="337">
        <v>1.4220833333333301E-2</v>
      </c>
    </row>
    <row r="10" spans="1:16" x14ac:dyDescent="0.2">
      <c r="H10" s="294"/>
    </row>
    <row r="11" spans="1:16" s="339" customFormat="1" x14ac:dyDescent="0.2">
      <c r="A11" s="338"/>
      <c r="B11" s="338"/>
      <c r="C11" s="338"/>
      <c r="D11" s="338"/>
      <c r="E11" s="338"/>
      <c r="F11" s="338"/>
      <c r="G11" s="338"/>
      <c r="H11" s="349"/>
      <c r="I11" s="338"/>
      <c r="J11" s="338"/>
      <c r="K11" s="338"/>
      <c r="L11" s="338"/>
      <c r="M11" s="338"/>
      <c r="N11" s="338"/>
      <c r="O11" s="338"/>
      <c r="P11" s="338"/>
    </row>
    <row r="12" spans="1:16" ht="15" thickBot="1" x14ac:dyDescent="0.25">
      <c r="H12" s="294"/>
    </row>
    <row r="13" spans="1:16" ht="27" thickBot="1" x14ac:dyDescent="0.45">
      <c r="A13" s="431" t="s">
        <v>76</v>
      </c>
      <c r="B13" s="432"/>
      <c r="C13" s="432"/>
      <c r="D13" s="433"/>
      <c r="F13" s="434" t="s">
        <v>174</v>
      </c>
      <c r="G13" s="435"/>
      <c r="H13" s="294"/>
      <c r="I13" s="432" t="s">
        <v>191</v>
      </c>
      <c r="J13" s="432"/>
      <c r="K13" s="433"/>
      <c r="L13" s="339"/>
      <c r="M13" s="434" t="s">
        <v>182</v>
      </c>
      <c r="N13" s="435"/>
      <c r="O13" s="339"/>
    </row>
    <row r="14" spans="1:16" ht="15" thickBot="1" x14ac:dyDescent="0.25">
      <c r="H14" s="294"/>
    </row>
    <row r="15" spans="1:16" ht="15" thickBot="1" x14ac:dyDescent="0.25">
      <c r="A15" s="295" t="s">
        <v>0</v>
      </c>
      <c r="B15" s="297" t="s">
        <v>58</v>
      </c>
      <c r="H15" s="294"/>
      <c r="I15" s="348" t="s">
        <v>0</v>
      </c>
      <c r="J15" s="297" t="s">
        <v>58</v>
      </c>
    </row>
    <row r="16" spans="1:16" ht="15" thickBot="1" x14ac:dyDescent="0.25">
      <c r="A16" s="298" t="s">
        <v>177</v>
      </c>
      <c r="B16" s="303">
        <v>0</v>
      </c>
      <c r="C16" s="304">
        <v>0.02</v>
      </c>
      <c r="D16" s="304">
        <v>0.03</v>
      </c>
      <c r="E16" s="304">
        <v>0.04</v>
      </c>
      <c r="F16" s="304">
        <v>0.05</v>
      </c>
      <c r="G16" s="305">
        <v>1</v>
      </c>
      <c r="H16" s="294"/>
      <c r="I16" s="302" t="s">
        <v>177</v>
      </c>
      <c r="J16" s="303">
        <v>0</v>
      </c>
      <c r="K16" s="304">
        <v>0.06</v>
      </c>
      <c r="L16" s="304">
        <v>7.0000000000000007E-2</v>
      </c>
      <c r="M16" s="304">
        <v>0.08</v>
      </c>
      <c r="N16" s="304">
        <v>0.09</v>
      </c>
      <c r="O16" s="305">
        <v>1</v>
      </c>
    </row>
    <row r="17" spans="1:15" ht="15" thickBot="1" x14ac:dyDescent="0.25">
      <c r="A17" s="340" t="s">
        <v>178</v>
      </c>
      <c r="B17" s="311">
        <v>0</v>
      </c>
      <c r="C17" s="312">
        <v>1</v>
      </c>
      <c r="D17" s="312">
        <v>1.5</v>
      </c>
      <c r="E17" s="312">
        <v>2</v>
      </c>
      <c r="F17" s="312">
        <v>2.5</v>
      </c>
      <c r="G17" s="313">
        <v>50</v>
      </c>
      <c r="H17" s="294"/>
      <c r="I17" s="310" t="s">
        <v>178</v>
      </c>
      <c r="J17" s="341">
        <v>0</v>
      </c>
      <c r="K17" s="342">
        <v>0.9</v>
      </c>
      <c r="L17" s="342">
        <v>1.05</v>
      </c>
      <c r="M17" s="342">
        <v>1.2</v>
      </c>
      <c r="N17" s="342">
        <v>1.35</v>
      </c>
      <c r="O17" s="343">
        <v>15</v>
      </c>
    </row>
    <row r="18" spans="1:15" x14ac:dyDescent="0.2">
      <c r="A18" s="344">
        <v>1</v>
      </c>
      <c r="B18" s="319">
        <v>6.2362500000000001E-2</v>
      </c>
      <c r="C18" s="320">
        <v>6.2462499999999997E-2</v>
      </c>
      <c r="D18" s="320">
        <v>5.2262500000000003E-2</v>
      </c>
      <c r="E18" s="320">
        <v>4.3562499999999997E-2</v>
      </c>
      <c r="F18" s="320">
        <v>4.4362499999999999E-2</v>
      </c>
      <c r="G18" s="321">
        <v>1.24625E-2</v>
      </c>
      <c r="H18" s="294"/>
      <c r="I18" s="318">
        <v>1</v>
      </c>
      <c r="J18" s="319">
        <v>6.4847222222222195E-2</v>
      </c>
      <c r="K18" s="320">
        <v>9.0547222222222196E-2</v>
      </c>
      <c r="L18" s="320">
        <v>9.2747222222222203E-2</v>
      </c>
      <c r="M18" s="320">
        <v>8.6547222222222206E-2</v>
      </c>
      <c r="N18" s="320">
        <v>6.8947222222222201E-2</v>
      </c>
      <c r="O18" s="321">
        <v>1.21472222222222E-2</v>
      </c>
    </row>
    <row r="19" spans="1:15" x14ac:dyDescent="0.2">
      <c r="A19" s="345">
        <v>2</v>
      </c>
      <c r="B19" s="327">
        <v>5.8562500000000003E-2</v>
      </c>
      <c r="C19" s="328">
        <v>6.4862500000000003E-2</v>
      </c>
      <c r="D19" s="328">
        <v>5.2962500000000003E-2</v>
      </c>
      <c r="E19" s="328">
        <v>4.2762500000000002E-2</v>
      </c>
      <c r="F19" s="328">
        <v>4.65625E-2</v>
      </c>
      <c r="G19" s="329">
        <v>1.00625E-2</v>
      </c>
      <c r="H19" s="294"/>
      <c r="I19" s="326">
        <v>2</v>
      </c>
      <c r="J19" s="327">
        <v>5.1347222222222197E-2</v>
      </c>
      <c r="K19" s="328">
        <v>8.0847222222222195E-2</v>
      </c>
      <c r="L19" s="328">
        <v>7.6347222222222205E-2</v>
      </c>
      <c r="M19" s="328">
        <v>6.5347222222222195E-2</v>
      </c>
      <c r="N19" s="328">
        <v>4.8647222222222203E-2</v>
      </c>
      <c r="O19" s="329">
        <v>1.24472222222222E-2</v>
      </c>
    </row>
    <row r="20" spans="1:15" x14ac:dyDescent="0.2">
      <c r="A20" s="345">
        <v>3</v>
      </c>
      <c r="B20" s="327">
        <v>5.5162500000000003E-2</v>
      </c>
      <c r="C20" s="328">
        <v>5.8662499999999999E-2</v>
      </c>
      <c r="D20" s="328">
        <v>4.8662499999999997E-2</v>
      </c>
      <c r="E20" s="328">
        <v>4.58625E-2</v>
      </c>
      <c r="F20" s="328">
        <v>4.48625E-2</v>
      </c>
      <c r="G20" s="329">
        <v>1.1062499999999999E-2</v>
      </c>
      <c r="H20" s="294"/>
      <c r="I20" s="326">
        <v>3</v>
      </c>
      <c r="J20" s="327">
        <v>5.9347222222222197E-2</v>
      </c>
      <c r="K20" s="328">
        <v>9.4947222222222197E-2</v>
      </c>
      <c r="L20" s="328">
        <v>8.9347222222222203E-2</v>
      </c>
      <c r="M20" s="328">
        <v>8.00472222222222E-2</v>
      </c>
      <c r="N20" s="328">
        <v>6.3647222222222202E-2</v>
      </c>
      <c r="O20" s="329">
        <v>1.3147222222222201E-2</v>
      </c>
    </row>
    <row r="21" spans="1:15" ht="15" thickBot="1" x14ac:dyDescent="0.25">
      <c r="A21" s="346">
        <v>4</v>
      </c>
      <c r="B21" s="335">
        <v>6.13625E-2</v>
      </c>
      <c r="C21" s="336">
        <v>5.8462500000000001E-2</v>
      </c>
      <c r="D21" s="336">
        <v>4.7162500000000003E-2</v>
      </c>
      <c r="E21" s="336">
        <v>4.1362500000000003E-2</v>
      </c>
      <c r="F21" s="336">
        <v>3.8062499999999999E-2</v>
      </c>
      <c r="G21" s="337">
        <v>1.09625E-2</v>
      </c>
      <c r="H21" s="294"/>
      <c r="I21" s="334">
        <v>4</v>
      </c>
      <c r="J21" s="335">
        <v>5.7847222222222203E-2</v>
      </c>
      <c r="K21" s="336">
        <v>8.9547222222222195E-2</v>
      </c>
      <c r="L21" s="336">
        <v>7.5147222222222199E-2</v>
      </c>
      <c r="M21" s="336">
        <v>6.5947222222222199E-2</v>
      </c>
      <c r="N21" s="336">
        <v>5.5847222222222201E-2</v>
      </c>
      <c r="O21" s="337">
        <v>1.3747222222222201E-2</v>
      </c>
    </row>
    <row r="22" spans="1:15" x14ac:dyDescent="0.2">
      <c r="H22" s="294"/>
    </row>
    <row r="23" spans="1:15" x14ac:dyDescent="0.2">
      <c r="H23" s="294"/>
    </row>
    <row r="45" spans="9:9" s="339" customFormat="1" x14ac:dyDescent="0.2">
      <c r="I45" s="293"/>
    </row>
    <row r="46" spans="9:9" s="339" customFormat="1" x14ac:dyDescent="0.2">
      <c r="I46" s="293"/>
    </row>
    <row r="47" spans="9:9" s="339" customFormat="1" x14ac:dyDescent="0.2">
      <c r="I47" s="293"/>
    </row>
    <row r="48" spans="9:9" s="339" customFormat="1" x14ac:dyDescent="0.2">
      <c r="I48" s="293"/>
    </row>
    <row r="49" spans="2:9" s="339" customFormat="1" x14ac:dyDescent="0.2">
      <c r="I49" s="293"/>
    </row>
    <row r="50" spans="2:9" s="339" customFormat="1" x14ac:dyDescent="0.2">
      <c r="I50" s="293"/>
    </row>
    <row r="51" spans="2:9" s="339" customFormat="1" x14ac:dyDescent="0.2"/>
    <row r="52" spans="2:9" s="339" customFormat="1" x14ac:dyDescent="0.2">
      <c r="B52" s="347"/>
      <c r="C52" s="347"/>
      <c r="D52" s="347"/>
      <c r="E52" s="347"/>
      <c r="F52" s="347"/>
      <c r="G52" s="347"/>
      <c r="H52" s="347"/>
    </row>
    <row r="53" spans="2:9" s="339" customFormat="1" x14ac:dyDescent="0.2"/>
    <row r="54" spans="2:9" s="339" customFormat="1" x14ac:dyDescent="0.2"/>
    <row r="55" spans="2:9" s="339" customFormat="1" x14ac:dyDescent="0.2"/>
    <row r="56" spans="2:9" s="339" customFormat="1" x14ac:dyDescent="0.2"/>
    <row r="57" spans="2:9" s="339" customFormat="1" x14ac:dyDescent="0.2"/>
    <row r="58" spans="2:9" s="339" customFormat="1" x14ac:dyDescent="0.2"/>
    <row r="59" spans="2:9" s="339" customFormat="1" x14ac:dyDescent="0.2"/>
    <row r="60" spans="2:9" s="339" customFormat="1" x14ac:dyDescent="0.2"/>
    <row r="61" spans="2:9" s="339" customFormat="1" x14ac:dyDescent="0.2"/>
    <row r="62" spans="2:9" s="339" customFormat="1" x14ac:dyDescent="0.2"/>
    <row r="63" spans="2:9" s="339" customFormat="1" x14ac:dyDescent="0.2"/>
    <row r="64" spans="2:9" s="339" customFormat="1" x14ac:dyDescent="0.2"/>
  </sheetData>
  <mergeCells count="8">
    <mergeCell ref="A1:C1"/>
    <mergeCell ref="E1:F1"/>
    <mergeCell ref="I1:K1"/>
    <mergeCell ref="M1:N1"/>
    <mergeCell ref="A13:D13"/>
    <mergeCell ref="F13:G13"/>
    <mergeCell ref="I13:K13"/>
    <mergeCell ref="M13:N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Figure 2a</vt:lpstr>
      <vt:lpstr>Figure 2b</vt:lpstr>
      <vt:lpstr>Figure 2c,d &amp; Sup. Figure 4c,d </vt:lpstr>
      <vt:lpstr>Figure 3a</vt:lpstr>
      <vt:lpstr>Figure 3b</vt:lpstr>
      <vt:lpstr>Figure 4a,b,d,e</vt:lpstr>
      <vt:lpstr>Figure 4c,f</vt:lpstr>
      <vt:lpstr>Figure 5</vt:lpstr>
      <vt:lpstr>Supplementary Figure 1</vt:lpstr>
      <vt:lpstr>Supplementary Figure 2</vt:lpstr>
      <vt:lpstr>Supplementary Figure 3</vt:lpstr>
      <vt:lpstr>Supplementary Figure 4a</vt:lpstr>
      <vt:lpstr>Supplementary Figure 4b</vt:lpstr>
      <vt:lpstr>Supplementary Figure 5</vt:lpstr>
      <vt:lpstr>Supplementary 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Pauli, Benedikt</dc:creator>
  <cp:lastModifiedBy>Pauli, Benedikt</cp:lastModifiedBy>
  <dcterms:created xsi:type="dcterms:W3CDTF">2021-11-09T16:54:05Z</dcterms:created>
  <dcterms:modified xsi:type="dcterms:W3CDTF">2021-11-18T16:36:49Z</dcterms:modified>
</cp:coreProperties>
</file>