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qingliang/Dropbox (UMass Medical School)/2019 PCR SONIC donor/Manuscript/Last submisson/"/>
    </mc:Choice>
  </mc:AlternateContent>
  <xr:revisionPtr revIDLastSave="0" documentId="13_ncr:1_{A1A6FAC3-FE1C-D744-8232-613CFD0DD911}" xr6:coauthVersionLast="36" xr6:coauthVersionMax="45" xr10:uidLastSave="{00000000-0000-0000-0000-000000000000}"/>
  <bookViews>
    <workbookView xWindow="0" yWindow="460" windowWidth="28800" windowHeight="16580" xr2:uid="{6AAA24C3-10C1-4F44-ABB8-CF0B292A0075}"/>
  </bookViews>
  <sheets>
    <sheet name="Translocation deletion" sheetId="17" r:id="rId1"/>
    <sheet name="Trans. statistical analysis" sheetId="23" r:id="rId2"/>
  </sheets>
  <definedNames>
    <definedName name="_xlnm._FilterDatabase" localSheetId="1" hidden="1">'Trans. statistical analysis'!$A$3:$R$29</definedName>
    <definedName name="_xlnm._FilterDatabase" localSheetId="0" hidden="1">'Translocation deletion'!$A$32:$N$47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7" l="1"/>
  <c r="D29" i="17"/>
  <c r="N88" i="17"/>
  <c r="O88" i="17"/>
  <c r="O92" i="17"/>
  <c r="P88" i="17"/>
  <c r="P92" i="17"/>
  <c r="O91" i="17"/>
  <c r="P91" i="17"/>
  <c r="O90" i="17"/>
  <c r="P90" i="17"/>
  <c r="N92" i="17"/>
  <c r="N91" i="17"/>
  <c r="N90" i="17"/>
  <c r="O89" i="17"/>
  <c r="P89" i="17"/>
  <c r="N89" i="17"/>
  <c r="E134" i="17"/>
  <c r="E78" i="17"/>
  <c r="E111" i="17"/>
  <c r="E109" i="17"/>
  <c r="E110" i="17"/>
  <c r="L132" i="17"/>
  <c r="L133" i="17"/>
  <c r="L131" i="17"/>
  <c r="K134" i="17"/>
  <c r="E133" i="17"/>
  <c r="C132" i="17"/>
  <c r="E132" i="17"/>
  <c r="G132" i="17"/>
  <c r="F134" i="17"/>
  <c r="D53" i="17"/>
  <c r="C76" i="17"/>
  <c r="E76" i="17"/>
  <c r="G76" i="17"/>
  <c r="F78" i="17"/>
  <c r="C77" i="17"/>
  <c r="D15" i="17"/>
  <c r="G77" i="17"/>
  <c r="E77" i="17"/>
  <c r="C110" i="17"/>
  <c r="G110" i="17"/>
  <c r="G109" i="17"/>
  <c r="C109" i="17"/>
  <c r="H143" i="17"/>
  <c r="H144" i="17"/>
  <c r="H142" i="17"/>
  <c r="G133" i="17"/>
  <c r="C133" i="17"/>
  <c r="H123" i="17"/>
</calcChain>
</file>

<file path=xl/sharedStrings.xml><?xml version="1.0" encoding="utf-8"?>
<sst xmlns="http://schemas.openxmlformats.org/spreadsheetml/2006/main" count="288" uniqueCount="135">
  <si>
    <t>chr8</t>
  </si>
  <si>
    <t>Location</t>
  </si>
  <si>
    <t>Target</t>
  </si>
  <si>
    <t>translocation-2</t>
  </si>
  <si>
    <t>translocation-3</t>
  </si>
  <si>
    <t>translocation-4</t>
  </si>
  <si>
    <t>translocation-5</t>
  </si>
  <si>
    <t>X</t>
  </si>
  <si>
    <t>chr7</t>
  </si>
  <si>
    <t>chr5</t>
  </si>
  <si>
    <t>chr13</t>
  </si>
  <si>
    <t>chrX</t>
  </si>
  <si>
    <t>translocation-1</t>
  </si>
  <si>
    <t>PCSK9</t>
  </si>
  <si>
    <t>R1</t>
  </si>
  <si>
    <t>R2</t>
  </si>
  <si>
    <t>R3</t>
  </si>
  <si>
    <t>Large deletion on PCSK9 site</t>
  </si>
  <si>
    <t>50-100</t>
  </si>
  <si>
    <t>101-250</t>
  </si>
  <si>
    <t>251-500</t>
  </si>
  <si>
    <t>501-1000</t>
  </si>
  <si>
    <t>1001-2000</t>
  </si>
  <si>
    <t>2001-5000</t>
  </si>
  <si>
    <t>&gt;5k</t>
  </si>
  <si>
    <t>UMI</t>
  </si>
  <si>
    <t>spCas9-mSA-sgPCSK9 (30ug, s107)</t>
  </si>
  <si>
    <t>Total</t>
  </si>
  <si>
    <t>Gene</t>
  </si>
  <si>
    <t>Ramp2</t>
  </si>
  <si>
    <t>chr11</t>
  </si>
  <si>
    <t>Neo1</t>
  </si>
  <si>
    <t>chr9</t>
  </si>
  <si>
    <t>near St8sia2 (NC)</t>
  </si>
  <si>
    <t>near Tug1 site 1 (NC)</t>
  </si>
  <si>
    <t>Marcks</t>
  </si>
  <si>
    <t>chr10</t>
  </si>
  <si>
    <t>Rgmb</t>
  </si>
  <si>
    <t>chr17</t>
  </si>
  <si>
    <t>chr2</t>
  </si>
  <si>
    <t>Nectin2</t>
  </si>
  <si>
    <t>Krtap4-2</t>
  </si>
  <si>
    <t>Krtap4-7</t>
  </si>
  <si>
    <t>Dmkn</t>
  </si>
  <si>
    <t>Glg1</t>
  </si>
  <si>
    <t>Sp3</t>
  </si>
  <si>
    <t>Arhgef6</t>
  </si>
  <si>
    <t>near Tug1 site 2 (NC)</t>
  </si>
  <si>
    <t>chr15</t>
  </si>
  <si>
    <t>D7</t>
  </si>
  <si>
    <t>chr15:24857448</t>
  </si>
  <si>
    <t>chrX:143183019</t>
  </si>
  <si>
    <t>chr13:54362019</t>
  </si>
  <si>
    <t>chr16:37883957</t>
  </si>
  <si>
    <t>chr17:8565452</t>
  </si>
  <si>
    <t>chr3:49430566</t>
  </si>
  <si>
    <t>&lt;50bp</t>
  </si>
  <si>
    <t>on target</t>
  </si>
  <si>
    <t>Deletion</t>
  </si>
  <si>
    <t>Large deletion on fah site ( iGUIDE donor)</t>
  </si>
  <si>
    <t>Translocation on Actin site (between ON targets and other chromosomes)</t>
  </si>
  <si>
    <t>translocation-6</t>
  </si>
  <si>
    <t>Large deletion on Actin site</t>
  </si>
  <si>
    <t>Total_reads</t>
  </si>
  <si>
    <t>Chr</t>
  </si>
  <si>
    <t>Cas9-mSA*</t>
  </si>
  <si>
    <t>chr5:142382323</t>
  </si>
  <si>
    <t>chr10:75680929</t>
  </si>
  <si>
    <t>chrX:162819728</t>
  </si>
  <si>
    <t>chr14:121419295</t>
  </si>
  <si>
    <t>chr18:75054711</t>
  </si>
  <si>
    <t>Translocation on PCSK9 site (between ON targets and other chromosomes)</t>
  </si>
  <si>
    <t>off target site</t>
  </si>
  <si>
    <t>chr11:101246537</t>
  </si>
  <si>
    <t>chr9:59036030</t>
  </si>
  <si>
    <t>chr7:73927431</t>
  </si>
  <si>
    <t>chr11:3602311</t>
  </si>
  <si>
    <t>chr10:37138613</t>
  </si>
  <si>
    <t>chr17:15826034</t>
  </si>
  <si>
    <t>translocation-7</t>
  </si>
  <si>
    <t>chr2:17654745</t>
  </si>
  <si>
    <t>translocation-8</t>
  </si>
  <si>
    <t>chr7:19749231</t>
  </si>
  <si>
    <t>translocation-9</t>
  </si>
  <si>
    <t>chr11:99634630</t>
  </si>
  <si>
    <t>translocation-10</t>
  </si>
  <si>
    <t>chr11:99643638</t>
  </si>
  <si>
    <t>translocation-11</t>
  </si>
  <si>
    <t>chr7:30765380</t>
  </si>
  <si>
    <t>translocation-12</t>
  </si>
  <si>
    <t>chr8:111258952</t>
  </si>
  <si>
    <t>translocation-13</t>
  </si>
  <si>
    <t>chr2:72979521</t>
  </si>
  <si>
    <t>translocation-14</t>
  </si>
  <si>
    <t>chrX:57326728</t>
  </si>
  <si>
    <t>translocation-15</t>
  </si>
  <si>
    <t>chr11:3602643</t>
  </si>
  <si>
    <t>SpCas9-mSA-sgActb  (30ug)</t>
  </si>
  <si>
    <t>SpCas9-mSA*-sgActb (30ug)</t>
  </si>
  <si>
    <t>Vector insertion on target site</t>
  </si>
  <si>
    <t>sgActin</t>
  </si>
  <si>
    <t>sgFah</t>
  </si>
  <si>
    <t>sgPcsk9</t>
  </si>
  <si>
    <t>Translocation on Fah site (between ON targets and other chromosomes)</t>
  </si>
  <si>
    <t>spCas9-mSA-sgFah (30ug, s107)</t>
  </si>
  <si>
    <t>fah</t>
  </si>
  <si>
    <t>actin</t>
  </si>
  <si>
    <t>pcsk9</t>
  </si>
  <si>
    <t>translocation</t>
  </si>
  <si>
    <t>large</t>
  </si>
  <si>
    <t>vector</t>
  </si>
  <si>
    <t>small</t>
  </si>
  <si>
    <t>insertion</t>
  </si>
  <si>
    <t>position</t>
  </si>
  <si>
    <t>total_UMI</t>
  </si>
  <si>
    <t>translocation_UMI</t>
  </si>
  <si>
    <t>total_UMI.1</t>
  </si>
  <si>
    <t>translocation_UMI.1</t>
  </si>
  <si>
    <t>total_UMI.2</t>
  </si>
  <si>
    <t>translocation_UMI.2</t>
  </si>
  <si>
    <t>total_UMI.3</t>
  </si>
  <si>
    <t>translocation_UMI.3</t>
  </si>
  <si>
    <t>total_UMI.4</t>
  </si>
  <si>
    <t>translocation_UMI.4</t>
  </si>
  <si>
    <t>total_UMI.5</t>
  </si>
  <si>
    <t>translocation_UMI.5</t>
  </si>
  <si>
    <t>pvalue</t>
  </si>
  <si>
    <t>BH.adjusted.pvalue</t>
  </si>
  <si>
    <t>Fah</t>
  </si>
  <si>
    <t>Actin</t>
  </si>
  <si>
    <t>Orange: statistically significant</t>
  </si>
  <si>
    <t>sgRNA target</t>
  </si>
  <si>
    <t xml:space="preserve">The numbers shown are the averages of a triplicate experiment. </t>
  </si>
  <si>
    <t>Donor only</t>
  </si>
  <si>
    <t>p-values were calculated by two-tailed Student’s t-test. To adjust for multiple comparisons p-values were adjusted using the Benjamini-Hochberg (BH)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</si>
</sst>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rgb="FF000000"/>
      <name val="Arial"/>
      <family val="2"/>
    </font>
    <font>
      <sz val="11"/>
      <color theme="5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E2F0D9"/>
        <bgColor rgb="FFFFF2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1" applyNumberFormat="1" applyFont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1" fontId="2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" fontId="3" fillId="0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10" fontId="2" fillId="0" borderId="0" xfId="1" applyNumberFormat="1" applyFont="1" applyBorder="1" applyAlignment="1" applyProtection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2" borderId="0" xfId="0" applyFill="1"/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0" fillId="4" borderId="0" xfId="0" applyFill="1"/>
    <xf numFmtId="0" fontId="7" fillId="0" borderId="0" xfId="0" applyFont="1"/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C5CF-5E39-DC41-9F1E-12F4B89318E8}">
  <dimension ref="A2:AMD156"/>
  <sheetViews>
    <sheetView tabSelected="1" workbookViewId="0">
      <selection activeCell="E15" sqref="E15"/>
    </sheetView>
  </sheetViews>
  <sheetFormatPr baseColWidth="10" defaultColWidth="10.83203125" defaultRowHeight="14" x14ac:dyDescent="0.15"/>
  <cols>
    <col min="1" max="5" width="13.83203125" style="6" customWidth="1"/>
    <col min="6" max="6" width="20.33203125" style="6" customWidth="1"/>
    <col min="7" max="7" width="13.83203125" style="6" customWidth="1"/>
    <col min="8" max="8" width="11" style="6" bestFit="1" customWidth="1"/>
    <col min="9" max="9" width="12" style="6" bestFit="1" customWidth="1"/>
    <col min="10" max="18" width="11" style="6" bestFit="1" customWidth="1"/>
    <col min="19" max="16384" width="10.83203125" style="6"/>
  </cols>
  <sheetData>
    <row r="2" spans="1:1018" ht="15" customHeight="1" x14ac:dyDescent="0.15"/>
    <row r="3" spans="1:1018" ht="15" customHeight="1" x14ac:dyDescent="0.15">
      <c r="A3" s="29"/>
      <c r="B3" s="11"/>
      <c r="C3" s="11"/>
      <c r="D3" s="11"/>
      <c r="E3" s="11"/>
      <c r="F3" s="11"/>
      <c r="G3" s="17"/>
      <c r="H3" s="11"/>
      <c r="I3" s="11"/>
      <c r="J3" s="17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</row>
    <row r="4" spans="1:1018" ht="1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</row>
    <row r="5" spans="1:1018" ht="15" customHeight="1" x14ac:dyDescent="0.15">
      <c r="A5" s="11" t="s">
        <v>132</v>
      </c>
    </row>
    <row r="6" spans="1:1018" ht="15" customHeight="1" x14ac:dyDescent="0.15">
      <c r="A6" s="11"/>
    </row>
    <row r="7" spans="1:1018" ht="15" customHeight="1" x14ac:dyDescent="0.15">
      <c r="A7" s="11" t="s">
        <v>103</v>
      </c>
    </row>
    <row r="8" spans="1:1018" ht="15" customHeight="1" x14ac:dyDescent="0.15">
      <c r="A8" s="11"/>
    </row>
    <row r="9" spans="1:1018" ht="15" customHeight="1" x14ac:dyDescent="0.15">
      <c r="A9" s="7"/>
      <c r="B9" s="7" t="s">
        <v>1</v>
      </c>
      <c r="C9" s="18" t="s">
        <v>63</v>
      </c>
      <c r="D9" s="18" t="s">
        <v>25</v>
      </c>
    </row>
    <row r="10" spans="1:1018" ht="15" customHeight="1" x14ac:dyDescent="0.15">
      <c r="A10" s="2" t="s">
        <v>12</v>
      </c>
      <c r="B10" s="2" t="s">
        <v>66</v>
      </c>
      <c r="C10" s="7">
        <v>78</v>
      </c>
      <c r="D10" s="7">
        <v>3</v>
      </c>
    </row>
    <row r="11" spans="1:1018" ht="15" customHeight="1" x14ac:dyDescent="0.15">
      <c r="A11" s="2" t="s">
        <v>3</v>
      </c>
      <c r="B11" s="2" t="s">
        <v>67</v>
      </c>
      <c r="C11" s="7">
        <v>126</v>
      </c>
      <c r="D11" s="7">
        <v>7</v>
      </c>
    </row>
    <row r="12" spans="1:1018" ht="15" customHeight="1" x14ac:dyDescent="0.15">
      <c r="A12" s="2" t="s">
        <v>4</v>
      </c>
      <c r="B12" s="2" t="s">
        <v>68</v>
      </c>
      <c r="C12" s="7">
        <v>48</v>
      </c>
      <c r="D12" s="7">
        <v>3</v>
      </c>
    </row>
    <row r="13" spans="1:1018" ht="15" customHeight="1" x14ac:dyDescent="0.15">
      <c r="A13" s="2" t="s">
        <v>5</v>
      </c>
      <c r="B13" s="2" t="s">
        <v>69</v>
      </c>
      <c r="C13" s="7">
        <v>113</v>
      </c>
      <c r="D13" s="7">
        <v>5</v>
      </c>
    </row>
    <row r="14" spans="1:1018" ht="15" customHeight="1" x14ac:dyDescent="0.15">
      <c r="A14" s="14" t="s">
        <v>6</v>
      </c>
      <c r="B14" s="14" t="s">
        <v>70</v>
      </c>
      <c r="C14" s="10">
        <v>196</v>
      </c>
      <c r="D14" s="10">
        <v>8</v>
      </c>
    </row>
    <row r="15" spans="1:1018" ht="15" customHeight="1" x14ac:dyDescent="0.15">
      <c r="A15" s="19"/>
      <c r="B15" s="19"/>
      <c r="C15" s="16"/>
      <c r="D15" s="13">
        <f>SUM(D10:D14)</f>
        <v>26</v>
      </c>
    </row>
    <row r="16" spans="1:1018" ht="15" customHeight="1" x14ac:dyDescent="0.15"/>
    <row r="17" spans="1:1018" ht="15" customHeight="1" x14ac:dyDescent="0.15">
      <c r="A17" s="11" t="s">
        <v>60</v>
      </c>
    </row>
    <row r="18" spans="1:1018" ht="15" customHeight="1" x14ac:dyDescent="0.15">
      <c r="A18" s="12"/>
      <c r="B18" s="3"/>
      <c r="C18" s="3"/>
      <c r="D18" s="3"/>
      <c r="N18" s="21"/>
    </row>
    <row r="19" spans="1:1018" ht="15" customHeight="1" x14ac:dyDescent="0.15">
      <c r="A19" s="38" t="s">
        <v>130</v>
      </c>
      <c r="B19" s="3"/>
      <c r="C19" s="3"/>
      <c r="D19" s="22"/>
      <c r="E19" s="3"/>
    </row>
    <row r="20" spans="1:1018" ht="15" customHeight="1" x14ac:dyDescent="0.15">
      <c r="A20" s="4"/>
    </row>
    <row r="21" spans="1:1018" ht="15" customHeight="1" x14ac:dyDescent="0.15">
      <c r="A21" s="6" t="s">
        <v>49</v>
      </c>
      <c r="C21" s="45" t="s">
        <v>65</v>
      </c>
      <c r="D21" s="45"/>
    </row>
    <row r="22" spans="1:1018" ht="15" customHeight="1" x14ac:dyDescent="0.15">
      <c r="B22" s="7" t="s">
        <v>1</v>
      </c>
      <c r="C22" s="20" t="s">
        <v>63</v>
      </c>
      <c r="D22" s="20" t="s">
        <v>25</v>
      </c>
    </row>
    <row r="23" spans="1:1018" ht="15" customHeight="1" x14ac:dyDescent="0.15">
      <c r="A23" s="33" t="s">
        <v>12</v>
      </c>
      <c r="B23" s="33" t="s">
        <v>50</v>
      </c>
      <c r="C23" s="33">
        <v>2007</v>
      </c>
      <c r="D23" s="33">
        <v>63</v>
      </c>
    </row>
    <row r="24" spans="1:1018" ht="15" customHeight="1" x14ac:dyDescent="0.15">
      <c r="A24" s="33" t="s">
        <v>3</v>
      </c>
      <c r="B24" s="33" t="s">
        <v>51</v>
      </c>
      <c r="C24" s="33">
        <v>1335</v>
      </c>
      <c r="D24" s="33">
        <v>41</v>
      </c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</row>
    <row r="25" spans="1:1018" ht="15" customHeight="1" x14ac:dyDescent="0.15">
      <c r="A25" s="2" t="s">
        <v>4</v>
      </c>
      <c r="B25" s="2" t="s">
        <v>52</v>
      </c>
      <c r="C25" s="7">
        <v>31</v>
      </c>
      <c r="D25" s="7">
        <v>1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</row>
    <row r="26" spans="1:1018" ht="15" customHeight="1" x14ac:dyDescent="0.15">
      <c r="A26" s="33" t="s">
        <v>5</v>
      </c>
      <c r="B26" s="33" t="s">
        <v>53</v>
      </c>
      <c r="C26" s="33">
        <v>723</v>
      </c>
      <c r="D26" s="33">
        <v>27</v>
      </c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</row>
    <row r="27" spans="1:1018" ht="15" customHeight="1" x14ac:dyDescent="0.15">
      <c r="A27" s="2" t="s">
        <v>6</v>
      </c>
      <c r="B27" s="2" t="s">
        <v>54</v>
      </c>
      <c r="C27" s="7">
        <v>55</v>
      </c>
      <c r="D27" s="7">
        <v>3</v>
      </c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</row>
    <row r="28" spans="1:1018" ht="15" customHeight="1" x14ac:dyDescent="0.15">
      <c r="A28" s="2" t="s">
        <v>61</v>
      </c>
      <c r="B28" s="2" t="s">
        <v>55</v>
      </c>
      <c r="C28" s="7">
        <v>22</v>
      </c>
      <c r="D28" s="7">
        <v>2</v>
      </c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</row>
    <row r="29" spans="1:1018" ht="15" customHeight="1" x14ac:dyDescent="0.15">
      <c r="D29" s="13">
        <f>SUM(D23:D28)</f>
        <v>137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</row>
    <row r="30" spans="1:1018" ht="15" customHeight="1" x14ac:dyDescent="0.15">
      <c r="D30" s="13">
        <f>D23+D24+D26</f>
        <v>131</v>
      </c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</row>
    <row r="31" spans="1:1018" ht="15" customHeight="1" x14ac:dyDescent="0.15"/>
    <row r="32" spans="1:1018" ht="15" customHeight="1" x14ac:dyDescent="0.15">
      <c r="A32" s="6" t="s">
        <v>71</v>
      </c>
      <c r="B32" s="11"/>
    </row>
    <row r="33" spans="1:14" ht="15" customHeight="1" x14ac:dyDescent="0.15">
      <c r="A33" s="12"/>
      <c r="B33" s="3"/>
      <c r="C33" s="3"/>
      <c r="D33" s="3"/>
      <c r="N33" s="21"/>
    </row>
    <row r="34" spans="1:14" ht="15" customHeight="1" x14ac:dyDescent="0.15">
      <c r="A34" s="38" t="s">
        <v>130</v>
      </c>
      <c r="B34" s="3"/>
      <c r="C34" s="3"/>
      <c r="D34" s="22"/>
      <c r="E34" s="3"/>
    </row>
    <row r="35" spans="1:14" ht="15" customHeight="1" x14ac:dyDescent="0.15">
      <c r="A35" s="3"/>
      <c r="B35" s="3"/>
      <c r="C35" s="3"/>
      <c r="D35" s="22"/>
      <c r="E35" s="3"/>
    </row>
    <row r="36" spans="1:14" ht="15" customHeight="1" x14ac:dyDescent="0.15">
      <c r="B36" s="7" t="s">
        <v>1</v>
      </c>
      <c r="C36" s="18" t="s">
        <v>63</v>
      </c>
      <c r="D36" s="18" t="s">
        <v>25</v>
      </c>
      <c r="E36" s="8" t="s">
        <v>72</v>
      </c>
      <c r="F36" s="8" t="s">
        <v>28</v>
      </c>
    </row>
    <row r="37" spans="1:14" ht="15" customHeight="1" x14ac:dyDescent="0.15">
      <c r="A37" s="33" t="s">
        <v>12</v>
      </c>
      <c r="B37" s="34" t="s">
        <v>73</v>
      </c>
      <c r="C37" s="35">
        <v>299.33333333333331</v>
      </c>
      <c r="D37" s="35">
        <v>32</v>
      </c>
      <c r="E37" s="34">
        <v>1</v>
      </c>
      <c r="F37" s="34" t="s">
        <v>29</v>
      </c>
      <c r="N37" s="9"/>
    </row>
    <row r="38" spans="1:14" ht="15" customHeight="1" x14ac:dyDescent="0.15">
      <c r="A38" s="2" t="s">
        <v>3</v>
      </c>
      <c r="B38" s="8" t="s">
        <v>74</v>
      </c>
      <c r="C38" s="23">
        <v>33.666666666666664</v>
      </c>
      <c r="D38" s="24">
        <v>4</v>
      </c>
      <c r="E38" s="8">
        <v>2</v>
      </c>
      <c r="F38" s="8" t="s">
        <v>31</v>
      </c>
      <c r="N38" s="9"/>
    </row>
    <row r="39" spans="1:14" ht="15" customHeight="1" x14ac:dyDescent="0.15">
      <c r="A39" s="2" t="s">
        <v>4</v>
      </c>
      <c r="B39" s="8" t="s">
        <v>75</v>
      </c>
      <c r="C39" s="23">
        <v>1</v>
      </c>
      <c r="D39" s="24">
        <v>0.33333333333333331</v>
      </c>
      <c r="E39" s="8">
        <v>3</v>
      </c>
      <c r="F39" s="8" t="s">
        <v>33</v>
      </c>
      <c r="N39" s="9"/>
    </row>
    <row r="40" spans="1:14" ht="15" customHeight="1" x14ac:dyDescent="0.15">
      <c r="A40" s="33" t="s">
        <v>5</v>
      </c>
      <c r="B40" s="34" t="s">
        <v>76</v>
      </c>
      <c r="C40" s="35">
        <v>132.33333333333334</v>
      </c>
      <c r="D40" s="35">
        <v>10.666666666666666</v>
      </c>
      <c r="E40" s="34">
        <v>6</v>
      </c>
      <c r="F40" s="34" t="s">
        <v>34</v>
      </c>
      <c r="N40" s="9"/>
    </row>
    <row r="41" spans="1:14" ht="15" customHeight="1" x14ac:dyDescent="0.15">
      <c r="A41" s="33" t="s">
        <v>6</v>
      </c>
      <c r="B41" s="34" t="s">
        <v>77</v>
      </c>
      <c r="C41" s="35">
        <v>108</v>
      </c>
      <c r="D41" s="35">
        <v>12.666666666666666</v>
      </c>
      <c r="E41" s="34">
        <v>7</v>
      </c>
      <c r="F41" s="34" t="s">
        <v>35</v>
      </c>
      <c r="N41" s="9"/>
    </row>
    <row r="42" spans="1:14" ht="15" customHeight="1" x14ac:dyDescent="0.15">
      <c r="A42" s="36" t="s">
        <v>61</v>
      </c>
      <c r="B42" s="32" t="s">
        <v>78</v>
      </c>
      <c r="C42" s="37">
        <v>100.33333333333333</v>
      </c>
      <c r="D42" s="37">
        <v>10.333333333333334</v>
      </c>
      <c r="E42" s="32">
        <v>8</v>
      </c>
      <c r="F42" s="32" t="s">
        <v>37</v>
      </c>
      <c r="N42" s="9"/>
    </row>
    <row r="43" spans="1:14" ht="15" customHeight="1" x14ac:dyDescent="0.15">
      <c r="A43" s="33" t="s">
        <v>79</v>
      </c>
      <c r="B43" s="34" t="s">
        <v>80</v>
      </c>
      <c r="C43" s="35">
        <v>62.666666666666664</v>
      </c>
      <c r="D43" s="35">
        <v>9.3333333333333339</v>
      </c>
      <c r="E43" s="34">
        <v>9</v>
      </c>
      <c r="F43" s="34"/>
      <c r="N43" s="9"/>
    </row>
    <row r="44" spans="1:14" ht="15" customHeight="1" x14ac:dyDescent="0.15">
      <c r="A44" s="2" t="s">
        <v>81</v>
      </c>
      <c r="B44" s="8" t="s">
        <v>82</v>
      </c>
      <c r="C44" s="23">
        <v>39.666666666666664</v>
      </c>
      <c r="D44" s="23">
        <v>5.666666666666667</v>
      </c>
      <c r="E44" s="8">
        <v>13</v>
      </c>
      <c r="F44" s="8" t="s">
        <v>40</v>
      </c>
      <c r="N44" s="9"/>
    </row>
    <row r="45" spans="1:14" ht="15" customHeight="1" x14ac:dyDescent="0.15">
      <c r="A45" s="36" t="s">
        <v>83</v>
      </c>
      <c r="B45" s="32" t="s">
        <v>84</v>
      </c>
      <c r="C45" s="37">
        <v>22.666666666666668</v>
      </c>
      <c r="D45" s="37">
        <v>2.6666666666666665</v>
      </c>
      <c r="E45" s="32">
        <v>19</v>
      </c>
      <c r="F45" s="32" t="s">
        <v>41</v>
      </c>
      <c r="N45" s="9"/>
    </row>
    <row r="46" spans="1:14" ht="15" customHeight="1" x14ac:dyDescent="0.15">
      <c r="A46" s="2" t="s">
        <v>85</v>
      </c>
      <c r="B46" s="8" t="s">
        <v>86</v>
      </c>
      <c r="C46" s="23">
        <v>0.66666666666666663</v>
      </c>
      <c r="D46" s="24">
        <v>0.33333333333333331</v>
      </c>
      <c r="E46" s="8">
        <v>21</v>
      </c>
      <c r="F46" s="8" t="s">
        <v>42</v>
      </c>
      <c r="N46" s="9"/>
    </row>
    <row r="47" spans="1:14" ht="15" customHeight="1" x14ac:dyDescent="0.15">
      <c r="A47" s="2" t="s">
        <v>87</v>
      </c>
      <c r="B47" s="8" t="s">
        <v>88</v>
      </c>
      <c r="C47" s="23">
        <v>0.66666666666666663</v>
      </c>
      <c r="D47" s="24">
        <v>0.33333333333333331</v>
      </c>
      <c r="E47" s="8">
        <v>46</v>
      </c>
      <c r="F47" s="8" t="s">
        <v>43</v>
      </c>
      <c r="N47" s="9"/>
    </row>
    <row r="48" spans="1:14" ht="15" customHeight="1" x14ac:dyDescent="0.15">
      <c r="A48" s="2" t="s">
        <v>89</v>
      </c>
      <c r="B48" s="8" t="s">
        <v>90</v>
      </c>
      <c r="C48" s="23">
        <v>0.66666666666666663</v>
      </c>
      <c r="D48" s="24">
        <v>0.66666666666666663</v>
      </c>
      <c r="E48" s="8">
        <v>48</v>
      </c>
      <c r="F48" s="8" t="s">
        <v>44</v>
      </c>
      <c r="N48" s="9"/>
    </row>
    <row r="49" spans="1:14" ht="15" customHeight="1" x14ac:dyDescent="0.15">
      <c r="A49" s="2" t="s">
        <v>91</v>
      </c>
      <c r="B49" s="8" t="s">
        <v>92</v>
      </c>
      <c r="C49" s="23">
        <v>10</v>
      </c>
      <c r="D49" s="24">
        <v>2.3333333333333335</v>
      </c>
      <c r="E49" s="8">
        <v>49</v>
      </c>
      <c r="F49" s="8" t="s">
        <v>45</v>
      </c>
      <c r="N49" s="9"/>
    </row>
    <row r="50" spans="1:14" ht="15" customHeight="1" x14ac:dyDescent="0.15">
      <c r="A50" s="2" t="s">
        <v>93</v>
      </c>
      <c r="B50" s="8" t="s">
        <v>94</v>
      </c>
      <c r="C50" s="23">
        <v>1</v>
      </c>
      <c r="D50" s="24">
        <v>0.66666666666666663</v>
      </c>
      <c r="E50" s="8">
        <v>51</v>
      </c>
      <c r="F50" s="8" t="s">
        <v>46</v>
      </c>
      <c r="N50" s="9"/>
    </row>
    <row r="51" spans="1:14" ht="15" customHeight="1" x14ac:dyDescent="0.15">
      <c r="A51" s="2" t="s">
        <v>95</v>
      </c>
      <c r="B51" s="8" t="s">
        <v>96</v>
      </c>
      <c r="C51" s="23">
        <v>7.666666666666667</v>
      </c>
      <c r="D51" s="24">
        <v>2.6666666666666665</v>
      </c>
      <c r="E51" s="8">
        <v>81</v>
      </c>
      <c r="F51" s="8" t="s">
        <v>47</v>
      </c>
      <c r="N51" s="9"/>
    </row>
    <row r="52" spans="1:14" ht="15" customHeight="1" x14ac:dyDescent="0.15">
      <c r="C52" s="13">
        <v>820.33333333333314</v>
      </c>
      <c r="D52" s="13">
        <v>94.666666666666671</v>
      </c>
      <c r="N52" s="9"/>
    </row>
    <row r="53" spans="1:14" ht="15" customHeight="1" x14ac:dyDescent="0.15">
      <c r="D53" s="13">
        <f>D37+D40+D41+D43</f>
        <v>64.666666666666657</v>
      </c>
      <c r="E53" s="12"/>
      <c r="F53" s="12"/>
    </row>
    <row r="54" spans="1:14" ht="15" customHeight="1" x14ac:dyDescent="0.15">
      <c r="D54" s="12"/>
      <c r="E54" s="12"/>
      <c r="F54" s="12"/>
    </row>
    <row r="55" spans="1:14" ht="15" customHeight="1" x14ac:dyDescent="0.15">
      <c r="D55" s="12"/>
      <c r="E55" s="12"/>
      <c r="F55" s="12"/>
    </row>
    <row r="56" spans="1:14" ht="15" customHeight="1" x14ac:dyDescent="0.15">
      <c r="D56" s="12"/>
      <c r="E56" s="12"/>
      <c r="F56" s="12"/>
    </row>
    <row r="57" spans="1:14" ht="15" customHeight="1" x14ac:dyDescent="0.15">
      <c r="F57" s="11"/>
      <c r="G57" s="11"/>
      <c r="H57" s="11"/>
      <c r="I57" s="11"/>
    </row>
    <row r="58" spans="1:14" ht="15" customHeight="1" x14ac:dyDescent="0.15">
      <c r="F58" s="11"/>
      <c r="G58" s="11"/>
      <c r="H58" s="11"/>
      <c r="I58" s="11"/>
    </row>
    <row r="59" spans="1:14" ht="15" customHeight="1" x14ac:dyDescent="0.15">
      <c r="F59" s="11"/>
      <c r="G59" s="11"/>
      <c r="H59" s="11"/>
      <c r="I59" s="11"/>
    </row>
    <row r="60" spans="1:14" ht="15" customHeight="1" x14ac:dyDescent="0.15">
      <c r="A60" s="11" t="s">
        <v>59</v>
      </c>
      <c r="B60" s="11"/>
      <c r="C60" s="11"/>
      <c r="D60" s="11"/>
      <c r="E60" s="11"/>
      <c r="F60" s="11"/>
      <c r="G60" s="11"/>
      <c r="H60" s="11"/>
      <c r="I60" s="11"/>
    </row>
    <row r="61" spans="1:14" ht="15" customHeight="1" x14ac:dyDescent="0.15">
      <c r="A61" s="11"/>
      <c r="B61" s="11"/>
      <c r="C61" s="11"/>
      <c r="D61" s="11"/>
      <c r="E61" s="11"/>
      <c r="F61" s="11"/>
      <c r="G61" s="11"/>
      <c r="H61" s="11"/>
      <c r="I61" s="11"/>
    </row>
    <row r="62" spans="1:14" ht="15" customHeight="1" x14ac:dyDescent="0.15">
      <c r="F62" s="11"/>
      <c r="G62" s="11"/>
      <c r="H62" s="11"/>
      <c r="I62" s="11"/>
    </row>
    <row r="63" spans="1:14" ht="15" customHeight="1" x14ac:dyDescent="0.15"/>
    <row r="64" spans="1:14" ht="15" customHeight="1" x14ac:dyDescent="0.15">
      <c r="B64" s="42" t="s">
        <v>104</v>
      </c>
      <c r="C64" s="42"/>
      <c r="D64" s="42"/>
      <c r="E64" s="42"/>
      <c r="F64" s="42"/>
      <c r="G64" s="42"/>
    </row>
    <row r="65" spans="1:7" ht="15" customHeight="1" x14ac:dyDescent="0.15">
      <c r="A65" s="7" t="s">
        <v>58</v>
      </c>
      <c r="B65" s="8" t="s">
        <v>27</v>
      </c>
      <c r="C65" s="8" t="s">
        <v>25</v>
      </c>
      <c r="D65" s="8" t="s">
        <v>27</v>
      </c>
      <c r="E65" s="8" t="s">
        <v>25</v>
      </c>
      <c r="F65" s="8" t="s">
        <v>27</v>
      </c>
      <c r="G65" s="8" t="s">
        <v>25</v>
      </c>
    </row>
    <row r="66" spans="1:7" ht="15" customHeight="1" x14ac:dyDescent="0.15">
      <c r="A66" s="7"/>
      <c r="B66" s="43" t="s">
        <v>14</v>
      </c>
      <c r="C66" s="43"/>
      <c r="D66" s="43" t="s">
        <v>15</v>
      </c>
      <c r="E66" s="43"/>
      <c r="F66" s="43" t="s">
        <v>16</v>
      </c>
      <c r="G66" s="43"/>
    </row>
    <row r="67" spans="1:7" ht="15" customHeight="1" x14ac:dyDescent="0.15">
      <c r="A67" s="7" t="s">
        <v>57</v>
      </c>
      <c r="B67" s="7">
        <v>62293</v>
      </c>
      <c r="C67" s="7">
        <v>5206</v>
      </c>
      <c r="D67" s="7">
        <v>64234</v>
      </c>
      <c r="E67" s="7">
        <v>4451</v>
      </c>
      <c r="F67" s="7">
        <v>82081</v>
      </c>
      <c r="G67" s="7">
        <v>5636</v>
      </c>
    </row>
    <row r="68" spans="1:7" ht="15" customHeight="1" x14ac:dyDescent="0.15">
      <c r="A68" s="7" t="s">
        <v>56</v>
      </c>
      <c r="B68" s="7">
        <v>4659</v>
      </c>
      <c r="C68" s="7">
        <v>342</v>
      </c>
      <c r="D68" s="7">
        <v>4394</v>
      </c>
      <c r="E68" s="7">
        <v>300</v>
      </c>
      <c r="F68" s="7">
        <v>5395</v>
      </c>
      <c r="G68" s="7">
        <v>422</v>
      </c>
    </row>
    <row r="69" spans="1:7" ht="15" customHeight="1" x14ac:dyDescent="0.15">
      <c r="A69" s="7" t="s">
        <v>18</v>
      </c>
      <c r="B69" s="7">
        <v>48</v>
      </c>
      <c r="C69" s="7">
        <v>7</v>
      </c>
      <c r="D69" s="7">
        <v>40</v>
      </c>
      <c r="E69" s="7">
        <v>6</v>
      </c>
      <c r="F69" s="7">
        <v>39</v>
      </c>
      <c r="G69" s="7">
        <v>7</v>
      </c>
    </row>
    <row r="70" spans="1:7" ht="15" customHeight="1" x14ac:dyDescent="0.15">
      <c r="A70" s="7" t="s">
        <v>19</v>
      </c>
      <c r="B70" s="7">
        <v>24</v>
      </c>
      <c r="C70" s="7">
        <v>5</v>
      </c>
      <c r="D70" s="7">
        <v>17</v>
      </c>
      <c r="E70" s="7">
        <v>4</v>
      </c>
      <c r="F70" s="7">
        <v>13</v>
      </c>
      <c r="G70" s="7">
        <v>3</v>
      </c>
    </row>
    <row r="71" spans="1:7" ht="15" customHeight="1" x14ac:dyDescent="0.15">
      <c r="A71" s="7" t="s">
        <v>20</v>
      </c>
      <c r="B71" s="7">
        <v>18</v>
      </c>
      <c r="C71" s="7">
        <v>4</v>
      </c>
      <c r="D71" s="7">
        <v>19</v>
      </c>
      <c r="E71" s="7">
        <v>3</v>
      </c>
      <c r="F71" s="7">
        <v>14</v>
      </c>
      <c r="G71" s="7">
        <v>3</v>
      </c>
    </row>
    <row r="72" spans="1:7" ht="15" customHeight="1" x14ac:dyDescent="0.15">
      <c r="A72" s="7" t="s">
        <v>21</v>
      </c>
      <c r="B72" s="7">
        <v>5</v>
      </c>
      <c r="C72" s="7">
        <v>1</v>
      </c>
      <c r="D72" s="7">
        <v>14</v>
      </c>
      <c r="E72" s="7">
        <v>2</v>
      </c>
      <c r="F72" s="7">
        <v>4</v>
      </c>
      <c r="G72" s="7">
        <v>1</v>
      </c>
    </row>
    <row r="73" spans="1:7" ht="15" customHeight="1" x14ac:dyDescent="0.15">
      <c r="A73" s="7" t="s">
        <v>22</v>
      </c>
      <c r="B73" s="7">
        <v>4</v>
      </c>
      <c r="C73" s="7">
        <v>1</v>
      </c>
      <c r="D73" s="7">
        <v>0</v>
      </c>
      <c r="E73" s="7">
        <v>0</v>
      </c>
      <c r="F73" s="7">
        <v>9</v>
      </c>
      <c r="G73" s="7">
        <v>2</v>
      </c>
    </row>
    <row r="74" spans="1:7" ht="15" customHeight="1" x14ac:dyDescent="0.15">
      <c r="A74" s="7" t="s">
        <v>23</v>
      </c>
      <c r="B74" s="6">
        <v>0</v>
      </c>
      <c r="C74" s="6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ht="15" customHeight="1" x14ac:dyDescent="0.15">
      <c r="A75" s="7" t="s">
        <v>24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</row>
    <row r="76" spans="1:7" ht="15" customHeight="1" x14ac:dyDescent="0.15">
      <c r="C76" s="6">
        <f>SUM(C69:C75)</f>
        <v>18</v>
      </c>
      <c r="E76" s="6">
        <f t="shared" ref="E76" si="0">SUM(E69:E75)</f>
        <v>15</v>
      </c>
      <c r="G76" s="6">
        <f t="shared" ref="G76" si="1">SUM(G69:G75)</f>
        <v>16</v>
      </c>
    </row>
    <row r="77" spans="1:7" ht="15" customHeight="1" x14ac:dyDescent="0.15">
      <c r="C77" s="6">
        <f>SUM(C68:C75)</f>
        <v>360</v>
      </c>
      <c r="E77" s="6">
        <f t="shared" ref="E77" si="2">SUM(E68:E75)</f>
        <v>315</v>
      </c>
      <c r="G77" s="6">
        <f t="shared" ref="G77" si="3">SUM(G68:G75)</f>
        <v>438</v>
      </c>
    </row>
    <row r="78" spans="1:7" ht="15" customHeight="1" x14ac:dyDescent="0.15">
      <c r="E78" s="6">
        <f>AVERAGE(C68,E68,G68)</f>
        <v>354.66666666666669</v>
      </c>
      <c r="F78" s="6">
        <f>AVERAGE(C76,E76,G76)</f>
        <v>16.333333333333332</v>
      </c>
    </row>
    <row r="79" spans="1:7" ht="15" customHeight="1" x14ac:dyDescent="0.15"/>
    <row r="80" spans="1:7" ht="15" customHeight="1" x14ac:dyDescent="0.15"/>
    <row r="81" spans="1:20" ht="15" customHeight="1" x14ac:dyDescent="0.15"/>
    <row r="82" spans="1:20" ht="15" customHeight="1" x14ac:dyDescent="0.15">
      <c r="A82" s="4"/>
      <c r="H82" s="15"/>
      <c r="I82" s="5"/>
      <c r="J82" s="15"/>
      <c r="K82" s="15"/>
      <c r="L82" s="15"/>
      <c r="M82" s="15"/>
      <c r="N82" s="15" t="s">
        <v>106</v>
      </c>
      <c r="O82" s="6" t="s">
        <v>105</v>
      </c>
      <c r="P82" s="6" t="s">
        <v>107</v>
      </c>
    </row>
    <row r="83" spans="1:20" ht="15" customHeight="1" x14ac:dyDescent="0.15">
      <c r="A83" s="11" t="s">
        <v>62</v>
      </c>
      <c r="B83" s="11"/>
      <c r="C83" s="11"/>
      <c r="D83" s="11"/>
      <c r="E83" s="11"/>
      <c r="F83" s="27"/>
      <c r="G83" s="27"/>
      <c r="H83" s="19"/>
      <c r="I83" s="19"/>
      <c r="J83" s="19"/>
      <c r="K83" s="19"/>
      <c r="L83" s="19"/>
      <c r="M83" s="28" t="s">
        <v>108</v>
      </c>
      <c r="N83" s="28">
        <v>131</v>
      </c>
      <c r="O83" s="11"/>
      <c r="P83" s="11">
        <v>65</v>
      </c>
      <c r="Q83" s="11"/>
      <c r="R83" s="11"/>
      <c r="S83" s="11"/>
      <c r="T83" s="11"/>
    </row>
    <row r="84" spans="1:20" ht="15" customHeight="1" x14ac:dyDescent="0.15">
      <c r="H84" s="15"/>
      <c r="I84" s="15"/>
      <c r="J84" s="15"/>
      <c r="K84" s="15"/>
      <c r="L84" s="15"/>
      <c r="M84" s="15" t="s">
        <v>109</v>
      </c>
      <c r="N84" s="15">
        <v>30</v>
      </c>
      <c r="O84" s="6">
        <v>16</v>
      </c>
      <c r="P84" s="6">
        <v>184</v>
      </c>
    </row>
    <row r="85" spans="1:20" ht="15" customHeight="1" x14ac:dyDescent="0.15">
      <c r="B85" s="44" t="s">
        <v>97</v>
      </c>
      <c r="C85" s="44"/>
      <c r="D85" s="44"/>
      <c r="E85" s="44"/>
      <c r="F85" s="44"/>
      <c r="G85" s="44"/>
      <c r="H85" s="5"/>
      <c r="I85" s="5"/>
      <c r="J85" s="5"/>
      <c r="K85" s="5"/>
      <c r="L85" s="5"/>
      <c r="M85" s="26" t="s">
        <v>110</v>
      </c>
      <c r="N85" s="15">
        <v>19</v>
      </c>
      <c r="O85" s="6">
        <v>8</v>
      </c>
      <c r="P85" s="6">
        <v>26</v>
      </c>
    </row>
    <row r="86" spans="1:20" ht="15" customHeight="1" x14ac:dyDescent="0.15">
      <c r="B86" s="41" t="s">
        <v>14</v>
      </c>
      <c r="C86" s="41"/>
      <c r="D86" s="41" t="s">
        <v>15</v>
      </c>
      <c r="E86" s="41"/>
      <c r="F86" s="41" t="s">
        <v>16</v>
      </c>
      <c r="G86" s="41"/>
      <c r="H86" s="15"/>
      <c r="I86" s="15"/>
      <c r="J86" s="15"/>
      <c r="K86" s="15"/>
      <c r="L86" s="15"/>
      <c r="M86" s="15" t="s">
        <v>111</v>
      </c>
      <c r="N86" s="15">
        <v>609</v>
      </c>
      <c r="O86" s="6">
        <v>355</v>
      </c>
      <c r="P86" s="6">
        <v>5355</v>
      </c>
    </row>
    <row r="87" spans="1:20" ht="15" customHeight="1" x14ac:dyDescent="0.15">
      <c r="A87" s="7" t="s">
        <v>58</v>
      </c>
      <c r="B87" s="8" t="s">
        <v>27</v>
      </c>
      <c r="C87" s="8" t="s">
        <v>25</v>
      </c>
      <c r="D87" s="8" t="s">
        <v>27</v>
      </c>
      <c r="E87" s="8" t="s">
        <v>25</v>
      </c>
      <c r="F87" s="8" t="s">
        <v>27</v>
      </c>
      <c r="G87" s="8" t="s">
        <v>25</v>
      </c>
      <c r="H87" s="15"/>
      <c r="I87" s="15"/>
      <c r="J87" s="15"/>
      <c r="K87" s="15"/>
      <c r="L87" s="15"/>
      <c r="M87" s="15" t="s">
        <v>112</v>
      </c>
      <c r="N87" s="6">
        <v>593</v>
      </c>
    </row>
    <row r="88" spans="1:20" ht="15" customHeight="1" x14ac:dyDescent="0.15">
      <c r="A88" s="7" t="s">
        <v>57</v>
      </c>
      <c r="B88" s="7">
        <v>170000</v>
      </c>
      <c r="C88" s="7">
        <v>9949</v>
      </c>
      <c r="D88" s="7">
        <v>245580</v>
      </c>
      <c r="E88" s="7">
        <v>12782</v>
      </c>
      <c r="F88" s="7">
        <v>77819</v>
      </c>
      <c r="G88" s="7">
        <v>7031</v>
      </c>
      <c r="H88" s="15"/>
      <c r="I88" s="15"/>
      <c r="J88" s="15"/>
      <c r="K88" s="15"/>
      <c r="L88" s="15"/>
      <c r="M88" s="15"/>
      <c r="N88" s="15">
        <f>SUM(N83:N87)</f>
        <v>1382</v>
      </c>
      <c r="O88" s="15">
        <f>SUM(O83:O86)</f>
        <v>379</v>
      </c>
      <c r="P88" s="15">
        <f>SUM(P83:P86)</f>
        <v>5630</v>
      </c>
    </row>
    <row r="89" spans="1:20" ht="15" customHeight="1" x14ac:dyDescent="0.15">
      <c r="A89" s="7" t="s">
        <v>56</v>
      </c>
      <c r="B89" s="7">
        <v>4707</v>
      </c>
      <c r="C89" s="7">
        <v>366</v>
      </c>
      <c r="D89" s="7">
        <v>4230</v>
      </c>
      <c r="E89" s="7">
        <v>439</v>
      </c>
      <c r="F89" s="7">
        <v>3220</v>
      </c>
      <c r="G89" s="7">
        <v>246</v>
      </c>
      <c r="H89" s="15"/>
      <c r="I89" s="15"/>
      <c r="J89" s="15"/>
      <c r="K89" s="15"/>
      <c r="L89" s="15"/>
      <c r="M89" s="28" t="s">
        <v>108</v>
      </c>
      <c r="N89" s="15">
        <f>N83/N88</f>
        <v>9.4790159189580322E-2</v>
      </c>
      <c r="O89" s="15">
        <f>O83/O88</f>
        <v>0</v>
      </c>
      <c r="P89" s="15">
        <f>P83/P88</f>
        <v>1.1545293072824156E-2</v>
      </c>
    </row>
    <row r="90" spans="1:20" ht="15" customHeight="1" x14ac:dyDescent="0.15">
      <c r="A90" s="7" t="s">
        <v>18</v>
      </c>
      <c r="B90" s="7">
        <v>81</v>
      </c>
      <c r="C90" s="7">
        <v>9</v>
      </c>
      <c r="D90" s="7">
        <v>112</v>
      </c>
      <c r="E90" s="7">
        <v>12</v>
      </c>
      <c r="F90" s="7">
        <v>57</v>
      </c>
      <c r="G90" s="7">
        <v>10</v>
      </c>
      <c r="H90" s="15"/>
      <c r="I90" s="15"/>
      <c r="J90" s="15"/>
      <c r="K90" s="15"/>
      <c r="L90" s="15"/>
      <c r="M90" s="15" t="s">
        <v>109</v>
      </c>
      <c r="N90" s="15">
        <f>N84/N88</f>
        <v>2.1707670043415339E-2</v>
      </c>
      <c r="O90" s="15">
        <f>O84/O88</f>
        <v>4.221635883905013E-2</v>
      </c>
      <c r="P90" s="15">
        <f>P84/P88</f>
        <v>3.2682060390763767E-2</v>
      </c>
    </row>
    <row r="91" spans="1:20" ht="15" customHeight="1" x14ac:dyDescent="0.15">
      <c r="A91" s="7" t="s">
        <v>19</v>
      </c>
      <c r="B91" s="7">
        <v>28</v>
      </c>
      <c r="C91" s="7">
        <v>5</v>
      </c>
      <c r="D91" s="7">
        <v>49</v>
      </c>
      <c r="E91" s="7">
        <v>6</v>
      </c>
      <c r="F91" s="7">
        <v>25</v>
      </c>
      <c r="G91" s="7">
        <v>5</v>
      </c>
      <c r="H91" s="15"/>
      <c r="I91" s="15"/>
      <c r="J91" s="15"/>
      <c r="K91" s="15"/>
      <c r="L91" s="15"/>
      <c r="M91" s="26" t="s">
        <v>110</v>
      </c>
      <c r="N91" s="15">
        <f>N85/N88</f>
        <v>1.3748191027496382E-2</v>
      </c>
      <c r="O91" s="15">
        <f>O85/O88</f>
        <v>2.1108179419525065E-2</v>
      </c>
      <c r="P91" s="15">
        <f>P85/P88</f>
        <v>4.6181172291296629E-3</v>
      </c>
    </row>
    <row r="92" spans="1:20" ht="15" customHeight="1" x14ac:dyDescent="0.15">
      <c r="A92" s="7" t="s">
        <v>20</v>
      </c>
      <c r="B92" s="7">
        <v>11</v>
      </c>
      <c r="C92" s="7">
        <v>2</v>
      </c>
      <c r="D92" s="7">
        <v>14</v>
      </c>
      <c r="E92" s="7">
        <v>3</v>
      </c>
      <c r="F92" s="7">
        <v>12</v>
      </c>
      <c r="G92" s="7">
        <v>2</v>
      </c>
      <c r="H92" s="15"/>
      <c r="I92" s="15"/>
      <c r="J92" s="15"/>
      <c r="K92" s="15"/>
      <c r="L92" s="15"/>
      <c r="M92" s="15" t="s">
        <v>111</v>
      </c>
      <c r="N92" s="15">
        <f>N86/N88</f>
        <v>0.44066570188133142</v>
      </c>
      <c r="O92" s="15">
        <f>O86/O88</f>
        <v>0.9366754617414248</v>
      </c>
      <c r="P92" s="15">
        <f>P86/P88</f>
        <v>0.95115452930728239</v>
      </c>
    </row>
    <row r="93" spans="1:20" ht="15" customHeight="1" x14ac:dyDescent="0.15">
      <c r="A93" s="7" t="s">
        <v>21</v>
      </c>
      <c r="B93" s="7">
        <v>5</v>
      </c>
      <c r="C93" s="7">
        <v>1</v>
      </c>
      <c r="D93" s="7">
        <v>4</v>
      </c>
      <c r="E93" s="7">
        <v>1</v>
      </c>
      <c r="F93" s="7">
        <v>5</v>
      </c>
      <c r="G93" s="7">
        <v>1</v>
      </c>
      <c r="H93" s="15"/>
      <c r="I93" s="15"/>
      <c r="J93" s="15"/>
      <c r="K93" s="15"/>
      <c r="L93" s="15"/>
      <c r="M93" s="15"/>
      <c r="N93" s="15"/>
    </row>
    <row r="94" spans="1:20" ht="15" customHeight="1" x14ac:dyDescent="0.15">
      <c r="A94" s="7" t="s">
        <v>22</v>
      </c>
      <c r="B94" s="7">
        <v>4</v>
      </c>
      <c r="C94" s="7">
        <v>1</v>
      </c>
      <c r="D94" s="7">
        <v>6</v>
      </c>
      <c r="E94" s="7">
        <v>1</v>
      </c>
      <c r="F94" s="7">
        <v>0</v>
      </c>
      <c r="G94" s="7">
        <v>0</v>
      </c>
      <c r="H94" s="15"/>
      <c r="I94" s="15"/>
      <c r="J94" s="15"/>
      <c r="K94" s="15"/>
      <c r="L94" s="15"/>
      <c r="M94" s="15"/>
      <c r="N94" s="15"/>
    </row>
    <row r="95" spans="1:20" ht="15" customHeight="1" x14ac:dyDescent="0.15">
      <c r="A95" s="7" t="s">
        <v>23</v>
      </c>
      <c r="B95" s="7">
        <v>0</v>
      </c>
      <c r="C95" s="7">
        <v>0</v>
      </c>
      <c r="D95" s="7">
        <v>2</v>
      </c>
      <c r="E95" s="7">
        <v>1</v>
      </c>
      <c r="F95" s="7">
        <v>0</v>
      </c>
      <c r="G95" s="7">
        <v>0</v>
      </c>
      <c r="H95" s="15"/>
      <c r="I95" s="15"/>
      <c r="J95" s="15"/>
      <c r="K95" s="15"/>
      <c r="L95" s="15"/>
      <c r="M95" s="15"/>
      <c r="N95" s="15"/>
    </row>
    <row r="96" spans="1:20" ht="15" customHeight="1" x14ac:dyDescent="0.15">
      <c r="A96" s="7" t="s">
        <v>24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15"/>
      <c r="I96" s="15"/>
      <c r="J96" s="15"/>
      <c r="K96" s="15"/>
      <c r="L96" s="15"/>
      <c r="M96" s="15"/>
      <c r="N96" s="15"/>
    </row>
    <row r="97" spans="1:14" ht="15" customHeight="1" x14ac:dyDescent="0.15">
      <c r="A97" s="15"/>
      <c r="B97" s="44" t="s">
        <v>98</v>
      </c>
      <c r="C97" s="44"/>
      <c r="D97" s="44"/>
      <c r="E97" s="44"/>
      <c r="F97" s="44"/>
      <c r="G97" s="44"/>
      <c r="H97" s="15"/>
      <c r="I97" s="15"/>
      <c r="J97" s="15"/>
      <c r="K97" s="15"/>
      <c r="L97" s="15"/>
      <c r="M97" s="15"/>
      <c r="N97" s="15"/>
    </row>
    <row r="98" spans="1:14" ht="15" customHeight="1" x14ac:dyDescent="0.15">
      <c r="B98" s="41" t="s">
        <v>14</v>
      </c>
      <c r="C98" s="41"/>
      <c r="D98" s="41" t="s">
        <v>15</v>
      </c>
      <c r="E98" s="41"/>
      <c r="F98" s="41" t="s">
        <v>16</v>
      </c>
      <c r="G98" s="41"/>
      <c r="H98" s="15"/>
      <c r="I98" s="15"/>
      <c r="J98" s="15"/>
      <c r="K98" s="15"/>
      <c r="L98" s="15"/>
      <c r="M98" s="15"/>
      <c r="N98" s="15"/>
    </row>
    <row r="99" spans="1:14" ht="15" customHeight="1" x14ac:dyDescent="0.15">
      <c r="A99" s="7" t="s">
        <v>58</v>
      </c>
      <c r="B99" s="8" t="s">
        <v>27</v>
      </c>
      <c r="C99" s="8" t="s">
        <v>25</v>
      </c>
      <c r="D99" s="8" t="s">
        <v>27</v>
      </c>
      <c r="E99" s="8" t="s">
        <v>25</v>
      </c>
      <c r="F99" s="8" t="s">
        <v>27</v>
      </c>
      <c r="G99" s="8" t="s">
        <v>25</v>
      </c>
      <c r="H99" s="15"/>
      <c r="I99" s="15"/>
      <c r="J99" s="15"/>
      <c r="K99" s="15"/>
      <c r="L99" s="15"/>
      <c r="M99" s="15"/>
      <c r="N99" s="15"/>
    </row>
    <row r="100" spans="1:14" ht="15" customHeight="1" x14ac:dyDescent="0.15">
      <c r="A100" s="7" t="s">
        <v>57</v>
      </c>
      <c r="B100" s="7">
        <v>154254</v>
      </c>
      <c r="C100" s="7">
        <v>17452</v>
      </c>
      <c r="D100" s="7">
        <v>134560</v>
      </c>
      <c r="E100" s="7">
        <v>11489</v>
      </c>
      <c r="F100" s="7">
        <v>224104</v>
      </c>
      <c r="G100" s="7">
        <v>11869</v>
      </c>
      <c r="H100" s="15"/>
      <c r="I100" s="15"/>
      <c r="J100" s="15"/>
      <c r="K100" s="15"/>
      <c r="L100" s="15"/>
      <c r="M100" s="15"/>
      <c r="N100" s="15"/>
    </row>
    <row r="101" spans="1:14" ht="15" customHeight="1" x14ac:dyDescent="0.15">
      <c r="A101" s="7" t="s">
        <v>56</v>
      </c>
      <c r="B101" s="7">
        <v>8451</v>
      </c>
      <c r="C101" s="7">
        <v>718</v>
      </c>
      <c r="D101" s="7">
        <v>5184</v>
      </c>
      <c r="E101" s="7">
        <v>521</v>
      </c>
      <c r="F101" s="7">
        <v>6380</v>
      </c>
      <c r="G101" s="7">
        <v>588</v>
      </c>
      <c r="H101" s="15"/>
      <c r="I101" s="15"/>
      <c r="J101" s="15"/>
      <c r="K101" s="15"/>
      <c r="L101" s="15"/>
      <c r="M101" s="15"/>
      <c r="N101" s="15"/>
    </row>
    <row r="102" spans="1:14" ht="15" customHeight="1" x14ac:dyDescent="0.15">
      <c r="A102" s="7" t="s">
        <v>18</v>
      </c>
      <c r="B102" s="7">
        <v>112</v>
      </c>
      <c r="C102" s="7">
        <v>17</v>
      </c>
      <c r="D102" s="7">
        <v>94</v>
      </c>
      <c r="E102" s="7">
        <v>12</v>
      </c>
      <c r="F102" s="7">
        <v>101</v>
      </c>
      <c r="G102" s="7">
        <v>14</v>
      </c>
      <c r="H102" s="15"/>
      <c r="I102" s="15"/>
      <c r="J102" s="15"/>
      <c r="K102" s="15"/>
      <c r="L102" s="15"/>
      <c r="M102" s="15"/>
      <c r="N102" s="15"/>
    </row>
    <row r="103" spans="1:14" ht="15" customHeight="1" x14ac:dyDescent="0.15">
      <c r="A103" s="7" t="s">
        <v>19</v>
      </c>
      <c r="B103" s="7">
        <v>61</v>
      </c>
      <c r="C103" s="7">
        <v>9</v>
      </c>
      <c r="D103" s="7">
        <v>18</v>
      </c>
      <c r="E103" s="7">
        <v>5</v>
      </c>
      <c r="F103" s="7">
        <v>27</v>
      </c>
      <c r="G103" s="7">
        <v>6</v>
      </c>
      <c r="H103" s="15"/>
      <c r="I103" s="15"/>
      <c r="J103" s="15"/>
      <c r="K103" s="15"/>
      <c r="L103" s="15"/>
      <c r="M103" s="15"/>
      <c r="N103" s="15"/>
    </row>
    <row r="104" spans="1:14" ht="15" customHeight="1" x14ac:dyDescent="0.15">
      <c r="A104" s="7" t="s">
        <v>20</v>
      </c>
      <c r="B104" s="10">
        <v>22</v>
      </c>
      <c r="C104" s="10">
        <v>6</v>
      </c>
      <c r="D104" s="10">
        <v>16</v>
      </c>
      <c r="E104" s="10">
        <v>4</v>
      </c>
      <c r="F104" s="10">
        <v>12</v>
      </c>
      <c r="G104" s="10">
        <v>4</v>
      </c>
    </row>
    <row r="105" spans="1:14" ht="15" customHeight="1" x14ac:dyDescent="0.15">
      <c r="A105" s="7" t="s">
        <v>21</v>
      </c>
      <c r="B105" s="10">
        <v>9</v>
      </c>
      <c r="C105" s="10">
        <v>4</v>
      </c>
      <c r="D105" s="10">
        <v>7</v>
      </c>
      <c r="E105" s="10">
        <v>2</v>
      </c>
      <c r="F105" s="10">
        <v>8</v>
      </c>
      <c r="G105" s="10">
        <v>3</v>
      </c>
    </row>
    <row r="106" spans="1:14" ht="15" customHeight="1" x14ac:dyDescent="0.15">
      <c r="A106" s="7" t="s">
        <v>22</v>
      </c>
      <c r="B106" s="10">
        <v>5</v>
      </c>
      <c r="C106" s="10">
        <v>2</v>
      </c>
      <c r="D106" s="10">
        <v>3</v>
      </c>
      <c r="E106" s="10">
        <v>1</v>
      </c>
      <c r="F106" s="10">
        <v>5</v>
      </c>
      <c r="G106" s="10">
        <v>2</v>
      </c>
    </row>
    <row r="107" spans="1:14" ht="15" customHeight="1" x14ac:dyDescent="0.15">
      <c r="A107" s="7" t="s">
        <v>23</v>
      </c>
      <c r="B107" s="10">
        <v>0</v>
      </c>
      <c r="C107" s="10">
        <v>0</v>
      </c>
      <c r="D107" s="10">
        <v>0</v>
      </c>
      <c r="E107" s="10">
        <v>0</v>
      </c>
      <c r="F107" s="10">
        <v>2</v>
      </c>
      <c r="G107" s="10">
        <v>1</v>
      </c>
      <c r="H107" s="15"/>
      <c r="I107" s="15"/>
      <c r="J107" s="15"/>
      <c r="K107" s="15"/>
      <c r="L107" s="15"/>
      <c r="M107" s="15"/>
    </row>
    <row r="108" spans="1:14" ht="15" customHeight="1" x14ac:dyDescent="0.15">
      <c r="A108" s="7" t="s">
        <v>24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</row>
    <row r="109" spans="1:14" ht="15" customHeight="1" x14ac:dyDescent="0.15">
      <c r="C109" s="6">
        <f>SUM(C102:C108)</f>
        <v>38</v>
      </c>
      <c r="E109" s="6">
        <f>SUM(E102:E108)</f>
        <v>24</v>
      </c>
      <c r="G109" s="6">
        <f t="shared" ref="G109" si="4">SUM(G102:G108)</f>
        <v>30</v>
      </c>
    </row>
    <row r="110" spans="1:14" ht="15" customHeight="1" x14ac:dyDescent="0.15">
      <c r="C110" s="6">
        <f>SUM(C101:C108)</f>
        <v>756</v>
      </c>
      <c r="E110" s="6">
        <f>SUM(E101:E108)</f>
        <v>545</v>
      </c>
      <c r="G110" s="6">
        <f t="shared" ref="G110" si="5">SUM(G101:G108)</f>
        <v>618</v>
      </c>
    </row>
    <row r="111" spans="1:14" ht="15" customHeight="1" x14ac:dyDescent="0.15">
      <c r="E111" s="6">
        <f>AVERAGE(C101,E101,G101)</f>
        <v>609</v>
      </c>
    </row>
    <row r="112" spans="1:14" ht="15" customHeight="1" x14ac:dyDescent="0.15"/>
    <row r="113" spans="1:8" ht="15" customHeight="1" x14ac:dyDescent="0.15"/>
    <row r="114" spans="1:8" ht="15" customHeight="1" x14ac:dyDescent="0.15"/>
    <row r="115" spans="1:8" ht="15" customHeight="1" x14ac:dyDescent="0.15"/>
    <row r="116" spans="1:8" ht="15" customHeight="1" x14ac:dyDescent="0.15"/>
    <row r="117" spans="1:8" ht="15" customHeight="1" x14ac:dyDescent="0.15"/>
    <row r="118" spans="1:8" ht="15" customHeight="1" x14ac:dyDescent="0.15">
      <c r="A118" s="6" t="s">
        <v>17</v>
      </c>
    </row>
    <row r="119" spans="1:8" ht="15" customHeight="1" x14ac:dyDescent="0.15"/>
    <row r="120" spans="1:8" ht="15" customHeight="1" x14ac:dyDescent="0.15">
      <c r="B120" s="42" t="s">
        <v>26</v>
      </c>
      <c r="C120" s="42"/>
      <c r="D120" s="42"/>
      <c r="E120" s="42"/>
      <c r="F120" s="42"/>
      <c r="G120" s="42"/>
    </row>
    <row r="121" spans="1:8" ht="15" customHeight="1" x14ac:dyDescent="0.15">
      <c r="B121" s="43" t="s">
        <v>14</v>
      </c>
      <c r="C121" s="43"/>
      <c r="D121" s="43" t="s">
        <v>15</v>
      </c>
      <c r="E121" s="43"/>
      <c r="F121" s="43" t="s">
        <v>16</v>
      </c>
      <c r="G121" s="43"/>
    </row>
    <row r="122" spans="1:8" ht="15" customHeight="1" x14ac:dyDescent="0.15">
      <c r="A122" s="7" t="s">
        <v>58</v>
      </c>
      <c r="B122" s="8" t="s">
        <v>27</v>
      </c>
      <c r="C122" s="8" t="s">
        <v>25</v>
      </c>
      <c r="D122" s="8" t="s">
        <v>27</v>
      </c>
      <c r="E122" s="8" t="s">
        <v>25</v>
      </c>
      <c r="F122" s="8" t="s">
        <v>27</v>
      </c>
      <c r="G122" s="8" t="s">
        <v>25</v>
      </c>
    </row>
    <row r="123" spans="1:8" ht="15" customHeight="1" x14ac:dyDescent="0.15">
      <c r="A123" s="7" t="s">
        <v>57</v>
      </c>
      <c r="B123" s="7">
        <v>377278</v>
      </c>
      <c r="C123" s="7">
        <v>29435</v>
      </c>
      <c r="D123" s="7">
        <v>308896</v>
      </c>
      <c r="E123" s="7">
        <v>25842</v>
      </c>
      <c r="F123" s="7">
        <v>375495</v>
      </c>
      <c r="G123" s="7">
        <v>29582</v>
      </c>
      <c r="H123" s="6">
        <f>AVERAGE(C123,E123,G123)</f>
        <v>28286.333333333332</v>
      </c>
    </row>
    <row r="124" spans="1:8" ht="15" customHeight="1" x14ac:dyDescent="0.15">
      <c r="A124" s="7" t="s">
        <v>56</v>
      </c>
      <c r="B124" s="7">
        <v>59411</v>
      </c>
      <c r="C124" s="7">
        <v>5531</v>
      </c>
      <c r="D124" s="7">
        <v>56293</v>
      </c>
      <c r="E124" s="7">
        <v>4981</v>
      </c>
      <c r="F124" s="7">
        <v>61847</v>
      </c>
      <c r="G124" s="7">
        <v>5555</v>
      </c>
    </row>
    <row r="125" spans="1:8" ht="15" customHeight="1" x14ac:dyDescent="0.15">
      <c r="A125" s="7" t="s">
        <v>18</v>
      </c>
      <c r="B125" s="7">
        <v>1289</v>
      </c>
      <c r="C125" s="7">
        <v>113</v>
      </c>
      <c r="D125" s="7">
        <v>1001</v>
      </c>
      <c r="E125" s="7">
        <v>91</v>
      </c>
      <c r="F125" s="7">
        <v>1193</v>
      </c>
      <c r="G125" s="7">
        <v>102</v>
      </c>
    </row>
    <row r="126" spans="1:8" ht="15" customHeight="1" x14ac:dyDescent="0.15">
      <c r="A126" s="7" t="s">
        <v>19</v>
      </c>
      <c r="B126" s="7">
        <v>436</v>
      </c>
      <c r="C126" s="7">
        <v>37</v>
      </c>
      <c r="D126" s="7">
        <v>352</v>
      </c>
      <c r="E126" s="7">
        <v>31</v>
      </c>
      <c r="F126" s="7">
        <v>404</v>
      </c>
      <c r="G126" s="7">
        <v>35</v>
      </c>
    </row>
    <row r="127" spans="1:8" ht="15" customHeight="1" x14ac:dyDescent="0.15">
      <c r="A127" s="7" t="s">
        <v>20</v>
      </c>
      <c r="B127" s="7">
        <v>251</v>
      </c>
      <c r="C127" s="7">
        <v>23</v>
      </c>
      <c r="D127" s="7">
        <v>244</v>
      </c>
      <c r="E127" s="7">
        <v>22</v>
      </c>
      <c r="F127" s="7">
        <v>253</v>
      </c>
      <c r="G127" s="7">
        <v>22</v>
      </c>
    </row>
    <row r="128" spans="1:8" ht="15" customHeight="1" x14ac:dyDescent="0.15">
      <c r="A128" s="7" t="s">
        <v>21</v>
      </c>
      <c r="B128" s="7">
        <v>161</v>
      </c>
      <c r="C128" s="7">
        <v>13</v>
      </c>
      <c r="D128" s="7">
        <v>136</v>
      </c>
      <c r="E128" s="7">
        <v>12</v>
      </c>
      <c r="F128" s="7">
        <v>173</v>
      </c>
      <c r="G128" s="7">
        <v>15</v>
      </c>
    </row>
    <row r="129" spans="1:12" ht="15" customHeight="1" x14ac:dyDescent="0.15">
      <c r="A129" s="7" t="s">
        <v>22</v>
      </c>
      <c r="B129" s="7">
        <v>85</v>
      </c>
      <c r="C129" s="7">
        <v>7</v>
      </c>
      <c r="D129" s="7">
        <v>80</v>
      </c>
      <c r="E129" s="7">
        <v>8</v>
      </c>
      <c r="F129" s="7">
        <v>100</v>
      </c>
      <c r="G129" s="7">
        <v>8</v>
      </c>
    </row>
    <row r="130" spans="1:12" ht="15" customHeight="1" x14ac:dyDescent="0.15">
      <c r="A130" s="7" t="s">
        <v>23</v>
      </c>
      <c r="B130" s="7">
        <v>66</v>
      </c>
      <c r="C130" s="7">
        <v>5</v>
      </c>
      <c r="D130" s="7">
        <v>33</v>
      </c>
      <c r="E130" s="7">
        <v>4</v>
      </c>
      <c r="F130" s="7">
        <v>46</v>
      </c>
      <c r="G130" s="7">
        <v>5</v>
      </c>
    </row>
    <row r="131" spans="1:12" ht="15" customHeight="1" x14ac:dyDescent="0.15">
      <c r="A131" s="7" t="s">
        <v>24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K131" s="6">
        <v>65</v>
      </c>
      <c r="L131" s="6">
        <f>K131/5789</f>
        <v>1.1228191397477976E-2</v>
      </c>
    </row>
    <row r="132" spans="1:12" ht="15" customHeight="1" x14ac:dyDescent="0.15">
      <c r="C132" s="6">
        <f>SUM(C125:C131)</f>
        <v>198</v>
      </c>
      <c r="E132" s="6">
        <f>SUM(E125:E131)</f>
        <v>168</v>
      </c>
      <c r="G132" s="6">
        <f t="shared" ref="G132" si="6">SUM(G125:G131)</f>
        <v>187</v>
      </c>
      <c r="K132" s="6">
        <v>184</v>
      </c>
      <c r="L132" s="6">
        <f t="shared" ref="L132:L133" si="7">K132/5789</f>
        <v>3.178441872516842E-2</v>
      </c>
    </row>
    <row r="133" spans="1:12" ht="15" customHeight="1" x14ac:dyDescent="0.15">
      <c r="C133" s="6">
        <f>SUM(C124:C131)</f>
        <v>5729</v>
      </c>
      <c r="E133" s="6">
        <f>SUM(E124:E131)</f>
        <v>5149</v>
      </c>
      <c r="G133" s="6">
        <f t="shared" ref="G133" si="8">SUM(G124:G131)</f>
        <v>5742</v>
      </c>
      <c r="K133" s="6">
        <v>5540</v>
      </c>
      <c r="L133" s="6">
        <f t="shared" si="7"/>
        <v>0.95698738987735366</v>
      </c>
    </row>
    <row r="134" spans="1:12" ht="15" customHeight="1" x14ac:dyDescent="0.15">
      <c r="E134" s="6">
        <f>AVERAGE(C124,E124,G124)</f>
        <v>5355.666666666667</v>
      </c>
      <c r="F134" s="6">
        <f>AVERAGE(C132,E132,G132)</f>
        <v>184.33333333333334</v>
      </c>
      <c r="K134" s="6">
        <f>SUM(K131:K133)</f>
        <v>5789</v>
      </c>
    </row>
    <row r="135" spans="1:12" ht="15" customHeight="1" x14ac:dyDescent="0.15"/>
    <row r="136" spans="1:12" ht="15" customHeight="1" x14ac:dyDescent="0.15"/>
    <row r="137" spans="1:12" ht="15" customHeight="1" x14ac:dyDescent="0.15"/>
    <row r="138" spans="1:12" ht="15" customHeight="1" x14ac:dyDescent="0.15">
      <c r="A138" s="6" t="s">
        <v>99</v>
      </c>
    </row>
    <row r="139" spans="1:12" ht="15" customHeight="1" x14ac:dyDescent="0.15"/>
    <row r="140" spans="1:12" ht="15" customHeight="1" x14ac:dyDescent="0.15">
      <c r="B140" s="41" t="s">
        <v>14</v>
      </c>
      <c r="C140" s="41"/>
      <c r="D140" s="41" t="s">
        <v>15</v>
      </c>
      <c r="E140" s="41"/>
      <c r="F140" s="41" t="s">
        <v>16</v>
      </c>
      <c r="G140" s="41"/>
    </row>
    <row r="141" spans="1:12" ht="15" customHeight="1" x14ac:dyDescent="0.15">
      <c r="A141" s="7" t="s">
        <v>2</v>
      </c>
      <c r="B141" s="8" t="s">
        <v>27</v>
      </c>
      <c r="C141" s="8" t="s">
        <v>25</v>
      </c>
      <c r="D141" s="8" t="s">
        <v>27</v>
      </c>
      <c r="E141" s="8" t="s">
        <v>25</v>
      </c>
      <c r="F141" s="8" t="s">
        <v>27</v>
      </c>
      <c r="G141" s="8" t="s">
        <v>25</v>
      </c>
    </row>
    <row r="142" spans="1:12" ht="15" customHeight="1" x14ac:dyDescent="0.15">
      <c r="A142" s="7" t="s">
        <v>100</v>
      </c>
      <c r="B142" s="7">
        <v>89</v>
      </c>
      <c r="C142" s="7">
        <v>11</v>
      </c>
      <c r="D142" s="7">
        <v>256</v>
      </c>
      <c r="E142" s="7">
        <v>28</v>
      </c>
      <c r="F142" s="7">
        <v>147</v>
      </c>
      <c r="G142" s="7">
        <v>18</v>
      </c>
      <c r="H142" s="6">
        <f>SUM(C142,E142,G142)</f>
        <v>57</v>
      </c>
    </row>
    <row r="143" spans="1:12" ht="15" customHeight="1" x14ac:dyDescent="0.15">
      <c r="A143" s="7" t="s">
        <v>101</v>
      </c>
      <c r="B143" s="7">
        <v>62</v>
      </c>
      <c r="C143" s="7">
        <v>8</v>
      </c>
      <c r="D143" s="7">
        <v>47</v>
      </c>
      <c r="E143" s="7">
        <v>6</v>
      </c>
      <c r="F143" s="7">
        <v>76</v>
      </c>
      <c r="G143" s="7">
        <v>10</v>
      </c>
      <c r="H143" s="6">
        <f t="shared" ref="H143:H144" si="9">SUM(C143,E143,G143)</f>
        <v>24</v>
      </c>
    </row>
    <row r="144" spans="1:12" ht="15" customHeight="1" x14ac:dyDescent="0.15">
      <c r="A144" s="7" t="s">
        <v>102</v>
      </c>
      <c r="B144" s="7">
        <v>143</v>
      </c>
      <c r="C144" s="7">
        <v>19</v>
      </c>
      <c r="D144" s="7">
        <v>296</v>
      </c>
      <c r="E144" s="7">
        <v>37</v>
      </c>
      <c r="F144" s="7">
        <v>167</v>
      </c>
      <c r="G144" s="7">
        <v>21</v>
      </c>
      <c r="H144" s="6">
        <f t="shared" si="9"/>
        <v>77</v>
      </c>
    </row>
    <row r="145" spans="3:4" ht="15" customHeight="1" x14ac:dyDescent="0.15"/>
    <row r="146" spans="3:4" ht="15" customHeight="1" x14ac:dyDescent="0.15"/>
    <row r="147" spans="3:4" ht="15" customHeight="1" x14ac:dyDescent="0.15"/>
    <row r="148" spans="3:4" ht="15" customHeight="1" x14ac:dyDescent="0.15"/>
    <row r="149" spans="3:4" ht="15" customHeight="1" x14ac:dyDescent="0.15"/>
    <row r="150" spans="3:4" ht="15" customHeight="1" x14ac:dyDescent="0.15"/>
    <row r="151" spans="3:4" ht="15" customHeight="1" x14ac:dyDescent="0.15"/>
    <row r="152" spans="3:4" ht="15" customHeight="1" x14ac:dyDescent="0.15"/>
    <row r="153" spans="3:4" ht="15" customHeight="1" x14ac:dyDescent="0.2">
      <c r="C153" s="30"/>
      <c r="D153" s="30"/>
    </row>
    <row r="154" spans="3:4" ht="15" customHeight="1" x14ac:dyDescent="0.2">
      <c r="C154" s="30"/>
      <c r="D154" s="30"/>
    </row>
    <row r="155" spans="3:4" ht="16" x14ac:dyDescent="0.2">
      <c r="C155" s="30"/>
      <c r="D155" s="30"/>
    </row>
    <row r="156" spans="3:4" ht="16" x14ac:dyDescent="0.2">
      <c r="C156" s="30"/>
      <c r="D156" s="30"/>
    </row>
  </sheetData>
  <mergeCells count="20">
    <mergeCell ref="D98:E98"/>
    <mergeCell ref="F98:G98"/>
    <mergeCell ref="B120:G120"/>
    <mergeCell ref="C21:D21"/>
    <mergeCell ref="B140:C140"/>
    <mergeCell ref="D140:E140"/>
    <mergeCell ref="F140:G140"/>
    <mergeCell ref="B64:G64"/>
    <mergeCell ref="B66:C66"/>
    <mergeCell ref="D66:E66"/>
    <mergeCell ref="F66:G66"/>
    <mergeCell ref="B85:G85"/>
    <mergeCell ref="B86:C86"/>
    <mergeCell ref="D86:E86"/>
    <mergeCell ref="F86:G86"/>
    <mergeCell ref="B121:C121"/>
    <mergeCell ref="D121:E121"/>
    <mergeCell ref="F121:G121"/>
    <mergeCell ref="B97:G97"/>
    <mergeCell ref="B98:C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B68A-9DF2-6641-9ED3-EE766CD6565A}">
  <dimension ref="A1:R32"/>
  <sheetViews>
    <sheetView workbookViewId="0">
      <selection activeCell="A32" sqref="A32"/>
    </sheetView>
  </sheetViews>
  <sheetFormatPr baseColWidth="10" defaultColWidth="11" defaultRowHeight="16" x14ac:dyDescent="0.2"/>
  <cols>
    <col min="1" max="1" width="13" style="1" customWidth="1"/>
    <col min="2" max="2" width="18.6640625" style="1" bestFit="1" customWidth="1"/>
    <col min="3" max="4" width="14.1640625" style="1" bestFit="1" customWidth="1"/>
    <col min="5" max="5" width="9.5" style="1" bestFit="1" customWidth="1"/>
    <col min="6" max="6" width="16.5" style="1" bestFit="1" customWidth="1"/>
    <col min="7" max="7" width="11" style="1" bestFit="1"/>
    <col min="8" max="8" width="18" style="1" bestFit="1" customWidth="1"/>
    <col min="9" max="9" width="11" style="1" bestFit="1"/>
    <col min="10" max="10" width="18" style="1" bestFit="1" customWidth="1"/>
    <col min="11" max="11" width="11" style="1" bestFit="1"/>
    <col min="12" max="12" width="18" style="1" bestFit="1" customWidth="1"/>
    <col min="13" max="13" width="11" style="1" bestFit="1"/>
    <col min="14" max="14" width="18" style="1" bestFit="1" customWidth="1"/>
    <col min="15" max="15" width="11" style="1" bestFit="1"/>
    <col min="16" max="16" width="18" style="1" bestFit="1" customWidth="1"/>
    <col min="17" max="17" width="12.1640625" style="1" bestFit="1" customWidth="1"/>
    <col min="18" max="18" width="17" style="1" bestFit="1" customWidth="1"/>
    <col min="19" max="16384" width="11" style="1"/>
  </cols>
  <sheetData>
    <row r="1" spans="1:18" x14ac:dyDescent="0.2">
      <c r="E1" s="46" t="s">
        <v>133</v>
      </c>
      <c r="F1" s="46"/>
      <c r="G1" s="46"/>
      <c r="H1" s="46"/>
      <c r="I1" s="46"/>
      <c r="J1" s="46"/>
      <c r="K1" s="46" t="s">
        <v>65</v>
      </c>
      <c r="L1" s="46"/>
      <c r="M1" s="46"/>
      <c r="N1" s="46"/>
      <c r="O1" s="46"/>
      <c r="P1" s="46"/>
    </row>
    <row r="2" spans="1:18" x14ac:dyDescent="0.2">
      <c r="E2" s="46">
        <v>1</v>
      </c>
      <c r="F2" s="46"/>
      <c r="G2" s="46">
        <v>2</v>
      </c>
      <c r="H2" s="46"/>
      <c r="I2" s="46">
        <v>3</v>
      </c>
      <c r="J2" s="46"/>
      <c r="K2" s="46">
        <v>1</v>
      </c>
      <c r="L2" s="46"/>
      <c r="M2" s="46">
        <v>2</v>
      </c>
      <c r="N2" s="46"/>
      <c r="O2" s="46">
        <v>3</v>
      </c>
      <c r="P2" s="46"/>
    </row>
    <row r="3" spans="1:18" x14ac:dyDescent="0.2">
      <c r="A3" s="1" t="s">
        <v>131</v>
      </c>
      <c r="B3" s="1" t="s">
        <v>28</v>
      </c>
      <c r="C3" s="1" t="s">
        <v>64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  <c r="R3" s="1" t="s">
        <v>127</v>
      </c>
    </row>
    <row r="4" spans="1:18" x14ac:dyDescent="0.2">
      <c r="A4" s="31" t="s">
        <v>13</v>
      </c>
      <c r="B4" s="31" t="s">
        <v>29</v>
      </c>
      <c r="C4" s="31" t="s">
        <v>30</v>
      </c>
      <c r="D4" s="31">
        <v>101246537</v>
      </c>
      <c r="E4" s="31">
        <v>26304</v>
      </c>
      <c r="F4" s="31">
        <v>1</v>
      </c>
      <c r="G4" s="31">
        <v>18544</v>
      </c>
      <c r="H4" s="31">
        <v>0</v>
      </c>
      <c r="I4" s="31">
        <v>36609</v>
      </c>
      <c r="J4" s="31">
        <v>0</v>
      </c>
      <c r="K4" s="31">
        <v>29435</v>
      </c>
      <c r="L4" s="31">
        <v>32</v>
      </c>
      <c r="M4" s="31">
        <v>25842</v>
      </c>
      <c r="N4" s="31">
        <v>21</v>
      </c>
      <c r="O4" s="31">
        <v>29582</v>
      </c>
      <c r="P4" s="31">
        <v>43</v>
      </c>
      <c r="Q4" s="31">
        <v>1.22188459043384E-3</v>
      </c>
      <c r="R4" s="31">
        <v>1.83282688565077E-2</v>
      </c>
    </row>
    <row r="5" spans="1:18" x14ac:dyDescent="0.2">
      <c r="A5" s="31" t="s">
        <v>13</v>
      </c>
      <c r="B5" s="31" t="s">
        <v>35</v>
      </c>
      <c r="C5" s="31" t="s">
        <v>36</v>
      </c>
      <c r="D5" s="31">
        <v>37138613</v>
      </c>
      <c r="E5" s="31">
        <v>26304</v>
      </c>
      <c r="F5" s="31">
        <v>1</v>
      </c>
      <c r="G5" s="31">
        <v>18544</v>
      </c>
      <c r="H5" s="31">
        <v>0</v>
      </c>
      <c r="I5" s="31">
        <v>36609</v>
      </c>
      <c r="J5" s="31">
        <v>2</v>
      </c>
      <c r="K5" s="31">
        <v>29435</v>
      </c>
      <c r="L5" s="31">
        <v>16</v>
      </c>
      <c r="M5" s="31">
        <v>25842</v>
      </c>
      <c r="N5" s="31">
        <v>15</v>
      </c>
      <c r="O5" s="31">
        <v>29582</v>
      </c>
      <c r="P5" s="31">
        <v>7</v>
      </c>
      <c r="Q5" s="31">
        <v>1.12988439499701E-2</v>
      </c>
      <c r="R5" s="31">
        <v>4.2370664812387701E-2</v>
      </c>
    </row>
    <row r="6" spans="1:18" x14ac:dyDescent="0.2">
      <c r="A6" s="31" t="s">
        <v>13</v>
      </c>
      <c r="B6" s="31" t="s">
        <v>34</v>
      </c>
      <c r="C6" s="31" t="s">
        <v>30</v>
      </c>
      <c r="D6" s="31">
        <v>3602311</v>
      </c>
      <c r="E6" s="31">
        <v>26304</v>
      </c>
      <c r="F6" s="31">
        <v>0</v>
      </c>
      <c r="G6" s="31">
        <v>18544</v>
      </c>
      <c r="H6" s="31">
        <v>1</v>
      </c>
      <c r="I6" s="31">
        <v>36609</v>
      </c>
      <c r="J6" s="31">
        <v>1</v>
      </c>
      <c r="K6" s="31">
        <v>29435</v>
      </c>
      <c r="L6" s="31">
        <v>11</v>
      </c>
      <c r="M6" s="31">
        <v>25842</v>
      </c>
      <c r="N6" s="31">
        <v>8</v>
      </c>
      <c r="O6" s="31">
        <v>29582</v>
      </c>
      <c r="P6" s="31">
        <v>13</v>
      </c>
      <c r="Q6" s="31">
        <v>1.0163989693885E-2</v>
      </c>
      <c r="R6" s="31">
        <v>4.2370664812387701E-2</v>
      </c>
    </row>
    <row r="7" spans="1:18" x14ac:dyDescent="0.2">
      <c r="A7" s="31" t="s">
        <v>13</v>
      </c>
      <c r="B7" s="31" t="s">
        <v>7</v>
      </c>
      <c r="C7" s="31" t="s">
        <v>39</v>
      </c>
      <c r="D7" s="31">
        <v>17654745</v>
      </c>
      <c r="E7" s="31">
        <v>26304</v>
      </c>
      <c r="F7" s="31">
        <v>1</v>
      </c>
      <c r="G7" s="31">
        <v>18544</v>
      </c>
      <c r="H7" s="31">
        <v>0</v>
      </c>
      <c r="I7" s="31">
        <v>36609</v>
      </c>
      <c r="J7" s="31">
        <v>1</v>
      </c>
      <c r="K7" s="31">
        <v>29435</v>
      </c>
      <c r="L7" s="31">
        <v>8</v>
      </c>
      <c r="M7" s="31">
        <v>25842</v>
      </c>
      <c r="N7" s="31">
        <v>9</v>
      </c>
      <c r="O7" s="31">
        <v>29582</v>
      </c>
      <c r="P7" s="31">
        <v>11</v>
      </c>
      <c r="Q7" s="31">
        <v>8.3626011777976402E-3</v>
      </c>
      <c r="R7" s="31">
        <v>4.2370664812387701E-2</v>
      </c>
    </row>
    <row r="8" spans="1:18" x14ac:dyDescent="0.2">
      <c r="A8" s="1" t="s">
        <v>13</v>
      </c>
      <c r="B8" s="1" t="s">
        <v>47</v>
      </c>
      <c r="C8" s="1" t="s">
        <v>30</v>
      </c>
      <c r="D8" s="1">
        <v>3602643</v>
      </c>
      <c r="E8" s="1">
        <v>26304</v>
      </c>
      <c r="F8" s="1">
        <v>0</v>
      </c>
      <c r="G8" s="1">
        <v>18544</v>
      </c>
      <c r="H8" s="1">
        <v>0</v>
      </c>
      <c r="I8" s="1">
        <v>36609</v>
      </c>
      <c r="J8" s="1">
        <v>0</v>
      </c>
      <c r="K8" s="1">
        <v>29435</v>
      </c>
      <c r="L8" s="1">
        <v>4</v>
      </c>
      <c r="M8" s="1">
        <v>25842</v>
      </c>
      <c r="N8" s="1">
        <v>1</v>
      </c>
      <c r="O8" s="1">
        <v>29582</v>
      </c>
      <c r="P8" s="1">
        <v>3</v>
      </c>
      <c r="Q8" s="1">
        <v>2.8732409290848901E-2</v>
      </c>
      <c r="R8" s="1">
        <v>6.7200123351306304E-2</v>
      </c>
    </row>
    <row r="9" spans="1:18" x14ac:dyDescent="0.2">
      <c r="A9" s="1" t="s">
        <v>13</v>
      </c>
      <c r="B9" s="1" t="s">
        <v>37</v>
      </c>
      <c r="C9" s="1" t="s">
        <v>38</v>
      </c>
      <c r="D9" s="1">
        <v>15826034</v>
      </c>
      <c r="E9" s="1">
        <v>26304</v>
      </c>
      <c r="F9" s="1">
        <v>0</v>
      </c>
      <c r="G9" s="1">
        <v>18544</v>
      </c>
      <c r="H9" s="1">
        <v>0</v>
      </c>
      <c r="I9" s="1">
        <v>36609</v>
      </c>
      <c r="J9" s="1">
        <v>1</v>
      </c>
      <c r="K9" s="1">
        <v>29435</v>
      </c>
      <c r="L9" s="1">
        <v>14</v>
      </c>
      <c r="M9" s="1">
        <v>25842</v>
      </c>
      <c r="N9" s="1">
        <v>3</v>
      </c>
      <c r="O9" s="1">
        <v>29582</v>
      </c>
      <c r="P9" s="1">
        <v>14</v>
      </c>
      <c r="Q9" s="1">
        <v>3.0060861285962401E-2</v>
      </c>
      <c r="R9" s="1">
        <v>6.7200123351306304E-2</v>
      </c>
    </row>
    <row r="10" spans="1:18" x14ac:dyDescent="0.2">
      <c r="A10" s="1" t="s">
        <v>13</v>
      </c>
      <c r="B10" s="1" t="s">
        <v>45</v>
      </c>
      <c r="C10" s="1" t="s">
        <v>39</v>
      </c>
      <c r="D10" s="1">
        <v>72979521</v>
      </c>
      <c r="E10" s="1">
        <v>26304</v>
      </c>
      <c r="F10" s="1">
        <v>0</v>
      </c>
      <c r="G10" s="1">
        <v>18544</v>
      </c>
      <c r="H10" s="1">
        <v>0</v>
      </c>
      <c r="I10" s="1">
        <v>36609</v>
      </c>
      <c r="J10" s="1">
        <v>0</v>
      </c>
      <c r="K10" s="1">
        <v>29435</v>
      </c>
      <c r="L10" s="1">
        <v>2</v>
      </c>
      <c r="M10" s="1">
        <v>25842</v>
      </c>
      <c r="N10" s="1">
        <v>1</v>
      </c>
      <c r="O10" s="1">
        <v>29582</v>
      </c>
      <c r="P10" s="1">
        <v>4</v>
      </c>
      <c r="Q10" s="1">
        <v>3.1360057563943E-2</v>
      </c>
      <c r="R10" s="1">
        <v>6.7200123351306304E-2</v>
      </c>
    </row>
    <row r="11" spans="1:18" x14ac:dyDescent="0.2">
      <c r="A11" s="1" t="s">
        <v>13</v>
      </c>
      <c r="B11" s="1" t="s">
        <v>31</v>
      </c>
      <c r="C11" s="1" t="s">
        <v>32</v>
      </c>
      <c r="D11" s="1">
        <v>59036030</v>
      </c>
      <c r="E11" s="1">
        <v>26304</v>
      </c>
      <c r="F11" s="1">
        <v>0</v>
      </c>
      <c r="G11" s="1">
        <v>18544</v>
      </c>
      <c r="H11" s="1">
        <v>0</v>
      </c>
      <c r="I11" s="1">
        <v>36609</v>
      </c>
      <c r="J11" s="1">
        <v>1</v>
      </c>
      <c r="K11" s="1">
        <v>29435</v>
      </c>
      <c r="L11" s="1">
        <v>3</v>
      </c>
      <c r="M11" s="1">
        <v>25842</v>
      </c>
      <c r="N11" s="1">
        <v>7</v>
      </c>
      <c r="O11" s="1">
        <v>29582</v>
      </c>
      <c r="P11" s="1">
        <v>2</v>
      </c>
      <c r="Q11" s="1">
        <v>3.72393119997661E-2</v>
      </c>
      <c r="R11" s="1">
        <v>6.9823709999561501E-2</v>
      </c>
    </row>
    <row r="12" spans="1:18" x14ac:dyDescent="0.2">
      <c r="A12" s="1" t="s">
        <v>13</v>
      </c>
      <c r="B12" s="1" t="s">
        <v>41</v>
      </c>
      <c r="C12" s="1" t="s">
        <v>30</v>
      </c>
      <c r="D12" s="1">
        <v>99634630</v>
      </c>
      <c r="E12" s="1">
        <v>26304</v>
      </c>
      <c r="F12" s="1">
        <v>1</v>
      </c>
      <c r="G12" s="1">
        <v>18544</v>
      </c>
      <c r="H12" s="1">
        <v>0</v>
      </c>
      <c r="I12" s="1">
        <v>36609</v>
      </c>
      <c r="J12" s="1">
        <v>0</v>
      </c>
      <c r="K12" s="1">
        <v>29435</v>
      </c>
      <c r="L12" s="1">
        <v>3</v>
      </c>
      <c r="M12" s="1">
        <v>25842</v>
      </c>
      <c r="N12" s="1">
        <v>4</v>
      </c>
      <c r="O12" s="1">
        <v>29582</v>
      </c>
      <c r="P12" s="1">
        <v>1</v>
      </c>
      <c r="Q12" s="1">
        <v>5.9214010744164401E-2</v>
      </c>
      <c r="R12" s="1">
        <v>9.8690017906940694E-2</v>
      </c>
    </row>
    <row r="13" spans="1:18" x14ac:dyDescent="0.2">
      <c r="A13" s="1" t="s">
        <v>13</v>
      </c>
      <c r="B13" s="1" t="s">
        <v>40</v>
      </c>
      <c r="C13" s="1" t="s">
        <v>8</v>
      </c>
      <c r="D13" s="1">
        <v>19749231</v>
      </c>
      <c r="E13" s="1">
        <v>26304</v>
      </c>
      <c r="F13" s="1">
        <v>1</v>
      </c>
      <c r="G13" s="1">
        <v>18544</v>
      </c>
      <c r="H13" s="1">
        <v>0</v>
      </c>
      <c r="I13" s="1">
        <v>36609</v>
      </c>
      <c r="J13" s="1">
        <v>0</v>
      </c>
      <c r="K13" s="1">
        <v>29435</v>
      </c>
      <c r="L13" s="1">
        <v>9</v>
      </c>
      <c r="M13" s="1">
        <v>25842</v>
      </c>
      <c r="N13" s="1">
        <v>8</v>
      </c>
      <c r="O13" s="1">
        <v>29582</v>
      </c>
      <c r="P13" s="1">
        <v>0</v>
      </c>
      <c r="Q13" s="1">
        <v>0.235781938628772</v>
      </c>
      <c r="R13" s="1">
        <v>0.35367290794315798</v>
      </c>
    </row>
    <row r="14" spans="1:18" x14ac:dyDescent="0.2">
      <c r="A14" s="1" t="s">
        <v>13</v>
      </c>
      <c r="B14" s="1" t="s">
        <v>44</v>
      </c>
      <c r="C14" s="1" t="s">
        <v>0</v>
      </c>
      <c r="D14" s="1">
        <v>111258952</v>
      </c>
      <c r="E14" s="1">
        <v>26304</v>
      </c>
      <c r="F14" s="1">
        <v>0</v>
      </c>
      <c r="G14" s="1">
        <v>18544</v>
      </c>
      <c r="H14" s="1">
        <v>0</v>
      </c>
      <c r="I14" s="1">
        <v>36609</v>
      </c>
      <c r="J14" s="1">
        <v>0</v>
      </c>
      <c r="K14" s="1">
        <v>29435</v>
      </c>
      <c r="L14" s="1">
        <v>0</v>
      </c>
      <c r="M14" s="1">
        <v>25842</v>
      </c>
      <c r="N14" s="1">
        <v>2</v>
      </c>
      <c r="O14" s="1">
        <v>29582</v>
      </c>
      <c r="P14" s="1">
        <v>0</v>
      </c>
      <c r="Q14" s="1">
        <v>0.42264973081037399</v>
      </c>
      <c r="R14" s="1">
        <v>0.52831216351296795</v>
      </c>
    </row>
    <row r="15" spans="1:18" x14ac:dyDescent="0.2">
      <c r="A15" s="1" t="s">
        <v>13</v>
      </c>
      <c r="B15" s="1" t="s">
        <v>46</v>
      </c>
      <c r="C15" s="1" t="s">
        <v>11</v>
      </c>
      <c r="D15" s="1">
        <v>57326728</v>
      </c>
      <c r="E15" s="1">
        <v>26304</v>
      </c>
      <c r="F15" s="1">
        <v>0</v>
      </c>
      <c r="G15" s="1">
        <v>18544</v>
      </c>
      <c r="H15" s="1">
        <v>0</v>
      </c>
      <c r="I15" s="1">
        <v>36609</v>
      </c>
      <c r="J15" s="1">
        <v>0</v>
      </c>
      <c r="K15" s="1">
        <v>29435</v>
      </c>
      <c r="L15" s="1">
        <v>0</v>
      </c>
      <c r="M15" s="1">
        <v>25842</v>
      </c>
      <c r="N15" s="1">
        <v>2</v>
      </c>
      <c r="O15" s="1">
        <v>29582</v>
      </c>
      <c r="P15" s="1">
        <v>0</v>
      </c>
      <c r="Q15" s="1">
        <v>0.42264973081037399</v>
      </c>
      <c r="R15" s="1">
        <v>0.52831216351296795</v>
      </c>
    </row>
    <row r="16" spans="1:18" x14ac:dyDescent="0.2">
      <c r="A16" s="1" t="s">
        <v>13</v>
      </c>
      <c r="B16" s="1" t="s">
        <v>33</v>
      </c>
      <c r="C16" s="1" t="s">
        <v>8</v>
      </c>
      <c r="D16" s="1">
        <v>73927431</v>
      </c>
      <c r="E16" s="1">
        <v>26304</v>
      </c>
      <c r="F16" s="1">
        <v>0</v>
      </c>
      <c r="G16" s="1">
        <v>18544</v>
      </c>
      <c r="H16" s="1">
        <v>2</v>
      </c>
      <c r="I16" s="1">
        <v>36609</v>
      </c>
      <c r="J16" s="1">
        <v>0</v>
      </c>
      <c r="K16" s="1">
        <v>29435</v>
      </c>
      <c r="L16" s="1">
        <v>0</v>
      </c>
      <c r="M16" s="1">
        <v>25842</v>
      </c>
      <c r="N16" s="1">
        <v>1</v>
      </c>
      <c r="O16" s="1">
        <v>29582</v>
      </c>
      <c r="P16" s="1">
        <v>0</v>
      </c>
      <c r="Q16" s="1">
        <v>0.75177308539669196</v>
      </c>
      <c r="R16" s="1">
        <v>0.86743048315002902</v>
      </c>
    </row>
    <row r="17" spans="1:18" x14ac:dyDescent="0.2">
      <c r="A17" s="1" t="s">
        <v>13</v>
      </c>
      <c r="B17" s="1" t="s">
        <v>42</v>
      </c>
      <c r="C17" s="1" t="s">
        <v>30</v>
      </c>
      <c r="D17" s="1">
        <v>99643638</v>
      </c>
      <c r="E17" s="1">
        <v>26304</v>
      </c>
      <c r="F17" s="1">
        <v>0</v>
      </c>
      <c r="G17" s="1">
        <v>18544</v>
      </c>
      <c r="H17" s="1">
        <v>1</v>
      </c>
      <c r="I17" s="1">
        <v>36609</v>
      </c>
      <c r="J17" s="1">
        <v>0</v>
      </c>
      <c r="K17" s="1">
        <v>29435</v>
      </c>
      <c r="L17" s="1">
        <v>1</v>
      </c>
      <c r="M17" s="1">
        <v>25842</v>
      </c>
      <c r="N17" s="1">
        <v>0</v>
      </c>
      <c r="O17" s="1">
        <v>29582</v>
      </c>
      <c r="P17" s="1">
        <v>0</v>
      </c>
      <c r="Q17" s="1">
        <v>0.87985985258347299</v>
      </c>
      <c r="R17" s="1">
        <v>0.90867388713263697</v>
      </c>
    </row>
    <row r="18" spans="1:18" x14ac:dyDescent="0.2">
      <c r="A18" s="1" t="s">
        <v>13</v>
      </c>
      <c r="B18" s="1" t="s">
        <v>43</v>
      </c>
      <c r="C18" s="1" t="s">
        <v>8</v>
      </c>
      <c r="D18" s="1">
        <v>30765380</v>
      </c>
      <c r="E18" s="1">
        <v>26304</v>
      </c>
      <c r="F18" s="1">
        <v>0</v>
      </c>
      <c r="G18" s="1">
        <v>18544</v>
      </c>
      <c r="H18" s="1">
        <v>0</v>
      </c>
      <c r="I18" s="1">
        <v>36609</v>
      </c>
      <c r="J18" s="1">
        <v>1</v>
      </c>
      <c r="K18" s="1">
        <v>29435</v>
      </c>
      <c r="L18" s="1">
        <v>0</v>
      </c>
      <c r="M18" s="1">
        <v>25842</v>
      </c>
      <c r="N18" s="1">
        <v>1</v>
      </c>
      <c r="O18" s="1">
        <v>29582</v>
      </c>
      <c r="P18" s="1">
        <v>0</v>
      </c>
      <c r="Q18" s="1">
        <v>0.90867388713263697</v>
      </c>
      <c r="R18" s="1">
        <v>0.90867388713263697</v>
      </c>
    </row>
    <row r="19" spans="1:18" x14ac:dyDescent="0.2">
      <c r="A19" s="1" t="s">
        <v>128</v>
      </c>
      <c r="B19" s="1">
        <v>1</v>
      </c>
      <c r="C19" s="1" t="s">
        <v>9</v>
      </c>
      <c r="D19" s="1">
        <v>142382323</v>
      </c>
      <c r="E19" s="1">
        <v>2937</v>
      </c>
      <c r="F19" s="1">
        <v>0</v>
      </c>
      <c r="G19" s="1">
        <v>5048</v>
      </c>
      <c r="H19" s="1">
        <v>0</v>
      </c>
      <c r="I19" s="1">
        <v>6232</v>
      </c>
      <c r="J19" s="1">
        <v>0</v>
      </c>
      <c r="K19" s="1">
        <v>5206</v>
      </c>
      <c r="L19" s="1">
        <v>8</v>
      </c>
      <c r="M19" s="1">
        <v>4451</v>
      </c>
      <c r="N19" s="1">
        <v>3</v>
      </c>
      <c r="O19" s="1">
        <v>5636</v>
      </c>
      <c r="P19" s="1">
        <v>1</v>
      </c>
      <c r="Q19" s="1">
        <v>7.2804010997555305E-2</v>
      </c>
      <c r="R19" s="1">
        <v>0.182010027493888</v>
      </c>
    </row>
    <row r="20" spans="1:18" x14ac:dyDescent="0.2">
      <c r="A20" s="1" t="s">
        <v>128</v>
      </c>
      <c r="B20" s="1">
        <v>5</v>
      </c>
      <c r="C20" s="1" t="s">
        <v>32</v>
      </c>
      <c r="D20" s="1">
        <v>59278543</v>
      </c>
      <c r="E20" s="1">
        <v>2937</v>
      </c>
      <c r="F20" s="1">
        <v>0</v>
      </c>
      <c r="G20" s="1">
        <v>5048</v>
      </c>
      <c r="H20" s="1">
        <v>1</v>
      </c>
      <c r="I20" s="1">
        <v>6232</v>
      </c>
      <c r="J20" s="1">
        <v>0</v>
      </c>
      <c r="K20" s="1">
        <v>5206</v>
      </c>
      <c r="L20" s="1">
        <v>9</v>
      </c>
      <c r="M20" s="1">
        <v>4451</v>
      </c>
      <c r="N20" s="1">
        <v>3</v>
      </c>
      <c r="O20" s="1">
        <v>5636</v>
      </c>
      <c r="P20" s="1">
        <v>2</v>
      </c>
      <c r="Q20" s="1">
        <v>4.8622084289903403E-2</v>
      </c>
      <c r="R20" s="1">
        <v>0.182010027493888</v>
      </c>
    </row>
    <row r="21" spans="1:18" x14ac:dyDescent="0.2">
      <c r="A21" s="1" t="s">
        <v>128</v>
      </c>
      <c r="B21" s="1">
        <v>2</v>
      </c>
      <c r="C21" s="1" t="s">
        <v>38</v>
      </c>
      <c r="D21" s="1">
        <v>14501282</v>
      </c>
      <c r="E21" s="1">
        <v>2937</v>
      </c>
      <c r="F21" s="1">
        <v>0</v>
      </c>
      <c r="G21" s="1">
        <v>5048</v>
      </c>
      <c r="H21" s="1">
        <v>0</v>
      </c>
      <c r="I21" s="1">
        <v>6232</v>
      </c>
      <c r="J21" s="1">
        <v>0</v>
      </c>
      <c r="K21" s="1">
        <v>5206</v>
      </c>
      <c r="L21" s="1">
        <v>2</v>
      </c>
      <c r="M21" s="1">
        <v>4451</v>
      </c>
      <c r="N21" s="1">
        <v>0</v>
      </c>
      <c r="O21" s="1">
        <v>5636</v>
      </c>
      <c r="P21" s="1">
        <v>0</v>
      </c>
      <c r="Q21" s="1">
        <v>0.42264973081037399</v>
      </c>
      <c r="R21" s="1">
        <v>0.52831216351296795</v>
      </c>
    </row>
    <row r="22" spans="1:18" x14ac:dyDescent="0.2">
      <c r="A22" s="1" t="s">
        <v>128</v>
      </c>
      <c r="B22" s="1">
        <v>4</v>
      </c>
      <c r="C22" s="1" t="s">
        <v>48</v>
      </c>
      <c r="D22" s="1">
        <v>54570271</v>
      </c>
      <c r="E22" s="1">
        <v>2937</v>
      </c>
      <c r="F22" s="1">
        <v>0</v>
      </c>
      <c r="G22" s="1">
        <v>5048</v>
      </c>
      <c r="H22" s="1">
        <v>0</v>
      </c>
      <c r="I22" s="1">
        <v>6232</v>
      </c>
      <c r="J22" s="1">
        <v>0</v>
      </c>
      <c r="K22" s="1">
        <v>5206</v>
      </c>
      <c r="L22" s="1">
        <v>0</v>
      </c>
      <c r="M22" s="1">
        <v>4451</v>
      </c>
      <c r="N22" s="1">
        <v>1</v>
      </c>
      <c r="O22" s="1">
        <v>5636</v>
      </c>
      <c r="P22" s="1">
        <v>0</v>
      </c>
      <c r="Q22" s="1">
        <v>0.42264973081037399</v>
      </c>
      <c r="R22" s="1">
        <v>0.52831216351296795</v>
      </c>
    </row>
    <row r="23" spans="1:18" x14ac:dyDescent="0.2">
      <c r="A23" s="1" t="s">
        <v>128</v>
      </c>
      <c r="B23" s="1">
        <v>3</v>
      </c>
      <c r="C23" s="1" t="s">
        <v>10</v>
      </c>
      <c r="D23" s="1">
        <v>84626262</v>
      </c>
      <c r="E23" s="1">
        <v>2937</v>
      </c>
      <c r="F23" s="1">
        <v>0</v>
      </c>
      <c r="G23" s="1">
        <v>5048</v>
      </c>
      <c r="H23" s="1">
        <v>0</v>
      </c>
      <c r="I23" s="1">
        <v>6232</v>
      </c>
      <c r="J23" s="1">
        <v>1</v>
      </c>
      <c r="K23" s="1">
        <v>5206</v>
      </c>
      <c r="L23" s="1">
        <v>0</v>
      </c>
      <c r="M23" s="1">
        <v>4451</v>
      </c>
      <c r="N23" s="1">
        <v>0</v>
      </c>
      <c r="O23" s="1">
        <v>5636</v>
      </c>
      <c r="P23" s="1">
        <v>2</v>
      </c>
      <c r="Q23" s="1">
        <v>0.801007182718799</v>
      </c>
      <c r="R23" s="1">
        <v>0.801007182718799</v>
      </c>
    </row>
    <row r="24" spans="1:18" x14ac:dyDescent="0.2">
      <c r="A24" s="31" t="s">
        <v>129</v>
      </c>
      <c r="B24" s="31">
        <v>1</v>
      </c>
      <c r="C24" s="31" t="s">
        <v>50</v>
      </c>
      <c r="D24" s="31" t="s">
        <v>50</v>
      </c>
      <c r="E24" s="31">
        <v>10893</v>
      </c>
      <c r="F24" s="31">
        <v>0</v>
      </c>
      <c r="G24" s="31">
        <v>18752</v>
      </c>
      <c r="H24" s="31">
        <v>2</v>
      </c>
      <c r="I24" s="31">
        <v>16284</v>
      </c>
      <c r="J24" s="31">
        <v>0</v>
      </c>
      <c r="K24" s="31">
        <v>17452</v>
      </c>
      <c r="L24" s="31">
        <v>54</v>
      </c>
      <c r="M24" s="31">
        <v>11489</v>
      </c>
      <c r="N24" s="31">
        <v>71</v>
      </c>
      <c r="O24" s="31">
        <v>11869</v>
      </c>
      <c r="P24" s="31">
        <v>64</v>
      </c>
      <c r="Q24" s="31">
        <v>3.8368812148174502E-3</v>
      </c>
      <c r="R24" s="31">
        <v>2.30212872889047E-2</v>
      </c>
    </row>
    <row r="25" spans="1:18" x14ac:dyDescent="0.2">
      <c r="A25" s="31" t="s">
        <v>129</v>
      </c>
      <c r="B25" s="31">
        <v>2</v>
      </c>
      <c r="C25" s="31" t="s">
        <v>51</v>
      </c>
      <c r="D25" s="31" t="s">
        <v>51</v>
      </c>
      <c r="E25" s="31">
        <v>10893</v>
      </c>
      <c r="F25" s="31">
        <v>1</v>
      </c>
      <c r="G25" s="31">
        <v>18752</v>
      </c>
      <c r="H25" s="31">
        <v>0</v>
      </c>
      <c r="I25" s="31">
        <v>16284</v>
      </c>
      <c r="J25" s="31">
        <v>3</v>
      </c>
      <c r="K25" s="31">
        <v>17452</v>
      </c>
      <c r="L25" s="31">
        <v>29</v>
      </c>
      <c r="M25" s="31">
        <v>11489</v>
      </c>
      <c r="N25" s="31">
        <v>57</v>
      </c>
      <c r="O25" s="31">
        <v>11869</v>
      </c>
      <c r="P25" s="31">
        <v>38</v>
      </c>
      <c r="Q25" s="31">
        <v>1.67534137112412E-2</v>
      </c>
      <c r="R25" s="31">
        <v>4.2233310174980297E-2</v>
      </c>
    </row>
    <row r="26" spans="1:18" x14ac:dyDescent="0.2">
      <c r="A26" s="31" t="s">
        <v>129</v>
      </c>
      <c r="B26" s="31">
        <v>4</v>
      </c>
      <c r="C26" s="31" t="s">
        <v>53</v>
      </c>
      <c r="D26" s="31" t="s">
        <v>53</v>
      </c>
      <c r="E26" s="31">
        <v>10893</v>
      </c>
      <c r="F26" s="31">
        <v>0</v>
      </c>
      <c r="G26" s="31">
        <v>18752</v>
      </c>
      <c r="H26" s="31">
        <v>0</v>
      </c>
      <c r="I26" s="31">
        <v>16284</v>
      </c>
      <c r="J26" s="31">
        <v>0</v>
      </c>
      <c r="K26" s="31">
        <v>17452</v>
      </c>
      <c r="L26" s="31">
        <v>19</v>
      </c>
      <c r="M26" s="31">
        <v>11489</v>
      </c>
      <c r="N26" s="31">
        <v>36</v>
      </c>
      <c r="O26" s="31">
        <v>11869</v>
      </c>
      <c r="P26" s="31">
        <v>26</v>
      </c>
      <c r="Q26" s="31">
        <v>2.11166550874901E-2</v>
      </c>
      <c r="R26" s="31">
        <v>4.2233310174980297E-2</v>
      </c>
    </row>
    <row r="27" spans="1:18" x14ac:dyDescent="0.2">
      <c r="A27" s="1" t="s">
        <v>129</v>
      </c>
      <c r="B27" s="1">
        <v>5</v>
      </c>
      <c r="C27" s="1" t="s">
        <v>54</v>
      </c>
      <c r="D27" s="1" t="s">
        <v>54</v>
      </c>
      <c r="E27" s="1">
        <v>10893</v>
      </c>
      <c r="F27" s="1">
        <v>0</v>
      </c>
      <c r="G27" s="1">
        <v>18752</v>
      </c>
      <c r="H27" s="1">
        <v>1</v>
      </c>
      <c r="I27" s="1">
        <v>16284</v>
      </c>
      <c r="J27" s="1">
        <v>0</v>
      </c>
      <c r="K27" s="1">
        <v>17452</v>
      </c>
      <c r="L27" s="1">
        <v>2</v>
      </c>
      <c r="M27" s="1">
        <v>11489</v>
      </c>
      <c r="N27" s="1">
        <v>7</v>
      </c>
      <c r="O27" s="1">
        <v>11869</v>
      </c>
      <c r="P27" s="1">
        <v>2</v>
      </c>
      <c r="Q27" s="1">
        <v>6.6697217691289196E-2</v>
      </c>
      <c r="R27" s="1">
        <v>8.0036661229547099E-2</v>
      </c>
    </row>
    <row r="28" spans="1:18" x14ac:dyDescent="0.2">
      <c r="A28" s="1" t="s">
        <v>129</v>
      </c>
      <c r="B28" s="1">
        <v>6</v>
      </c>
      <c r="C28" s="1" t="s">
        <v>55</v>
      </c>
      <c r="D28" s="1" t="s">
        <v>55</v>
      </c>
      <c r="E28" s="1">
        <v>10893</v>
      </c>
      <c r="F28" s="1">
        <v>0</v>
      </c>
      <c r="G28" s="1">
        <v>18752</v>
      </c>
      <c r="H28" s="1">
        <v>0</v>
      </c>
      <c r="I28" s="1">
        <v>16284</v>
      </c>
      <c r="J28" s="1">
        <v>1</v>
      </c>
      <c r="K28" s="1">
        <v>17452</v>
      </c>
      <c r="L28" s="1">
        <v>1</v>
      </c>
      <c r="M28" s="1">
        <v>11489</v>
      </c>
      <c r="N28" s="1">
        <v>3</v>
      </c>
      <c r="O28" s="1">
        <v>11869</v>
      </c>
      <c r="P28" s="1">
        <v>2</v>
      </c>
      <c r="Q28" s="1">
        <v>5.66000860756899E-2</v>
      </c>
      <c r="R28" s="1">
        <v>8.0036661229547099E-2</v>
      </c>
    </row>
    <row r="29" spans="1:18" x14ac:dyDescent="0.2">
      <c r="A29" s="1" t="s">
        <v>129</v>
      </c>
      <c r="B29" s="1">
        <v>3</v>
      </c>
      <c r="C29" s="1" t="s">
        <v>52</v>
      </c>
      <c r="D29" s="1" t="s">
        <v>52</v>
      </c>
      <c r="E29" s="1">
        <v>10893</v>
      </c>
      <c r="F29" s="1">
        <v>0</v>
      </c>
      <c r="G29" s="1">
        <v>18752</v>
      </c>
      <c r="H29" s="1">
        <v>1</v>
      </c>
      <c r="I29" s="1">
        <v>16284</v>
      </c>
      <c r="J29" s="1">
        <v>1</v>
      </c>
      <c r="K29" s="1">
        <v>17452</v>
      </c>
      <c r="L29" s="1">
        <v>1</v>
      </c>
      <c r="M29" s="1">
        <v>11489</v>
      </c>
      <c r="N29" s="1">
        <v>2</v>
      </c>
      <c r="O29" s="1">
        <v>11869</v>
      </c>
      <c r="P29" s="1">
        <v>0</v>
      </c>
      <c r="Q29" s="1">
        <v>0.70642830718758698</v>
      </c>
      <c r="R29" s="1">
        <v>0.70642830718758698</v>
      </c>
    </row>
    <row r="32" spans="1:18" ht="19" x14ac:dyDescent="0.25">
      <c r="A32" s="40" t="s">
        <v>134</v>
      </c>
      <c r="B32" s="39"/>
      <c r="C32" s="39"/>
      <c r="D32" s="39"/>
    </row>
  </sheetData>
  <autoFilter ref="A3:R29" xr:uid="{857FF250-516B-C54C-A5D2-7D2898CB58D5}">
    <sortState ref="A4:R29">
      <sortCondition descending="1" ref="A3:A29"/>
    </sortState>
  </autoFilter>
  <mergeCells count="8">
    <mergeCell ref="E1:J1"/>
    <mergeCell ref="K1:P1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Translocation deletion</vt:lpstr>
      <vt:lpstr>Trans. statistical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Shunqing Liang</cp:lastModifiedBy>
  <dcterms:created xsi:type="dcterms:W3CDTF">2020-03-03T14:12:32Z</dcterms:created>
  <dcterms:modified xsi:type="dcterms:W3CDTF">2022-01-10T17:58:13Z</dcterms:modified>
</cp:coreProperties>
</file>