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ncalooliveira/Dropbox/Prime Editing/final_revision/"/>
    </mc:Choice>
  </mc:AlternateContent>
  <xr:revisionPtr revIDLastSave="0" documentId="13_ncr:1_{BAD07D28-6D54-044A-9338-52139A6DD850}" xr6:coauthVersionLast="45" xr6:coauthVersionMax="47" xr10:uidLastSave="{00000000-0000-0000-0000-000000000000}"/>
  <bookViews>
    <workbookView xWindow="280" yWindow="500" windowWidth="27480" windowHeight="16020" firstSheet="4" activeTab="7" xr2:uid="{0292DEC2-F9F5-3A41-83CD-E95C7B248347}"/>
  </bookViews>
  <sheets>
    <sheet name="FIG 1A" sheetId="1" r:id="rId1"/>
    <sheet name="FIG 1B" sheetId="2" r:id="rId2"/>
    <sheet name="FIG 1C" sheetId="3" r:id="rId3"/>
    <sheet name="FIG 1D" sheetId="4" r:id="rId4"/>
    <sheet name="FIG 1E" sheetId="5" r:id="rId5"/>
    <sheet name="FIG 1F" sheetId="6" r:id="rId6"/>
    <sheet name="FIG 1G" sheetId="7" r:id="rId7"/>
    <sheet name="FIG 2B" sheetId="16" r:id="rId8"/>
    <sheet name="FIG 2D" sheetId="17" r:id="rId9"/>
    <sheet name="FIG 3A" sheetId="8" r:id="rId10"/>
    <sheet name="Figure 3B" sheetId="15" r:id="rId11"/>
    <sheet name="FIG 3C" sheetId="9" r:id="rId12"/>
    <sheet name="Supp 1E" sheetId="10" r:id="rId13"/>
    <sheet name="Supp 1F" sheetId="11" r:id="rId14"/>
    <sheet name="Supp 1G" sheetId="12" r:id="rId15"/>
    <sheet name="Supp 1H" sheetId="13" r:id="rId16"/>
    <sheet name="Supp 2A" sheetId="18" r:id="rId17"/>
    <sheet name="Supp 2C" sheetId="19" r:id="rId18"/>
    <sheet name="Supp 3B" sheetId="14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8" l="1"/>
  <c r="K13" i="16"/>
  <c r="F9" i="19" l="1"/>
  <c r="G9" i="19"/>
  <c r="H9" i="19"/>
  <c r="F10" i="19"/>
  <c r="G10" i="19"/>
  <c r="H10" i="19"/>
  <c r="G9" i="18"/>
  <c r="H9" i="18"/>
  <c r="I9" i="18"/>
  <c r="G10" i="18"/>
  <c r="H10" i="18"/>
  <c r="G11" i="18"/>
  <c r="H11" i="18"/>
  <c r="I11" i="18"/>
  <c r="G9" i="17"/>
  <c r="H9" i="17"/>
  <c r="I9" i="17"/>
  <c r="G10" i="17"/>
  <c r="H10" i="17"/>
  <c r="I10" i="17"/>
  <c r="G11" i="17"/>
  <c r="H11" i="17"/>
  <c r="I11" i="17"/>
  <c r="I9" i="16"/>
  <c r="J9" i="16"/>
  <c r="K9" i="16"/>
  <c r="I10" i="16"/>
  <c r="J10" i="16"/>
  <c r="K10" i="16"/>
  <c r="I11" i="16"/>
  <c r="J11" i="16"/>
  <c r="K11" i="16"/>
  <c r="I12" i="16"/>
  <c r="J12" i="16"/>
  <c r="K12" i="16"/>
  <c r="I13" i="16"/>
  <c r="J13" i="16"/>
  <c r="G6" i="9" l="1"/>
  <c r="H6" i="9"/>
  <c r="F6" i="9"/>
  <c r="G5" i="9"/>
  <c r="H5" i="9"/>
  <c r="F5" i="9"/>
  <c r="G4" i="9"/>
  <c r="H4" i="9"/>
  <c r="F4" i="9"/>
  <c r="E3" i="8"/>
  <c r="F5" i="8"/>
  <c r="F4" i="8"/>
  <c r="F3" i="8"/>
  <c r="E5" i="8"/>
  <c r="E4" i="8"/>
  <c r="G5" i="7"/>
  <c r="H5" i="7"/>
  <c r="F5" i="7"/>
  <c r="G4" i="7"/>
  <c r="H4" i="7"/>
  <c r="F4" i="7"/>
  <c r="G3" i="7"/>
  <c r="H3" i="7"/>
  <c r="F3" i="7"/>
  <c r="F5" i="6"/>
  <c r="F3" i="6"/>
  <c r="E3" i="6"/>
  <c r="L11" i="3"/>
  <c r="L10" i="3"/>
  <c r="K11" i="3"/>
  <c r="K10" i="3"/>
  <c r="J10" i="3"/>
  <c r="J11" i="3"/>
  <c r="J9" i="3"/>
  <c r="E10" i="3"/>
  <c r="E11" i="3"/>
  <c r="E9" i="3"/>
  <c r="D10" i="3"/>
  <c r="D11" i="3"/>
  <c r="D9" i="3"/>
  <c r="C10" i="3"/>
  <c r="C11" i="3"/>
  <c r="C9" i="3"/>
  <c r="L11" i="2"/>
  <c r="L10" i="2"/>
  <c r="K11" i="2"/>
  <c r="K10" i="2"/>
  <c r="J11" i="2"/>
  <c r="J10" i="2"/>
  <c r="J9" i="2"/>
  <c r="E10" i="2"/>
  <c r="E11" i="2"/>
  <c r="E9" i="2"/>
  <c r="D10" i="2"/>
  <c r="D11" i="2"/>
  <c r="D9" i="2"/>
  <c r="C10" i="2"/>
  <c r="C11" i="2"/>
  <c r="C9" i="2"/>
  <c r="F30" i="1"/>
  <c r="E30" i="1"/>
  <c r="G29" i="1"/>
  <c r="F29" i="1"/>
  <c r="AI28" i="1"/>
  <c r="AI30" i="1" s="1"/>
  <c r="AH28" i="1"/>
  <c r="AH30" i="1" s="1"/>
  <c r="AG28" i="1"/>
  <c r="AG30" i="1" s="1"/>
  <c r="AF28" i="1"/>
  <c r="AF30" i="1" s="1"/>
  <c r="AE28" i="1"/>
  <c r="AE30" i="1" s="1"/>
  <c r="AD28" i="1"/>
  <c r="AD30" i="1" s="1"/>
  <c r="AC28" i="1"/>
  <c r="AC30" i="1" s="1"/>
  <c r="AB28" i="1"/>
  <c r="AB30" i="1" s="1"/>
  <c r="AA28" i="1"/>
  <c r="AA30" i="1" s="1"/>
  <c r="Z28" i="1"/>
  <c r="Z30" i="1" s="1"/>
  <c r="Y28" i="1"/>
  <c r="Y30" i="1" s="1"/>
  <c r="X28" i="1"/>
  <c r="X30" i="1" s="1"/>
  <c r="W28" i="1"/>
  <c r="W30" i="1" s="1"/>
  <c r="V28" i="1"/>
  <c r="V30" i="1" s="1"/>
  <c r="U28" i="1"/>
  <c r="U30" i="1" s="1"/>
  <c r="T28" i="1"/>
  <c r="T30" i="1" s="1"/>
  <c r="S28" i="1"/>
  <c r="S30" i="1" s="1"/>
  <c r="R28" i="1"/>
  <c r="R30" i="1" s="1"/>
  <c r="Q28" i="1"/>
  <c r="Q30" i="1" s="1"/>
  <c r="P28" i="1"/>
  <c r="P30" i="1" s="1"/>
  <c r="O28" i="1"/>
  <c r="O30" i="1" s="1"/>
  <c r="N28" i="1"/>
  <c r="N30" i="1" s="1"/>
  <c r="M28" i="1"/>
  <c r="M30" i="1" s="1"/>
  <c r="L28" i="1"/>
  <c r="L30" i="1" s="1"/>
  <c r="K28" i="1"/>
  <c r="K30" i="1" s="1"/>
  <c r="J28" i="1"/>
  <c r="J30" i="1" s="1"/>
  <c r="I28" i="1"/>
  <c r="I30" i="1" s="1"/>
  <c r="H28" i="1"/>
  <c r="H30" i="1" s="1"/>
  <c r="G28" i="1"/>
  <c r="G30" i="1" s="1"/>
  <c r="F28" i="1"/>
  <c r="E28" i="1"/>
  <c r="D28" i="1"/>
  <c r="D30" i="1" s="1"/>
  <c r="C28" i="1"/>
  <c r="C30" i="1" s="1"/>
  <c r="AI27" i="1"/>
  <c r="AI29" i="1" s="1"/>
  <c r="AH27" i="1"/>
  <c r="AH29" i="1" s="1"/>
  <c r="AG27" i="1"/>
  <c r="AG29" i="1" s="1"/>
  <c r="AF27" i="1"/>
  <c r="AF29" i="1" s="1"/>
  <c r="AE27" i="1"/>
  <c r="AE29" i="1" s="1"/>
  <c r="AD27" i="1"/>
  <c r="AD29" i="1" s="1"/>
  <c r="AC27" i="1"/>
  <c r="AC29" i="1" s="1"/>
  <c r="AB27" i="1"/>
  <c r="AB29" i="1" s="1"/>
  <c r="AA27" i="1"/>
  <c r="AA29" i="1" s="1"/>
  <c r="Z27" i="1"/>
  <c r="Z29" i="1" s="1"/>
  <c r="Y27" i="1"/>
  <c r="Y29" i="1" s="1"/>
  <c r="X27" i="1"/>
  <c r="X29" i="1" s="1"/>
  <c r="W27" i="1"/>
  <c r="W29" i="1" s="1"/>
  <c r="V27" i="1"/>
  <c r="V29" i="1" s="1"/>
  <c r="U27" i="1"/>
  <c r="U29" i="1" s="1"/>
  <c r="T27" i="1"/>
  <c r="T29" i="1" s="1"/>
  <c r="S27" i="1"/>
  <c r="S29" i="1" s="1"/>
  <c r="R27" i="1"/>
  <c r="R29" i="1" s="1"/>
  <c r="Q27" i="1"/>
  <c r="Q29" i="1" s="1"/>
  <c r="P27" i="1"/>
  <c r="P29" i="1" s="1"/>
  <c r="O27" i="1"/>
  <c r="O29" i="1" s="1"/>
  <c r="N27" i="1"/>
  <c r="N29" i="1" s="1"/>
  <c r="M27" i="1"/>
  <c r="M29" i="1" s="1"/>
  <c r="L27" i="1"/>
  <c r="L29" i="1" s="1"/>
  <c r="K27" i="1"/>
  <c r="K29" i="1" s="1"/>
  <c r="J27" i="1"/>
  <c r="J29" i="1" s="1"/>
  <c r="I27" i="1"/>
  <c r="I29" i="1" s="1"/>
  <c r="H27" i="1"/>
  <c r="H29" i="1" s="1"/>
  <c r="G27" i="1"/>
  <c r="F27" i="1"/>
  <c r="E27" i="1"/>
  <c r="E29" i="1" s="1"/>
  <c r="E33" i="1" s="1"/>
  <c r="D27" i="1"/>
  <c r="D29" i="1" s="1"/>
  <c r="C27" i="1"/>
  <c r="C29" i="1" s="1"/>
  <c r="R14" i="1"/>
  <c r="Q14" i="1"/>
  <c r="J14" i="1"/>
  <c r="S13" i="1"/>
  <c r="R13" i="1"/>
  <c r="K13" i="1"/>
  <c r="AI12" i="1"/>
  <c r="AI14" i="1" s="1"/>
  <c r="AH12" i="1"/>
  <c r="AH14" i="1" s="1"/>
  <c r="AG12" i="1"/>
  <c r="AG14" i="1" s="1"/>
  <c r="AF12" i="1"/>
  <c r="AF14" i="1" s="1"/>
  <c r="AE12" i="1"/>
  <c r="AE14" i="1" s="1"/>
  <c r="AD12" i="1"/>
  <c r="AD14" i="1" s="1"/>
  <c r="AC12" i="1"/>
  <c r="AC14" i="1" s="1"/>
  <c r="AB12" i="1"/>
  <c r="AB14" i="1" s="1"/>
  <c r="AA12" i="1"/>
  <c r="AA14" i="1" s="1"/>
  <c r="Z12" i="1"/>
  <c r="Z14" i="1" s="1"/>
  <c r="Y12" i="1"/>
  <c r="Y14" i="1" s="1"/>
  <c r="X12" i="1"/>
  <c r="X14" i="1" s="1"/>
  <c r="W12" i="1"/>
  <c r="W14" i="1" s="1"/>
  <c r="V12" i="1"/>
  <c r="V14" i="1" s="1"/>
  <c r="U12" i="1"/>
  <c r="U14" i="1" s="1"/>
  <c r="T12" i="1"/>
  <c r="T14" i="1" s="1"/>
  <c r="S12" i="1"/>
  <c r="S14" i="1" s="1"/>
  <c r="R12" i="1"/>
  <c r="Q12" i="1"/>
  <c r="P12" i="1"/>
  <c r="P14" i="1" s="1"/>
  <c r="O12" i="1"/>
  <c r="O14" i="1" s="1"/>
  <c r="N12" i="1"/>
  <c r="N14" i="1" s="1"/>
  <c r="M12" i="1"/>
  <c r="M14" i="1" s="1"/>
  <c r="L12" i="1"/>
  <c r="L14" i="1" s="1"/>
  <c r="K12" i="1"/>
  <c r="K14" i="1" s="1"/>
  <c r="J12" i="1"/>
  <c r="I12" i="1"/>
  <c r="I14" i="1" s="1"/>
  <c r="H12" i="1"/>
  <c r="H14" i="1" s="1"/>
  <c r="G12" i="1"/>
  <c r="G14" i="1" s="1"/>
  <c r="F12" i="1"/>
  <c r="F14" i="1" s="1"/>
  <c r="E12" i="1"/>
  <c r="E14" i="1" s="1"/>
  <c r="D12" i="1"/>
  <c r="D14" i="1" s="1"/>
  <c r="C12" i="1"/>
  <c r="C14" i="1" s="1"/>
  <c r="AI11" i="1"/>
  <c r="AI13" i="1" s="1"/>
  <c r="AH11" i="1"/>
  <c r="AH13" i="1" s="1"/>
  <c r="AG11" i="1"/>
  <c r="AG13" i="1" s="1"/>
  <c r="AF11" i="1"/>
  <c r="AF13" i="1" s="1"/>
  <c r="AE11" i="1"/>
  <c r="AE13" i="1" s="1"/>
  <c r="AD11" i="1"/>
  <c r="AD13" i="1" s="1"/>
  <c r="AC11" i="1"/>
  <c r="AC13" i="1" s="1"/>
  <c r="AB11" i="1"/>
  <c r="AB13" i="1" s="1"/>
  <c r="AA11" i="1"/>
  <c r="AA13" i="1" s="1"/>
  <c r="Z11" i="1"/>
  <c r="Z13" i="1" s="1"/>
  <c r="Y11" i="1"/>
  <c r="Y13" i="1" s="1"/>
  <c r="X11" i="1"/>
  <c r="X13" i="1" s="1"/>
  <c r="W11" i="1"/>
  <c r="W13" i="1" s="1"/>
  <c r="V11" i="1"/>
  <c r="V13" i="1" s="1"/>
  <c r="U11" i="1"/>
  <c r="U13" i="1" s="1"/>
  <c r="T11" i="1"/>
  <c r="T13" i="1" s="1"/>
  <c r="S11" i="1"/>
  <c r="R11" i="1"/>
  <c r="Q11" i="1"/>
  <c r="Q13" i="1" s="1"/>
  <c r="P11" i="1"/>
  <c r="P13" i="1" s="1"/>
  <c r="P33" i="1" s="1"/>
  <c r="O11" i="1"/>
  <c r="O13" i="1" s="1"/>
  <c r="N11" i="1"/>
  <c r="N13" i="1" s="1"/>
  <c r="M11" i="1"/>
  <c r="M13" i="1" s="1"/>
  <c r="L11" i="1"/>
  <c r="L13" i="1" s="1"/>
  <c r="K11" i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AC33" i="1" l="1"/>
  <c r="C33" i="1"/>
  <c r="K33" i="1"/>
  <c r="S33" i="1"/>
  <c r="U33" i="1"/>
  <c r="F33" i="1"/>
  <c r="G33" i="1"/>
  <c r="N33" i="1"/>
  <c r="H33" i="1"/>
  <c r="X33" i="1"/>
  <c r="AF33" i="1"/>
  <c r="O33" i="1"/>
  <c r="I33" i="1"/>
  <c r="Y33" i="1"/>
  <c r="AG33" i="1"/>
  <c r="V33" i="1"/>
  <c r="Q33" i="1"/>
  <c r="M33" i="1"/>
  <c r="J33" i="1"/>
  <c r="R33" i="1"/>
  <c r="Z33" i="1"/>
  <c r="AH33" i="1"/>
  <c r="W33" i="1"/>
  <c r="AA33" i="1"/>
  <c r="AI33" i="1"/>
  <c r="AD33" i="1"/>
  <c r="AE33" i="1"/>
  <c r="D33" i="1"/>
  <c r="L33" i="1"/>
  <c r="T33" i="1"/>
  <c r="AB33" i="1"/>
</calcChain>
</file>

<file path=xl/sharedStrings.xml><?xml version="1.0" encoding="utf-8"?>
<sst xmlns="http://schemas.openxmlformats.org/spreadsheetml/2006/main" count="339" uniqueCount="118">
  <si>
    <t>Replicate 1</t>
  </si>
  <si>
    <t>WT</t>
  </si>
  <si>
    <t>MLH1</t>
  </si>
  <si>
    <t>MSH2</t>
  </si>
  <si>
    <t>EXO1</t>
  </si>
  <si>
    <t>MSH3</t>
  </si>
  <si>
    <t>PMS2</t>
  </si>
  <si>
    <t>MSH6</t>
  </si>
  <si>
    <t>APTX</t>
  </si>
  <si>
    <t>NEIL1</t>
  </si>
  <si>
    <t>PARP1</t>
  </si>
  <si>
    <t>POLB</t>
  </si>
  <si>
    <t>LIG3</t>
  </si>
  <si>
    <t>XPC</t>
  </si>
  <si>
    <t>XPA</t>
  </si>
  <si>
    <t>ERCC8</t>
  </si>
  <si>
    <t>ERCC6</t>
  </si>
  <si>
    <t>FANCD2</t>
  </si>
  <si>
    <t>FANCA</t>
  </si>
  <si>
    <t>BLM</t>
  </si>
  <si>
    <t>RAD52</t>
  </si>
  <si>
    <t>PRKDC</t>
  </si>
  <si>
    <t>XRCC4</t>
  </si>
  <si>
    <t>LIG4</t>
  </si>
  <si>
    <t>XLF</t>
  </si>
  <si>
    <t>POLQ</t>
  </si>
  <si>
    <t>CHK2</t>
  </si>
  <si>
    <t>POLE</t>
  </si>
  <si>
    <t>MGMT</t>
  </si>
  <si>
    <t>ALKBH2</t>
  </si>
  <si>
    <t>REV1</t>
  </si>
  <si>
    <t>POLK</t>
  </si>
  <si>
    <t>POLI</t>
  </si>
  <si>
    <t>POLH</t>
  </si>
  <si>
    <t>technical replicate A</t>
  </si>
  <si>
    <t>5bp deletion</t>
  </si>
  <si>
    <t>total reads</t>
  </si>
  <si>
    <t>technical replicate B</t>
  </si>
  <si>
    <t>5 bp deletion</t>
  </si>
  <si>
    <t>A proportion</t>
  </si>
  <si>
    <t>B  proportion</t>
  </si>
  <si>
    <t>A percentage</t>
  </si>
  <si>
    <t>B percentage</t>
  </si>
  <si>
    <t>Replicate 2</t>
  </si>
  <si>
    <t>FINAL AVERAGE</t>
  </si>
  <si>
    <t>HCT116</t>
  </si>
  <si>
    <t>HEC59</t>
  </si>
  <si>
    <t>HEKa</t>
  </si>
  <si>
    <t>HEK</t>
  </si>
  <si>
    <t>MMR-proficient</t>
  </si>
  <si>
    <t>MMR-deficient</t>
  </si>
  <si>
    <t>G&gt;A</t>
  </si>
  <si>
    <t>C&gt;G</t>
  </si>
  <si>
    <t>C&gt;T</t>
  </si>
  <si>
    <t>+1bp</t>
  </si>
  <si>
    <t>-3bp</t>
  </si>
  <si>
    <t>PE2_FANCF_AC</t>
  </si>
  <si>
    <t>PE3_FANCF_AC</t>
  </si>
  <si>
    <t>PE3b_FANCF_AC</t>
  </si>
  <si>
    <t>PE2_FANCF_GT</t>
  </si>
  <si>
    <t>PE3_FANCF_GT</t>
  </si>
  <si>
    <t>PE3b_FANCF_GT</t>
  </si>
  <si>
    <t>Figure 1A</t>
  </si>
  <si>
    <t>Figure 1B</t>
  </si>
  <si>
    <t>Figure 1C</t>
  </si>
  <si>
    <t>Figure 1D</t>
  </si>
  <si>
    <t>Figure 1E</t>
  </si>
  <si>
    <t>Figure 1F</t>
  </si>
  <si>
    <t>Figure 1G</t>
  </si>
  <si>
    <t>NTC</t>
  </si>
  <si>
    <t>Figure 3A</t>
  </si>
  <si>
    <t>-dTAG</t>
  </si>
  <si>
    <t>+dTAG</t>
  </si>
  <si>
    <t>24h washout</t>
  </si>
  <si>
    <t>Figure 3C</t>
  </si>
  <si>
    <t>HCT116+ch3+ch5</t>
  </si>
  <si>
    <t>HEC59+ch2</t>
  </si>
  <si>
    <t>-DOX</t>
  </si>
  <si>
    <t>+DOX</t>
  </si>
  <si>
    <t>HEK WT</t>
  </si>
  <si>
    <t>HEK MLH1</t>
  </si>
  <si>
    <t>Supplementary Figure 1E</t>
  </si>
  <si>
    <t>Supplementary Figure 1F</t>
  </si>
  <si>
    <t>Supplementary Figure 1G</t>
  </si>
  <si>
    <t>Supplementary Figure 1H</t>
  </si>
  <si>
    <t>RPE1 PE-BSD</t>
  </si>
  <si>
    <t>HEK293T PE2-BSD</t>
  </si>
  <si>
    <t>Supplementary Figure 3B</t>
  </si>
  <si>
    <t xml:space="preserve"> WT</t>
  </si>
  <si>
    <t>iPSC:</t>
  </si>
  <si>
    <t>RPE1 WT</t>
  </si>
  <si>
    <t>RPE1 MLH1</t>
  </si>
  <si>
    <t>Figure 3B</t>
  </si>
  <si>
    <t>anti-MLH1</t>
  </si>
  <si>
    <t>anti-TUBULIN</t>
  </si>
  <si>
    <t>biological replicate 1</t>
  </si>
  <si>
    <t>biological replicate 2</t>
  </si>
  <si>
    <t>biological replicate 3</t>
  </si>
  <si>
    <t>colour legend:</t>
  </si>
  <si>
    <t>average technical replicates for statistical analysis (when applicable)</t>
  </si>
  <si>
    <t xml:space="preserve"> </t>
  </si>
  <si>
    <t>biological replicate 4</t>
  </si>
  <si>
    <t>53BP1-GFP</t>
  </si>
  <si>
    <t>DDB2-GFP</t>
  </si>
  <si>
    <t>MSH2-GFP</t>
  </si>
  <si>
    <t>MLH1-GFP</t>
  </si>
  <si>
    <t>GFP</t>
  </si>
  <si>
    <t>average biological replicate for statistical analysis</t>
  </si>
  <si>
    <t>Figure 2B</t>
  </si>
  <si>
    <t>Cas9(H480A)-RT + sgRNA</t>
  </si>
  <si>
    <t>dCas9 + pegRNA</t>
  </si>
  <si>
    <t>Cas9(H480A)-RT + pegRNA</t>
  </si>
  <si>
    <t>Figure 2D</t>
  </si>
  <si>
    <t>MLH1 siRNA</t>
  </si>
  <si>
    <t>NTC siRNA</t>
  </si>
  <si>
    <t>% colocalisation</t>
  </si>
  <si>
    <t>Supplementary Figure 2C</t>
  </si>
  <si>
    <t>Supplementary 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</si>
</sst>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sz val="13"/>
      <color rgb="FF0070C0"/>
      <name val="Arial"/>
      <family val="2"/>
    </font>
    <font>
      <sz val="13"/>
      <color rgb="FF7030A0"/>
      <name val="Arial"/>
      <family val="2"/>
    </font>
    <font>
      <sz val="13"/>
      <color theme="9"/>
      <name val="Arial"/>
      <family val="2"/>
    </font>
    <font>
      <b/>
      <sz val="13"/>
      <color rgb="FF0070C0"/>
      <name val="Arial"/>
      <family val="2"/>
    </font>
    <font>
      <b/>
      <sz val="13"/>
      <color theme="9" tint="-0.249977111117893"/>
      <name val="Arial"/>
      <family val="2"/>
    </font>
    <font>
      <b/>
      <sz val="13"/>
      <color rgb="FF7030A0"/>
      <name val="Arial"/>
      <family val="2"/>
    </font>
    <font>
      <sz val="12"/>
      <color theme="4"/>
      <name val="Calibri"/>
      <family val="2"/>
      <scheme val="minor"/>
    </font>
    <font>
      <sz val="13"/>
      <color theme="4"/>
      <name val="Arial"/>
      <family val="2"/>
    </font>
    <font>
      <sz val="12"/>
      <color theme="9"/>
      <name val="Calibri"/>
      <family val="2"/>
      <scheme val="minor"/>
    </font>
    <font>
      <sz val="12"/>
      <color rgb="FF7030A0"/>
      <name val="Calibri"/>
      <family val="2"/>
      <scheme val="minor"/>
    </font>
    <font>
      <sz val="13"/>
      <color rgb="FF00B050"/>
      <name val="Arial"/>
      <family val="2"/>
    </font>
    <font>
      <sz val="13"/>
      <color theme="5"/>
      <name val="Arial"/>
      <family val="2"/>
    </font>
    <font>
      <sz val="12"/>
      <color theme="5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sz val="12"/>
      <color rgb="FF548135"/>
      <name val="Arial"/>
      <family val="2"/>
    </font>
    <font>
      <sz val="12"/>
      <color rgb="FF0070C0"/>
      <name val="Arial"/>
      <family val="2"/>
    </font>
    <font>
      <b/>
      <sz val="13"/>
      <color theme="1"/>
      <name val="Arial"/>
      <family val="2"/>
    </font>
    <font>
      <b/>
      <sz val="13"/>
      <color rgb="FF548135"/>
      <name val="Arial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rgb="FF548135"/>
      <name val="Calibri"/>
      <family val="2"/>
      <scheme val="minor"/>
    </font>
    <font>
      <sz val="12"/>
      <color theme="4"/>
      <name val="Arial"/>
      <family val="2"/>
    </font>
    <font>
      <sz val="12"/>
      <color rgb="FF0070C0"/>
      <name val="Calibri"/>
      <family val="2"/>
      <scheme val="minor"/>
    </font>
    <font>
      <sz val="13"/>
      <color rgb="FF548135"/>
      <name val="Arial"/>
      <family val="2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9" fillId="0" borderId="0" xfId="0" applyFont="1"/>
    <xf numFmtId="0" fontId="24" fillId="0" borderId="0" xfId="0" applyFont="1"/>
    <xf numFmtId="0" fontId="7" fillId="0" borderId="0" xfId="0" applyFont="1"/>
    <xf numFmtId="0" fontId="23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6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2</xdr:row>
      <xdr:rowOff>139700</xdr:rowOff>
    </xdr:from>
    <xdr:to>
      <xdr:col>13</xdr:col>
      <xdr:colOff>12700</xdr:colOff>
      <xdr:row>43</xdr:row>
      <xdr:rowOff>22235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AD338E-2FE5-C046-BA8A-7825A445A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546100"/>
          <a:ext cx="7772400" cy="821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9CBD-F7A3-F44F-9B8A-55EA599268BF}">
  <dimension ref="A1:AI33"/>
  <sheetViews>
    <sheetView zoomScale="80" zoomScaleNormal="80" workbookViewId="0">
      <selection activeCell="F41" sqref="F41"/>
    </sheetView>
  </sheetViews>
  <sheetFormatPr baseColWidth="10" defaultRowHeight="16" x14ac:dyDescent="0.2"/>
  <cols>
    <col min="1" max="1" width="22.6640625" customWidth="1"/>
    <col min="2" max="2" width="16.33203125" customWidth="1"/>
  </cols>
  <sheetData>
    <row r="1" spans="1:35" x14ac:dyDescent="0.2">
      <c r="A1" t="s">
        <v>62</v>
      </c>
    </row>
    <row r="2" spans="1:35" x14ac:dyDescent="0.2">
      <c r="A2" s="1" t="s">
        <v>0</v>
      </c>
    </row>
    <row r="3" spans="1:35" x14ac:dyDescent="0.2"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 t="s">
        <v>32</v>
      </c>
      <c r="AI3" s="1" t="s">
        <v>33</v>
      </c>
    </row>
    <row r="4" spans="1:35" x14ac:dyDescent="0.2">
      <c r="A4" t="s">
        <v>34</v>
      </c>
      <c r="B4" t="s">
        <v>35</v>
      </c>
      <c r="C4">
        <v>12525.6</v>
      </c>
      <c r="D4">
        <v>76878</v>
      </c>
      <c r="E4">
        <v>38114.400000000001</v>
      </c>
      <c r="F4">
        <v>27897</v>
      </c>
      <c r="G4">
        <v>19459</v>
      </c>
      <c r="H4">
        <v>57865.2</v>
      </c>
      <c r="I4">
        <v>18904</v>
      </c>
      <c r="J4">
        <v>2517.6</v>
      </c>
      <c r="K4">
        <v>2370.1999999999998</v>
      </c>
      <c r="L4">
        <v>17933.400000000001</v>
      </c>
      <c r="M4">
        <v>5002.2</v>
      </c>
      <c r="N4">
        <v>620</v>
      </c>
      <c r="O4">
        <v>4156.6000000000004</v>
      </c>
      <c r="P4">
        <v>3550.6</v>
      </c>
      <c r="Q4">
        <v>5582.8</v>
      </c>
      <c r="R4">
        <v>4159</v>
      </c>
      <c r="S4">
        <v>7315.2</v>
      </c>
      <c r="T4">
        <v>8401.2000000000007</v>
      </c>
      <c r="U4">
        <v>11008.2</v>
      </c>
      <c r="V4">
        <v>10340.6</v>
      </c>
      <c r="W4">
        <v>6669</v>
      </c>
      <c r="X4">
        <v>8064.2</v>
      </c>
      <c r="Y4">
        <v>9921.7999999999993</v>
      </c>
      <c r="Z4">
        <v>8763.2000000000007</v>
      </c>
      <c r="AA4">
        <v>5300.4</v>
      </c>
      <c r="AB4">
        <v>4000.4</v>
      </c>
      <c r="AC4">
        <v>3977</v>
      </c>
      <c r="AD4">
        <v>3864</v>
      </c>
      <c r="AE4">
        <v>2761.6</v>
      </c>
      <c r="AF4">
        <v>2792.6</v>
      </c>
      <c r="AG4">
        <v>2437</v>
      </c>
      <c r="AH4">
        <v>3912.2</v>
      </c>
      <c r="AI4">
        <v>5261.2</v>
      </c>
    </row>
    <row r="5" spans="1:35" x14ac:dyDescent="0.2">
      <c r="B5" t="s">
        <v>36</v>
      </c>
      <c r="C5">
        <v>1476147</v>
      </c>
      <c r="D5">
        <v>1367545</v>
      </c>
      <c r="E5">
        <v>1128461</v>
      </c>
      <c r="F5">
        <v>1143864</v>
      </c>
      <c r="G5">
        <v>1368262</v>
      </c>
      <c r="H5">
        <v>1340789</v>
      </c>
      <c r="I5">
        <v>1209741</v>
      </c>
      <c r="J5">
        <v>1169193</v>
      </c>
      <c r="K5">
        <v>878975</v>
      </c>
      <c r="L5">
        <v>1171518</v>
      </c>
      <c r="M5">
        <v>1239784</v>
      </c>
      <c r="N5">
        <v>210199</v>
      </c>
      <c r="O5">
        <v>1654692</v>
      </c>
      <c r="P5">
        <v>858244</v>
      </c>
      <c r="Q5">
        <v>1190349</v>
      </c>
      <c r="R5">
        <v>1061766</v>
      </c>
      <c r="S5">
        <v>1437877</v>
      </c>
      <c r="T5">
        <v>1320670</v>
      </c>
      <c r="U5">
        <v>1275942</v>
      </c>
      <c r="V5">
        <v>1287638</v>
      </c>
      <c r="W5">
        <v>1577200</v>
      </c>
      <c r="X5">
        <v>1182664</v>
      </c>
      <c r="Y5">
        <v>1181281</v>
      </c>
      <c r="Z5">
        <v>1568324</v>
      </c>
      <c r="AA5">
        <v>1263392</v>
      </c>
      <c r="AB5">
        <v>1045244</v>
      </c>
      <c r="AC5">
        <v>1655051</v>
      </c>
      <c r="AD5">
        <v>1383111</v>
      </c>
      <c r="AE5">
        <v>1619956</v>
      </c>
      <c r="AF5">
        <v>1505700</v>
      </c>
      <c r="AG5">
        <v>1206169</v>
      </c>
      <c r="AH5">
        <v>1231089</v>
      </c>
      <c r="AI5">
        <v>1348237</v>
      </c>
    </row>
    <row r="8" spans="1:35" x14ac:dyDescent="0.2">
      <c r="A8" t="s">
        <v>37</v>
      </c>
      <c r="B8" t="s">
        <v>38</v>
      </c>
      <c r="C8">
        <v>9596</v>
      </c>
      <c r="D8">
        <v>81399.8</v>
      </c>
      <c r="E8">
        <v>56277.2</v>
      </c>
      <c r="F8">
        <v>40860.800000000003</v>
      </c>
      <c r="G8">
        <v>27921</v>
      </c>
      <c r="H8">
        <v>58030.2</v>
      </c>
      <c r="I8">
        <v>20039.400000000001</v>
      </c>
      <c r="J8">
        <v>8</v>
      </c>
      <c r="K8">
        <v>4023.6</v>
      </c>
      <c r="L8">
        <v>21263.8</v>
      </c>
      <c r="M8">
        <v>3925.4</v>
      </c>
      <c r="N8">
        <v>3957.8</v>
      </c>
      <c r="O8">
        <v>3202.8</v>
      </c>
      <c r="P8">
        <v>5289.2</v>
      </c>
      <c r="Q8">
        <v>4163.2</v>
      </c>
      <c r="R8">
        <v>4127</v>
      </c>
      <c r="S8">
        <v>7319.4</v>
      </c>
      <c r="T8">
        <v>7513.2</v>
      </c>
      <c r="U8">
        <v>13897</v>
      </c>
      <c r="V8">
        <v>21225.599999999999</v>
      </c>
      <c r="W8">
        <v>7611.4</v>
      </c>
      <c r="X8">
        <v>6514.2</v>
      </c>
      <c r="Y8">
        <v>10464</v>
      </c>
      <c r="Z8">
        <v>5948.6</v>
      </c>
      <c r="AA8">
        <v>4524</v>
      </c>
      <c r="AB8">
        <v>14</v>
      </c>
      <c r="AC8">
        <v>2375.6</v>
      </c>
      <c r="AD8">
        <v>4456.8</v>
      </c>
      <c r="AE8">
        <v>4216.8</v>
      </c>
      <c r="AF8">
        <v>2801.8</v>
      </c>
      <c r="AG8">
        <v>1786.2</v>
      </c>
      <c r="AH8">
        <v>4469.3999999999996</v>
      </c>
      <c r="AI8">
        <v>7412.4</v>
      </c>
    </row>
    <row r="9" spans="1:35" x14ac:dyDescent="0.2">
      <c r="B9" t="s">
        <v>36</v>
      </c>
      <c r="C9">
        <v>1171130</v>
      </c>
      <c r="D9">
        <v>1393365</v>
      </c>
      <c r="E9">
        <v>1521657</v>
      </c>
      <c r="F9">
        <v>1526974</v>
      </c>
      <c r="G9">
        <v>1469723</v>
      </c>
      <c r="H9">
        <v>1374384</v>
      </c>
      <c r="I9">
        <v>1445883</v>
      </c>
      <c r="J9">
        <v>3210</v>
      </c>
      <c r="K9">
        <v>844638</v>
      </c>
      <c r="L9">
        <v>1416792</v>
      </c>
      <c r="M9">
        <v>1137502</v>
      </c>
      <c r="N9">
        <v>683342</v>
      </c>
      <c r="O9">
        <v>1266117</v>
      </c>
      <c r="P9">
        <v>1410099</v>
      </c>
      <c r="Q9">
        <v>1189412</v>
      </c>
      <c r="R9">
        <v>1245060</v>
      </c>
      <c r="S9">
        <v>1318156</v>
      </c>
      <c r="T9">
        <v>1610707</v>
      </c>
      <c r="U9">
        <v>1394360</v>
      </c>
      <c r="V9">
        <v>1411445</v>
      </c>
      <c r="W9">
        <v>1562362</v>
      </c>
      <c r="X9">
        <v>1217973</v>
      </c>
      <c r="Y9">
        <v>1508964</v>
      </c>
      <c r="Z9">
        <v>1525641</v>
      </c>
      <c r="AA9">
        <v>1432043</v>
      </c>
      <c r="AB9">
        <v>3231</v>
      </c>
      <c r="AC9">
        <v>1446529</v>
      </c>
      <c r="AD9">
        <v>1461833</v>
      </c>
      <c r="AE9">
        <v>1163933</v>
      </c>
      <c r="AF9">
        <v>1213922</v>
      </c>
      <c r="AG9">
        <v>1308211</v>
      </c>
      <c r="AH9">
        <v>1316567</v>
      </c>
      <c r="AI9">
        <v>1603409</v>
      </c>
    </row>
    <row r="11" spans="1:35" x14ac:dyDescent="0.2">
      <c r="B11" t="s">
        <v>39</v>
      </c>
      <c r="C11">
        <f>C4/C5</f>
        <v>8.4853337777335194E-3</v>
      </c>
      <c r="D11">
        <f t="shared" ref="D11:S11" si="0">D4/D5</f>
        <v>5.6216066016109158E-2</v>
      </c>
      <c r="E11">
        <f t="shared" si="0"/>
        <v>3.3775558038780254E-2</v>
      </c>
      <c r="F11">
        <f t="shared" si="0"/>
        <v>2.4388388829441263E-2</v>
      </c>
      <c r="G11">
        <f t="shared" si="0"/>
        <v>1.4221691459676583E-2</v>
      </c>
      <c r="H11">
        <f t="shared" si="0"/>
        <v>4.3157573637611885E-2</v>
      </c>
      <c r="I11">
        <f t="shared" si="0"/>
        <v>1.5626485338597271E-2</v>
      </c>
      <c r="J11">
        <f t="shared" si="0"/>
        <v>2.1532800829289944E-3</v>
      </c>
      <c r="K11">
        <f t="shared" si="0"/>
        <v>2.6965499587587815E-3</v>
      </c>
      <c r="L11">
        <f t="shared" si="0"/>
        <v>1.530783137775092E-2</v>
      </c>
      <c r="M11">
        <f t="shared" si="0"/>
        <v>4.0347350828854054E-3</v>
      </c>
      <c r="N11">
        <f t="shared" si="0"/>
        <v>2.9495858686292512E-3</v>
      </c>
      <c r="O11">
        <f t="shared" si="0"/>
        <v>2.512008277069086E-3</v>
      </c>
      <c r="P11">
        <f t="shared" si="0"/>
        <v>4.1370519339488532E-3</v>
      </c>
      <c r="Q11">
        <f t="shared" si="0"/>
        <v>4.6900530852716305E-3</v>
      </c>
      <c r="R11">
        <f t="shared" si="0"/>
        <v>3.9170589376566964E-3</v>
      </c>
      <c r="S11">
        <f t="shared" si="0"/>
        <v>5.0875005302957067E-3</v>
      </c>
      <c r="T11">
        <f>T4/T5</f>
        <v>6.3613166044507721E-3</v>
      </c>
      <c r="U11">
        <f t="shared" ref="U11:AI11" si="1">U4/U5</f>
        <v>8.6275081469220395E-3</v>
      </c>
      <c r="V11">
        <f t="shared" si="1"/>
        <v>8.0306732171619658E-3</v>
      </c>
      <c r="W11">
        <f t="shared" si="1"/>
        <v>4.2283794065432409E-3</v>
      </c>
      <c r="X11">
        <f t="shared" si="1"/>
        <v>6.8186737737852849E-3</v>
      </c>
      <c r="Y11">
        <f t="shared" si="1"/>
        <v>8.3991869842992475E-3</v>
      </c>
      <c r="Z11">
        <f t="shared" si="1"/>
        <v>5.5876209252679939E-3</v>
      </c>
      <c r="AA11">
        <f t="shared" si="1"/>
        <v>4.1953724576378505E-3</v>
      </c>
      <c r="AB11">
        <f t="shared" si="1"/>
        <v>3.8272403381411422E-3</v>
      </c>
      <c r="AC11">
        <f t="shared" si="1"/>
        <v>2.4029470995153624E-3</v>
      </c>
      <c r="AD11">
        <f t="shared" si="1"/>
        <v>2.793702023915651E-3</v>
      </c>
      <c r="AE11">
        <f t="shared" si="1"/>
        <v>1.7047376595413703E-3</v>
      </c>
      <c r="AF11">
        <f t="shared" si="1"/>
        <v>1.8546855283256957E-3</v>
      </c>
      <c r="AG11">
        <f t="shared" si="1"/>
        <v>2.0204465543385711E-3</v>
      </c>
      <c r="AH11">
        <f t="shared" si="1"/>
        <v>3.1778368582612627E-3</v>
      </c>
      <c r="AI11">
        <f t="shared" si="1"/>
        <v>3.9022812754730806E-3</v>
      </c>
    </row>
    <row r="12" spans="1:35" x14ac:dyDescent="0.2">
      <c r="B12" t="s">
        <v>40</v>
      </c>
      <c r="C12">
        <f>C8/C9</f>
        <v>8.193795735742403E-3</v>
      </c>
      <c r="D12">
        <f t="shared" ref="D12:AI12" si="2">D8/D9</f>
        <v>5.8419581373150613E-2</v>
      </c>
      <c r="E12">
        <f t="shared" si="2"/>
        <v>3.6984156087738564E-2</v>
      </c>
      <c r="F12">
        <f t="shared" si="2"/>
        <v>2.675932923546832E-2</v>
      </c>
      <c r="G12">
        <f t="shared" si="2"/>
        <v>1.8997457344002919E-2</v>
      </c>
      <c r="H12">
        <f t="shared" si="2"/>
        <v>4.2222697586700657E-2</v>
      </c>
      <c r="I12">
        <f t="shared" si="2"/>
        <v>1.3859627646220339E-2</v>
      </c>
      <c r="J12">
        <f t="shared" si="2"/>
        <v>2.4922118380062306E-3</v>
      </c>
      <c r="K12">
        <f t="shared" si="2"/>
        <v>4.7636975840537601E-3</v>
      </c>
      <c r="L12">
        <f t="shared" si="2"/>
        <v>1.5008413373310972E-2</v>
      </c>
      <c r="M12">
        <f t="shared" si="2"/>
        <v>3.4508950313933513E-3</v>
      </c>
      <c r="N12">
        <f t="shared" si="2"/>
        <v>5.7918289816812083E-3</v>
      </c>
      <c r="O12">
        <f t="shared" si="2"/>
        <v>2.5296240394845028E-3</v>
      </c>
      <c r="P12">
        <f t="shared" si="2"/>
        <v>3.7509423097243527E-3</v>
      </c>
      <c r="Q12">
        <f t="shared" si="2"/>
        <v>3.5002169139036767E-3</v>
      </c>
      <c r="R12">
        <f t="shared" si="2"/>
        <v>3.314699693187477E-3</v>
      </c>
      <c r="S12">
        <f t="shared" si="2"/>
        <v>5.552757033310169E-3</v>
      </c>
      <c r="T12">
        <f t="shared" si="2"/>
        <v>4.6645355114244861E-3</v>
      </c>
      <c r="U12">
        <f t="shared" si="2"/>
        <v>9.9665796494449073E-3</v>
      </c>
      <c r="V12">
        <f t="shared" si="2"/>
        <v>1.5038205526959959E-2</v>
      </c>
      <c r="W12">
        <f t="shared" si="2"/>
        <v>4.8717262708642423E-3</v>
      </c>
      <c r="X12">
        <f t="shared" si="2"/>
        <v>5.3483944225364601E-3</v>
      </c>
      <c r="Y12">
        <f t="shared" si="2"/>
        <v>6.9345590749679909E-3</v>
      </c>
      <c r="Z12">
        <f t="shared" si="2"/>
        <v>3.8990824184719735E-3</v>
      </c>
      <c r="AA12">
        <f t="shared" si="2"/>
        <v>3.1591230151608576E-3</v>
      </c>
      <c r="AB12">
        <f t="shared" si="2"/>
        <v>4.333023831631074E-3</v>
      </c>
      <c r="AC12">
        <f t="shared" si="2"/>
        <v>1.6422760967806382E-3</v>
      </c>
      <c r="AD12">
        <f t="shared" si="2"/>
        <v>3.0487750652776345E-3</v>
      </c>
      <c r="AE12">
        <f t="shared" si="2"/>
        <v>3.6228889463568782E-3</v>
      </c>
      <c r="AF12">
        <f t="shared" si="2"/>
        <v>2.3080560365493006E-3</v>
      </c>
      <c r="AG12">
        <f t="shared" si="2"/>
        <v>1.3653760746546238E-3</v>
      </c>
      <c r="AH12">
        <f t="shared" si="2"/>
        <v>3.3947379814320117E-3</v>
      </c>
      <c r="AI12">
        <f t="shared" si="2"/>
        <v>4.622900332978048E-3</v>
      </c>
    </row>
    <row r="13" spans="1:35" x14ac:dyDescent="0.2">
      <c r="B13" s="1" t="s">
        <v>41</v>
      </c>
      <c r="C13" s="1">
        <f>C11*100</f>
        <v>0.84853337777335192</v>
      </c>
      <c r="D13" s="1">
        <f t="shared" ref="D13:AI14" si="3">D11*100</f>
        <v>5.6216066016109156</v>
      </c>
      <c r="E13" s="1">
        <f t="shared" si="3"/>
        <v>3.3775558038780256</v>
      </c>
      <c r="F13" s="1">
        <f t="shared" si="3"/>
        <v>2.4388388829441263</v>
      </c>
      <c r="G13" s="1">
        <f t="shared" si="3"/>
        <v>1.4221691459676582</v>
      </c>
      <c r="H13" s="1">
        <f t="shared" si="3"/>
        <v>4.3157573637611888</v>
      </c>
      <c r="I13" s="1">
        <f t="shared" si="3"/>
        <v>1.5626485338597271</v>
      </c>
      <c r="J13" s="1">
        <f t="shared" si="3"/>
        <v>0.21532800829289944</v>
      </c>
      <c r="K13" s="1">
        <f t="shared" si="3"/>
        <v>0.26965499587587816</v>
      </c>
      <c r="L13" s="1">
        <f t="shared" si="3"/>
        <v>1.530783137775092</v>
      </c>
      <c r="M13" s="1">
        <f t="shared" si="3"/>
        <v>0.40347350828854056</v>
      </c>
      <c r="N13" s="1">
        <f t="shared" si="3"/>
        <v>0.29495858686292514</v>
      </c>
      <c r="O13" s="1">
        <f t="shared" si="3"/>
        <v>0.2512008277069086</v>
      </c>
      <c r="P13" s="1">
        <f t="shared" si="3"/>
        <v>0.41370519339488532</v>
      </c>
      <c r="Q13" s="1">
        <f t="shared" si="3"/>
        <v>0.46900530852716305</v>
      </c>
      <c r="R13" s="1">
        <f t="shared" si="3"/>
        <v>0.39170589376566967</v>
      </c>
      <c r="S13" s="1">
        <f t="shared" si="3"/>
        <v>0.50875005302957066</v>
      </c>
      <c r="T13" s="1">
        <f t="shared" si="3"/>
        <v>0.63613166044507718</v>
      </c>
      <c r="U13" s="1">
        <f t="shared" si="3"/>
        <v>0.86275081469220394</v>
      </c>
      <c r="V13" s="1">
        <f t="shared" si="3"/>
        <v>0.80306732171619655</v>
      </c>
      <c r="W13" s="1">
        <f t="shared" si="3"/>
        <v>0.42283794065432412</v>
      </c>
      <c r="X13" s="1">
        <f t="shared" si="3"/>
        <v>0.68186737737852854</v>
      </c>
      <c r="Y13" s="1">
        <f t="shared" si="3"/>
        <v>0.83991869842992473</v>
      </c>
      <c r="Z13" s="1">
        <f t="shared" si="3"/>
        <v>0.55876209252679943</v>
      </c>
      <c r="AA13" s="1">
        <f t="shared" si="3"/>
        <v>0.41953724576378504</v>
      </c>
      <c r="AB13" s="1">
        <f t="shared" si="3"/>
        <v>0.38272403381411424</v>
      </c>
      <c r="AC13" s="1">
        <f t="shared" si="3"/>
        <v>0.24029470995153623</v>
      </c>
      <c r="AD13" s="1">
        <f t="shared" si="3"/>
        <v>0.27937020239156513</v>
      </c>
      <c r="AE13" s="1">
        <f t="shared" si="3"/>
        <v>0.17047376595413702</v>
      </c>
      <c r="AF13" s="1">
        <f t="shared" si="3"/>
        <v>0.18546855283256958</v>
      </c>
      <c r="AG13" s="1">
        <f t="shared" si="3"/>
        <v>0.20204465543385711</v>
      </c>
      <c r="AH13" s="1">
        <f t="shared" si="3"/>
        <v>0.31778368582612626</v>
      </c>
      <c r="AI13" s="1">
        <f t="shared" si="3"/>
        <v>0.39022812754730807</v>
      </c>
    </row>
    <row r="14" spans="1:35" x14ac:dyDescent="0.2">
      <c r="B14" s="1" t="s">
        <v>42</v>
      </c>
      <c r="C14" s="1">
        <f>C12*100</f>
        <v>0.81937957357424029</v>
      </c>
      <c r="D14" s="1">
        <f t="shared" si="3"/>
        <v>5.8419581373150615</v>
      </c>
      <c r="E14" s="1">
        <f t="shared" si="3"/>
        <v>3.6984156087738564</v>
      </c>
      <c r="F14" s="1">
        <f t="shared" si="3"/>
        <v>2.6759329235468319</v>
      </c>
      <c r="G14" s="1">
        <f t="shared" si="3"/>
        <v>1.8997457344002919</v>
      </c>
      <c r="H14" s="1">
        <f t="shared" si="3"/>
        <v>4.2222697586700653</v>
      </c>
      <c r="I14" s="1">
        <f t="shared" si="3"/>
        <v>1.3859627646220338</v>
      </c>
      <c r="J14" s="1">
        <f t="shared" si="3"/>
        <v>0.24922118380062305</v>
      </c>
      <c r="K14" s="1">
        <f t="shared" si="3"/>
        <v>0.47636975840537599</v>
      </c>
      <c r="L14" s="1">
        <f t="shared" si="3"/>
        <v>1.5008413373310971</v>
      </c>
      <c r="M14" s="1">
        <f t="shared" si="3"/>
        <v>0.34508950313933512</v>
      </c>
      <c r="N14" s="1">
        <f t="shared" si="3"/>
        <v>0.57918289816812085</v>
      </c>
      <c r="O14" s="1">
        <f t="shared" si="3"/>
        <v>0.25296240394845027</v>
      </c>
      <c r="P14" s="1">
        <f t="shared" si="3"/>
        <v>0.37509423097243527</v>
      </c>
      <c r="Q14" s="1">
        <f t="shared" si="3"/>
        <v>0.35002169139036765</v>
      </c>
      <c r="R14" s="1">
        <f t="shared" si="3"/>
        <v>0.33146996931874773</v>
      </c>
      <c r="S14" s="1">
        <f t="shared" si="3"/>
        <v>0.55527570333101695</v>
      </c>
      <c r="T14" s="1">
        <f t="shared" si="3"/>
        <v>0.46645355114244863</v>
      </c>
      <c r="U14" s="1">
        <f t="shared" si="3"/>
        <v>0.99665796494449077</v>
      </c>
      <c r="V14" s="1">
        <f t="shared" si="3"/>
        <v>1.5038205526959958</v>
      </c>
      <c r="W14" s="1">
        <f t="shared" si="3"/>
        <v>0.48717262708642423</v>
      </c>
      <c r="X14" s="1">
        <f t="shared" si="3"/>
        <v>0.53483944225364599</v>
      </c>
      <c r="Y14" s="1">
        <f t="shared" si="3"/>
        <v>0.69345590749679908</v>
      </c>
      <c r="Z14" s="1">
        <f t="shared" si="3"/>
        <v>0.38990824184719736</v>
      </c>
      <c r="AA14" s="1">
        <f t="shared" si="3"/>
        <v>0.31591230151608574</v>
      </c>
      <c r="AB14" s="1">
        <f t="shared" si="3"/>
        <v>0.43330238316310737</v>
      </c>
      <c r="AC14" s="1">
        <f t="shared" si="3"/>
        <v>0.16422760967806382</v>
      </c>
      <c r="AD14" s="1">
        <f t="shared" si="3"/>
        <v>0.30487750652776346</v>
      </c>
      <c r="AE14" s="1">
        <f t="shared" si="3"/>
        <v>0.36228889463568781</v>
      </c>
      <c r="AF14" s="1">
        <f t="shared" si="3"/>
        <v>0.23080560365493005</v>
      </c>
      <c r="AG14" s="1">
        <f t="shared" si="3"/>
        <v>0.13653760746546237</v>
      </c>
      <c r="AH14" s="1">
        <f t="shared" si="3"/>
        <v>0.33947379814320117</v>
      </c>
      <c r="AI14" s="1">
        <f t="shared" si="3"/>
        <v>0.46229003329780483</v>
      </c>
    </row>
    <row r="18" spans="1:35" x14ac:dyDescent="0.2">
      <c r="A18" s="1" t="s">
        <v>43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">
      <c r="B19" s="1"/>
      <c r="C19" s="1" t="s">
        <v>1</v>
      </c>
      <c r="D19" s="1" t="s">
        <v>2</v>
      </c>
      <c r="E19" s="1" t="s">
        <v>3</v>
      </c>
      <c r="F19" s="1" t="s">
        <v>4</v>
      </c>
      <c r="G19" s="1" t="s">
        <v>5</v>
      </c>
      <c r="H19" s="1" t="s">
        <v>6</v>
      </c>
      <c r="I19" s="1" t="s">
        <v>7</v>
      </c>
      <c r="J19" s="1" t="s">
        <v>8</v>
      </c>
      <c r="K19" s="1" t="s">
        <v>9</v>
      </c>
      <c r="L19" s="1" t="s">
        <v>10</v>
      </c>
      <c r="M19" s="1" t="s">
        <v>11</v>
      </c>
      <c r="N19" s="1" t="s">
        <v>12</v>
      </c>
      <c r="O19" s="1" t="s">
        <v>13</v>
      </c>
      <c r="P19" s="1" t="s">
        <v>14</v>
      </c>
      <c r="Q19" s="1" t="s">
        <v>15</v>
      </c>
      <c r="R19" s="1" t="s">
        <v>16</v>
      </c>
      <c r="S19" s="1" t="s">
        <v>17</v>
      </c>
      <c r="T19" s="1" t="s">
        <v>18</v>
      </c>
      <c r="U19" s="1" t="s">
        <v>19</v>
      </c>
      <c r="V19" s="1" t="s">
        <v>20</v>
      </c>
      <c r="W19" s="1" t="s">
        <v>21</v>
      </c>
      <c r="X19" s="1" t="s">
        <v>22</v>
      </c>
      <c r="Y19" s="1" t="s">
        <v>23</v>
      </c>
      <c r="Z19" s="1" t="s">
        <v>24</v>
      </c>
      <c r="AA19" s="1" t="s">
        <v>25</v>
      </c>
      <c r="AB19" s="1" t="s">
        <v>26</v>
      </c>
      <c r="AC19" s="1" t="s">
        <v>27</v>
      </c>
      <c r="AD19" s="1" t="s">
        <v>28</v>
      </c>
      <c r="AE19" s="1" t="s">
        <v>29</v>
      </c>
      <c r="AF19" s="1" t="s">
        <v>30</v>
      </c>
      <c r="AG19" s="1" t="s">
        <v>31</v>
      </c>
      <c r="AH19" s="1" t="s">
        <v>32</v>
      </c>
      <c r="AI19" s="1" t="s">
        <v>33</v>
      </c>
    </row>
    <row r="20" spans="1:35" x14ac:dyDescent="0.2">
      <c r="A20" t="s">
        <v>34</v>
      </c>
      <c r="B20" t="s">
        <v>35</v>
      </c>
      <c r="C20">
        <v>11390.6</v>
      </c>
      <c r="D20">
        <v>85241.4</v>
      </c>
      <c r="E20">
        <v>44825.8</v>
      </c>
      <c r="F20">
        <v>38168.400000000001</v>
      </c>
      <c r="G20">
        <v>29197.599999999999</v>
      </c>
      <c r="H20">
        <v>61693.4</v>
      </c>
      <c r="I20">
        <v>16772.400000000001</v>
      </c>
      <c r="J20">
        <v>4043.4</v>
      </c>
      <c r="K20">
        <v>8347</v>
      </c>
      <c r="L20">
        <v>33859.800000000003</v>
      </c>
      <c r="M20">
        <v>6220.4</v>
      </c>
      <c r="N20">
        <v>6429.2</v>
      </c>
      <c r="O20">
        <v>3465.2</v>
      </c>
      <c r="Q20">
        <v>4118.3999999999996</v>
      </c>
      <c r="R20">
        <v>3350</v>
      </c>
      <c r="S20">
        <v>7192.2</v>
      </c>
      <c r="T20">
        <v>4658.2</v>
      </c>
      <c r="U20">
        <v>5698</v>
      </c>
      <c r="V20">
        <v>7142.2</v>
      </c>
      <c r="W20">
        <v>6244</v>
      </c>
      <c r="X20">
        <v>652.6</v>
      </c>
      <c r="Y20">
        <v>8535.7999999999993</v>
      </c>
      <c r="Z20">
        <v>8166</v>
      </c>
      <c r="AA20">
        <v>10543.8</v>
      </c>
      <c r="AB20">
        <v>4417.2</v>
      </c>
      <c r="AC20">
        <v>2908.4</v>
      </c>
      <c r="AD20">
        <v>7877</v>
      </c>
      <c r="AE20">
        <v>1944.6</v>
      </c>
      <c r="AF20">
        <v>3068.6</v>
      </c>
      <c r="AG20">
        <v>945</v>
      </c>
      <c r="AH20">
        <v>5731.2</v>
      </c>
      <c r="AI20">
        <v>5377.6</v>
      </c>
    </row>
    <row r="21" spans="1:35" x14ac:dyDescent="0.2">
      <c r="B21" t="s">
        <v>36</v>
      </c>
      <c r="C21">
        <v>1320385</v>
      </c>
      <c r="D21">
        <v>851872</v>
      </c>
      <c r="E21">
        <v>1159014</v>
      </c>
      <c r="F21">
        <v>1119507</v>
      </c>
      <c r="G21">
        <v>1315302</v>
      </c>
      <c r="H21">
        <v>1110523</v>
      </c>
      <c r="I21">
        <v>1144686</v>
      </c>
      <c r="J21">
        <v>1327909</v>
      </c>
      <c r="K21">
        <v>1265903</v>
      </c>
      <c r="L21">
        <v>1207346</v>
      </c>
      <c r="M21">
        <v>1342943</v>
      </c>
      <c r="N21">
        <v>1140288</v>
      </c>
      <c r="O21">
        <v>1074124</v>
      </c>
      <c r="Q21">
        <v>1078964</v>
      </c>
      <c r="R21">
        <v>1238953</v>
      </c>
      <c r="S21">
        <v>1189130</v>
      </c>
      <c r="T21">
        <v>1168784</v>
      </c>
      <c r="U21">
        <v>825792</v>
      </c>
      <c r="V21">
        <v>1241263</v>
      </c>
      <c r="W21">
        <v>938740</v>
      </c>
      <c r="X21">
        <v>677584</v>
      </c>
      <c r="Y21">
        <v>973653</v>
      </c>
      <c r="Z21">
        <v>1351407</v>
      </c>
      <c r="AA21">
        <v>1785814</v>
      </c>
      <c r="AB21">
        <v>1114977</v>
      </c>
      <c r="AC21">
        <v>1430315</v>
      </c>
      <c r="AD21">
        <v>1365131</v>
      </c>
      <c r="AE21">
        <v>1128497</v>
      </c>
      <c r="AF21">
        <v>771620</v>
      </c>
      <c r="AG21">
        <v>907529</v>
      </c>
      <c r="AH21">
        <v>1032388</v>
      </c>
      <c r="AI21">
        <v>1125564</v>
      </c>
    </row>
    <row r="24" spans="1:35" x14ac:dyDescent="0.2">
      <c r="A24" t="s">
        <v>37</v>
      </c>
      <c r="B24" t="s">
        <v>38</v>
      </c>
      <c r="C24">
        <v>11687.4</v>
      </c>
      <c r="D24">
        <v>80622</v>
      </c>
      <c r="E24">
        <v>46483.199999999997</v>
      </c>
      <c r="F24">
        <v>41185.800000000003</v>
      </c>
      <c r="G24">
        <v>29063.200000000001</v>
      </c>
      <c r="H24">
        <v>69051</v>
      </c>
      <c r="I24">
        <v>19203.400000000001</v>
      </c>
      <c r="J24">
        <v>3805.2</v>
      </c>
      <c r="K24">
        <v>4867.2</v>
      </c>
      <c r="L24">
        <v>37343</v>
      </c>
      <c r="N24">
        <v>7565</v>
      </c>
      <c r="O24">
        <v>4</v>
      </c>
      <c r="P24">
        <v>6084.2</v>
      </c>
      <c r="Q24">
        <v>4315.6000000000004</v>
      </c>
      <c r="R24">
        <v>4016.6</v>
      </c>
      <c r="S24">
        <v>9348.6</v>
      </c>
      <c r="T24">
        <v>5000.8</v>
      </c>
      <c r="U24">
        <v>7070.6</v>
      </c>
      <c r="V24">
        <v>8675.4</v>
      </c>
      <c r="W24">
        <v>7060</v>
      </c>
      <c r="X24">
        <v>1810.6</v>
      </c>
      <c r="Y24">
        <v>8813.4</v>
      </c>
      <c r="Z24">
        <v>6647.8</v>
      </c>
      <c r="AA24">
        <v>5947.8</v>
      </c>
      <c r="AB24">
        <v>5359.2</v>
      </c>
      <c r="AC24">
        <v>2405.1999999999998</v>
      </c>
      <c r="AD24">
        <v>4094.6</v>
      </c>
      <c r="AF24">
        <v>3287.8</v>
      </c>
      <c r="AG24">
        <v>779.4</v>
      </c>
      <c r="AH24">
        <v>5048.6000000000004</v>
      </c>
      <c r="AI24">
        <v>4192.6000000000004</v>
      </c>
    </row>
    <row r="25" spans="1:35" x14ac:dyDescent="0.2">
      <c r="B25" t="s">
        <v>36</v>
      </c>
      <c r="C25">
        <v>1363273</v>
      </c>
      <c r="D25">
        <v>1448894</v>
      </c>
      <c r="E25">
        <v>1174487</v>
      </c>
      <c r="F25">
        <v>1219768</v>
      </c>
      <c r="G25">
        <v>1156625</v>
      </c>
      <c r="H25">
        <v>1156292</v>
      </c>
      <c r="I25">
        <v>1295233</v>
      </c>
      <c r="J25">
        <v>1264903</v>
      </c>
      <c r="K25">
        <v>881237</v>
      </c>
      <c r="L25">
        <v>1542320</v>
      </c>
      <c r="N25">
        <v>1243637</v>
      </c>
      <c r="O25">
        <v>462893</v>
      </c>
      <c r="P25">
        <v>1064813</v>
      </c>
      <c r="Q25">
        <v>1109203</v>
      </c>
      <c r="R25">
        <v>1054237</v>
      </c>
      <c r="S25">
        <v>1109952</v>
      </c>
      <c r="T25">
        <v>1139018</v>
      </c>
      <c r="U25">
        <v>1239876</v>
      </c>
      <c r="V25">
        <v>1062315</v>
      </c>
      <c r="W25">
        <v>1212620</v>
      </c>
      <c r="X25">
        <v>663707</v>
      </c>
      <c r="Y25">
        <v>1296600</v>
      </c>
      <c r="Z25">
        <v>1012342</v>
      </c>
      <c r="AA25">
        <v>1181426</v>
      </c>
      <c r="AB25">
        <v>1110610</v>
      </c>
      <c r="AC25">
        <v>1145578</v>
      </c>
      <c r="AD25">
        <v>1087037</v>
      </c>
      <c r="AF25">
        <v>1132141</v>
      </c>
      <c r="AG25">
        <v>826919</v>
      </c>
      <c r="AH25">
        <v>1181118</v>
      </c>
      <c r="AI25">
        <v>1062723</v>
      </c>
    </row>
    <row r="27" spans="1:35" x14ac:dyDescent="0.2">
      <c r="B27" t="s">
        <v>39</v>
      </c>
      <c r="C27">
        <f>C20/C21</f>
        <v>8.6267262957395001E-3</v>
      </c>
      <c r="D27">
        <f t="shared" ref="D27:N27" si="4">D20/D21</f>
        <v>0.10006362458209683</v>
      </c>
      <c r="E27">
        <f t="shared" si="4"/>
        <v>3.8675805469131526E-2</v>
      </c>
      <c r="F27">
        <f t="shared" si="4"/>
        <v>3.4093935991467671E-2</v>
      </c>
      <c r="G27">
        <f t="shared" si="4"/>
        <v>2.2198400063255432E-2</v>
      </c>
      <c r="H27">
        <f t="shared" si="4"/>
        <v>5.5553464448732714E-2</v>
      </c>
      <c r="I27">
        <f t="shared" si="4"/>
        <v>1.4652402492910721E-2</v>
      </c>
      <c r="J27">
        <f t="shared" si="4"/>
        <v>3.0449375672579972E-3</v>
      </c>
      <c r="K27">
        <f t="shared" si="4"/>
        <v>6.5937121564606455E-3</v>
      </c>
      <c r="L27">
        <f t="shared" si="4"/>
        <v>2.8044818966559713E-2</v>
      </c>
      <c r="M27">
        <f t="shared" si="4"/>
        <v>4.6319166189480862E-3</v>
      </c>
      <c r="N27">
        <f t="shared" si="4"/>
        <v>5.638224729191222E-3</v>
      </c>
      <c r="O27">
        <f>O20/O21</f>
        <v>3.2260707329879977E-3</v>
      </c>
      <c r="P27" t="e">
        <f>P20/P21</f>
        <v>#DIV/0!</v>
      </c>
      <c r="Q27">
        <f>Q20/Q21</f>
        <v>3.8169948209578813E-3</v>
      </c>
      <c r="R27">
        <f>R20/R21</f>
        <v>2.7038959508552786E-3</v>
      </c>
      <c r="S27">
        <f>S20/S21</f>
        <v>6.0482874033957598E-3</v>
      </c>
      <c r="T27">
        <f t="shared" ref="T27:AI27" si="5">T20/T21</f>
        <v>3.9855097263480676E-3</v>
      </c>
      <c r="U27">
        <f t="shared" si="5"/>
        <v>6.9000426257459502E-3</v>
      </c>
      <c r="V27">
        <f t="shared" si="5"/>
        <v>5.7539780046613814E-3</v>
      </c>
      <c r="W27">
        <f t="shared" si="5"/>
        <v>6.6514689903487655E-3</v>
      </c>
      <c r="X27">
        <f t="shared" si="5"/>
        <v>9.6312781883869751E-4</v>
      </c>
      <c r="Y27">
        <f t="shared" si="5"/>
        <v>8.7667783080830636E-3</v>
      </c>
      <c r="Z27">
        <f t="shared" si="5"/>
        <v>6.0425911660957803E-3</v>
      </c>
      <c r="AA27">
        <f t="shared" si="5"/>
        <v>5.9041983095663936E-3</v>
      </c>
      <c r="AB27">
        <f t="shared" si="5"/>
        <v>3.9616960708606539E-3</v>
      </c>
      <c r="AC27">
        <f t="shared" si="5"/>
        <v>2.0333982374511907E-3</v>
      </c>
      <c r="AD27">
        <f t="shared" si="5"/>
        <v>5.7701422061325986E-3</v>
      </c>
      <c r="AE27">
        <f t="shared" si="5"/>
        <v>1.7231769335673908E-3</v>
      </c>
      <c r="AF27">
        <f t="shared" si="5"/>
        <v>3.9768279723179801E-3</v>
      </c>
      <c r="AG27">
        <f t="shared" si="5"/>
        <v>1.0412890386973859E-3</v>
      </c>
      <c r="AH27">
        <f t="shared" si="5"/>
        <v>5.551401217371763E-3</v>
      </c>
      <c r="AI27">
        <f t="shared" si="5"/>
        <v>4.7776936717947626E-3</v>
      </c>
    </row>
    <row r="28" spans="1:35" x14ac:dyDescent="0.2">
      <c r="B28" t="s">
        <v>40</v>
      </c>
      <c r="C28">
        <f>C24/C25</f>
        <v>8.5730444305726003E-3</v>
      </c>
      <c r="D28">
        <f t="shared" ref="D28:N28" si="6">D24/D25</f>
        <v>5.5643822115351432E-2</v>
      </c>
      <c r="E28">
        <f t="shared" si="6"/>
        <v>3.9577449558828658E-2</v>
      </c>
      <c r="F28">
        <f t="shared" si="6"/>
        <v>3.3765273396252404E-2</v>
      </c>
      <c r="G28">
        <f t="shared" si="6"/>
        <v>2.5127591051550848E-2</v>
      </c>
      <c r="H28">
        <f t="shared" si="6"/>
        <v>5.9717614581783839E-2</v>
      </c>
      <c r="I28">
        <f t="shared" si="6"/>
        <v>1.4826212735469219E-2</v>
      </c>
      <c r="J28">
        <f t="shared" si="6"/>
        <v>3.0082939166086254E-3</v>
      </c>
      <c r="K28">
        <f t="shared" si="6"/>
        <v>5.5231453059733076E-3</v>
      </c>
      <c r="L28">
        <f t="shared" si="6"/>
        <v>2.4212225737849473E-2</v>
      </c>
      <c r="M28" t="e">
        <f t="shared" si="6"/>
        <v>#DIV/0!</v>
      </c>
      <c r="N28">
        <f t="shared" si="6"/>
        <v>6.0829647236291615E-3</v>
      </c>
      <c r="O28">
        <f>O24/O25</f>
        <v>8.6413058741437005E-6</v>
      </c>
      <c r="P28">
        <f>P24/P25</f>
        <v>5.7138671297213691E-3</v>
      </c>
      <c r="Q28">
        <f>Q24/Q25</f>
        <v>3.8907215360939346E-3</v>
      </c>
      <c r="R28">
        <f>R24/R25</f>
        <v>3.809959240664101E-3</v>
      </c>
      <c r="S28">
        <f t="shared" ref="S28:AI28" si="7">S24/S25</f>
        <v>8.4225263795191154E-3</v>
      </c>
      <c r="T28">
        <f t="shared" si="7"/>
        <v>4.3904486145082871E-3</v>
      </c>
      <c r="U28">
        <f t="shared" si="7"/>
        <v>5.7026670408976384E-3</v>
      </c>
      <c r="V28">
        <f t="shared" si="7"/>
        <v>8.1665042854520541E-3</v>
      </c>
      <c r="W28">
        <f t="shared" si="7"/>
        <v>5.8221042041200046E-3</v>
      </c>
      <c r="X28">
        <f t="shared" si="7"/>
        <v>2.7280110048560585E-3</v>
      </c>
      <c r="Y28">
        <f t="shared" si="7"/>
        <v>6.7973160573808417E-3</v>
      </c>
      <c r="Z28">
        <f t="shared" si="7"/>
        <v>6.5667531328345557E-3</v>
      </c>
      <c r="AA28">
        <f t="shared" si="7"/>
        <v>5.0344245005611863E-3</v>
      </c>
      <c r="AB28">
        <f t="shared" si="7"/>
        <v>4.8254562807826329E-3</v>
      </c>
      <c r="AC28">
        <f t="shared" si="7"/>
        <v>2.0995514927835556E-3</v>
      </c>
      <c r="AD28">
        <f t="shared" si="7"/>
        <v>3.7667531095997653E-3</v>
      </c>
      <c r="AE28" t="e">
        <f t="shared" si="7"/>
        <v>#DIV/0!</v>
      </c>
      <c r="AF28">
        <f t="shared" si="7"/>
        <v>2.9040552369360355E-3</v>
      </c>
      <c r="AG28">
        <f t="shared" si="7"/>
        <v>9.4253487947428948E-4</v>
      </c>
      <c r="AH28">
        <f t="shared" si="7"/>
        <v>4.2744247399497766E-3</v>
      </c>
      <c r="AI28">
        <f t="shared" si="7"/>
        <v>3.9451484535481026E-3</v>
      </c>
    </row>
    <row r="29" spans="1:35" x14ac:dyDescent="0.2">
      <c r="B29" s="1" t="s">
        <v>41</v>
      </c>
      <c r="C29" s="1">
        <f>C27*100</f>
        <v>0.86267262957394997</v>
      </c>
      <c r="D29" s="1">
        <f t="shared" ref="D29:AI30" si="8">D27*100</f>
        <v>10.006362458209683</v>
      </c>
      <c r="E29" s="1">
        <f t="shared" si="8"/>
        <v>3.8675805469131528</v>
      </c>
      <c r="F29" s="1">
        <f t="shared" si="8"/>
        <v>3.409393599146767</v>
      </c>
      <c r="G29" s="1">
        <f t="shared" si="8"/>
        <v>2.2198400063255432</v>
      </c>
      <c r="H29" s="1">
        <f t="shared" si="8"/>
        <v>5.5553464448732717</v>
      </c>
      <c r="I29" s="1">
        <f t="shared" si="8"/>
        <v>1.4652402492910721</v>
      </c>
      <c r="J29" s="1">
        <f t="shared" si="8"/>
        <v>0.3044937567257997</v>
      </c>
      <c r="K29" s="1">
        <f t="shared" si="8"/>
        <v>0.6593712156460646</v>
      </c>
      <c r="L29" s="1">
        <f t="shared" si="8"/>
        <v>2.8044818966559713</v>
      </c>
      <c r="M29" s="1">
        <f t="shared" si="8"/>
        <v>0.46319166189480859</v>
      </c>
      <c r="N29" s="1">
        <f t="shared" si="8"/>
        <v>0.56382247291912224</v>
      </c>
      <c r="O29" s="1">
        <f t="shared" si="8"/>
        <v>0.32260707329879978</v>
      </c>
      <c r="P29" s="1" t="e">
        <f t="shared" si="8"/>
        <v>#DIV/0!</v>
      </c>
      <c r="Q29" s="1">
        <f t="shared" si="8"/>
        <v>0.38169948209578813</v>
      </c>
      <c r="R29" s="1">
        <f t="shared" si="8"/>
        <v>0.27038959508552785</v>
      </c>
      <c r="S29" s="1">
        <f t="shared" si="8"/>
        <v>0.60482874033957601</v>
      </c>
      <c r="T29" s="1">
        <f t="shared" si="8"/>
        <v>0.39855097263480677</v>
      </c>
      <c r="U29" s="1">
        <f t="shared" si="8"/>
        <v>0.69000426257459502</v>
      </c>
      <c r="V29" s="1">
        <f t="shared" si="8"/>
        <v>0.57539780046613809</v>
      </c>
      <c r="W29" s="1">
        <f t="shared" si="8"/>
        <v>0.66514689903487656</v>
      </c>
      <c r="X29" s="1">
        <f t="shared" si="8"/>
        <v>9.6312781883869755E-2</v>
      </c>
      <c r="Y29" s="1">
        <f t="shared" si="8"/>
        <v>0.87667783080830641</v>
      </c>
      <c r="Z29" s="1">
        <f t="shared" si="8"/>
        <v>0.60425911660957798</v>
      </c>
      <c r="AA29" s="1">
        <f t="shared" si="8"/>
        <v>0.59041983095663941</v>
      </c>
      <c r="AB29" s="1">
        <f t="shared" si="8"/>
        <v>0.39616960708606541</v>
      </c>
      <c r="AC29" s="1">
        <f t="shared" si="8"/>
        <v>0.20333982374511908</v>
      </c>
      <c r="AD29" s="1">
        <f t="shared" si="8"/>
        <v>0.57701422061325991</v>
      </c>
      <c r="AE29" s="1">
        <f t="shared" si="8"/>
        <v>0.17231769335673908</v>
      </c>
      <c r="AF29" s="1">
        <f t="shared" si="8"/>
        <v>0.397682797231798</v>
      </c>
      <c r="AG29" s="1">
        <f t="shared" si="8"/>
        <v>0.1041289038697386</v>
      </c>
      <c r="AH29" s="1">
        <f t="shared" si="8"/>
        <v>0.55514012173717631</v>
      </c>
      <c r="AI29" s="1">
        <f t="shared" si="8"/>
        <v>0.47776936717947627</v>
      </c>
    </row>
    <row r="30" spans="1:35" x14ac:dyDescent="0.2">
      <c r="B30" s="1" t="s">
        <v>42</v>
      </c>
      <c r="C30" s="1">
        <f>C28*100</f>
        <v>0.85730444305726006</v>
      </c>
      <c r="D30" s="1">
        <f t="shared" si="8"/>
        <v>5.5643822115351433</v>
      </c>
      <c r="E30" s="1">
        <f t="shared" si="8"/>
        <v>3.9577449558828657</v>
      </c>
      <c r="F30" s="1">
        <f t="shared" si="8"/>
        <v>3.3765273396252402</v>
      </c>
      <c r="G30" s="1">
        <f t="shared" si="8"/>
        <v>2.5127591051550846</v>
      </c>
      <c r="H30" s="1">
        <f t="shared" si="8"/>
        <v>5.971761458178384</v>
      </c>
      <c r="I30" s="1">
        <f t="shared" si="8"/>
        <v>1.482621273546922</v>
      </c>
      <c r="J30" s="1">
        <f t="shared" si="8"/>
        <v>0.30082939166086253</v>
      </c>
      <c r="K30" s="1">
        <f t="shared" si="8"/>
        <v>0.55231453059733071</v>
      </c>
      <c r="L30" s="1">
        <f t="shared" si="8"/>
        <v>2.4212225737849473</v>
      </c>
      <c r="M30" s="1" t="e">
        <f t="shared" si="8"/>
        <v>#DIV/0!</v>
      </c>
      <c r="N30" s="1">
        <f t="shared" si="8"/>
        <v>0.60829647236291617</v>
      </c>
      <c r="O30" s="1">
        <f t="shared" si="8"/>
        <v>8.6413058741437003E-4</v>
      </c>
      <c r="P30" s="1">
        <f t="shared" si="8"/>
        <v>0.57138671297213695</v>
      </c>
      <c r="Q30" s="1">
        <f t="shared" si="8"/>
        <v>0.38907215360939346</v>
      </c>
      <c r="R30" s="1">
        <f t="shared" si="8"/>
        <v>0.38099592406641009</v>
      </c>
      <c r="S30" s="1">
        <f t="shared" si="8"/>
        <v>0.84225263795191152</v>
      </c>
      <c r="T30" s="1">
        <f t="shared" si="8"/>
        <v>0.43904486145082872</v>
      </c>
      <c r="U30" s="1">
        <f t="shared" si="8"/>
        <v>0.57026670408976388</v>
      </c>
      <c r="V30" s="1">
        <f t="shared" si="8"/>
        <v>0.81665042854520542</v>
      </c>
      <c r="W30" s="1">
        <f t="shared" si="8"/>
        <v>0.58221042041200044</v>
      </c>
      <c r="X30" s="1">
        <f t="shared" si="8"/>
        <v>0.27280110048560585</v>
      </c>
      <c r="Y30" s="1">
        <f t="shared" si="8"/>
        <v>0.67973160573808422</v>
      </c>
      <c r="Z30" s="1">
        <f t="shared" si="8"/>
        <v>0.65667531328345552</v>
      </c>
      <c r="AA30" s="1">
        <f t="shared" si="8"/>
        <v>0.50344245005611865</v>
      </c>
      <c r="AB30" s="1">
        <f t="shared" si="8"/>
        <v>0.48254562807826329</v>
      </c>
      <c r="AC30" s="1">
        <f t="shared" si="8"/>
        <v>0.20995514927835557</v>
      </c>
      <c r="AD30" s="1">
        <f t="shared" si="8"/>
        <v>0.37667531095997653</v>
      </c>
      <c r="AE30" s="1" t="e">
        <f t="shared" si="8"/>
        <v>#DIV/0!</v>
      </c>
      <c r="AF30" s="1">
        <f t="shared" si="8"/>
        <v>0.29040552369360356</v>
      </c>
      <c r="AG30" s="1">
        <f t="shared" si="8"/>
        <v>9.4253487947428952E-2</v>
      </c>
      <c r="AH30" s="1">
        <f t="shared" si="8"/>
        <v>0.42744247399497765</v>
      </c>
      <c r="AI30" s="1">
        <f t="shared" si="8"/>
        <v>0.39451484535481024</v>
      </c>
    </row>
    <row r="31" spans="1:35" x14ac:dyDescent="0.2">
      <c r="F31" s="1"/>
    </row>
    <row r="32" spans="1:35" x14ac:dyDescent="0.2"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  <c r="I32" s="1" t="s">
        <v>7</v>
      </c>
      <c r="J32" s="1" t="s">
        <v>8</v>
      </c>
      <c r="K32" s="1" t="s">
        <v>9</v>
      </c>
      <c r="L32" s="1" t="s">
        <v>10</v>
      </c>
      <c r="M32" s="1" t="s">
        <v>11</v>
      </c>
      <c r="N32" s="1" t="s">
        <v>12</v>
      </c>
      <c r="O32" s="1" t="s">
        <v>13</v>
      </c>
      <c r="P32" s="1" t="s">
        <v>14</v>
      </c>
      <c r="Q32" s="1" t="s">
        <v>15</v>
      </c>
      <c r="R32" s="1" t="s">
        <v>16</v>
      </c>
      <c r="S32" s="1" t="s">
        <v>17</v>
      </c>
      <c r="T32" s="1" t="s">
        <v>18</v>
      </c>
      <c r="U32" s="1" t="s">
        <v>19</v>
      </c>
      <c r="V32" s="1" t="s">
        <v>20</v>
      </c>
      <c r="W32" s="1" t="s">
        <v>21</v>
      </c>
      <c r="X32" s="1" t="s">
        <v>22</v>
      </c>
      <c r="Y32" s="1" t="s">
        <v>23</v>
      </c>
      <c r="Z32" s="1" t="s">
        <v>24</v>
      </c>
      <c r="AA32" s="1" t="s">
        <v>25</v>
      </c>
      <c r="AB32" s="1" t="s">
        <v>26</v>
      </c>
      <c r="AC32" s="1" t="s">
        <v>27</v>
      </c>
      <c r="AD32" s="1" t="s">
        <v>28</v>
      </c>
      <c r="AE32" s="1" t="s">
        <v>29</v>
      </c>
      <c r="AF32" s="1" t="s">
        <v>30</v>
      </c>
      <c r="AG32" s="1" t="s">
        <v>31</v>
      </c>
      <c r="AH32" s="1" t="s">
        <v>32</v>
      </c>
      <c r="AI32" s="1" t="s">
        <v>33</v>
      </c>
    </row>
    <row r="33" spans="1:35" x14ac:dyDescent="0.2">
      <c r="A33" s="1" t="s">
        <v>44</v>
      </c>
      <c r="C33">
        <f>AVERAGE(C29:C30,C13:C14)</f>
        <v>0.84697250599470053</v>
      </c>
      <c r="D33">
        <f t="shared" ref="D33:AI33" si="9">AVERAGE(D29:D30,D13:D14)</f>
        <v>6.7585773521677002</v>
      </c>
      <c r="E33">
        <f t="shared" si="9"/>
        <v>3.7253242288619752</v>
      </c>
      <c r="F33">
        <f t="shared" si="9"/>
        <v>2.9751731863157413</v>
      </c>
      <c r="G33">
        <f t="shared" si="9"/>
        <v>2.0136284979621442</v>
      </c>
      <c r="H33">
        <f t="shared" si="9"/>
        <v>5.0162837563707274</v>
      </c>
      <c r="I33">
        <f t="shared" si="9"/>
        <v>1.4741182053299386</v>
      </c>
      <c r="J33">
        <f t="shared" si="9"/>
        <v>0.26746808512004616</v>
      </c>
      <c r="K33">
        <f t="shared" si="9"/>
        <v>0.48942762513116234</v>
      </c>
      <c r="L33">
        <f t="shared" si="9"/>
        <v>2.0643322363867771</v>
      </c>
      <c r="M33">
        <f>AVERAGE(M13,M14,M29)</f>
        <v>0.40391822444089476</v>
      </c>
      <c r="N33">
        <f t="shared" si="9"/>
        <v>0.51156510757827112</v>
      </c>
      <c r="O33">
        <f t="shared" si="9"/>
        <v>0.20690860888539325</v>
      </c>
      <c r="P33">
        <f>AVERAGE(P13,P14,P30)</f>
        <v>0.45339537911315259</v>
      </c>
      <c r="Q33">
        <f t="shared" si="9"/>
        <v>0.39744965890567807</v>
      </c>
      <c r="R33">
        <f t="shared" si="9"/>
        <v>0.34364034555908884</v>
      </c>
      <c r="S33">
        <f t="shared" si="9"/>
        <v>0.62777678366301881</v>
      </c>
      <c r="T33">
        <f>AVERAGE(T29:T30,T13:T14)</f>
        <v>0.4850452614182903</v>
      </c>
      <c r="U33">
        <f t="shared" si="9"/>
        <v>0.77991993657526348</v>
      </c>
      <c r="V33">
        <f t="shared" si="9"/>
        <v>0.92473402585588405</v>
      </c>
      <c r="W33">
        <f t="shared" si="9"/>
        <v>0.53934197179690635</v>
      </c>
      <c r="X33">
        <f t="shared" si="9"/>
        <v>0.39645517550041254</v>
      </c>
      <c r="Y33">
        <f t="shared" si="9"/>
        <v>0.77244601061827856</v>
      </c>
      <c r="Z33">
        <f t="shared" si="9"/>
        <v>0.55240119106675756</v>
      </c>
      <c r="AA33">
        <f t="shared" si="9"/>
        <v>0.45732795707315721</v>
      </c>
      <c r="AB33">
        <f t="shared" si="9"/>
        <v>0.42368541303538754</v>
      </c>
      <c r="AC33">
        <f t="shared" si="9"/>
        <v>0.20445432316326867</v>
      </c>
      <c r="AD33">
        <f t="shared" si="9"/>
        <v>0.38448431012314122</v>
      </c>
      <c r="AE33">
        <f>AVERAGE(AE13,AE14,AE29)</f>
        <v>0.23502678464885463</v>
      </c>
      <c r="AF33">
        <f t="shared" si="9"/>
        <v>0.27609061935322532</v>
      </c>
      <c r="AG33">
        <f t="shared" si="9"/>
        <v>0.13424116367912176</v>
      </c>
      <c r="AH33">
        <f t="shared" si="9"/>
        <v>0.40996001992537034</v>
      </c>
      <c r="AI33">
        <f t="shared" si="9"/>
        <v>0.43120059334484984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F1BD-6CAF-2B42-AE9C-3CD2BBE12982}">
  <dimension ref="A1:F19"/>
  <sheetViews>
    <sheetView workbookViewId="0">
      <selection activeCell="E1" sqref="E1"/>
    </sheetView>
  </sheetViews>
  <sheetFormatPr baseColWidth="10" defaultRowHeight="16" x14ac:dyDescent="0.2"/>
  <sheetData>
    <row r="1" spans="1:6" ht="17" x14ac:dyDescent="0.2">
      <c r="A1" t="s">
        <v>70</v>
      </c>
      <c r="E1" s="3" t="s">
        <v>99</v>
      </c>
    </row>
    <row r="2" spans="1:6" ht="17" x14ac:dyDescent="0.2">
      <c r="B2" s="4" t="s">
        <v>69</v>
      </c>
      <c r="C2" s="4" t="s">
        <v>2</v>
      </c>
      <c r="E2" s="5" t="s">
        <v>69</v>
      </c>
      <c r="F2" s="5" t="s">
        <v>2</v>
      </c>
    </row>
    <row r="3" spans="1:6" ht="17" x14ac:dyDescent="0.2">
      <c r="B3" s="14">
        <v>32.200000000000003</v>
      </c>
      <c r="C3" s="14">
        <v>54.2</v>
      </c>
      <c r="E3" s="14">
        <f>AVERAGE(B3:B4)</f>
        <v>19</v>
      </c>
      <c r="F3" s="13">
        <f>AVERAGE(C3:C4)</f>
        <v>56.75</v>
      </c>
    </row>
    <row r="4" spans="1:6" ht="17" x14ac:dyDescent="0.2">
      <c r="B4" s="14">
        <v>5.8</v>
      </c>
      <c r="C4" s="14">
        <v>59.3</v>
      </c>
      <c r="E4" s="15">
        <f>AVERAGE(B5:B6)</f>
        <v>33.950000000000003</v>
      </c>
      <c r="F4" s="15">
        <f>AVERAGE(C5:C6)</f>
        <v>42.35</v>
      </c>
    </row>
    <row r="5" spans="1:6" ht="17" x14ac:dyDescent="0.2">
      <c r="B5" s="8">
        <v>31.3</v>
      </c>
      <c r="C5" s="8">
        <v>43</v>
      </c>
      <c r="E5" s="16">
        <f>AVERAGE(B7:B8)</f>
        <v>29</v>
      </c>
      <c r="F5" s="16">
        <f>AVERAGE(C7:C8)</f>
        <v>41.2</v>
      </c>
    </row>
    <row r="6" spans="1:6" ht="17" x14ac:dyDescent="0.2">
      <c r="B6" s="8">
        <v>36.6</v>
      </c>
      <c r="C6" s="8">
        <v>41.7</v>
      </c>
    </row>
    <row r="7" spans="1:6" ht="17" x14ac:dyDescent="0.2">
      <c r="B7" s="9">
        <v>26.4</v>
      </c>
      <c r="C7" s="9">
        <v>40</v>
      </c>
    </row>
    <row r="8" spans="1:6" ht="17" x14ac:dyDescent="0.2">
      <c r="B8" s="9">
        <v>31.6</v>
      </c>
      <c r="C8" s="9">
        <v>42.4</v>
      </c>
    </row>
    <row r="16" spans="1:6" ht="17" x14ac:dyDescent="0.2">
      <c r="B16" s="6" t="s">
        <v>98</v>
      </c>
    </row>
    <row r="17" spans="2:2" ht="17" x14ac:dyDescent="0.2">
      <c r="B17" s="10" t="s">
        <v>95</v>
      </c>
    </row>
    <row r="18" spans="2:2" ht="17" x14ac:dyDescent="0.2">
      <c r="B18" s="11" t="s">
        <v>96</v>
      </c>
    </row>
    <row r="19" spans="2:2" ht="17" x14ac:dyDescent="0.2">
      <c r="B19" s="12" t="s">
        <v>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772C-7E3F-9043-9D48-BBDDB0BCF5D9}">
  <dimension ref="A2:B3"/>
  <sheetViews>
    <sheetView workbookViewId="0">
      <selection activeCell="O20" sqref="O20"/>
    </sheetView>
  </sheetViews>
  <sheetFormatPr baseColWidth="10" defaultRowHeight="16" x14ac:dyDescent="0.2"/>
  <sheetData>
    <row r="2" spans="1:2" x14ac:dyDescent="0.2">
      <c r="A2" t="s">
        <v>92</v>
      </c>
      <c r="B2" t="s">
        <v>93</v>
      </c>
    </row>
    <row r="3" spans="1:2" x14ac:dyDescent="0.2">
      <c r="B3" t="s">
        <v>94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341D-E9E3-D941-AD8D-01F694982234}">
  <dimension ref="A1:H18"/>
  <sheetViews>
    <sheetView workbookViewId="0">
      <selection activeCell="B15" sqref="B15:B18"/>
    </sheetView>
  </sheetViews>
  <sheetFormatPr baseColWidth="10" defaultRowHeight="16" x14ac:dyDescent="0.2"/>
  <cols>
    <col min="4" max="4" width="16.5" customWidth="1"/>
  </cols>
  <sheetData>
    <row r="1" spans="1:8" ht="17" x14ac:dyDescent="0.2">
      <c r="A1" t="s">
        <v>74</v>
      </c>
      <c r="F1" s="3" t="s">
        <v>99</v>
      </c>
    </row>
    <row r="3" spans="1:8" ht="17" x14ac:dyDescent="0.2">
      <c r="B3" s="4" t="s">
        <v>71</v>
      </c>
      <c r="C3" s="4" t="s">
        <v>72</v>
      </c>
      <c r="D3" s="4" t="s">
        <v>73</v>
      </c>
      <c r="F3" s="5" t="s">
        <v>71</v>
      </c>
      <c r="G3" s="5" t="s">
        <v>72</v>
      </c>
      <c r="H3" s="5" t="s">
        <v>73</v>
      </c>
    </row>
    <row r="4" spans="1:8" ht="17" x14ac:dyDescent="0.2">
      <c r="B4" s="14">
        <v>0.68</v>
      </c>
      <c r="C4" s="14">
        <v>1.53</v>
      </c>
      <c r="D4" s="14">
        <v>0.93</v>
      </c>
      <c r="F4" s="13">
        <f>AVERAGE(B4:B5)</f>
        <v>0.72500000000000009</v>
      </c>
      <c r="G4" s="13">
        <f t="shared" ref="G4:H4" si="0">AVERAGE(C4:C5)</f>
        <v>1.48</v>
      </c>
      <c r="H4" s="13">
        <f t="shared" si="0"/>
        <v>0.87000000000000011</v>
      </c>
    </row>
    <row r="5" spans="1:8" ht="17" x14ac:dyDescent="0.2">
      <c r="B5" s="14">
        <v>0.77</v>
      </c>
      <c r="C5" s="14">
        <v>1.43</v>
      </c>
      <c r="D5" s="14">
        <v>0.81</v>
      </c>
      <c r="F5" s="15">
        <f>AVERAGE(B6:B7)</f>
        <v>0.47499999999999998</v>
      </c>
      <c r="G5" s="15">
        <f t="shared" ref="G5:H5" si="1">AVERAGE(C6:C7)</f>
        <v>1.1099999999999999</v>
      </c>
      <c r="H5" s="15">
        <f t="shared" si="1"/>
        <v>0.57000000000000006</v>
      </c>
    </row>
    <row r="6" spans="1:8" ht="17" x14ac:dyDescent="0.2">
      <c r="B6" s="8">
        <v>0.57999999999999996</v>
      </c>
      <c r="C6" s="8">
        <v>1.04</v>
      </c>
      <c r="D6" s="8">
        <v>0.64</v>
      </c>
      <c r="F6" s="16">
        <f>AVERAGE(B8:B9)</f>
        <v>0.61499999999999999</v>
      </c>
      <c r="G6" s="16">
        <f t="shared" ref="G6:H6" si="2">AVERAGE(C8:C9)</f>
        <v>1.5049999999999999</v>
      </c>
      <c r="H6" s="16">
        <f t="shared" si="2"/>
        <v>0.67500000000000004</v>
      </c>
    </row>
    <row r="7" spans="1:8" ht="17" x14ac:dyDescent="0.2">
      <c r="B7" s="8">
        <v>0.37</v>
      </c>
      <c r="C7" s="8">
        <v>1.18</v>
      </c>
      <c r="D7" s="8">
        <v>0.5</v>
      </c>
    </row>
    <row r="8" spans="1:8" ht="17" x14ac:dyDescent="0.2">
      <c r="B8" s="9">
        <v>0.64</v>
      </c>
      <c r="C8" s="9">
        <v>1.43</v>
      </c>
      <c r="D8" s="9">
        <v>0.6</v>
      </c>
    </row>
    <row r="9" spans="1:8" ht="17" x14ac:dyDescent="0.2">
      <c r="B9" s="9">
        <v>0.59</v>
      </c>
      <c r="C9" s="9">
        <v>1.58</v>
      </c>
      <c r="D9" s="9">
        <v>0.75</v>
      </c>
    </row>
    <row r="15" spans="1:8" ht="17" x14ac:dyDescent="0.2">
      <c r="B15" s="6" t="s">
        <v>98</v>
      </c>
    </row>
    <row r="16" spans="1:8" ht="17" x14ac:dyDescent="0.2">
      <c r="B16" s="10" t="s">
        <v>95</v>
      </c>
    </row>
    <row r="17" spans="2:2" ht="17" x14ac:dyDescent="0.2">
      <c r="B17" s="11" t="s">
        <v>96</v>
      </c>
    </row>
    <row r="18" spans="2:2" ht="17" x14ac:dyDescent="0.2">
      <c r="B18" s="12" t="s">
        <v>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5ECB-7F0A-904F-BDE0-80CCCF466FC0}">
  <dimension ref="A1:I17"/>
  <sheetViews>
    <sheetView workbookViewId="0">
      <selection activeCell="D21" sqref="D21"/>
    </sheetView>
  </sheetViews>
  <sheetFormatPr baseColWidth="10" defaultRowHeight="16" x14ac:dyDescent="0.2"/>
  <cols>
    <col min="2" max="2" width="25" customWidth="1"/>
    <col min="4" max="4" width="17.33203125" customWidth="1"/>
  </cols>
  <sheetData>
    <row r="1" spans="1:9" x14ac:dyDescent="0.2">
      <c r="A1" t="s">
        <v>81</v>
      </c>
    </row>
    <row r="3" spans="1:9" ht="17" x14ac:dyDescent="0.2">
      <c r="B3" s="4" t="s">
        <v>75</v>
      </c>
      <c r="C3" s="4" t="s">
        <v>45</v>
      </c>
      <c r="D3" s="4" t="s">
        <v>76</v>
      </c>
      <c r="E3" s="4" t="s">
        <v>46</v>
      </c>
      <c r="F3" s="4" t="s">
        <v>77</v>
      </c>
      <c r="G3" s="4" t="s">
        <v>78</v>
      </c>
      <c r="H3" s="4" t="s">
        <v>79</v>
      </c>
      <c r="I3" s="4" t="s">
        <v>80</v>
      </c>
    </row>
    <row r="4" spans="1:9" ht="17" x14ac:dyDescent="0.2">
      <c r="B4" s="14">
        <v>86.8</v>
      </c>
      <c r="C4" s="14">
        <v>76.5</v>
      </c>
      <c r="D4" s="14">
        <v>85.9</v>
      </c>
      <c r="E4" s="14">
        <v>78.5</v>
      </c>
      <c r="F4" s="14">
        <v>91.17</v>
      </c>
      <c r="G4" s="14">
        <v>88.7</v>
      </c>
      <c r="H4" s="14">
        <v>95.3</v>
      </c>
      <c r="I4" s="14">
        <v>96.5</v>
      </c>
    </row>
    <row r="5" spans="1:9" ht="17" x14ac:dyDescent="0.2">
      <c r="B5" s="8">
        <v>83.8</v>
      </c>
      <c r="C5" s="8">
        <v>80.3</v>
      </c>
      <c r="D5" s="8">
        <v>90.87</v>
      </c>
      <c r="E5" s="8">
        <v>77.400000000000006</v>
      </c>
      <c r="F5" s="8">
        <v>91.81</v>
      </c>
      <c r="G5" s="8">
        <v>88.8</v>
      </c>
      <c r="H5" s="8">
        <v>98.8</v>
      </c>
      <c r="I5" s="8">
        <v>97.4</v>
      </c>
    </row>
    <row r="6" spans="1:9" ht="17" x14ac:dyDescent="0.2">
      <c r="B6" s="9">
        <v>95.3</v>
      </c>
      <c r="C6" s="9">
        <v>88</v>
      </c>
      <c r="D6" s="9">
        <v>53</v>
      </c>
      <c r="E6" s="9">
        <v>79.3</v>
      </c>
      <c r="F6" s="9">
        <v>98.3</v>
      </c>
      <c r="G6" s="9">
        <v>98.8</v>
      </c>
      <c r="H6" s="9">
        <v>99.1</v>
      </c>
      <c r="I6" s="9">
        <v>98.5</v>
      </c>
    </row>
    <row r="7" spans="1:9" ht="17" x14ac:dyDescent="0.2">
      <c r="B7" s="18">
        <v>94.4</v>
      </c>
      <c r="C7" s="18">
        <v>87.5</v>
      </c>
      <c r="D7" s="18">
        <v>59.4</v>
      </c>
      <c r="E7" s="18">
        <v>59.3</v>
      </c>
      <c r="F7" s="18">
        <v>98.1</v>
      </c>
      <c r="G7" s="18">
        <v>97.8</v>
      </c>
      <c r="H7" s="18">
        <v>99.1</v>
      </c>
      <c r="I7" s="18">
        <v>97.9</v>
      </c>
    </row>
    <row r="8" spans="1:9" x14ac:dyDescent="0.2">
      <c r="B8" s="19"/>
      <c r="C8" s="19"/>
      <c r="D8" s="19"/>
      <c r="E8" s="19"/>
      <c r="F8" s="19"/>
      <c r="G8" s="19"/>
      <c r="H8" s="19"/>
      <c r="I8" s="19"/>
    </row>
    <row r="13" spans="1:9" ht="17" x14ac:dyDescent="0.2">
      <c r="B13" s="6" t="s">
        <v>98</v>
      </c>
    </row>
    <row r="14" spans="1:9" ht="17" x14ac:dyDescent="0.2">
      <c r="B14" s="10" t="s">
        <v>95</v>
      </c>
    </row>
    <row r="15" spans="1:9" ht="17" x14ac:dyDescent="0.2">
      <c r="B15" s="11" t="s">
        <v>96</v>
      </c>
      <c r="D15" t="s">
        <v>100</v>
      </c>
    </row>
    <row r="16" spans="1:9" ht="17" x14ac:dyDescent="0.2">
      <c r="B16" s="12" t="s">
        <v>97</v>
      </c>
    </row>
    <row r="17" spans="2:2" ht="19" x14ac:dyDescent="0.25">
      <c r="B17" s="20" t="s">
        <v>101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B44B-E8E5-D84E-9C1C-9B9907F016DF}">
  <dimension ref="A1:I15"/>
  <sheetViews>
    <sheetView workbookViewId="0">
      <selection activeCell="B12" sqref="B12:B15"/>
    </sheetView>
  </sheetViews>
  <sheetFormatPr baseColWidth="10" defaultRowHeight="16" x14ac:dyDescent="0.2"/>
  <cols>
    <col min="3" max="3" width="16.5" customWidth="1"/>
    <col min="7" max="7" width="18.5" customWidth="1"/>
  </cols>
  <sheetData>
    <row r="1" spans="1:9" x14ac:dyDescent="0.2">
      <c r="A1" t="s">
        <v>82</v>
      </c>
    </row>
    <row r="2" spans="1:9" ht="17" x14ac:dyDescent="0.2">
      <c r="C2" s="2" t="s">
        <v>49</v>
      </c>
      <c r="G2" s="2" t="s">
        <v>50</v>
      </c>
    </row>
    <row r="3" spans="1:9" ht="17" x14ac:dyDescent="0.2">
      <c r="B3" s="3" t="s">
        <v>51</v>
      </c>
      <c r="C3" s="14">
        <v>0.930993022</v>
      </c>
      <c r="D3" s="8">
        <v>1.309760453</v>
      </c>
      <c r="E3" s="9">
        <v>1.398737194</v>
      </c>
      <c r="G3" s="14">
        <v>11.363733059999999</v>
      </c>
      <c r="H3" s="8">
        <v>13.45791096</v>
      </c>
      <c r="I3" s="9">
        <v>14.84887752</v>
      </c>
    </row>
    <row r="4" spans="1:9" ht="17" x14ac:dyDescent="0.2">
      <c r="B4" s="3" t="s">
        <v>52</v>
      </c>
      <c r="C4" s="14">
        <v>1.5739E-2</v>
      </c>
      <c r="D4" s="8">
        <v>9.0044631E-2</v>
      </c>
      <c r="E4" s="9">
        <v>6.6066910000000006E-2</v>
      </c>
      <c r="G4" s="14">
        <v>1.1568879809999999</v>
      </c>
      <c r="H4" s="8">
        <v>0.64263562699999999</v>
      </c>
      <c r="I4" s="9">
        <v>1.99145489</v>
      </c>
    </row>
    <row r="5" spans="1:9" ht="17" x14ac:dyDescent="0.2">
      <c r="B5" s="3" t="s">
        <v>53</v>
      </c>
      <c r="C5" s="14">
        <v>5.6000706999999997E-2</v>
      </c>
      <c r="D5" s="8">
        <v>4.6645952999999997E-2</v>
      </c>
      <c r="E5" s="9">
        <v>5.8481941000000003E-2</v>
      </c>
      <c r="G5" s="14">
        <v>0.53298404399999999</v>
      </c>
      <c r="H5" s="8">
        <v>0.75672162200000004</v>
      </c>
      <c r="I5" s="9">
        <v>1.0823497099999999</v>
      </c>
    </row>
    <row r="6" spans="1:9" ht="17" x14ac:dyDescent="0.2">
      <c r="B6" s="3" t="s">
        <v>54</v>
      </c>
      <c r="C6" s="14">
        <v>0.18131683200000001</v>
      </c>
      <c r="D6" s="8">
        <v>9.5491830999999999E-2</v>
      </c>
      <c r="E6" s="9">
        <v>0.24423373300000001</v>
      </c>
      <c r="G6" s="14">
        <v>0.92662487299999996</v>
      </c>
      <c r="H6" s="8">
        <v>0.96149452400000002</v>
      </c>
      <c r="I6" s="9">
        <v>1.457498674</v>
      </c>
    </row>
    <row r="7" spans="1:9" ht="17" x14ac:dyDescent="0.2">
      <c r="B7" s="3" t="s">
        <v>55</v>
      </c>
      <c r="C7" s="14">
        <v>4.6981337999999997E-2</v>
      </c>
      <c r="D7" s="8">
        <v>8.6131160999999998E-2</v>
      </c>
      <c r="E7" s="9">
        <v>8.3096507999999999E-2</v>
      </c>
      <c r="G7" s="14">
        <v>1.5799610669999999</v>
      </c>
      <c r="H7" s="8">
        <v>2.2320442479999998</v>
      </c>
      <c r="I7" s="9">
        <v>3.6237034029999999</v>
      </c>
    </row>
    <row r="12" spans="1:9" ht="17" x14ac:dyDescent="0.2">
      <c r="B12" s="6" t="s">
        <v>98</v>
      </c>
    </row>
    <row r="13" spans="1:9" ht="17" x14ac:dyDescent="0.2">
      <c r="B13" s="10" t="s">
        <v>95</v>
      </c>
    </row>
    <row r="14" spans="1:9" ht="17" x14ac:dyDescent="0.2">
      <c r="B14" s="11" t="s">
        <v>96</v>
      </c>
    </row>
    <row r="15" spans="1:9" ht="17" x14ac:dyDescent="0.2">
      <c r="B15" s="12" t="s">
        <v>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76D4-8947-1346-8F2B-7F2522E16B05}">
  <dimension ref="A1:I17"/>
  <sheetViews>
    <sheetView workbookViewId="0">
      <selection activeCell="B14" sqref="B14:B17"/>
    </sheetView>
  </sheetViews>
  <sheetFormatPr baseColWidth="10" defaultRowHeight="16" x14ac:dyDescent="0.2"/>
  <cols>
    <col min="1" max="1" width="24.1640625" customWidth="1"/>
    <col min="2" max="2" width="22.6640625" customWidth="1"/>
  </cols>
  <sheetData>
    <row r="1" spans="1:9" x14ac:dyDescent="0.2">
      <c r="A1" t="s">
        <v>83</v>
      </c>
    </row>
    <row r="3" spans="1:9" ht="17" x14ac:dyDescent="0.2">
      <c r="C3" s="3" t="s">
        <v>49</v>
      </c>
      <c r="G3" s="3" t="s">
        <v>50</v>
      </c>
    </row>
    <row r="4" spans="1:9" ht="17" x14ac:dyDescent="0.2">
      <c r="B4" s="3" t="s">
        <v>56</v>
      </c>
      <c r="C4" s="14">
        <v>0.42255187900000002</v>
      </c>
      <c r="D4" s="8">
        <v>0.63019656599999996</v>
      </c>
      <c r="E4" s="9">
        <v>0.51060392099999996</v>
      </c>
      <c r="G4" s="14">
        <v>2.212775234</v>
      </c>
      <c r="H4" s="8">
        <v>4.1069645809999997</v>
      </c>
      <c r="I4" s="9">
        <v>4.2384610760000001</v>
      </c>
    </row>
    <row r="5" spans="1:9" ht="17" x14ac:dyDescent="0.2">
      <c r="B5" s="3" t="s">
        <v>57</v>
      </c>
      <c r="C5" s="14">
        <v>1.9863082000000001</v>
      </c>
      <c r="D5" s="8">
        <v>4.2081829380000002</v>
      </c>
      <c r="E5" s="9">
        <v>3.2371773140000002</v>
      </c>
      <c r="G5" s="14">
        <v>3.2494006259999999</v>
      </c>
      <c r="H5" s="8">
        <v>7.9466549100000003</v>
      </c>
      <c r="I5" s="9">
        <v>6.980401284</v>
      </c>
    </row>
    <row r="6" spans="1:9" ht="17" x14ac:dyDescent="0.2">
      <c r="B6" s="3" t="s">
        <v>58</v>
      </c>
      <c r="C6" s="14">
        <v>1.320922559</v>
      </c>
      <c r="D6" s="8">
        <v>1.9407397630000001</v>
      </c>
      <c r="E6" s="9">
        <v>1.902779287</v>
      </c>
      <c r="G6" s="14">
        <v>7.3712448239999997</v>
      </c>
      <c r="H6" s="8">
        <v>14.240528919999999</v>
      </c>
      <c r="I6" s="9">
        <v>14.17723383</v>
      </c>
    </row>
    <row r="7" spans="1:9" ht="17" x14ac:dyDescent="0.2">
      <c r="B7" s="3" t="s">
        <v>59</v>
      </c>
      <c r="C7" s="14">
        <v>0.212071229</v>
      </c>
      <c r="D7" s="8">
        <v>0.36954522200000001</v>
      </c>
      <c r="E7" s="9">
        <v>0.39511545199999998</v>
      </c>
      <c r="G7" s="14">
        <v>5.5646490880000004</v>
      </c>
      <c r="H7" s="8">
        <v>9.2318235099999999</v>
      </c>
      <c r="I7" s="9">
        <v>9.1693702469999998</v>
      </c>
    </row>
    <row r="8" spans="1:9" ht="17" x14ac:dyDescent="0.2">
      <c r="B8" s="3" t="s">
        <v>60</v>
      </c>
      <c r="C8" s="14">
        <v>2.3525727999999999</v>
      </c>
      <c r="D8" s="8">
        <v>2.164879328</v>
      </c>
      <c r="E8" s="9">
        <v>3.218170116</v>
      </c>
      <c r="G8" s="14">
        <v>12.834513080000001</v>
      </c>
      <c r="H8" s="8">
        <v>12.986539759999999</v>
      </c>
      <c r="I8" s="9">
        <v>16.313097639999999</v>
      </c>
    </row>
    <row r="9" spans="1:9" ht="17" x14ac:dyDescent="0.2">
      <c r="B9" s="3" t="s">
        <v>61</v>
      </c>
      <c r="C9" s="14">
        <v>2.749639733</v>
      </c>
      <c r="D9" s="8">
        <v>3.8946001749999999</v>
      </c>
      <c r="E9" s="9">
        <v>3.287167873</v>
      </c>
      <c r="G9" s="14">
        <v>15.845663249999999</v>
      </c>
      <c r="H9" s="8">
        <v>15.06703933</v>
      </c>
    </row>
    <row r="10" spans="1:9" ht="17" x14ac:dyDescent="0.2">
      <c r="B10" s="3"/>
    </row>
    <row r="11" spans="1:9" ht="17" x14ac:dyDescent="0.2">
      <c r="B11" s="3"/>
    </row>
    <row r="14" spans="1:9" ht="17" x14ac:dyDescent="0.2">
      <c r="B14" s="6" t="s">
        <v>98</v>
      </c>
    </row>
    <row r="15" spans="1:9" ht="17" x14ac:dyDescent="0.2">
      <c r="B15" s="10" t="s">
        <v>95</v>
      </c>
    </row>
    <row r="16" spans="1:9" ht="17" x14ac:dyDescent="0.2">
      <c r="B16" s="11" t="s">
        <v>96</v>
      </c>
    </row>
    <row r="17" spans="2:2" ht="17" x14ac:dyDescent="0.2">
      <c r="B17" s="12" t="s">
        <v>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4939-9110-744D-8F67-059328D151C3}">
  <dimension ref="A1:H14"/>
  <sheetViews>
    <sheetView workbookViewId="0">
      <selection activeCell="C11" sqref="C11:C14"/>
    </sheetView>
  </sheetViews>
  <sheetFormatPr baseColWidth="10" defaultRowHeight="16" x14ac:dyDescent="0.2"/>
  <sheetData>
    <row r="1" spans="1:8" x14ac:dyDescent="0.2">
      <c r="A1" t="s">
        <v>84</v>
      </c>
    </row>
    <row r="3" spans="1:8" ht="17" x14ac:dyDescent="0.2">
      <c r="C3" s="40" t="s">
        <v>85</v>
      </c>
      <c r="D3" s="40"/>
      <c r="E3" s="40"/>
      <c r="F3" s="40" t="s">
        <v>86</v>
      </c>
      <c r="G3" s="40"/>
      <c r="H3" s="40"/>
    </row>
    <row r="4" spans="1:8" ht="17" x14ac:dyDescent="0.2">
      <c r="C4" s="14">
        <v>0</v>
      </c>
      <c r="D4" s="8">
        <v>0</v>
      </c>
      <c r="E4" s="9">
        <v>0</v>
      </c>
      <c r="F4" s="14">
        <v>59.6</v>
      </c>
      <c r="G4" s="8">
        <v>44.6</v>
      </c>
      <c r="H4" s="9">
        <v>52.8</v>
      </c>
    </row>
    <row r="5" spans="1:8" ht="17" x14ac:dyDescent="0.2">
      <c r="C5" s="2"/>
      <c r="D5" s="2"/>
      <c r="E5" s="2"/>
      <c r="F5" s="2"/>
      <c r="G5" s="2"/>
      <c r="H5" s="2"/>
    </row>
    <row r="6" spans="1:8" ht="17" x14ac:dyDescent="0.2">
      <c r="C6" s="2"/>
      <c r="D6" s="2"/>
      <c r="E6" s="2"/>
      <c r="F6" s="2"/>
      <c r="G6" s="2"/>
      <c r="H6" s="2"/>
    </row>
    <row r="7" spans="1:8" ht="17" x14ac:dyDescent="0.2">
      <c r="C7" s="2"/>
      <c r="D7" s="2"/>
      <c r="E7" s="2"/>
      <c r="F7" s="2"/>
      <c r="G7" s="2"/>
      <c r="H7" s="2"/>
    </row>
    <row r="8" spans="1:8" ht="17" x14ac:dyDescent="0.2">
      <c r="C8" s="2"/>
      <c r="D8" s="2"/>
      <c r="E8" s="2"/>
      <c r="F8" s="2"/>
      <c r="G8" s="2"/>
      <c r="H8" s="2"/>
    </row>
    <row r="9" spans="1:8" ht="17" x14ac:dyDescent="0.2">
      <c r="C9" s="2"/>
      <c r="D9" s="2"/>
      <c r="E9" s="2"/>
      <c r="F9" s="2"/>
      <c r="G9" s="2"/>
      <c r="H9" s="2"/>
    </row>
    <row r="11" spans="1:8" ht="17" x14ac:dyDescent="0.2">
      <c r="C11" s="6" t="s">
        <v>98</v>
      </c>
    </row>
    <row r="12" spans="1:8" ht="17" x14ac:dyDescent="0.2">
      <c r="C12" s="10" t="s">
        <v>95</v>
      </c>
    </row>
    <row r="13" spans="1:8" ht="17" x14ac:dyDescent="0.2">
      <c r="C13" s="11" t="s">
        <v>96</v>
      </c>
    </row>
    <row r="14" spans="1:8" ht="17" x14ac:dyDescent="0.2">
      <c r="C14" s="12" t="s">
        <v>97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FDE3-3779-B94C-BDB6-6F3ED698A0E7}">
  <dimension ref="A1:I54"/>
  <sheetViews>
    <sheetView workbookViewId="0">
      <selection activeCell="F19" sqref="F19"/>
    </sheetView>
  </sheetViews>
  <sheetFormatPr baseColWidth="10" defaultRowHeight="16" x14ac:dyDescent="0.2"/>
  <cols>
    <col min="1" max="1" width="24.6640625" style="22" bestFit="1" customWidth="1"/>
    <col min="2" max="3" width="17.6640625" style="22" bestFit="1" customWidth="1"/>
    <col min="4" max="4" width="28" style="22" bestFit="1" customWidth="1"/>
    <col min="5" max="5" width="10.83203125" style="22"/>
    <col min="6" max="6" width="47" style="22" bestFit="1" customWidth="1"/>
    <col min="7" max="16384" width="10.83203125" style="22"/>
  </cols>
  <sheetData>
    <row r="1" spans="1:9" x14ac:dyDescent="0.2">
      <c r="A1" s="22" t="s">
        <v>117</v>
      </c>
    </row>
    <row r="2" spans="1:9" ht="17" x14ac:dyDescent="0.2">
      <c r="A2" s="22" t="s">
        <v>115</v>
      </c>
      <c r="B2" s="37" t="s">
        <v>110</v>
      </c>
      <c r="C2" s="37" t="s">
        <v>110</v>
      </c>
      <c r="D2" s="39" t="s">
        <v>111</v>
      </c>
    </row>
    <row r="3" spans="1:9" ht="17" x14ac:dyDescent="0.2">
      <c r="B3" s="25">
        <v>0</v>
      </c>
      <c r="C3" s="35">
        <v>100</v>
      </c>
      <c r="D3" s="25">
        <v>100</v>
      </c>
      <c r="F3" s="30" t="s">
        <v>98</v>
      </c>
    </row>
    <row r="4" spans="1:9" ht="17" x14ac:dyDescent="0.2">
      <c r="B4" s="25">
        <v>0</v>
      </c>
      <c r="C4" s="35">
        <v>66.666666666666657</v>
      </c>
      <c r="D4" s="25">
        <v>88.888888888888886</v>
      </c>
      <c r="F4" s="29" t="s">
        <v>95</v>
      </c>
    </row>
    <row r="5" spans="1:9" ht="17" x14ac:dyDescent="0.2">
      <c r="B5" s="25">
        <v>0</v>
      </c>
      <c r="C5" s="35">
        <v>65.384615384615387</v>
      </c>
      <c r="D5" s="25">
        <v>75.862068965517238</v>
      </c>
      <c r="F5" s="28" t="s">
        <v>96</v>
      </c>
    </row>
    <row r="6" spans="1:9" ht="17" x14ac:dyDescent="0.2">
      <c r="B6" s="25">
        <v>0</v>
      </c>
      <c r="C6" s="35">
        <v>100</v>
      </c>
      <c r="D6" s="25">
        <v>77.777777777777786</v>
      </c>
      <c r="F6" s="27" t="s">
        <v>97</v>
      </c>
    </row>
    <row r="7" spans="1:9" x14ac:dyDescent="0.2">
      <c r="B7" s="25">
        <v>0</v>
      </c>
      <c r="C7" s="35">
        <v>64.285714285714292</v>
      </c>
      <c r="D7" s="25">
        <v>91.666666666666657</v>
      </c>
      <c r="F7"/>
    </row>
    <row r="8" spans="1:9" x14ac:dyDescent="0.2">
      <c r="B8" s="25">
        <v>0</v>
      </c>
      <c r="C8" s="35">
        <v>96.15384615384616</v>
      </c>
      <c r="D8" s="25">
        <v>86.956521739130437</v>
      </c>
      <c r="F8" s="22" t="s">
        <v>107</v>
      </c>
    </row>
    <row r="9" spans="1:9" ht="17" x14ac:dyDescent="0.2">
      <c r="B9" s="25">
        <v>0</v>
      </c>
      <c r="C9" s="35">
        <v>60</v>
      </c>
      <c r="D9" s="25">
        <v>90</v>
      </c>
      <c r="F9" s="37" t="s">
        <v>110</v>
      </c>
      <c r="G9" s="25">
        <f>AVERAGE(B3:B17)</f>
        <v>0</v>
      </c>
      <c r="H9" s="24">
        <f>AVERAGE(B18:B34)</f>
        <v>0</v>
      </c>
      <c r="I9" s="23">
        <f>AVERAGE(B35:B54)</f>
        <v>0</v>
      </c>
    </row>
    <row r="10" spans="1:9" ht="17" x14ac:dyDescent="0.2">
      <c r="B10" s="25">
        <v>0</v>
      </c>
      <c r="C10" s="35">
        <v>68</v>
      </c>
      <c r="D10" s="25">
        <v>100</v>
      </c>
      <c r="F10" s="37" t="s">
        <v>110</v>
      </c>
      <c r="G10" s="25">
        <f>AVERAGE(C3:C22)</f>
        <v>80.640172108593163</v>
      </c>
      <c r="H10" s="24">
        <f>AVERAGE(C23:C37)</f>
        <v>97.924255082149813</v>
      </c>
      <c r="I10" s="23">
        <f>AVERAGE(C38:C52)</f>
        <v>91.124203282098023</v>
      </c>
    </row>
    <row r="11" spans="1:9" ht="17" x14ac:dyDescent="0.2">
      <c r="B11" s="25">
        <v>0</v>
      </c>
      <c r="C11" s="35">
        <v>100</v>
      </c>
      <c r="D11" s="25">
        <v>92.857142857142861</v>
      </c>
      <c r="F11" s="39" t="s">
        <v>111</v>
      </c>
      <c r="G11" s="25">
        <f>AVERAGE(D3:D13)</f>
        <v>89.303824263193079</v>
      </c>
      <c r="H11" s="24">
        <f>AVERAGE(D14:D30)</f>
        <v>88.152510503721572</v>
      </c>
      <c r="I11" s="23">
        <f>AVERAGE(D31:D53)</f>
        <v>91.550021067524455</v>
      </c>
    </row>
    <row r="12" spans="1:9" x14ac:dyDescent="0.2">
      <c r="B12" s="25">
        <v>0</v>
      </c>
      <c r="C12" s="35">
        <v>70</v>
      </c>
      <c r="D12" s="25">
        <v>95</v>
      </c>
    </row>
    <row r="13" spans="1:9" x14ac:dyDescent="0.2">
      <c r="B13" s="25">
        <v>0</v>
      </c>
      <c r="C13" s="35">
        <v>100</v>
      </c>
      <c r="D13" s="25">
        <v>83.332999999999998</v>
      </c>
    </row>
    <row r="14" spans="1:9" x14ac:dyDescent="0.2">
      <c r="B14" s="25">
        <v>0</v>
      </c>
      <c r="C14" s="35">
        <v>90.909090909090907</v>
      </c>
      <c r="D14" s="24">
        <v>85.714285714285708</v>
      </c>
    </row>
    <row r="15" spans="1:9" x14ac:dyDescent="0.2">
      <c r="B15" s="25">
        <v>0</v>
      </c>
      <c r="C15" s="35">
        <v>50</v>
      </c>
      <c r="D15" s="24">
        <v>95.454545454545453</v>
      </c>
    </row>
    <row r="16" spans="1:9" x14ac:dyDescent="0.2">
      <c r="B16" s="25">
        <v>0</v>
      </c>
      <c r="C16" s="35">
        <v>90</v>
      </c>
      <c r="D16" s="24">
        <v>100</v>
      </c>
    </row>
    <row r="17" spans="2:4" x14ac:dyDescent="0.2">
      <c r="B17" s="25">
        <v>0</v>
      </c>
      <c r="C17" s="35">
        <v>86.666666666666671</v>
      </c>
      <c r="D17" s="24">
        <v>47.058823529411761</v>
      </c>
    </row>
    <row r="18" spans="2:4" x14ac:dyDescent="0.2">
      <c r="B18" s="24">
        <v>0</v>
      </c>
      <c r="C18" s="35">
        <v>94.73684210526315</v>
      </c>
      <c r="D18" s="24">
        <v>75</v>
      </c>
    </row>
    <row r="19" spans="2:4" x14ac:dyDescent="0.2">
      <c r="B19" s="24">
        <v>0</v>
      </c>
      <c r="C19" s="35">
        <v>50</v>
      </c>
      <c r="D19" s="24">
        <v>112.5</v>
      </c>
    </row>
    <row r="20" spans="2:4" x14ac:dyDescent="0.2">
      <c r="B20" s="24">
        <v>0</v>
      </c>
      <c r="C20" s="35">
        <v>75</v>
      </c>
      <c r="D20" s="24">
        <v>84.615384615384613</v>
      </c>
    </row>
    <row r="21" spans="2:4" x14ac:dyDescent="0.2">
      <c r="B21" s="24">
        <v>0</v>
      </c>
      <c r="C21" s="35">
        <v>100</v>
      </c>
      <c r="D21" s="24">
        <v>65</v>
      </c>
    </row>
    <row r="22" spans="2:4" x14ac:dyDescent="0.2">
      <c r="B22" s="24">
        <v>0</v>
      </c>
      <c r="C22" s="35">
        <v>85</v>
      </c>
      <c r="D22" s="24">
        <v>92</v>
      </c>
    </row>
    <row r="23" spans="2:4" x14ac:dyDescent="0.2">
      <c r="B23" s="24">
        <v>0</v>
      </c>
      <c r="C23" s="24">
        <v>100</v>
      </c>
      <c r="D23" s="24">
        <v>100</v>
      </c>
    </row>
    <row r="24" spans="2:4" x14ac:dyDescent="0.2">
      <c r="B24" s="24">
        <v>0</v>
      </c>
      <c r="C24" s="24">
        <v>94.73684210526315</v>
      </c>
      <c r="D24" s="24">
        <v>100</v>
      </c>
    </row>
    <row r="25" spans="2:4" x14ac:dyDescent="0.2">
      <c r="B25" s="24">
        <v>0</v>
      </c>
      <c r="C25" s="24">
        <v>100</v>
      </c>
      <c r="D25" s="24">
        <v>85.714285714285708</v>
      </c>
    </row>
    <row r="26" spans="2:4" x14ac:dyDescent="0.2">
      <c r="B26" s="24">
        <v>0</v>
      </c>
      <c r="C26" s="24">
        <v>100</v>
      </c>
      <c r="D26" s="24">
        <v>59.090909090909093</v>
      </c>
    </row>
    <row r="27" spans="2:4" x14ac:dyDescent="0.2">
      <c r="B27" s="24">
        <v>0</v>
      </c>
      <c r="C27" s="24">
        <v>100</v>
      </c>
      <c r="D27" s="24">
        <v>110.00000000000001</v>
      </c>
    </row>
    <row r="28" spans="2:4" x14ac:dyDescent="0.2">
      <c r="B28" s="24">
        <v>0</v>
      </c>
      <c r="C28" s="24">
        <v>94.444444444444443</v>
      </c>
      <c r="D28" s="24">
        <v>100</v>
      </c>
    </row>
    <row r="29" spans="2:4" x14ac:dyDescent="0.2">
      <c r="B29" s="24">
        <v>0</v>
      </c>
      <c r="C29" s="24">
        <v>93.75</v>
      </c>
      <c r="D29" s="24">
        <v>94.444444444444443</v>
      </c>
    </row>
    <row r="30" spans="2:4" x14ac:dyDescent="0.2">
      <c r="B30" s="24">
        <v>0</v>
      </c>
      <c r="C30" s="24">
        <v>114.99999999999999</v>
      </c>
      <c r="D30" s="24">
        <v>92</v>
      </c>
    </row>
    <row r="31" spans="2:4" x14ac:dyDescent="0.2">
      <c r="B31" s="24">
        <v>0</v>
      </c>
      <c r="C31" s="24">
        <v>95.833333333333343</v>
      </c>
      <c r="D31" s="23">
        <v>92.857142857142861</v>
      </c>
    </row>
    <row r="32" spans="2:4" x14ac:dyDescent="0.2">
      <c r="B32" s="24">
        <v>0</v>
      </c>
      <c r="C32" s="24">
        <v>100</v>
      </c>
      <c r="D32" s="23">
        <v>83.333333333333343</v>
      </c>
    </row>
    <row r="33" spans="2:4" x14ac:dyDescent="0.2">
      <c r="B33" s="24">
        <v>0</v>
      </c>
      <c r="C33" s="24">
        <v>93.75</v>
      </c>
      <c r="D33" s="23">
        <v>96</v>
      </c>
    </row>
    <row r="34" spans="2:4" x14ac:dyDescent="0.2">
      <c r="B34" s="24">
        <v>0</v>
      </c>
      <c r="C34" s="24">
        <v>100</v>
      </c>
      <c r="D34" s="23">
        <v>100</v>
      </c>
    </row>
    <row r="35" spans="2:4" x14ac:dyDescent="0.2">
      <c r="B35" s="23">
        <v>0</v>
      </c>
      <c r="C35" s="24">
        <v>95.238095238095227</v>
      </c>
      <c r="D35" s="23">
        <v>94.117647058823522</v>
      </c>
    </row>
    <row r="36" spans="2:4" x14ac:dyDescent="0.2">
      <c r="B36" s="23">
        <v>0</v>
      </c>
      <c r="C36" s="24">
        <v>94.444444444444443</v>
      </c>
      <c r="D36" s="23">
        <v>90</v>
      </c>
    </row>
    <row r="37" spans="2:4" x14ac:dyDescent="0.2">
      <c r="B37" s="23">
        <v>0</v>
      </c>
      <c r="C37" s="24">
        <v>91.666666666666657</v>
      </c>
      <c r="D37" s="23">
        <v>88.235294117647058</v>
      </c>
    </row>
    <row r="38" spans="2:4" x14ac:dyDescent="0.2">
      <c r="B38" s="23">
        <v>0</v>
      </c>
      <c r="C38" s="16">
        <v>100</v>
      </c>
      <c r="D38" s="23">
        <v>100</v>
      </c>
    </row>
    <row r="39" spans="2:4" x14ac:dyDescent="0.2">
      <c r="B39" s="23">
        <v>0</v>
      </c>
      <c r="C39" s="16">
        <v>100</v>
      </c>
      <c r="D39" s="23">
        <v>84.210526315789465</v>
      </c>
    </row>
    <row r="40" spans="2:4" x14ac:dyDescent="0.2">
      <c r="B40" s="23">
        <v>0</v>
      </c>
      <c r="C40" s="16">
        <v>100</v>
      </c>
      <c r="D40" s="23">
        <v>95.454545454545453</v>
      </c>
    </row>
    <row r="41" spans="2:4" x14ac:dyDescent="0.2">
      <c r="B41" s="23">
        <v>0</v>
      </c>
      <c r="C41" s="16">
        <v>82.142857142857139</v>
      </c>
      <c r="D41" s="23">
        <v>88.888888888888886</v>
      </c>
    </row>
    <row r="42" spans="2:4" x14ac:dyDescent="0.2">
      <c r="B42" s="23">
        <v>0</v>
      </c>
      <c r="C42" s="16">
        <v>76.19047619047619</v>
      </c>
      <c r="D42" s="23">
        <v>94.444444444444443</v>
      </c>
    </row>
    <row r="43" spans="2:4" x14ac:dyDescent="0.2">
      <c r="B43" s="23">
        <v>0</v>
      </c>
      <c r="C43" s="16">
        <v>100</v>
      </c>
      <c r="D43" s="23">
        <v>91.666666666666657</v>
      </c>
    </row>
    <row r="44" spans="2:4" x14ac:dyDescent="0.2">
      <c r="B44" s="23">
        <v>0</v>
      </c>
      <c r="C44" s="16">
        <v>80</v>
      </c>
      <c r="D44" s="23">
        <v>69.230769230769226</v>
      </c>
    </row>
    <row r="45" spans="2:4" x14ac:dyDescent="0.2">
      <c r="B45" s="23">
        <v>0</v>
      </c>
      <c r="C45" s="16">
        <v>88.571428571428569</v>
      </c>
      <c r="D45" s="23">
        <v>100</v>
      </c>
    </row>
    <row r="46" spans="2:4" x14ac:dyDescent="0.2">
      <c r="B46" s="23">
        <v>0</v>
      </c>
      <c r="C46" s="16">
        <v>86.666666666666671</v>
      </c>
      <c r="D46" s="23">
        <v>86.956521739130437</v>
      </c>
    </row>
    <row r="47" spans="2:4" x14ac:dyDescent="0.2">
      <c r="B47" s="23">
        <v>0</v>
      </c>
      <c r="C47" s="16">
        <v>93.939393939393938</v>
      </c>
      <c r="D47" s="23">
        <v>92.857142857142861</v>
      </c>
    </row>
    <row r="48" spans="2:4" x14ac:dyDescent="0.2">
      <c r="B48" s="23">
        <v>0</v>
      </c>
      <c r="C48" s="16">
        <v>84.615384615384613</v>
      </c>
      <c r="D48" s="23">
        <v>88.888888888888886</v>
      </c>
    </row>
    <row r="49" spans="2:4" x14ac:dyDescent="0.2">
      <c r="B49" s="23">
        <v>0</v>
      </c>
      <c r="C49" s="16">
        <v>100</v>
      </c>
      <c r="D49" s="23">
        <v>92.307692307692307</v>
      </c>
    </row>
    <row r="50" spans="2:4" x14ac:dyDescent="0.2">
      <c r="B50" s="23">
        <v>0</v>
      </c>
      <c r="C50" s="16">
        <v>100</v>
      </c>
      <c r="D50" s="23">
        <v>93.75</v>
      </c>
    </row>
    <row r="51" spans="2:4" x14ac:dyDescent="0.2">
      <c r="B51" s="23">
        <v>0</v>
      </c>
      <c r="C51" s="16">
        <v>94.73684210526315</v>
      </c>
      <c r="D51" s="23">
        <v>94.117647058823522</v>
      </c>
    </row>
    <row r="52" spans="2:4" x14ac:dyDescent="0.2">
      <c r="B52" s="23">
        <v>0</v>
      </c>
      <c r="C52" s="23">
        <v>80</v>
      </c>
      <c r="D52" s="23">
        <v>95</v>
      </c>
    </row>
    <row r="53" spans="2:4" x14ac:dyDescent="0.2">
      <c r="B53" s="23">
        <v>0</v>
      </c>
      <c r="D53" s="23">
        <v>93.333333333333329</v>
      </c>
    </row>
    <row r="54" spans="2:4" x14ac:dyDescent="0.2">
      <c r="B54" s="23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DF8E-C21F-2D45-84D1-0501F0C3ECD3}">
  <dimension ref="A1:H11"/>
  <sheetViews>
    <sheetView workbookViewId="0">
      <selection activeCell="A2" sqref="A2"/>
    </sheetView>
  </sheetViews>
  <sheetFormatPr baseColWidth="10" defaultRowHeight="16" x14ac:dyDescent="0.2"/>
  <cols>
    <col min="1" max="1" width="24.83203125" style="22" bestFit="1" customWidth="1"/>
    <col min="2" max="2" width="12" style="22" bestFit="1" customWidth="1"/>
    <col min="3" max="3" width="13.33203125" style="22" bestFit="1" customWidth="1"/>
    <col min="4" max="4" width="10.83203125" style="22"/>
    <col min="5" max="5" width="47" style="22" bestFit="1" customWidth="1"/>
    <col min="6" max="16384" width="10.83203125" style="22"/>
  </cols>
  <sheetData>
    <row r="1" spans="1:8" x14ac:dyDescent="0.2">
      <c r="A1" s="22" t="s">
        <v>116</v>
      </c>
    </row>
    <row r="2" spans="1:8" ht="17" x14ac:dyDescent="0.2">
      <c r="A2" s="22" t="s">
        <v>115</v>
      </c>
      <c r="B2" s="37" t="s">
        <v>114</v>
      </c>
      <c r="C2" s="37" t="s">
        <v>113</v>
      </c>
      <c r="D2" s="31"/>
      <c r="E2" s="31"/>
      <c r="F2" s="31"/>
      <c r="G2"/>
      <c r="H2"/>
    </row>
    <row r="3" spans="1:8" ht="17" x14ac:dyDescent="0.2">
      <c r="B3" s="36">
        <v>100</v>
      </c>
      <c r="C3" s="25">
        <v>13.698630136986301</v>
      </c>
      <c r="D3" s="25"/>
      <c r="E3" s="30" t="s">
        <v>98</v>
      </c>
      <c r="F3" s="25"/>
      <c r="G3"/>
    </row>
    <row r="4" spans="1:8" ht="17" x14ac:dyDescent="0.2">
      <c r="B4" s="36">
        <v>100</v>
      </c>
      <c r="C4" s="25">
        <v>9.1603053435114496</v>
      </c>
      <c r="D4" s="25"/>
      <c r="E4" s="29" t="s">
        <v>95</v>
      </c>
      <c r="F4" s="25"/>
      <c r="G4"/>
    </row>
    <row r="5" spans="1:8" ht="17" x14ac:dyDescent="0.2">
      <c r="B5" s="34">
        <v>100</v>
      </c>
      <c r="C5" s="24">
        <v>7.4766355140186906</v>
      </c>
      <c r="D5" s="25"/>
      <c r="E5" s="28" t="s">
        <v>96</v>
      </c>
      <c r="F5" s="25"/>
      <c r="G5"/>
    </row>
    <row r="6" spans="1:8" ht="17" x14ac:dyDescent="0.2">
      <c r="B6" s="34">
        <v>100</v>
      </c>
      <c r="C6" s="24">
        <v>12.621359223300971</v>
      </c>
      <c r="D6" s="25"/>
      <c r="E6" s="27" t="s">
        <v>97</v>
      </c>
      <c r="F6" s="25"/>
      <c r="G6"/>
    </row>
    <row r="7" spans="1:8" x14ac:dyDescent="0.2">
      <c r="B7" s="16">
        <v>100</v>
      </c>
      <c r="C7" s="23">
        <v>5.1546391752577314</v>
      </c>
      <c r="D7" s="25"/>
      <c r="E7"/>
      <c r="F7" s="25"/>
      <c r="G7"/>
    </row>
    <row r="8" spans="1:8" x14ac:dyDescent="0.2">
      <c r="B8" s="25"/>
      <c r="C8" s="25"/>
      <c r="D8" s="25"/>
      <c r="E8" s="22" t="s">
        <v>107</v>
      </c>
      <c r="F8" s="25"/>
    </row>
    <row r="9" spans="1:8" ht="17" x14ac:dyDescent="0.2">
      <c r="B9" s="25"/>
      <c r="C9" s="25"/>
      <c r="D9" s="25"/>
      <c r="E9" s="37" t="s">
        <v>114</v>
      </c>
      <c r="F9" s="25">
        <f>AVERAGE(B3:B4)</f>
        <v>100</v>
      </c>
      <c r="G9" s="24">
        <f>AVERAGE(B5:B6)</f>
        <v>100</v>
      </c>
      <c r="H9" s="23">
        <f>AVERAGE(B7)</f>
        <v>100</v>
      </c>
    </row>
    <row r="10" spans="1:8" ht="17" x14ac:dyDescent="0.2">
      <c r="B10" s="25"/>
      <c r="C10" s="25"/>
      <c r="D10" s="25"/>
      <c r="E10" s="37" t="s">
        <v>113</v>
      </c>
      <c r="F10" s="25">
        <f>AVERAGE(C3:C4)</f>
        <v>11.429467740248874</v>
      </c>
      <c r="G10" s="24">
        <f>AVERAGE(C5:C6)</f>
        <v>10.04899736865983</v>
      </c>
      <c r="H10" s="23">
        <f>AVERAGE(C7)</f>
        <v>5.1546391752577314</v>
      </c>
    </row>
    <row r="11" spans="1:8" ht="17" x14ac:dyDescent="0.2">
      <c r="B11" s="25"/>
      <c r="C11" s="25"/>
      <c r="D11" s="25"/>
      <c r="E11" s="25"/>
      <c r="F11" s="25"/>
      <c r="G11"/>
      <c r="H11" s="2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313B-2C8F-B443-A069-67D48A3669EC}">
  <dimension ref="A1:G17"/>
  <sheetViews>
    <sheetView topLeftCell="A2" workbookViewId="0">
      <selection activeCell="B4" sqref="B4:C6"/>
    </sheetView>
  </sheetViews>
  <sheetFormatPr baseColWidth="10" defaultRowHeight="16" x14ac:dyDescent="0.2"/>
  <sheetData>
    <row r="1" spans="1:7" ht="17" x14ac:dyDescent="0.2">
      <c r="A1" t="s">
        <v>87</v>
      </c>
      <c r="F1" s="3" t="s">
        <v>99</v>
      </c>
    </row>
    <row r="3" spans="1:7" ht="17" x14ac:dyDescent="0.2">
      <c r="B3" s="4" t="s">
        <v>71</v>
      </c>
      <c r="C3" s="4" t="s">
        <v>72</v>
      </c>
      <c r="F3" s="5" t="s">
        <v>71</v>
      </c>
      <c r="G3" s="5" t="s">
        <v>72</v>
      </c>
    </row>
    <row r="4" spans="1:7" x14ac:dyDescent="0.2">
      <c r="B4" s="13">
        <v>1.7</v>
      </c>
      <c r="C4" s="13">
        <v>3.7</v>
      </c>
      <c r="F4" s="13">
        <v>1.7</v>
      </c>
      <c r="G4" s="13">
        <v>3.7</v>
      </c>
    </row>
    <row r="5" spans="1:7" x14ac:dyDescent="0.2">
      <c r="B5" s="15">
        <v>2.1</v>
      </c>
      <c r="C5" s="15">
        <v>6.9</v>
      </c>
      <c r="F5" s="15">
        <v>2.1</v>
      </c>
      <c r="G5" s="15">
        <v>6.9</v>
      </c>
    </row>
    <row r="6" spans="1:7" x14ac:dyDescent="0.2">
      <c r="B6" s="16">
        <v>3.2</v>
      </c>
      <c r="C6" s="16">
        <v>7.7</v>
      </c>
      <c r="F6" s="16">
        <v>3.2</v>
      </c>
      <c r="G6" s="16">
        <v>7.7</v>
      </c>
    </row>
    <row r="7" spans="1:7" ht="17" x14ac:dyDescent="0.2">
      <c r="B7" s="8"/>
      <c r="C7" s="8"/>
    </row>
    <row r="8" spans="1:7" ht="17" x14ac:dyDescent="0.2">
      <c r="B8" s="9"/>
      <c r="C8" s="9"/>
    </row>
    <row r="9" spans="1:7" ht="17" x14ac:dyDescent="0.2">
      <c r="B9" s="9"/>
      <c r="C9" s="9"/>
    </row>
    <row r="14" spans="1:7" ht="17" x14ac:dyDescent="0.2">
      <c r="B14" s="6" t="s">
        <v>98</v>
      </c>
    </row>
    <row r="15" spans="1:7" ht="17" x14ac:dyDescent="0.2">
      <c r="B15" s="10" t="s">
        <v>95</v>
      </c>
    </row>
    <row r="16" spans="1:7" ht="17" x14ac:dyDescent="0.2">
      <c r="B16" s="11" t="s">
        <v>96</v>
      </c>
    </row>
    <row r="17" spans="2:2" ht="17" x14ac:dyDescent="0.2">
      <c r="B17" s="12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151F-0A74-8742-9A7E-D0E658876282}">
  <dimension ref="A1:O17"/>
  <sheetViews>
    <sheetView workbookViewId="0">
      <selection activeCell="B6" sqref="B6"/>
    </sheetView>
  </sheetViews>
  <sheetFormatPr baseColWidth="10" defaultRowHeight="16" x14ac:dyDescent="0.2"/>
  <cols>
    <col min="2" max="2" width="28.5" customWidth="1"/>
    <col min="3" max="3" width="29.33203125" customWidth="1"/>
    <col min="10" max="10" width="17.6640625" customWidth="1"/>
  </cols>
  <sheetData>
    <row r="1" spans="1:15" ht="17" x14ac:dyDescent="0.2">
      <c r="A1" t="s">
        <v>63</v>
      </c>
      <c r="C1" s="6" t="s">
        <v>49</v>
      </c>
      <c r="J1" s="6" t="s">
        <v>50</v>
      </c>
    </row>
    <row r="2" spans="1:15" ht="17" x14ac:dyDescent="0.2">
      <c r="C2" s="3"/>
      <c r="J2" s="3"/>
    </row>
    <row r="3" spans="1:15" ht="17" x14ac:dyDescent="0.2">
      <c r="B3" s="6" t="s">
        <v>45</v>
      </c>
      <c r="C3" s="7">
        <v>2.491206719</v>
      </c>
      <c r="D3" s="7">
        <v>3.437265199</v>
      </c>
      <c r="E3" s="8">
        <v>3.4108270589999998</v>
      </c>
      <c r="F3" s="8">
        <v>3.0364340840000001</v>
      </c>
      <c r="G3" s="9">
        <v>5.5804485530000001</v>
      </c>
      <c r="H3" s="9">
        <v>5.2840218429999997</v>
      </c>
      <c r="J3" s="7">
        <v>14.625592149999999</v>
      </c>
      <c r="K3" s="7">
        <v>14.896102300000001</v>
      </c>
      <c r="L3" s="8">
        <v>24.550791270000001</v>
      </c>
      <c r="M3" s="9">
        <v>23.484173070000001</v>
      </c>
      <c r="N3" s="2"/>
      <c r="O3" s="2"/>
    </row>
    <row r="4" spans="1:15" ht="17" x14ac:dyDescent="0.2">
      <c r="B4" s="6" t="s">
        <v>46</v>
      </c>
      <c r="C4" s="7">
        <v>1.29991038</v>
      </c>
      <c r="D4" s="7">
        <v>1.3022709779999999</v>
      </c>
      <c r="E4" s="8">
        <v>2.1302718020000002</v>
      </c>
      <c r="F4" s="8">
        <v>1.924310548</v>
      </c>
      <c r="G4" s="9">
        <v>2.0474153510000002</v>
      </c>
      <c r="H4" s="9">
        <v>2.0493493100000002</v>
      </c>
      <c r="J4" s="7">
        <v>10.381073689999999</v>
      </c>
      <c r="K4" s="7">
        <v>9.5944937120000002</v>
      </c>
      <c r="L4" s="8">
        <v>7.1153413490000004</v>
      </c>
      <c r="M4" s="8">
        <v>7.9798950240000002</v>
      </c>
      <c r="N4" s="9">
        <v>9.6130624269999991</v>
      </c>
      <c r="O4" s="9">
        <v>9.2122783669999997</v>
      </c>
    </row>
    <row r="5" spans="1:15" ht="17" x14ac:dyDescent="0.2">
      <c r="B5" s="6" t="s">
        <v>47</v>
      </c>
      <c r="C5" s="7">
        <v>28.131962130000002</v>
      </c>
      <c r="D5" s="7">
        <v>28.865014519999999</v>
      </c>
      <c r="E5" s="8">
        <v>33.636987820000002</v>
      </c>
      <c r="F5" s="8">
        <v>30.626072730000001</v>
      </c>
      <c r="G5" s="9">
        <v>36.380057899999997</v>
      </c>
      <c r="H5" s="9">
        <v>34.283043489999997</v>
      </c>
      <c r="J5" s="7">
        <v>51.179080460000002</v>
      </c>
      <c r="K5" s="7">
        <v>48.199607540000002</v>
      </c>
      <c r="L5" s="8">
        <v>54.557414479999998</v>
      </c>
      <c r="M5" s="8">
        <v>54.964573430000002</v>
      </c>
      <c r="N5" s="9">
        <v>55.689867300000003</v>
      </c>
      <c r="O5" s="9">
        <v>55.181724289999998</v>
      </c>
    </row>
    <row r="6" spans="1:15" ht="17" x14ac:dyDescent="0.2">
      <c r="B6" s="6" t="s">
        <v>48</v>
      </c>
      <c r="C6" s="7">
        <v>2.7977580259999999</v>
      </c>
      <c r="D6" s="8">
        <v>2.21186726</v>
      </c>
      <c r="E6" s="9">
        <v>1.795731666</v>
      </c>
      <c r="F6" s="2"/>
      <c r="G6" s="2"/>
      <c r="H6" s="2"/>
      <c r="J6" s="7">
        <v>16.6194159</v>
      </c>
      <c r="K6" s="8">
        <v>15.064910579999999</v>
      </c>
      <c r="L6" s="9">
        <v>13.419737659999999</v>
      </c>
      <c r="M6" s="2"/>
      <c r="N6" s="2"/>
      <c r="O6" s="2"/>
    </row>
    <row r="7" spans="1:15" ht="17" x14ac:dyDescent="0.2">
      <c r="B7" s="3"/>
      <c r="C7" s="2"/>
      <c r="D7" s="2"/>
      <c r="E7" s="2"/>
      <c r="F7" s="2"/>
      <c r="G7" s="2"/>
      <c r="H7" s="2"/>
      <c r="J7" s="2"/>
      <c r="K7" s="2"/>
      <c r="L7" s="2"/>
      <c r="M7" s="2"/>
      <c r="N7" s="2"/>
      <c r="O7" s="2"/>
    </row>
    <row r="8" spans="1:15" ht="17" x14ac:dyDescent="0.2">
      <c r="B8" s="3" t="s">
        <v>99</v>
      </c>
      <c r="C8" s="2"/>
      <c r="D8" s="2"/>
      <c r="E8" s="2"/>
      <c r="F8" s="2"/>
      <c r="G8" s="2"/>
      <c r="H8" s="2"/>
      <c r="J8" s="2"/>
      <c r="K8" s="2"/>
      <c r="L8" s="2"/>
      <c r="M8" s="2"/>
      <c r="N8" s="2"/>
      <c r="O8" s="2"/>
    </row>
    <row r="9" spans="1:15" ht="17" x14ac:dyDescent="0.2">
      <c r="B9" s="6" t="s">
        <v>45</v>
      </c>
      <c r="C9" s="7">
        <f>AVERAGE(C3:D3)</f>
        <v>2.9642359589999998</v>
      </c>
      <c r="D9" s="8">
        <f>AVERAGE(E3:F3)</f>
        <v>3.2236305715000002</v>
      </c>
      <c r="E9" s="9">
        <f>AVERAGE(G3:H3)</f>
        <v>5.4322351979999999</v>
      </c>
      <c r="F9" s="2"/>
      <c r="G9" s="2"/>
      <c r="H9" s="2"/>
      <c r="J9" s="13">
        <f>AVERAGE(J3:K3)</f>
        <v>14.760847224999999</v>
      </c>
      <c r="K9" s="8">
        <v>24.550791270000001</v>
      </c>
      <c r="L9" s="9">
        <v>23.484173070000001</v>
      </c>
    </row>
    <row r="10" spans="1:15" ht="17" x14ac:dyDescent="0.2">
      <c r="B10" s="6" t="s">
        <v>46</v>
      </c>
      <c r="C10" s="7">
        <f t="shared" ref="C10:C11" si="0">AVERAGE(C4:D4)</f>
        <v>1.3010906790000001</v>
      </c>
      <c r="D10" s="8">
        <f t="shared" ref="D10:D11" si="1">AVERAGE(E4:F4)</f>
        <v>2.0272911750000002</v>
      </c>
      <c r="E10" s="9">
        <f t="shared" ref="E10:E11" si="2">AVERAGE(G4:H4)</f>
        <v>2.0483823305</v>
      </c>
      <c r="F10" s="2"/>
      <c r="G10" s="2"/>
      <c r="H10" s="2"/>
      <c r="J10" s="13">
        <f>AVERAGE(J4:K4)</f>
        <v>9.9877837009999997</v>
      </c>
      <c r="K10" s="15">
        <f>AVERAGE(L4:M4)</f>
        <v>7.5476181865000003</v>
      </c>
      <c r="L10" s="16">
        <f>AVERAGE(N4:O4)</f>
        <v>9.4126703969999994</v>
      </c>
    </row>
    <row r="11" spans="1:15" ht="17" x14ac:dyDescent="0.2">
      <c r="B11" s="6" t="s">
        <v>47</v>
      </c>
      <c r="C11" s="7">
        <f t="shared" si="0"/>
        <v>28.498488325</v>
      </c>
      <c r="D11" s="8">
        <f t="shared" si="1"/>
        <v>32.131530275000003</v>
      </c>
      <c r="E11" s="9">
        <f t="shared" si="2"/>
        <v>35.331550694999997</v>
      </c>
      <c r="F11" s="2"/>
      <c r="G11" s="2"/>
      <c r="H11" s="2"/>
      <c r="J11" s="13">
        <f>AVERAGE(J5:K5)</f>
        <v>49.689344000000006</v>
      </c>
      <c r="K11" s="15">
        <f>AVERAGE(L5:M5)</f>
        <v>54.760993955000004</v>
      </c>
      <c r="L11" s="16">
        <f>AVERAGE(N5:O5)</f>
        <v>55.435795795000004</v>
      </c>
    </row>
    <row r="12" spans="1:15" ht="17" x14ac:dyDescent="0.2">
      <c r="B12" s="6" t="s">
        <v>48</v>
      </c>
      <c r="C12" s="7">
        <v>2.7977580259999999</v>
      </c>
      <c r="D12" s="8">
        <v>2.21186726</v>
      </c>
      <c r="E12" s="9">
        <v>1.795731666</v>
      </c>
      <c r="J12" s="14">
        <v>16.6194159</v>
      </c>
      <c r="K12" s="8">
        <v>15.064910579999999</v>
      </c>
      <c r="L12" s="9">
        <v>13.419737659999999</v>
      </c>
    </row>
    <row r="14" spans="1:15" ht="17" x14ac:dyDescent="0.2">
      <c r="B14" s="6" t="s">
        <v>98</v>
      </c>
    </row>
    <row r="15" spans="1:15" ht="17" x14ac:dyDescent="0.2">
      <c r="B15" s="10" t="s">
        <v>95</v>
      </c>
    </row>
    <row r="16" spans="1:15" ht="17" x14ac:dyDescent="0.2">
      <c r="B16" s="11" t="s">
        <v>96</v>
      </c>
    </row>
    <row r="17" spans="2:2" ht="17" x14ac:dyDescent="0.2">
      <c r="B17" s="1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3FCD-ACEB-5344-8C4E-437FCA888DB4}">
  <dimension ref="A1:O20"/>
  <sheetViews>
    <sheetView workbookViewId="0">
      <selection activeCell="B8" sqref="B8"/>
    </sheetView>
  </sheetViews>
  <sheetFormatPr baseColWidth="10" defaultRowHeight="16" x14ac:dyDescent="0.2"/>
  <cols>
    <col min="2" max="2" width="25.33203125" customWidth="1"/>
    <col min="3" max="3" width="24.1640625" customWidth="1"/>
    <col min="10" max="10" width="21.1640625" customWidth="1"/>
  </cols>
  <sheetData>
    <row r="1" spans="1:15" ht="17" x14ac:dyDescent="0.2">
      <c r="A1" t="s">
        <v>64</v>
      </c>
      <c r="C1" s="6" t="s">
        <v>49</v>
      </c>
      <c r="D1" s="1"/>
      <c r="E1" s="1"/>
      <c r="F1" s="1"/>
      <c r="G1" s="1"/>
      <c r="H1" s="1"/>
      <c r="I1" s="1"/>
      <c r="J1" s="6" t="s">
        <v>50</v>
      </c>
    </row>
    <row r="2" spans="1:15" ht="17" x14ac:dyDescent="0.2">
      <c r="B2" s="6" t="s">
        <v>45</v>
      </c>
      <c r="C2" s="7">
        <v>0.253382143</v>
      </c>
      <c r="D2" s="7">
        <v>0.32321029000000001</v>
      </c>
      <c r="E2" s="8">
        <v>0.33461110700000002</v>
      </c>
      <c r="F2" s="8">
        <v>0.35518016099999999</v>
      </c>
      <c r="G2" s="9">
        <v>0.41031828599999998</v>
      </c>
      <c r="H2" s="9">
        <v>0.34482721</v>
      </c>
      <c r="I2" s="2"/>
      <c r="J2" s="14">
        <v>0.377809385</v>
      </c>
      <c r="K2" s="14">
        <v>0.332357756</v>
      </c>
      <c r="L2" s="8">
        <v>0.48617705900000002</v>
      </c>
      <c r="M2" s="9">
        <v>0.38372767899999999</v>
      </c>
      <c r="N2" s="2"/>
      <c r="O2" s="2"/>
    </row>
    <row r="3" spans="1:15" ht="17" x14ac:dyDescent="0.2">
      <c r="B3" s="6" t="s">
        <v>46</v>
      </c>
      <c r="C3" s="7">
        <v>0.54431872599999997</v>
      </c>
      <c r="D3" s="7">
        <v>0.37151338699999997</v>
      </c>
      <c r="E3" s="8">
        <v>0.54590575600000002</v>
      </c>
      <c r="F3" s="8">
        <v>0.54789748500000002</v>
      </c>
      <c r="G3" s="9">
        <v>0.68873683699999999</v>
      </c>
      <c r="H3" s="9">
        <v>0.55003413700000003</v>
      </c>
      <c r="I3" s="2"/>
      <c r="J3" s="14">
        <v>0.373488229</v>
      </c>
      <c r="K3" s="14">
        <v>0.41051051300000002</v>
      </c>
      <c r="L3" s="8">
        <v>0.39101234099999999</v>
      </c>
      <c r="M3" s="8">
        <v>0.51873738700000005</v>
      </c>
      <c r="N3" s="9">
        <v>0.35408746099999999</v>
      </c>
      <c r="O3" s="9">
        <v>0.403961601</v>
      </c>
    </row>
    <row r="4" spans="1:15" ht="17" x14ac:dyDescent="0.2">
      <c r="B4" s="6" t="s">
        <v>47</v>
      </c>
      <c r="C4" s="7">
        <v>0.77718606000000001</v>
      </c>
      <c r="D4" s="7">
        <v>0.69986747000000005</v>
      </c>
      <c r="E4" s="8">
        <v>0.87157039199999997</v>
      </c>
      <c r="F4" s="8">
        <v>0.80526825999999996</v>
      </c>
      <c r="G4" s="9">
        <v>0.78894244099999999</v>
      </c>
      <c r="H4" s="9">
        <v>0.55608083500000005</v>
      </c>
      <c r="I4" s="2"/>
      <c r="J4" s="14">
        <v>0.418873622</v>
      </c>
      <c r="K4" s="14">
        <v>0.39719476399999998</v>
      </c>
      <c r="L4" s="8">
        <v>0.49271950799999997</v>
      </c>
      <c r="M4" s="8">
        <v>0.40446471899999997</v>
      </c>
      <c r="N4" s="9">
        <v>0.46699519099999998</v>
      </c>
      <c r="O4" s="9">
        <v>0.48761492000000001</v>
      </c>
    </row>
    <row r="5" spans="1:15" ht="17" x14ac:dyDescent="0.2">
      <c r="B5" s="6" t="s">
        <v>48</v>
      </c>
      <c r="C5" s="14">
        <v>0.76638922300000001</v>
      </c>
      <c r="D5" s="8">
        <v>0.64288371899999996</v>
      </c>
      <c r="E5" s="9">
        <v>0.61686485899999999</v>
      </c>
      <c r="F5" s="2"/>
      <c r="G5" s="2"/>
      <c r="H5" s="2"/>
      <c r="I5" s="2"/>
      <c r="J5" s="14">
        <v>0.39838349000000001</v>
      </c>
      <c r="K5" s="17">
        <v>0.519553975</v>
      </c>
      <c r="L5" s="9">
        <v>0.45908807000000001</v>
      </c>
      <c r="M5" s="2"/>
      <c r="N5" s="2"/>
      <c r="O5" s="2"/>
    </row>
    <row r="6" spans="1:15" ht="17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8" spans="1:15" ht="17" x14ac:dyDescent="0.2">
      <c r="B8" s="3" t="s">
        <v>99</v>
      </c>
    </row>
    <row r="9" spans="1:15" ht="17" x14ac:dyDescent="0.2">
      <c r="B9" s="6" t="s">
        <v>45</v>
      </c>
      <c r="C9" s="13">
        <f>AVERAGE(C2:D2)</f>
        <v>0.28829621650000004</v>
      </c>
      <c r="D9" s="15">
        <f>AVERAGE(E2:F2)</f>
        <v>0.34489563400000001</v>
      </c>
      <c r="E9" s="16">
        <f>AVERAGE(G2:H2)</f>
        <v>0.37757274799999996</v>
      </c>
      <c r="J9" s="13">
        <f>AVERAGE(J2:K2)</f>
        <v>0.3550835705</v>
      </c>
      <c r="K9" s="8">
        <v>0.48617705900000002</v>
      </c>
      <c r="L9" s="9">
        <v>0.38372767899999999</v>
      </c>
    </row>
    <row r="10" spans="1:15" ht="17" x14ac:dyDescent="0.2">
      <c r="B10" s="6" t="s">
        <v>46</v>
      </c>
      <c r="C10" s="13">
        <f t="shared" ref="C10:C11" si="0">AVERAGE(C3:D3)</f>
        <v>0.4579160565</v>
      </c>
      <c r="D10" s="15">
        <f t="shared" ref="D10:D11" si="1">AVERAGE(E3:F3)</f>
        <v>0.54690162050000002</v>
      </c>
      <c r="E10" s="16">
        <f t="shared" ref="E10:E11" si="2">AVERAGE(G3:H3)</f>
        <v>0.61938548699999996</v>
      </c>
      <c r="J10" s="13">
        <f t="shared" ref="J10:J11" si="3">AVERAGE(J3:K3)</f>
        <v>0.39199937100000004</v>
      </c>
      <c r="K10" s="15">
        <f>AVERAGE(L3:M3)</f>
        <v>0.45487486399999999</v>
      </c>
      <c r="L10" s="16">
        <f>AVERAGE(N3:O3)</f>
        <v>0.379024531</v>
      </c>
    </row>
    <row r="11" spans="1:15" ht="17" x14ac:dyDescent="0.2">
      <c r="B11" s="6" t="s">
        <v>47</v>
      </c>
      <c r="C11" s="13">
        <f t="shared" si="0"/>
        <v>0.73852676500000003</v>
      </c>
      <c r="D11" s="15">
        <f t="shared" si="1"/>
        <v>0.83841932599999991</v>
      </c>
      <c r="E11" s="16">
        <f t="shared" si="2"/>
        <v>0.67251163800000002</v>
      </c>
      <c r="J11" s="13">
        <f t="shared" si="3"/>
        <v>0.40803419299999999</v>
      </c>
      <c r="K11" s="15">
        <f>AVERAGE(L4:M4)</f>
        <v>0.44859211349999994</v>
      </c>
      <c r="L11" s="16">
        <f>AVERAGE(N4:O4)</f>
        <v>0.47730505550000002</v>
      </c>
    </row>
    <row r="12" spans="1:15" ht="17" x14ac:dyDescent="0.2">
      <c r="B12" s="6" t="s">
        <v>48</v>
      </c>
      <c r="C12" s="14">
        <v>0.76638922300000001</v>
      </c>
      <c r="D12" s="8">
        <v>0.64288371899999996</v>
      </c>
      <c r="E12" s="9">
        <v>0.61686485899999999</v>
      </c>
      <c r="J12" s="14">
        <v>0.39838349000000001</v>
      </c>
      <c r="K12" s="8">
        <v>0.519553975</v>
      </c>
      <c r="L12" s="9">
        <v>0.45908807000000001</v>
      </c>
    </row>
    <row r="13" spans="1:15" ht="17" x14ac:dyDescent="0.2">
      <c r="J13" s="2"/>
      <c r="K13" s="2"/>
      <c r="L13" s="2"/>
    </row>
    <row r="17" spans="2:2" ht="17" x14ac:dyDescent="0.2">
      <c r="B17" s="6" t="s">
        <v>98</v>
      </c>
    </row>
    <row r="18" spans="2:2" ht="17" x14ac:dyDescent="0.2">
      <c r="B18" s="10" t="s">
        <v>95</v>
      </c>
    </row>
    <row r="19" spans="2:2" ht="17" x14ac:dyDescent="0.2">
      <c r="B19" s="11" t="s">
        <v>96</v>
      </c>
    </row>
    <row r="20" spans="2:2" ht="17" x14ac:dyDescent="0.2">
      <c r="B20" s="1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5068-4792-1F40-8A98-97734D726EF2}">
  <dimension ref="A1:I16"/>
  <sheetViews>
    <sheetView workbookViewId="0">
      <selection activeCell="B13" sqref="B13:B16"/>
    </sheetView>
  </sheetViews>
  <sheetFormatPr baseColWidth="10" defaultRowHeight="16" x14ac:dyDescent="0.2"/>
  <cols>
    <col min="2" max="2" width="25" customWidth="1"/>
    <col min="3" max="3" width="16" customWidth="1"/>
    <col min="7" max="7" width="16" customWidth="1"/>
  </cols>
  <sheetData>
    <row r="1" spans="1:9" ht="17" x14ac:dyDescent="0.2">
      <c r="A1" t="s">
        <v>65</v>
      </c>
      <c r="C1" s="3" t="s">
        <v>49</v>
      </c>
      <c r="G1" s="3" t="s">
        <v>50</v>
      </c>
    </row>
    <row r="2" spans="1:9" ht="17" x14ac:dyDescent="0.2">
      <c r="B2" s="3" t="s">
        <v>51</v>
      </c>
      <c r="C2" s="14">
        <v>2.3322372150000001</v>
      </c>
      <c r="D2" s="8">
        <v>1.5799560260000001</v>
      </c>
      <c r="E2" s="9">
        <v>1.556546081</v>
      </c>
      <c r="G2" s="14">
        <v>16.654144380000002</v>
      </c>
      <c r="H2" s="8">
        <v>9.4594297110000003</v>
      </c>
      <c r="I2" s="9">
        <v>10.26307909</v>
      </c>
    </row>
    <row r="3" spans="1:9" ht="17" x14ac:dyDescent="0.2">
      <c r="B3" s="3" t="s">
        <v>52</v>
      </c>
      <c r="C3" s="14">
        <v>0.45610669300000001</v>
      </c>
      <c r="D3" s="8">
        <v>7.2989826999999993E-2</v>
      </c>
      <c r="E3" s="9">
        <v>6.3020197999999999E-2</v>
      </c>
      <c r="G3" s="14">
        <v>3.5573932949999998</v>
      </c>
      <c r="H3" s="8">
        <v>1.564143107</v>
      </c>
      <c r="I3" s="9">
        <v>3.090177025</v>
      </c>
    </row>
    <row r="4" spans="1:9" ht="17" x14ac:dyDescent="0.2">
      <c r="B4" s="3" t="s">
        <v>53</v>
      </c>
      <c r="C4" s="14">
        <v>0.30664570800000002</v>
      </c>
      <c r="D4" s="8">
        <v>7.1413171999999997E-2</v>
      </c>
      <c r="E4" s="9">
        <v>6.5827435000000004E-2</v>
      </c>
      <c r="G4" s="14">
        <v>2.705621641</v>
      </c>
      <c r="H4" s="8">
        <v>1.372561919</v>
      </c>
      <c r="I4" s="9">
        <v>1.023960593</v>
      </c>
    </row>
    <row r="5" spans="1:9" ht="17" x14ac:dyDescent="0.2">
      <c r="B5" s="3" t="s">
        <v>54</v>
      </c>
      <c r="C5" s="14">
        <v>1.9884492069999999</v>
      </c>
      <c r="D5" s="8">
        <v>1.6462344529999999</v>
      </c>
      <c r="E5" s="9">
        <v>1.645996434</v>
      </c>
      <c r="G5" s="14">
        <v>2.8659421709999999</v>
      </c>
      <c r="H5" s="8">
        <v>2.9608068589999998</v>
      </c>
      <c r="I5" s="9">
        <v>2.7286216749999999</v>
      </c>
    </row>
    <row r="6" spans="1:9" ht="17" x14ac:dyDescent="0.2">
      <c r="B6" s="3" t="s">
        <v>55</v>
      </c>
      <c r="C6" s="14">
        <v>8.2345008999999997E-2</v>
      </c>
      <c r="D6" s="8">
        <v>6.7941805999999993E-2</v>
      </c>
      <c r="E6" s="9">
        <v>5.6314232999999998E-2</v>
      </c>
      <c r="G6" s="14">
        <v>8.2839211259999992</v>
      </c>
      <c r="H6" s="8">
        <v>5.0515211930000001</v>
      </c>
      <c r="I6" s="9">
        <v>5.964852467</v>
      </c>
    </row>
    <row r="13" spans="1:9" ht="17" x14ac:dyDescent="0.2">
      <c r="B13" s="6" t="s">
        <v>98</v>
      </c>
    </row>
    <row r="14" spans="1:9" ht="17" x14ac:dyDescent="0.2">
      <c r="B14" s="10" t="s">
        <v>95</v>
      </c>
    </row>
    <row r="15" spans="1:9" ht="17" x14ac:dyDescent="0.2">
      <c r="B15" s="11" t="s">
        <v>96</v>
      </c>
    </row>
    <row r="16" spans="1:9" ht="17" x14ac:dyDescent="0.2">
      <c r="B16" s="1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8DE4-17BE-7944-B2CE-CC28430AEB0F}">
  <dimension ref="A1:I15"/>
  <sheetViews>
    <sheetView workbookViewId="0">
      <selection activeCell="J3" sqref="J3"/>
    </sheetView>
  </sheetViews>
  <sheetFormatPr baseColWidth="10" defaultRowHeight="16" x14ac:dyDescent="0.2"/>
  <cols>
    <col min="2" max="2" width="22.6640625" customWidth="1"/>
    <col min="3" max="3" width="18.33203125" customWidth="1"/>
    <col min="7" max="7" width="18" customWidth="1"/>
  </cols>
  <sheetData>
    <row r="1" spans="1:9" ht="17" x14ac:dyDescent="0.2">
      <c r="A1" t="s">
        <v>66</v>
      </c>
      <c r="C1" s="3" t="s">
        <v>49</v>
      </c>
      <c r="G1" s="3" t="s">
        <v>50</v>
      </c>
    </row>
    <row r="2" spans="1:9" ht="17" x14ac:dyDescent="0.2">
      <c r="B2" s="3" t="s">
        <v>56</v>
      </c>
      <c r="C2" s="14">
        <v>3.5668527390000002</v>
      </c>
      <c r="D2" s="8">
        <v>2.7734503290000001</v>
      </c>
      <c r="E2" s="9">
        <v>2.0033714439999999</v>
      </c>
      <c r="G2" s="14">
        <v>16.437058019999998</v>
      </c>
      <c r="H2" s="8">
        <v>16.007711220000001</v>
      </c>
      <c r="I2" s="9">
        <v>12.237879919999999</v>
      </c>
    </row>
    <row r="3" spans="1:9" ht="17" x14ac:dyDescent="0.2">
      <c r="B3" s="3" t="s">
        <v>57</v>
      </c>
      <c r="C3" s="14">
        <v>10.057074070000001</v>
      </c>
      <c r="D3" s="8">
        <v>5.3204900000000004</v>
      </c>
      <c r="E3" s="9">
        <v>5.9641255610000004</v>
      </c>
      <c r="G3" s="14">
        <v>18.82681139</v>
      </c>
      <c r="H3" s="8">
        <v>15.07456185</v>
      </c>
      <c r="I3" s="9">
        <v>15.950592820000001</v>
      </c>
    </row>
    <row r="4" spans="1:9" ht="17" x14ac:dyDescent="0.2">
      <c r="B4" s="3" t="s">
        <v>58</v>
      </c>
      <c r="C4" s="14">
        <v>10.88422935</v>
      </c>
      <c r="D4" s="8">
        <v>10.647141250000001</v>
      </c>
      <c r="E4" s="9">
        <v>7.3370499660000004</v>
      </c>
      <c r="G4" s="14">
        <v>28.727670239999998</v>
      </c>
      <c r="H4" s="8">
        <v>26.847996970000001</v>
      </c>
      <c r="I4" s="9">
        <v>23.355633860000001</v>
      </c>
    </row>
    <row r="5" spans="1:9" ht="17" x14ac:dyDescent="0.2">
      <c r="B5" s="3" t="s">
        <v>59</v>
      </c>
      <c r="C5" s="14">
        <v>1.7998768000000001</v>
      </c>
      <c r="D5" s="8">
        <v>1.1494388200000001</v>
      </c>
      <c r="E5" s="9">
        <v>1.0105237250000001</v>
      </c>
      <c r="G5" s="14">
        <v>26.661304680000001</v>
      </c>
      <c r="H5" s="8">
        <v>16.09238144</v>
      </c>
      <c r="I5" s="9">
        <v>20.42339806</v>
      </c>
    </row>
    <row r="6" spans="1:9" ht="17" x14ac:dyDescent="0.2">
      <c r="B6" s="3" t="s">
        <v>60</v>
      </c>
      <c r="C6" s="14">
        <v>10.141271720000001</v>
      </c>
      <c r="D6" s="8">
        <v>5.7054708720000002</v>
      </c>
      <c r="E6" s="9">
        <v>5.2970489159999996</v>
      </c>
      <c r="G6" s="14">
        <v>23.62533432</v>
      </c>
      <c r="H6" s="8">
        <v>20.04472088</v>
      </c>
      <c r="I6" s="9">
        <v>16.493944670000001</v>
      </c>
    </row>
    <row r="7" spans="1:9" ht="17" x14ac:dyDescent="0.2">
      <c r="B7" s="3" t="s">
        <v>61</v>
      </c>
      <c r="C7" s="14">
        <v>12.84994045</v>
      </c>
      <c r="D7" s="8">
        <v>19.050228069999999</v>
      </c>
      <c r="E7" s="9">
        <v>13.055709309999999</v>
      </c>
      <c r="G7" s="14">
        <v>33.321031740000002</v>
      </c>
      <c r="H7" s="8">
        <v>24.030442040000001</v>
      </c>
      <c r="I7" s="9">
        <v>24.508580340000002</v>
      </c>
    </row>
    <row r="12" spans="1:9" ht="17" x14ac:dyDescent="0.2">
      <c r="B12" s="6" t="s">
        <v>98</v>
      </c>
    </row>
    <row r="13" spans="1:9" ht="17" x14ac:dyDescent="0.2">
      <c r="B13" s="10" t="s">
        <v>95</v>
      </c>
    </row>
    <row r="14" spans="1:9" ht="17" x14ac:dyDescent="0.2">
      <c r="B14" s="11" t="s">
        <v>96</v>
      </c>
    </row>
    <row r="15" spans="1:9" ht="17" x14ac:dyDescent="0.2">
      <c r="B15" s="12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8040-1530-4049-A59A-466FF4A8390E}">
  <dimension ref="A1:F22"/>
  <sheetViews>
    <sheetView workbookViewId="0">
      <selection activeCell="E1" sqref="E1"/>
    </sheetView>
  </sheetViews>
  <sheetFormatPr baseColWidth="10" defaultRowHeight="16" x14ac:dyDescent="0.2"/>
  <cols>
    <col min="3" max="3" width="13.83203125" customWidth="1"/>
  </cols>
  <sheetData>
    <row r="1" spans="1:6" ht="17" x14ac:dyDescent="0.2">
      <c r="A1" t="s">
        <v>67</v>
      </c>
      <c r="E1" s="3" t="s">
        <v>99</v>
      </c>
    </row>
    <row r="2" spans="1:6" ht="17" x14ac:dyDescent="0.2">
      <c r="B2" s="4" t="s">
        <v>90</v>
      </c>
      <c r="C2" s="4" t="s">
        <v>91</v>
      </c>
      <c r="E2" s="5" t="s">
        <v>90</v>
      </c>
      <c r="F2" s="5" t="s">
        <v>91</v>
      </c>
    </row>
    <row r="3" spans="1:6" ht="17" x14ac:dyDescent="0.2">
      <c r="B3" s="14">
        <v>35.200000000000003</v>
      </c>
      <c r="C3" s="14">
        <v>63</v>
      </c>
      <c r="E3" s="13">
        <f>AVERAGE(B3:B4)</f>
        <v>34.85</v>
      </c>
      <c r="F3" s="13">
        <f>AVERAGE(C3:C4)</f>
        <v>63.4</v>
      </c>
    </row>
    <row r="4" spans="1:6" ht="17" x14ac:dyDescent="0.2">
      <c r="B4" s="14">
        <v>34.5</v>
      </c>
      <c r="C4" s="14">
        <v>63.8</v>
      </c>
      <c r="E4" s="8">
        <v>34.200000000000003</v>
      </c>
      <c r="F4" s="8">
        <v>62.4</v>
      </c>
    </row>
    <row r="5" spans="1:6" ht="17" x14ac:dyDescent="0.2">
      <c r="B5" s="8">
        <v>34.200000000000003</v>
      </c>
      <c r="C5" s="8">
        <v>62.4</v>
      </c>
      <c r="E5" s="9">
        <v>34.1</v>
      </c>
      <c r="F5" s="16">
        <f>AVERAGE(C6:D7)</f>
        <v>58.2</v>
      </c>
    </row>
    <row r="6" spans="1:6" ht="17" x14ac:dyDescent="0.2">
      <c r="B6" s="9">
        <v>34.1</v>
      </c>
      <c r="C6" s="9">
        <v>59</v>
      </c>
    </row>
    <row r="7" spans="1:6" ht="17" x14ac:dyDescent="0.2">
      <c r="B7" s="9"/>
      <c r="C7" s="9">
        <v>57.4</v>
      </c>
    </row>
    <row r="19" spans="2:2" ht="17" x14ac:dyDescent="0.2">
      <c r="B19" s="6" t="s">
        <v>98</v>
      </c>
    </row>
    <row r="20" spans="2:2" ht="17" x14ac:dyDescent="0.2">
      <c r="B20" s="10" t="s">
        <v>95</v>
      </c>
    </row>
    <row r="21" spans="2:2" ht="17" x14ac:dyDescent="0.2">
      <c r="B21" s="11" t="s">
        <v>96</v>
      </c>
    </row>
    <row r="22" spans="2:2" ht="17" x14ac:dyDescent="0.2">
      <c r="B22" s="12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8A8D-BDD2-3842-9265-16E29207ACA7}">
  <dimension ref="A1:H14"/>
  <sheetViews>
    <sheetView topLeftCell="A2" workbookViewId="0"/>
  </sheetViews>
  <sheetFormatPr baseColWidth="10" defaultRowHeight="16" x14ac:dyDescent="0.2"/>
  <sheetData>
    <row r="1" spans="1:8" ht="17" x14ac:dyDescent="0.2">
      <c r="A1" t="s">
        <v>68</v>
      </c>
      <c r="F1" s="3" t="s">
        <v>99</v>
      </c>
    </row>
    <row r="2" spans="1:8" ht="17" x14ac:dyDescent="0.2">
      <c r="A2" t="s">
        <v>89</v>
      </c>
      <c r="B2" s="4" t="s">
        <v>88</v>
      </c>
      <c r="C2" s="4" t="s">
        <v>2</v>
      </c>
      <c r="D2" s="4" t="s">
        <v>3</v>
      </c>
      <c r="F2" s="5" t="s">
        <v>88</v>
      </c>
      <c r="G2" s="5" t="s">
        <v>2</v>
      </c>
      <c r="H2" s="5" t="s">
        <v>3</v>
      </c>
    </row>
    <row r="3" spans="1:8" ht="17" x14ac:dyDescent="0.2">
      <c r="B3" s="14">
        <v>18.688428429999998</v>
      </c>
      <c r="C3" s="14">
        <v>55.811681829999998</v>
      </c>
      <c r="D3" s="14">
        <v>40.626555670000002</v>
      </c>
      <c r="F3" s="13">
        <f>AVERAGE(B3:B4)</f>
        <v>19.025214329999997</v>
      </c>
      <c r="G3" s="13">
        <f t="shared" ref="G3:H3" si="0">AVERAGE(C3:C4)</f>
        <v>54.886720345000001</v>
      </c>
      <c r="H3" s="13">
        <f t="shared" si="0"/>
        <v>41.678106550000003</v>
      </c>
    </row>
    <row r="4" spans="1:8" ht="17" x14ac:dyDescent="0.2">
      <c r="B4" s="14">
        <v>19.36200023</v>
      </c>
      <c r="C4" s="14">
        <v>53.961758860000003</v>
      </c>
      <c r="D4" s="14">
        <v>42.729657430000003</v>
      </c>
      <c r="F4" s="15">
        <f>AVERAGE(B5:B6)</f>
        <v>18.972745539999998</v>
      </c>
      <c r="G4" s="15">
        <f t="shared" ref="G4:H4" si="1">AVERAGE(C5:C6)</f>
        <v>55.348001115000002</v>
      </c>
      <c r="H4" s="15">
        <f t="shared" si="1"/>
        <v>42.44786122</v>
      </c>
    </row>
    <row r="5" spans="1:8" ht="17" x14ac:dyDescent="0.2">
      <c r="B5" s="8">
        <v>18.36168924</v>
      </c>
      <c r="C5" s="8">
        <v>55.749184550000003</v>
      </c>
      <c r="D5" s="8">
        <v>40.512511799999999</v>
      </c>
      <c r="F5" s="16">
        <f>AVERAGE(B7:B8)</f>
        <v>19.457208469999998</v>
      </c>
      <c r="G5" s="16">
        <f t="shared" ref="G5:H5" si="2">AVERAGE(C7:C8)</f>
        <v>55.447157789999999</v>
      </c>
      <c r="H5" s="16">
        <f t="shared" si="2"/>
        <v>42.553007350000001</v>
      </c>
    </row>
    <row r="6" spans="1:8" ht="17" x14ac:dyDescent="0.2">
      <c r="B6" s="8">
        <v>19.58380184</v>
      </c>
      <c r="C6" s="8">
        <v>54.946817680000002</v>
      </c>
      <c r="D6" s="8">
        <v>44.383210640000001</v>
      </c>
    </row>
    <row r="7" spans="1:8" ht="17" x14ac:dyDescent="0.2">
      <c r="B7" s="9">
        <v>17.169058369999998</v>
      </c>
      <c r="C7" s="9">
        <v>54.11575242</v>
      </c>
      <c r="D7" s="9">
        <v>41.451911639999999</v>
      </c>
    </row>
    <row r="8" spans="1:8" ht="17" x14ac:dyDescent="0.2">
      <c r="B8" s="9">
        <v>21.74535857</v>
      </c>
      <c r="C8" s="9">
        <v>56.778563159999997</v>
      </c>
      <c r="D8" s="9">
        <v>43.654103059999997</v>
      </c>
    </row>
    <row r="9" spans="1:8" ht="17" x14ac:dyDescent="0.2">
      <c r="B9" s="2"/>
      <c r="C9" s="2"/>
      <c r="D9" s="2"/>
    </row>
    <row r="11" spans="1:8" ht="17" x14ac:dyDescent="0.2">
      <c r="A11" s="3"/>
      <c r="B11" s="6" t="s">
        <v>98</v>
      </c>
    </row>
    <row r="12" spans="1:8" ht="17" x14ac:dyDescent="0.2">
      <c r="B12" s="10" t="s">
        <v>95</v>
      </c>
    </row>
    <row r="13" spans="1:8" ht="17" x14ac:dyDescent="0.2">
      <c r="B13" s="11" t="s">
        <v>96</v>
      </c>
    </row>
    <row r="14" spans="1:8" ht="17" x14ac:dyDescent="0.2">
      <c r="B14" s="12" t="s">
        <v>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0219-8DB6-3A44-93CB-2D99B6519F4A}">
  <dimension ref="A1:O58"/>
  <sheetViews>
    <sheetView tabSelected="1" topLeftCell="A27" workbookViewId="0">
      <selection activeCell="I42" sqref="I42"/>
    </sheetView>
  </sheetViews>
  <sheetFormatPr baseColWidth="10" defaultRowHeight="16" x14ac:dyDescent="0.2"/>
  <cols>
    <col min="1" max="1" width="16" bestFit="1" customWidth="1"/>
    <col min="3" max="3" width="14.33203125" bestFit="1" customWidth="1"/>
    <col min="4" max="6" width="14" bestFit="1" customWidth="1"/>
    <col min="8" max="8" width="47" bestFit="1" customWidth="1"/>
  </cols>
  <sheetData>
    <row r="1" spans="1:11" ht="17" x14ac:dyDescent="0.2">
      <c r="A1" s="32" t="s">
        <v>108</v>
      </c>
    </row>
    <row r="2" spans="1:11" s="1" customFormat="1" ht="17" x14ac:dyDescent="0.2">
      <c r="A2" s="22" t="s">
        <v>115</v>
      </c>
      <c r="B2" s="37" t="s">
        <v>106</v>
      </c>
      <c r="C2" s="37" t="s">
        <v>105</v>
      </c>
      <c r="D2" s="37" t="s">
        <v>104</v>
      </c>
      <c r="E2" s="37" t="s">
        <v>103</v>
      </c>
      <c r="F2" s="37" t="s">
        <v>102</v>
      </c>
    </row>
    <row r="3" spans="1:11" ht="17" x14ac:dyDescent="0.2">
      <c r="B3" s="25">
        <v>0</v>
      </c>
      <c r="C3" s="25">
        <v>50</v>
      </c>
      <c r="D3" s="25">
        <v>57.142857142857139</v>
      </c>
      <c r="E3" s="25">
        <v>0</v>
      </c>
      <c r="F3" s="25">
        <v>0</v>
      </c>
      <c r="H3" s="30" t="s">
        <v>98</v>
      </c>
    </row>
    <row r="4" spans="1:11" ht="17" x14ac:dyDescent="0.2">
      <c r="B4" s="25">
        <v>14.285714285714285</v>
      </c>
      <c r="C4" s="25">
        <v>77.777777777777786</v>
      </c>
      <c r="D4" s="25">
        <v>42.857142857142854</v>
      </c>
      <c r="E4" s="25">
        <v>0</v>
      </c>
      <c r="F4" s="25">
        <v>0</v>
      </c>
      <c r="H4" s="29" t="s">
        <v>95</v>
      </c>
    </row>
    <row r="5" spans="1:11" ht="17" x14ac:dyDescent="0.2">
      <c r="B5" s="25">
        <v>0</v>
      </c>
      <c r="C5" s="25">
        <v>80</v>
      </c>
      <c r="D5" s="25">
        <v>33.333333333333329</v>
      </c>
      <c r="E5" s="25">
        <v>0</v>
      </c>
      <c r="F5" s="25">
        <v>0</v>
      </c>
      <c r="H5" s="28" t="s">
        <v>96</v>
      </c>
    </row>
    <row r="6" spans="1:11" ht="17" x14ac:dyDescent="0.2">
      <c r="B6" s="25">
        <v>0</v>
      </c>
      <c r="C6" s="25">
        <v>75</v>
      </c>
      <c r="D6" s="25">
        <v>60</v>
      </c>
      <c r="E6" s="25">
        <v>16.666666666666664</v>
      </c>
      <c r="F6" s="25">
        <v>0</v>
      </c>
      <c r="H6" s="27" t="s">
        <v>97</v>
      </c>
    </row>
    <row r="7" spans="1:11" x14ac:dyDescent="0.2">
      <c r="B7" s="25">
        <v>0</v>
      </c>
      <c r="C7" s="25">
        <v>88.888888888888886</v>
      </c>
      <c r="D7" s="25">
        <v>33.333333333333329</v>
      </c>
      <c r="E7" s="25">
        <v>11.111111111111111</v>
      </c>
      <c r="F7" s="25">
        <v>0</v>
      </c>
    </row>
    <row r="8" spans="1:11" x14ac:dyDescent="0.2">
      <c r="B8" s="25">
        <v>11.111111111111111</v>
      </c>
      <c r="C8" s="25">
        <v>44.444444444444443</v>
      </c>
      <c r="D8" s="25">
        <v>25</v>
      </c>
      <c r="E8" s="25">
        <v>0</v>
      </c>
      <c r="F8" s="25">
        <v>0</v>
      </c>
      <c r="H8" s="22" t="s">
        <v>107</v>
      </c>
      <c r="I8" s="22"/>
      <c r="J8" s="22"/>
      <c r="K8" s="22"/>
    </row>
    <row r="9" spans="1:11" ht="17" x14ac:dyDescent="0.2">
      <c r="B9" s="25">
        <v>0</v>
      </c>
      <c r="C9" s="25">
        <v>66.666666666666657</v>
      </c>
      <c r="D9" s="25">
        <v>33.333333333333329</v>
      </c>
      <c r="E9" s="25">
        <v>0</v>
      </c>
      <c r="F9" s="25">
        <v>0</v>
      </c>
      <c r="H9" s="37" t="s">
        <v>106</v>
      </c>
      <c r="I9" s="25">
        <f>AVERAGE(B3:B22)</f>
        <v>2.6984126984126986</v>
      </c>
      <c r="J9" s="24">
        <f>AVERAGE(B23:B42)</f>
        <v>0.55555555555555558</v>
      </c>
      <c r="K9" s="23">
        <f>AVERAGE(B43:B52)</f>
        <v>3.4487734487734487</v>
      </c>
    </row>
    <row r="10" spans="1:11" ht="17" x14ac:dyDescent="0.2">
      <c r="B10" s="25">
        <v>0</v>
      </c>
      <c r="C10" s="25">
        <v>50</v>
      </c>
      <c r="D10" s="25">
        <v>28.571428571428569</v>
      </c>
      <c r="E10" s="25">
        <v>0</v>
      </c>
      <c r="F10" s="25">
        <v>0</v>
      </c>
      <c r="H10" s="37" t="s">
        <v>105</v>
      </c>
      <c r="I10" s="25">
        <f>AVERAGE(C3:C20)</f>
        <v>62.240367657034326</v>
      </c>
      <c r="J10" s="24">
        <f>AVERAGE(C21:C40)</f>
        <v>72.39670705111881</v>
      </c>
      <c r="K10" s="23">
        <f>AVERAGE(C41:C52)</f>
        <v>70.886243386243393</v>
      </c>
    </row>
    <row r="11" spans="1:11" ht="17" x14ac:dyDescent="0.2">
      <c r="B11" s="25">
        <v>0</v>
      </c>
      <c r="C11" s="25">
        <v>83.333333333333343</v>
      </c>
      <c r="D11" s="25">
        <v>20</v>
      </c>
      <c r="E11" s="25">
        <v>0</v>
      </c>
      <c r="F11" s="25">
        <v>9.0909090909090917</v>
      </c>
      <c r="H11" s="37" t="s">
        <v>104</v>
      </c>
      <c r="I11" s="25">
        <f>AVERAGE(D3:D13)</f>
        <v>36.991341991341983</v>
      </c>
      <c r="J11" s="24">
        <f>AVERAGE(D14:D33)</f>
        <v>23.869408369408362</v>
      </c>
      <c r="K11" s="23">
        <f>AVERAGE(D34:D55)</f>
        <v>36.201159951159951</v>
      </c>
    </row>
    <row r="12" spans="1:11" ht="17" x14ac:dyDescent="0.2">
      <c r="B12" s="25">
        <v>14.285714285714285</v>
      </c>
      <c r="C12" s="25">
        <v>42.857142857142854</v>
      </c>
      <c r="D12" s="25">
        <v>33.333333333333329</v>
      </c>
      <c r="E12" s="25">
        <v>0</v>
      </c>
      <c r="F12" s="25">
        <v>0</v>
      </c>
      <c r="H12" s="37" t="s">
        <v>103</v>
      </c>
      <c r="I12" s="25">
        <f>AVERAGE(E3:E12)</f>
        <v>2.7777777777777777</v>
      </c>
      <c r="J12" s="24">
        <f>AVERAGE(E13:E29)</f>
        <v>1.3235294117647058</v>
      </c>
      <c r="K12" s="23">
        <f>AVERAGE(E30:E52)</f>
        <v>0.72463768115942018</v>
      </c>
    </row>
    <row r="13" spans="1:11" ht="17" x14ac:dyDescent="0.2">
      <c r="B13" s="25">
        <v>0</v>
      </c>
      <c r="C13" s="25">
        <v>87.5</v>
      </c>
      <c r="D13" s="25">
        <v>40</v>
      </c>
      <c r="E13" s="24">
        <v>12.5</v>
      </c>
      <c r="F13" s="24">
        <v>0</v>
      </c>
      <c r="H13" s="37" t="s">
        <v>102</v>
      </c>
      <c r="I13" s="25">
        <f>AVERAGE(F3:F12)</f>
        <v>0.90909090909090917</v>
      </c>
      <c r="J13" s="24">
        <f>AVERAGE(F13:F25)</f>
        <v>0</v>
      </c>
      <c r="K13" s="23">
        <f>AVERAGE(F26:F52)</f>
        <v>1.8400940623162843</v>
      </c>
    </row>
    <row r="14" spans="1:11" x14ac:dyDescent="0.2">
      <c r="B14" s="25">
        <v>0</v>
      </c>
      <c r="C14" s="25">
        <v>50</v>
      </c>
      <c r="D14" s="24">
        <v>45.454545454545453</v>
      </c>
      <c r="E14" s="24">
        <v>0</v>
      </c>
      <c r="F14" s="24">
        <v>0</v>
      </c>
    </row>
    <row r="15" spans="1:11" x14ac:dyDescent="0.2">
      <c r="B15" s="25">
        <v>0</v>
      </c>
      <c r="C15" s="25">
        <v>38.461538461538467</v>
      </c>
      <c r="D15" s="24">
        <v>28.571428571428569</v>
      </c>
      <c r="E15" s="24">
        <v>0</v>
      </c>
      <c r="F15" s="24">
        <v>0</v>
      </c>
    </row>
    <row r="16" spans="1:11" x14ac:dyDescent="0.2">
      <c r="B16" s="25">
        <v>0</v>
      </c>
      <c r="C16" s="25">
        <v>42.857142857142854</v>
      </c>
      <c r="D16" s="24">
        <v>33.333333333333329</v>
      </c>
      <c r="E16" s="24">
        <v>10</v>
      </c>
      <c r="F16" s="24">
        <v>0</v>
      </c>
    </row>
    <row r="17" spans="2:6" x14ac:dyDescent="0.2">
      <c r="B17" s="25">
        <v>14.285714285714285</v>
      </c>
      <c r="C17" s="25">
        <v>60</v>
      </c>
      <c r="D17" s="24">
        <v>40</v>
      </c>
      <c r="E17" s="24">
        <v>0</v>
      </c>
      <c r="F17" s="24">
        <v>0</v>
      </c>
    </row>
    <row r="18" spans="2:6" x14ac:dyDescent="0.2">
      <c r="B18" s="25">
        <v>0</v>
      </c>
      <c r="C18" s="25">
        <v>44.444444444444443</v>
      </c>
      <c r="D18" s="24">
        <v>22.222222222222221</v>
      </c>
      <c r="E18" s="24">
        <v>0</v>
      </c>
      <c r="F18" s="24">
        <v>0</v>
      </c>
    </row>
    <row r="19" spans="2:6" x14ac:dyDescent="0.2">
      <c r="B19" s="25">
        <v>0</v>
      </c>
      <c r="C19" s="25">
        <v>66.666666666666657</v>
      </c>
      <c r="D19" s="24">
        <v>28.571428571428569</v>
      </c>
      <c r="E19" s="24">
        <v>0</v>
      </c>
      <c r="F19" s="24">
        <v>0</v>
      </c>
    </row>
    <row r="20" spans="2:6" x14ac:dyDescent="0.2">
      <c r="B20" s="25">
        <v>0</v>
      </c>
      <c r="C20" s="25">
        <v>71.428571428571431</v>
      </c>
      <c r="D20" s="24">
        <v>28.571428571428569</v>
      </c>
      <c r="E20" s="24">
        <v>0</v>
      </c>
      <c r="F20" s="24">
        <v>0</v>
      </c>
    </row>
    <row r="21" spans="2:6" x14ac:dyDescent="0.2">
      <c r="B21" s="25">
        <v>0</v>
      </c>
      <c r="C21" s="24">
        <v>50</v>
      </c>
      <c r="D21" s="24">
        <v>11.111111111111111</v>
      </c>
      <c r="E21" s="24">
        <v>0</v>
      </c>
      <c r="F21" s="24">
        <v>0</v>
      </c>
    </row>
    <row r="22" spans="2:6" x14ac:dyDescent="0.2">
      <c r="B22" s="25">
        <v>0</v>
      </c>
      <c r="C22" s="24">
        <v>58.82352941176471</v>
      </c>
      <c r="D22" s="24">
        <v>25</v>
      </c>
      <c r="E22" s="24">
        <v>0</v>
      </c>
      <c r="F22" s="24">
        <v>0</v>
      </c>
    </row>
    <row r="23" spans="2:6" x14ac:dyDescent="0.2">
      <c r="B23" s="24">
        <v>0</v>
      </c>
      <c r="C23" s="24">
        <v>79.166666666666657</v>
      </c>
      <c r="D23" s="24">
        <v>54.54545454545454</v>
      </c>
      <c r="E23" s="24">
        <v>0</v>
      </c>
      <c r="F23" s="24">
        <v>0</v>
      </c>
    </row>
    <row r="24" spans="2:6" x14ac:dyDescent="0.2">
      <c r="B24" s="24">
        <v>0</v>
      </c>
      <c r="C24" s="24">
        <v>61.53846153846154</v>
      </c>
      <c r="D24" s="24">
        <v>14.285714285714285</v>
      </c>
      <c r="E24" s="24">
        <v>0</v>
      </c>
      <c r="F24" s="24">
        <v>0</v>
      </c>
    </row>
    <row r="25" spans="2:6" x14ac:dyDescent="0.2">
      <c r="B25" s="24">
        <v>0</v>
      </c>
      <c r="C25" s="24">
        <v>91.666666666666657</v>
      </c>
      <c r="D25" s="24">
        <v>12.5</v>
      </c>
      <c r="E25" s="24">
        <v>0</v>
      </c>
      <c r="F25" s="24">
        <v>0</v>
      </c>
    </row>
    <row r="26" spans="2:6" x14ac:dyDescent="0.2">
      <c r="B26" s="24">
        <v>0</v>
      </c>
      <c r="C26" s="24">
        <v>100</v>
      </c>
      <c r="D26" s="24">
        <v>9.0909090909090917</v>
      </c>
      <c r="E26" s="24">
        <v>0</v>
      </c>
      <c r="F26" s="23">
        <v>0</v>
      </c>
    </row>
    <row r="27" spans="2:6" x14ac:dyDescent="0.2">
      <c r="B27" s="24">
        <v>0</v>
      </c>
      <c r="C27" s="24">
        <v>90</v>
      </c>
      <c r="D27" s="24">
        <v>14.285714285714285</v>
      </c>
      <c r="E27" s="24">
        <v>0</v>
      </c>
      <c r="F27" s="23">
        <v>0</v>
      </c>
    </row>
    <row r="28" spans="2:6" x14ac:dyDescent="0.2">
      <c r="B28" s="24">
        <v>0</v>
      </c>
      <c r="C28" s="24">
        <v>40</v>
      </c>
      <c r="D28" s="24">
        <v>14.285714285714285</v>
      </c>
      <c r="E28" s="24">
        <v>0</v>
      </c>
      <c r="F28" s="23">
        <v>0</v>
      </c>
    </row>
    <row r="29" spans="2:6" x14ac:dyDescent="0.2">
      <c r="B29" s="24">
        <v>0</v>
      </c>
      <c r="C29" s="24">
        <v>70</v>
      </c>
      <c r="D29" s="24">
        <v>20</v>
      </c>
      <c r="E29" s="24">
        <v>0</v>
      </c>
      <c r="F29" s="23">
        <v>0</v>
      </c>
    </row>
    <row r="30" spans="2:6" x14ac:dyDescent="0.2">
      <c r="B30" s="24">
        <v>0</v>
      </c>
      <c r="C30" s="24">
        <v>100</v>
      </c>
      <c r="D30" s="24">
        <v>12.5</v>
      </c>
      <c r="E30" s="23">
        <v>0</v>
      </c>
      <c r="F30" s="23">
        <v>14.285714285714285</v>
      </c>
    </row>
    <row r="31" spans="2:6" x14ac:dyDescent="0.2">
      <c r="B31" s="24">
        <v>0</v>
      </c>
      <c r="C31" s="24">
        <v>57.142857142857139</v>
      </c>
      <c r="D31" s="24">
        <v>11.111111111111111</v>
      </c>
      <c r="E31" s="23">
        <v>0</v>
      </c>
      <c r="F31" s="23">
        <v>0</v>
      </c>
    </row>
    <row r="32" spans="2:6" x14ac:dyDescent="0.2">
      <c r="B32" s="24">
        <v>0</v>
      </c>
      <c r="C32" s="24">
        <v>81.818181818181827</v>
      </c>
      <c r="D32" s="24">
        <v>42.857142857142854</v>
      </c>
      <c r="E32" s="23">
        <v>16.666666666666664</v>
      </c>
      <c r="F32" s="23">
        <v>0</v>
      </c>
    </row>
    <row r="33" spans="2:6" x14ac:dyDescent="0.2">
      <c r="B33" s="24">
        <v>0</v>
      </c>
      <c r="C33" s="24">
        <v>50</v>
      </c>
      <c r="D33" s="24">
        <v>9.0909090909090917</v>
      </c>
      <c r="E33" s="23">
        <v>0</v>
      </c>
      <c r="F33" s="23">
        <v>0</v>
      </c>
    </row>
    <row r="34" spans="2:6" x14ac:dyDescent="0.2">
      <c r="B34" s="24">
        <v>0</v>
      </c>
      <c r="C34" s="24">
        <v>70</v>
      </c>
      <c r="D34" s="23">
        <v>0</v>
      </c>
      <c r="E34" s="23">
        <v>0</v>
      </c>
      <c r="F34" s="23">
        <v>0</v>
      </c>
    </row>
    <row r="35" spans="2:6" x14ac:dyDescent="0.2">
      <c r="B35" s="24">
        <v>0</v>
      </c>
      <c r="C35" s="24">
        <v>55.555555555555557</v>
      </c>
      <c r="D35" s="23">
        <v>16.666666666666664</v>
      </c>
      <c r="E35" s="23">
        <v>0</v>
      </c>
      <c r="F35" s="23">
        <v>0</v>
      </c>
    </row>
    <row r="36" spans="2:6" x14ac:dyDescent="0.2">
      <c r="B36" s="24">
        <v>0</v>
      </c>
      <c r="C36" s="24">
        <v>80</v>
      </c>
      <c r="D36" s="23">
        <v>0</v>
      </c>
      <c r="E36" s="23">
        <v>0</v>
      </c>
      <c r="F36" s="23">
        <v>10</v>
      </c>
    </row>
    <row r="37" spans="2:6" x14ac:dyDescent="0.2">
      <c r="B37" s="24">
        <v>0</v>
      </c>
      <c r="C37" s="24">
        <v>88.888888888888886</v>
      </c>
      <c r="D37" s="23">
        <v>14.285714285714285</v>
      </c>
      <c r="E37" s="23">
        <v>0</v>
      </c>
      <c r="F37" s="23">
        <v>11.111111111111111</v>
      </c>
    </row>
    <row r="38" spans="2:6" x14ac:dyDescent="0.2">
      <c r="B38" s="24">
        <v>11.111111111111111</v>
      </c>
      <c r="C38" s="24">
        <v>60</v>
      </c>
      <c r="D38" s="23">
        <v>75</v>
      </c>
      <c r="E38" s="23">
        <v>0</v>
      </c>
      <c r="F38" s="23">
        <v>0</v>
      </c>
    </row>
    <row r="39" spans="2:6" x14ac:dyDescent="0.2">
      <c r="B39" s="24">
        <v>0</v>
      </c>
      <c r="C39" s="24">
        <v>83.333333333333343</v>
      </c>
      <c r="D39" s="23">
        <v>33.333333333333329</v>
      </c>
      <c r="E39" s="23">
        <v>0</v>
      </c>
      <c r="F39" s="23">
        <v>0</v>
      </c>
    </row>
    <row r="40" spans="2:6" x14ac:dyDescent="0.2">
      <c r="B40" s="24">
        <v>0</v>
      </c>
      <c r="C40" s="24">
        <v>80</v>
      </c>
      <c r="D40" s="23">
        <v>50</v>
      </c>
      <c r="E40" s="23">
        <v>0</v>
      </c>
      <c r="F40" s="23">
        <v>0</v>
      </c>
    </row>
    <row r="41" spans="2:6" x14ac:dyDescent="0.2">
      <c r="B41" s="24">
        <v>0</v>
      </c>
      <c r="C41" s="23">
        <v>71.428571428571431</v>
      </c>
      <c r="D41" s="23">
        <v>16.666666666666664</v>
      </c>
      <c r="E41" s="23">
        <v>0</v>
      </c>
      <c r="F41" s="23">
        <v>0</v>
      </c>
    </row>
    <row r="42" spans="2:6" x14ac:dyDescent="0.2">
      <c r="B42" s="24">
        <v>0</v>
      </c>
      <c r="C42" s="23">
        <v>83.333333333333343</v>
      </c>
      <c r="D42" s="23">
        <v>41.666666666666671</v>
      </c>
      <c r="E42" s="23">
        <v>0</v>
      </c>
      <c r="F42" s="23">
        <v>0</v>
      </c>
    </row>
    <row r="43" spans="2:6" x14ac:dyDescent="0.2">
      <c r="B43" s="23">
        <v>11.111111111111111</v>
      </c>
      <c r="C43" s="23">
        <v>60</v>
      </c>
      <c r="D43" s="23">
        <v>37.5</v>
      </c>
      <c r="E43" s="23">
        <v>0</v>
      </c>
      <c r="F43" s="23">
        <v>0</v>
      </c>
    </row>
    <row r="44" spans="2:6" x14ac:dyDescent="0.2">
      <c r="B44" s="23">
        <v>0</v>
      </c>
      <c r="C44" s="23">
        <v>80</v>
      </c>
      <c r="D44" s="23">
        <v>14.285714285714285</v>
      </c>
      <c r="E44" s="23">
        <v>0</v>
      </c>
      <c r="F44" s="23">
        <v>14.285714285714285</v>
      </c>
    </row>
    <row r="45" spans="2:6" x14ac:dyDescent="0.2">
      <c r="B45" s="23">
        <v>9.0909090909090917</v>
      </c>
      <c r="C45" s="23">
        <v>71.428571428571431</v>
      </c>
      <c r="D45" s="23">
        <v>23.076923076923077</v>
      </c>
      <c r="E45" s="23">
        <v>0</v>
      </c>
      <c r="F45" s="23">
        <v>0</v>
      </c>
    </row>
    <row r="46" spans="2:6" x14ac:dyDescent="0.2">
      <c r="B46" s="23">
        <v>0</v>
      </c>
      <c r="C46" s="23">
        <v>40</v>
      </c>
      <c r="D46" s="23">
        <v>42.857142857142854</v>
      </c>
      <c r="E46" s="23">
        <v>0</v>
      </c>
      <c r="F46" s="23">
        <v>0</v>
      </c>
    </row>
    <row r="47" spans="2:6" x14ac:dyDescent="0.2">
      <c r="B47" s="23">
        <v>0</v>
      </c>
      <c r="C47" s="23">
        <v>66.666666666666657</v>
      </c>
      <c r="D47" s="23">
        <v>20</v>
      </c>
      <c r="E47" s="23">
        <v>0</v>
      </c>
      <c r="F47" s="23">
        <v>0</v>
      </c>
    </row>
    <row r="48" spans="2:6" x14ac:dyDescent="0.2">
      <c r="B48" s="23">
        <v>0</v>
      </c>
      <c r="C48" s="23">
        <v>70</v>
      </c>
      <c r="D48" s="23">
        <v>22.222222222222221</v>
      </c>
      <c r="E48" s="23">
        <v>0</v>
      </c>
      <c r="F48" s="23">
        <v>0</v>
      </c>
    </row>
    <row r="49" spans="1:15" x14ac:dyDescent="0.2">
      <c r="B49" s="23">
        <v>14.285714285714285</v>
      </c>
      <c r="C49" s="23">
        <v>66.666666666666657</v>
      </c>
      <c r="D49" s="23">
        <v>30.76923076923077</v>
      </c>
      <c r="E49" s="23">
        <v>0</v>
      </c>
      <c r="F49" s="23">
        <v>0</v>
      </c>
    </row>
    <row r="50" spans="1:15" x14ac:dyDescent="0.2">
      <c r="B50" s="23">
        <v>0</v>
      </c>
      <c r="C50" s="23">
        <v>80</v>
      </c>
      <c r="D50" s="23">
        <v>14.285714285714285</v>
      </c>
      <c r="E50" s="23">
        <v>0</v>
      </c>
      <c r="F50" s="23">
        <v>0</v>
      </c>
    </row>
    <row r="51" spans="1:15" x14ac:dyDescent="0.2">
      <c r="B51" s="23">
        <v>0</v>
      </c>
      <c r="C51" s="23">
        <v>77.777777777777786</v>
      </c>
      <c r="D51" s="23">
        <v>11.111111111111111</v>
      </c>
      <c r="E51" s="23">
        <v>0</v>
      </c>
      <c r="F51" s="23">
        <v>0</v>
      </c>
    </row>
    <row r="52" spans="1:15" x14ac:dyDescent="0.2">
      <c r="B52" s="23">
        <v>0</v>
      </c>
      <c r="C52" s="23">
        <v>83.333333333333343</v>
      </c>
      <c r="D52" s="23">
        <v>86.666666666666671</v>
      </c>
      <c r="E52" s="23">
        <v>0</v>
      </c>
      <c r="F52" s="23">
        <v>0</v>
      </c>
    </row>
    <row r="53" spans="1:15" x14ac:dyDescent="0.2">
      <c r="B53" s="22"/>
      <c r="C53" s="22"/>
      <c r="D53" s="23">
        <v>71.428571428571431</v>
      </c>
      <c r="E53" s="22"/>
      <c r="F53" s="22"/>
    </row>
    <row r="54" spans="1:15" x14ac:dyDescent="0.2">
      <c r="A54" s="21"/>
      <c r="B54" s="22"/>
      <c r="C54" s="22"/>
      <c r="D54" s="23">
        <v>85.714285714285708</v>
      </c>
      <c r="E54" s="22"/>
      <c r="F54" s="22"/>
      <c r="G54" s="21"/>
      <c r="H54" s="21"/>
      <c r="I54" s="21"/>
      <c r="J54" s="21"/>
      <c r="K54" s="21"/>
      <c r="L54" s="21"/>
      <c r="M54" s="21"/>
    </row>
    <row r="55" spans="1:15" x14ac:dyDescent="0.2">
      <c r="A55" s="21"/>
      <c r="B55" s="22"/>
      <c r="C55" s="22"/>
      <c r="D55" s="23">
        <v>88.888888888888886</v>
      </c>
      <c r="E55" s="22"/>
      <c r="F55" s="22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">
      <c r="A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">
      <c r="A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">
      <c r="A58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B2A-F937-EE46-8224-CF05F2AB4FDF}">
  <dimension ref="A1:I56"/>
  <sheetViews>
    <sheetView topLeftCell="A22" workbookViewId="0">
      <selection activeCell="A3" sqref="A3:XFD53"/>
    </sheetView>
  </sheetViews>
  <sheetFormatPr baseColWidth="10" defaultRowHeight="16" x14ac:dyDescent="0.2"/>
  <cols>
    <col min="1" max="1" width="16" style="22" bestFit="1" customWidth="1"/>
    <col min="2" max="2" width="28" style="22" bestFit="1" customWidth="1"/>
    <col min="3" max="3" width="17.6640625" style="22" bestFit="1" customWidth="1"/>
    <col min="4" max="4" width="26.83203125" style="22" bestFit="1" customWidth="1"/>
    <col min="5" max="5" width="10.83203125" style="22"/>
    <col min="6" max="6" width="47" style="22" bestFit="1" customWidth="1"/>
    <col min="7" max="16384" width="10.83203125" style="22"/>
  </cols>
  <sheetData>
    <row r="1" spans="1:9" x14ac:dyDescent="0.2">
      <c r="A1" s="22" t="s">
        <v>112</v>
      </c>
    </row>
    <row r="2" spans="1:9" ht="17" x14ac:dyDescent="0.2">
      <c r="A2" s="22" t="s">
        <v>115</v>
      </c>
      <c r="B2" s="37" t="s">
        <v>111</v>
      </c>
      <c r="C2" s="37" t="s">
        <v>110</v>
      </c>
      <c r="D2" s="39" t="s">
        <v>109</v>
      </c>
    </row>
    <row r="3" spans="1:9" ht="17" x14ac:dyDescent="0.2">
      <c r="B3" s="25">
        <v>50</v>
      </c>
      <c r="C3" s="25">
        <v>0</v>
      </c>
      <c r="D3" s="25">
        <v>0</v>
      </c>
      <c r="F3" s="30" t="s">
        <v>98</v>
      </c>
    </row>
    <row r="4" spans="1:9" ht="17" x14ac:dyDescent="0.2">
      <c r="B4" s="25">
        <v>66.666666666666657</v>
      </c>
      <c r="C4" s="25">
        <v>0</v>
      </c>
      <c r="D4" s="25">
        <v>0</v>
      </c>
      <c r="F4" s="29" t="s">
        <v>95</v>
      </c>
    </row>
    <row r="5" spans="1:9" ht="17" x14ac:dyDescent="0.2">
      <c r="B5" s="25">
        <v>66.666666666666657</v>
      </c>
      <c r="C5" s="25">
        <v>0</v>
      </c>
      <c r="D5" s="25">
        <v>0</v>
      </c>
      <c r="F5" s="28" t="s">
        <v>96</v>
      </c>
    </row>
    <row r="6" spans="1:9" ht="17" x14ac:dyDescent="0.2">
      <c r="B6" s="25">
        <v>50</v>
      </c>
      <c r="C6" s="25">
        <v>0</v>
      </c>
      <c r="D6" s="25">
        <v>10</v>
      </c>
      <c r="F6" s="27" t="s">
        <v>97</v>
      </c>
    </row>
    <row r="7" spans="1:9" x14ac:dyDescent="0.2">
      <c r="B7" s="25">
        <v>33.333333333333329</v>
      </c>
      <c r="C7" s="25">
        <v>0</v>
      </c>
      <c r="D7" s="25">
        <v>0</v>
      </c>
      <c r="F7"/>
    </row>
    <row r="8" spans="1:9" x14ac:dyDescent="0.2">
      <c r="B8" s="25">
        <v>33.333333333333329</v>
      </c>
      <c r="C8" s="25">
        <v>0</v>
      </c>
      <c r="D8" s="25">
        <v>0</v>
      </c>
      <c r="F8" s="22" t="s">
        <v>107</v>
      </c>
    </row>
    <row r="9" spans="1:9" ht="17" x14ac:dyDescent="0.2">
      <c r="B9" s="25">
        <v>25</v>
      </c>
      <c r="C9" s="25">
        <v>0</v>
      </c>
      <c r="D9" s="25">
        <v>20</v>
      </c>
      <c r="F9" s="37" t="s">
        <v>111</v>
      </c>
      <c r="G9" s="7">
        <f>AVERAGE(B3:B15)</f>
        <v>41.410256410256402</v>
      </c>
      <c r="H9" s="38">
        <f>AVERAGE(B16:B34)</f>
        <v>27.02147182023343</v>
      </c>
      <c r="I9" s="9">
        <f>AVERAGE(B35:B56)</f>
        <v>28.686868686868685</v>
      </c>
    </row>
    <row r="10" spans="1:9" ht="17" x14ac:dyDescent="0.2">
      <c r="B10" s="25">
        <v>33.333333333333329</v>
      </c>
      <c r="C10" s="25">
        <v>0</v>
      </c>
      <c r="D10" s="25">
        <v>0</v>
      </c>
      <c r="F10" s="37" t="s">
        <v>110</v>
      </c>
      <c r="G10" s="7">
        <f>AVERAGE(C3:C19)</f>
        <v>3.1932773109243695</v>
      </c>
      <c r="H10" s="38">
        <f>AVERAGE(C20:C32)</f>
        <v>3.0769230769230771</v>
      </c>
      <c r="I10" s="9">
        <f>AVERAGE(C33:C49)</f>
        <v>3.4313725490196076</v>
      </c>
    </row>
    <row r="11" spans="1:9" ht="17" x14ac:dyDescent="0.2">
      <c r="B11" s="25">
        <v>40</v>
      </c>
      <c r="C11" s="25">
        <v>0</v>
      </c>
      <c r="D11" s="25">
        <v>0</v>
      </c>
      <c r="F11" s="39" t="s">
        <v>109</v>
      </c>
      <c r="G11" s="7">
        <f>AVERAGE(D3:D23)</f>
        <v>1.4285714285714286</v>
      </c>
      <c r="H11" s="38">
        <f>AVERAGE(D24:D38)</f>
        <v>2.7505827505827507</v>
      </c>
      <c r="I11" s="9">
        <f>AVERAGE(D39:D53)</f>
        <v>3.6139971139971143</v>
      </c>
    </row>
    <row r="12" spans="1:9" x14ac:dyDescent="0.2">
      <c r="B12" s="25">
        <v>40</v>
      </c>
      <c r="C12" s="25">
        <v>0</v>
      </c>
      <c r="D12" s="25">
        <v>0</v>
      </c>
    </row>
    <row r="13" spans="1:9" x14ac:dyDescent="0.2">
      <c r="B13" s="25">
        <v>50</v>
      </c>
      <c r="C13" s="25">
        <v>14.285714285714285</v>
      </c>
      <c r="D13" s="25">
        <v>0</v>
      </c>
    </row>
    <row r="14" spans="1:9" x14ac:dyDescent="0.2">
      <c r="B14" s="25">
        <v>25</v>
      </c>
      <c r="C14" s="25">
        <v>20</v>
      </c>
      <c r="D14" s="25">
        <v>0</v>
      </c>
    </row>
    <row r="15" spans="1:9" x14ac:dyDescent="0.2">
      <c r="B15" s="25">
        <v>25</v>
      </c>
      <c r="C15" s="25">
        <v>0</v>
      </c>
      <c r="D15" s="25">
        <v>0</v>
      </c>
    </row>
    <row r="16" spans="1:9" x14ac:dyDescent="0.2">
      <c r="B16" s="24">
        <v>50</v>
      </c>
      <c r="C16" s="25">
        <v>0</v>
      </c>
      <c r="D16" s="25">
        <v>0</v>
      </c>
    </row>
    <row r="17" spans="2:4" x14ac:dyDescent="0.2">
      <c r="B17" s="24">
        <v>66.666666666666657</v>
      </c>
      <c r="C17" s="25">
        <v>20</v>
      </c>
      <c r="D17" s="25">
        <v>0</v>
      </c>
    </row>
    <row r="18" spans="2:4" x14ac:dyDescent="0.2">
      <c r="B18" s="24">
        <v>17.647058823529413</v>
      </c>
      <c r="C18" s="25">
        <v>0</v>
      </c>
      <c r="D18" s="25">
        <v>0</v>
      </c>
    </row>
    <row r="19" spans="2:4" x14ac:dyDescent="0.2">
      <c r="B19" s="24">
        <v>12.5</v>
      </c>
      <c r="C19" s="25">
        <v>0</v>
      </c>
      <c r="D19" s="25">
        <v>0</v>
      </c>
    </row>
    <row r="20" spans="2:4" x14ac:dyDescent="0.2">
      <c r="B20" s="24">
        <v>42.857142857142854</v>
      </c>
      <c r="C20" s="24">
        <v>0</v>
      </c>
      <c r="D20" s="25">
        <v>0</v>
      </c>
    </row>
    <row r="21" spans="2:4" x14ac:dyDescent="0.2">
      <c r="B21" s="24">
        <v>18.181818181818183</v>
      </c>
      <c r="C21" s="24">
        <v>0</v>
      </c>
      <c r="D21" s="25">
        <v>0</v>
      </c>
    </row>
    <row r="22" spans="2:4" x14ac:dyDescent="0.2">
      <c r="B22" s="24">
        <v>9.0909090909090917</v>
      </c>
      <c r="C22" s="24">
        <v>0</v>
      </c>
      <c r="D22" s="25">
        <v>0</v>
      </c>
    </row>
    <row r="23" spans="2:4" x14ac:dyDescent="0.2">
      <c r="B23" s="24">
        <v>23.076923076923077</v>
      </c>
      <c r="C23" s="22">
        <v>0</v>
      </c>
      <c r="D23" s="25">
        <v>0</v>
      </c>
    </row>
    <row r="24" spans="2:4" x14ac:dyDescent="0.2">
      <c r="B24" s="24">
        <v>50</v>
      </c>
      <c r="C24" s="24">
        <v>20</v>
      </c>
      <c r="D24" s="24">
        <v>0</v>
      </c>
    </row>
    <row r="25" spans="2:4" x14ac:dyDescent="0.2">
      <c r="B25" s="24">
        <v>14.285714285714285</v>
      </c>
      <c r="C25" s="24">
        <v>0</v>
      </c>
      <c r="D25" s="24">
        <v>9.0909090909090917</v>
      </c>
    </row>
    <row r="26" spans="2:4" x14ac:dyDescent="0.2">
      <c r="B26" s="24">
        <v>25</v>
      </c>
      <c r="C26" s="24">
        <v>0</v>
      </c>
      <c r="D26" s="24">
        <v>0</v>
      </c>
    </row>
    <row r="27" spans="2:4" x14ac:dyDescent="0.2">
      <c r="B27" s="24">
        <v>18.181818181818183</v>
      </c>
      <c r="C27" s="24">
        <v>20</v>
      </c>
      <c r="D27" s="24">
        <v>0</v>
      </c>
    </row>
    <row r="28" spans="2:4" x14ac:dyDescent="0.2">
      <c r="B28" s="24">
        <v>18.181818181818183</v>
      </c>
      <c r="C28" s="24">
        <v>0</v>
      </c>
      <c r="D28" s="24">
        <v>0</v>
      </c>
    </row>
    <row r="29" spans="2:4" x14ac:dyDescent="0.2">
      <c r="B29" s="24">
        <v>16.666666666666664</v>
      </c>
      <c r="C29" s="24">
        <v>0</v>
      </c>
      <c r="D29" s="24">
        <v>23.076923076923077</v>
      </c>
    </row>
    <row r="30" spans="2:4" x14ac:dyDescent="0.2">
      <c r="B30" s="24">
        <v>28.571428571428569</v>
      </c>
      <c r="C30" s="24">
        <v>0</v>
      </c>
      <c r="D30" s="24">
        <v>0</v>
      </c>
    </row>
    <row r="31" spans="2:4" x14ac:dyDescent="0.2">
      <c r="B31" s="24">
        <v>20</v>
      </c>
      <c r="C31" s="24">
        <v>0</v>
      </c>
      <c r="D31" s="24">
        <v>0</v>
      </c>
    </row>
    <row r="32" spans="2:4" x14ac:dyDescent="0.2">
      <c r="B32" s="24">
        <v>12.5</v>
      </c>
      <c r="C32" s="24">
        <v>0</v>
      </c>
      <c r="D32" s="34">
        <v>0</v>
      </c>
    </row>
    <row r="33" spans="2:7" x14ac:dyDescent="0.2">
      <c r="B33" s="24">
        <v>50</v>
      </c>
      <c r="C33" s="16">
        <v>0</v>
      </c>
      <c r="D33" s="34">
        <v>0</v>
      </c>
      <c r="E33" s="33"/>
      <c r="F33" s="33"/>
      <c r="G33" s="33"/>
    </row>
    <row r="34" spans="2:7" x14ac:dyDescent="0.2">
      <c r="B34" s="24">
        <v>20</v>
      </c>
      <c r="C34" s="16">
        <v>0</v>
      </c>
      <c r="D34" s="34">
        <v>0</v>
      </c>
      <c r="E34" s="33"/>
      <c r="F34" s="33"/>
      <c r="G34" s="33"/>
    </row>
    <row r="35" spans="2:7" x14ac:dyDescent="0.2">
      <c r="B35" s="23">
        <v>11.111111111111111</v>
      </c>
      <c r="C35" s="16">
        <v>0</v>
      </c>
      <c r="D35" s="34">
        <v>0</v>
      </c>
      <c r="E35" s="33"/>
      <c r="F35" s="33"/>
      <c r="G35" s="33"/>
    </row>
    <row r="36" spans="2:7" x14ac:dyDescent="0.2">
      <c r="B36" s="23">
        <v>10</v>
      </c>
      <c r="C36" s="16">
        <v>0</v>
      </c>
      <c r="D36" s="34">
        <v>0</v>
      </c>
      <c r="E36" s="33"/>
      <c r="F36" s="33"/>
      <c r="G36" s="33"/>
    </row>
    <row r="37" spans="2:7" x14ac:dyDescent="0.2">
      <c r="B37" s="23">
        <v>10</v>
      </c>
      <c r="C37" s="16">
        <v>0</v>
      </c>
      <c r="D37" s="34">
        <v>9.0909090909090917</v>
      </c>
      <c r="E37" s="33"/>
      <c r="F37" s="33"/>
      <c r="G37" s="33"/>
    </row>
    <row r="38" spans="2:7" x14ac:dyDescent="0.2">
      <c r="B38" s="23">
        <v>25</v>
      </c>
      <c r="C38" s="16">
        <v>0</v>
      </c>
      <c r="D38" s="34">
        <v>0</v>
      </c>
      <c r="E38" s="33"/>
      <c r="F38" s="33"/>
      <c r="G38" s="33"/>
    </row>
    <row r="39" spans="2:7" x14ac:dyDescent="0.2">
      <c r="B39" s="23">
        <v>20</v>
      </c>
      <c r="C39" s="16">
        <v>0</v>
      </c>
      <c r="D39" s="16">
        <v>0</v>
      </c>
      <c r="E39" s="33"/>
      <c r="F39" s="33"/>
      <c r="G39" s="33"/>
    </row>
    <row r="40" spans="2:7" x14ac:dyDescent="0.2">
      <c r="B40" s="23">
        <v>75</v>
      </c>
      <c r="C40" s="16">
        <v>0</v>
      </c>
      <c r="D40" s="23">
        <v>14.285714285714285</v>
      </c>
      <c r="E40" s="33"/>
      <c r="F40" s="33"/>
      <c r="G40" s="33"/>
    </row>
    <row r="41" spans="2:7" x14ac:dyDescent="0.2">
      <c r="B41" s="23">
        <v>25</v>
      </c>
      <c r="C41" s="23">
        <v>0</v>
      </c>
      <c r="D41" s="23">
        <v>0</v>
      </c>
    </row>
    <row r="42" spans="2:7" x14ac:dyDescent="0.2">
      <c r="B42" s="23">
        <v>20</v>
      </c>
      <c r="C42" s="23">
        <v>25</v>
      </c>
      <c r="D42" s="23">
        <v>0</v>
      </c>
    </row>
    <row r="43" spans="2:7" x14ac:dyDescent="0.2">
      <c r="B43" s="23">
        <v>40</v>
      </c>
      <c r="C43" s="23">
        <v>0</v>
      </c>
      <c r="D43" s="23">
        <v>10</v>
      </c>
    </row>
    <row r="44" spans="2:7" x14ac:dyDescent="0.2">
      <c r="B44" s="23">
        <v>83.333333333333343</v>
      </c>
      <c r="C44" s="23">
        <v>0</v>
      </c>
      <c r="D44" s="23">
        <v>9.0909090909090917</v>
      </c>
    </row>
    <row r="45" spans="2:7" x14ac:dyDescent="0.2">
      <c r="B45" s="23">
        <v>25</v>
      </c>
      <c r="C45" s="24">
        <v>33.333333333333329</v>
      </c>
      <c r="D45" s="23">
        <v>0</v>
      </c>
    </row>
    <row r="46" spans="2:7" x14ac:dyDescent="0.2">
      <c r="B46" s="23">
        <v>40</v>
      </c>
      <c r="C46" s="23">
        <v>0</v>
      </c>
      <c r="D46" s="23">
        <v>0</v>
      </c>
    </row>
    <row r="47" spans="2:7" x14ac:dyDescent="0.2">
      <c r="B47" s="23">
        <v>33.333333333333329</v>
      </c>
      <c r="C47" s="23">
        <v>0</v>
      </c>
      <c r="D47" s="23">
        <v>0</v>
      </c>
    </row>
    <row r="48" spans="2:7" x14ac:dyDescent="0.2">
      <c r="B48" s="23">
        <v>25</v>
      </c>
      <c r="C48" s="23">
        <v>0</v>
      </c>
      <c r="D48" s="23">
        <v>0</v>
      </c>
    </row>
    <row r="49" spans="2:4" x14ac:dyDescent="0.2">
      <c r="B49" s="23">
        <v>25</v>
      </c>
      <c r="C49" s="23">
        <v>0</v>
      </c>
      <c r="D49" s="23">
        <v>0</v>
      </c>
    </row>
    <row r="50" spans="2:4" x14ac:dyDescent="0.2">
      <c r="B50" s="23">
        <v>16.666666666666664</v>
      </c>
      <c r="D50" s="23">
        <v>8.3333333333333321</v>
      </c>
    </row>
    <row r="51" spans="2:4" x14ac:dyDescent="0.2">
      <c r="B51" s="23">
        <v>20</v>
      </c>
      <c r="D51" s="23">
        <v>0</v>
      </c>
    </row>
    <row r="52" spans="2:4" x14ac:dyDescent="0.2">
      <c r="B52" s="23">
        <v>40</v>
      </c>
      <c r="D52" s="23">
        <v>0</v>
      </c>
    </row>
    <row r="53" spans="2:4" x14ac:dyDescent="0.2">
      <c r="B53" s="23">
        <v>50</v>
      </c>
      <c r="D53" s="23">
        <v>12.5</v>
      </c>
    </row>
    <row r="54" spans="2:4" x14ac:dyDescent="0.2">
      <c r="B54" s="23">
        <v>0</v>
      </c>
    </row>
    <row r="55" spans="2:4" x14ac:dyDescent="0.2">
      <c r="B55" s="23">
        <v>16.666666666666664</v>
      </c>
    </row>
    <row r="56" spans="2:4" x14ac:dyDescent="0.2">
      <c r="B56" s="2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 1A</vt:lpstr>
      <vt:lpstr>FIG 1B</vt:lpstr>
      <vt:lpstr>FIG 1C</vt:lpstr>
      <vt:lpstr>FIG 1D</vt:lpstr>
      <vt:lpstr>FIG 1E</vt:lpstr>
      <vt:lpstr>FIG 1F</vt:lpstr>
      <vt:lpstr>FIG 1G</vt:lpstr>
      <vt:lpstr>FIG 2B</vt:lpstr>
      <vt:lpstr>FIG 2D</vt:lpstr>
      <vt:lpstr>FIG 3A</vt:lpstr>
      <vt:lpstr>Figure 3B</vt:lpstr>
      <vt:lpstr>FIG 3C</vt:lpstr>
      <vt:lpstr>Supp 1E</vt:lpstr>
      <vt:lpstr>Supp 1F</vt:lpstr>
      <vt:lpstr>Supp 1G</vt:lpstr>
      <vt:lpstr>Supp 1H</vt:lpstr>
      <vt:lpstr>Supp 2A</vt:lpstr>
      <vt:lpstr>Supp 2C</vt:lpstr>
      <vt:lpstr>Supp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Goncalo Oliveira</cp:lastModifiedBy>
  <dcterms:created xsi:type="dcterms:W3CDTF">2021-12-13T10:06:42Z</dcterms:created>
  <dcterms:modified xsi:type="dcterms:W3CDTF">2022-01-20T09:51:25Z</dcterms:modified>
</cp:coreProperties>
</file>