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S850\Dropbox\EcoYeast paper (1)\finalVersion_NatCommun\Corrections_prepublishing\NewSupplementaryDatasets\"/>
    </mc:Choice>
  </mc:AlternateContent>
  <bookViews>
    <workbookView xWindow="0" yWindow="0" windowWidth="16380" windowHeight="8196" tabRatio="500"/>
  </bookViews>
  <sheets>
    <sheet name="Contents" sheetId="4" r:id="rId1"/>
    <sheet name="Chemostats" sheetId="1" r:id="rId2"/>
    <sheet name="Batch" sheetId="2" r:id="rId3"/>
    <sheet name="TI" sheetId="3" r:id="rId4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3" i="3" l="1"/>
  <c r="N22" i="3"/>
  <c r="N21" i="3"/>
  <c r="N20" i="3"/>
  <c r="N19" i="3"/>
  <c r="N18" i="3"/>
  <c r="N17" i="3"/>
  <c r="N16" i="3"/>
  <c r="N36" i="1"/>
  <c r="M36" i="1"/>
  <c r="L36" i="1"/>
  <c r="N35" i="1"/>
  <c r="M35" i="1"/>
  <c r="L35" i="1"/>
  <c r="N34" i="1"/>
  <c r="M34" i="1"/>
  <c r="L34" i="1"/>
  <c r="N33" i="1"/>
  <c r="M33" i="1"/>
  <c r="C17" i="1" s="1"/>
  <c r="L33" i="1"/>
  <c r="N32" i="1"/>
  <c r="M32" i="1"/>
  <c r="L32" i="1"/>
  <c r="N31" i="1"/>
  <c r="M31" i="1"/>
  <c r="L31" i="1"/>
  <c r="N30" i="1"/>
  <c r="M30" i="1"/>
  <c r="L30" i="1"/>
  <c r="N29" i="1"/>
  <c r="M29" i="1"/>
  <c r="L29" i="1"/>
  <c r="N28" i="1"/>
  <c r="M28" i="1"/>
  <c r="C12" i="1" s="1"/>
  <c r="L28" i="1"/>
  <c r="N27" i="1"/>
  <c r="M27" i="1"/>
  <c r="L27" i="1"/>
  <c r="N26" i="1"/>
  <c r="M26" i="1"/>
  <c r="C10" i="1" s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I17" i="1"/>
  <c r="H17" i="1"/>
  <c r="G17" i="1"/>
  <c r="F17" i="1"/>
  <c r="E17" i="1"/>
  <c r="D17" i="1"/>
  <c r="B17" i="1"/>
  <c r="I16" i="1"/>
  <c r="H16" i="1"/>
  <c r="G16" i="1"/>
  <c r="F16" i="1"/>
  <c r="E16" i="1"/>
  <c r="D16" i="1"/>
  <c r="C16" i="1"/>
  <c r="B16" i="1"/>
  <c r="I15" i="1"/>
  <c r="H15" i="1"/>
  <c r="G15" i="1"/>
  <c r="F15" i="1"/>
  <c r="E15" i="1"/>
  <c r="D15" i="1"/>
  <c r="C15" i="1"/>
  <c r="B15" i="1"/>
  <c r="I14" i="1"/>
  <c r="H14" i="1"/>
  <c r="G14" i="1"/>
  <c r="F14" i="1"/>
  <c r="E14" i="1"/>
  <c r="D14" i="1"/>
  <c r="C14" i="1"/>
  <c r="B14" i="1"/>
  <c r="I13" i="1"/>
  <c r="H13" i="1"/>
  <c r="G13" i="1"/>
  <c r="F13" i="1"/>
  <c r="E13" i="1"/>
  <c r="D13" i="1"/>
  <c r="C13" i="1"/>
  <c r="B13" i="1"/>
  <c r="I12" i="1"/>
  <c r="H12" i="1"/>
  <c r="G12" i="1"/>
  <c r="F12" i="1"/>
  <c r="E12" i="1"/>
  <c r="D12" i="1"/>
  <c r="B12" i="1"/>
  <c r="I11" i="1"/>
  <c r="H11" i="1"/>
  <c r="G11" i="1"/>
  <c r="F11" i="1"/>
  <c r="E11" i="1"/>
  <c r="D11" i="1"/>
  <c r="C11" i="1"/>
  <c r="B11" i="1"/>
  <c r="I10" i="1"/>
  <c r="H10" i="1"/>
  <c r="G10" i="1"/>
  <c r="F10" i="1"/>
  <c r="E10" i="1"/>
  <c r="D10" i="1"/>
  <c r="B10" i="1"/>
  <c r="I9" i="1"/>
  <c r="H9" i="1"/>
  <c r="G9" i="1"/>
  <c r="F9" i="1"/>
  <c r="E9" i="1"/>
  <c r="D9" i="1"/>
  <c r="C9" i="1"/>
  <c r="B9" i="1"/>
  <c r="I8" i="1"/>
  <c r="H8" i="1"/>
  <c r="G8" i="1"/>
  <c r="F8" i="1"/>
  <c r="E8" i="1"/>
  <c r="D8" i="1"/>
  <c r="C8" i="1"/>
  <c r="B8" i="1"/>
  <c r="I7" i="1"/>
  <c r="H7" i="1"/>
  <c r="G7" i="1"/>
  <c r="F7" i="1"/>
  <c r="E7" i="1"/>
  <c r="D7" i="1"/>
  <c r="C7" i="1"/>
  <c r="B7" i="1"/>
  <c r="I6" i="1"/>
  <c r="H6" i="1"/>
  <c r="G6" i="1"/>
  <c r="F6" i="1"/>
  <c r="E6" i="1"/>
  <c r="D6" i="1"/>
  <c r="C6" i="1"/>
  <c r="B6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<sst xmlns="http://schemas.openxmlformats.org/spreadsheetml/2006/main" count="120" uniqueCount="57">
  <si>
    <t>Glucose-limited chemostats</t>
  </si>
  <si>
    <t>Yields</t>
  </si>
  <si>
    <t>mmol/mmol</t>
  </si>
  <si>
    <t>Ysx g/g</t>
  </si>
  <si>
    <t>Ysx cmol/cmol</t>
  </si>
  <si>
    <t>Ysetoh</t>
  </si>
  <si>
    <t>Ysglyc</t>
  </si>
  <si>
    <t>Ypyruvate</t>
  </si>
  <si>
    <t>Ysace</t>
  </si>
  <si>
    <t>Ysuccinate</t>
  </si>
  <si>
    <t>Ycitrate</t>
  </si>
  <si>
    <t>Rates</t>
  </si>
  <si>
    <t>mmol/gDW/h</t>
  </si>
  <si>
    <t>mu (/h)</t>
  </si>
  <si>
    <t>qGlc mmol/gDW/h</t>
  </si>
  <si>
    <t>qetoh</t>
  </si>
  <si>
    <t>qglyc</t>
  </si>
  <si>
    <t>q pyruvate</t>
  </si>
  <si>
    <t>qace</t>
  </si>
  <si>
    <t>q succinate</t>
  </si>
  <si>
    <t>q citrate</t>
  </si>
  <si>
    <t>qCO2</t>
  </si>
  <si>
    <t>qO2</t>
  </si>
  <si>
    <t>RQ</t>
  </si>
  <si>
    <t xml:space="preserve"> qGlc g/gDW/h</t>
  </si>
  <si>
    <t>qGlc mCmol/gDW/h</t>
  </si>
  <si>
    <t>Sugar excess conditions</t>
  </si>
  <si>
    <t>Maltose</t>
  </si>
  <si>
    <t>Maltoseb</t>
  </si>
  <si>
    <t>Galactose</t>
  </si>
  <si>
    <t>Galactoseb</t>
  </si>
  <si>
    <t>Glucose</t>
  </si>
  <si>
    <t>Glucoseb</t>
  </si>
  <si>
    <t>Trehalose</t>
  </si>
  <si>
    <t>Trehaloseb</t>
  </si>
  <si>
    <t>qs mmol/gDW/h</t>
  </si>
  <si>
    <t xml:space="preserve"> qs g/gDW/h</t>
  </si>
  <si>
    <t>qs mCmol/gDW/h</t>
  </si>
  <si>
    <t>Glucose batches with translation inhibitor</t>
  </si>
  <si>
    <t>R5 0.15</t>
  </si>
  <si>
    <t>R6 0.15</t>
  </si>
  <si>
    <t>R3 0.25_2</t>
  </si>
  <si>
    <t>R4 0.25_2</t>
  </si>
  <si>
    <t>R5 0.33</t>
  </si>
  <si>
    <t>R6 0.33</t>
  </si>
  <si>
    <t>R5 0.37</t>
  </si>
  <si>
    <t>R6 0.37</t>
  </si>
  <si>
    <t>Sheet</t>
  </si>
  <si>
    <t>Description</t>
  </si>
  <si>
    <t>Supplementary Dataset 1</t>
  </si>
  <si>
    <t>Chemostats</t>
  </si>
  <si>
    <t>Batch</t>
  </si>
  <si>
    <t>TI</t>
  </si>
  <si>
    <t>Data from the translation inhibitor (TI) cycloheximide study</t>
  </si>
  <si>
    <t>Data from the batch growth experiments in different sugars</t>
  </si>
  <si>
    <t>Data from the glucose-limited chemostat experiments</t>
  </si>
  <si>
    <t>Flux and yield data of yeast cultures, grown in glucose-limited chemostats, excess sugar batches and in glucose-excess batches treated with cycloheximide.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</si>
</sst>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0.0"/>
  </numFmts>
  <fonts count="14" x14ac:knownFonts="1"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20"/>
      <name val="Calibri"/>
      <family val="2"/>
      <charset val="1"/>
    </font>
    <font>
      <b/>
      <sz val="16"/>
      <color rgb="FF2F5597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BF9000"/>
      <name val="Calibri"/>
      <family val="2"/>
      <charset val="1"/>
    </font>
    <font>
      <b/>
      <sz val="11"/>
      <name val="Calibri"/>
      <family val="2"/>
      <charset val="1"/>
    </font>
    <font>
      <sz val="12"/>
      <color rgb="FFED7D31"/>
      <name val="Calibri"/>
      <family val="2"/>
      <charset val="1"/>
    </font>
    <font>
      <sz val="12"/>
      <color rgb="FFFF0000"/>
      <name val="Calibri"/>
      <family val="2"/>
      <charset val="1"/>
    </font>
    <font>
      <b/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F0D9"/>
      </patternFill>
    </fill>
    <fill>
      <patternFill patternType="solid">
        <fgColor rgb="FFE2F0D9"/>
        <bgColor rgb="FFDEEBF7"/>
      </patternFill>
    </fill>
    <fill>
      <patternFill patternType="solid">
        <fgColor rgb="FFDEEBF7"/>
        <b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5" fillId="2" borderId="0" xfId="0" applyFont="1" applyFill="1" applyBorder="1"/>
    <xf numFmtId="164" fontId="1" fillId="2" borderId="0" xfId="0" applyNumberFormat="1" applyFont="1" applyFill="1" applyBorder="1"/>
    <xf numFmtId="0" fontId="5" fillId="3" borderId="0" xfId="0" applyFont="1" applyFill="1" applyBorder="1"/>
    <xf numFmtId="164" fontId="1" fillId="3" borderId="0" xfId="0" applyNumberFormat="1" applyFont="1" applyFill="1" applyBorder="1"/>
    <xf numFmtId="0" fontId="5" fillId="4" borderId="0" xfId="0" applyFont="1" applyFill="1" applyBorder="1"/>
    <xf numFmtId="164" fontId="1" fillId="4" borderId="0" xfId="0" applyNumberFormat="1" applyFont="1" applyFill="1" applyBorder="1"/>
    <xf numFmtId="2" fontId="0" fillId="0" borderId="0" xfId="0" applyNumberFormat="1" applyFont="1" applyBorder="1"/>
    <xf numFmtId="2" fontId="7" fillId="0" borderId="0" xfId="0" applyNumberFormat="1" applyFont="1" applyBorder="1"/>
    <xf numFmtId="0" fontId="8" fillId="0" borderId="0" xfId="0" applyFont="1" applyBorder="1"/>
    <xf numFmtId="0" fontId="9" fillId="0" borderId="0" xfId="0" applyFont="1" applyBorder="1"/>
    <xf numFmtId="165" fontId="1" fillId="2" borderId="0" xfId="0" applyNumberFormat="1" applyFont="1" applyFill="1" applyBorder="1"/>
    <xf numFmtId="165" fontId="1" fillId="3" borderId="0" xfId="0" applyNumberFormat="1" applyFont="1" applyFill="1" applyBorder="1"/>
    <xf numFmtId="165" fontId="1" fillId="4" borderId="0" xfId="0" applyNumberFormat="1" applyFont="1" applyFill="1" applyBorder="1"/>
    <xf numFmtId="166" fontId="0" fillId="0" borderId="0" xfId="0" applyNumberFormat="1" applyFont="1" applyBorder="1"/>
    <xf numFmtId="167" fontId="0" fillId="0" borderId="0" xfId="0" applyNumberFormat="1" applyFont="1" applyBorder="1"/>
    <xf numFmtId="166" fontId="10" fillId="0" borderId="0" xfId="0" applyNumberFormat="1" applyFont="1" applyBorder="1"/>
    <xf numFmtId="2" fontId="11" fillId="0" borderId="0" xfId="0" applyNumberFormat="1" applyFont="1" applyBorder="1"/>
    <xf numFmtId="167" fontId="11" fillId="0" borderId="0" xfId="0" applyNumberFormat="1" applyFont="1" applyBorder="1"/>
    <xf numFmtId="166" fontId="1" fillId="2" borderId="0" xfId="0" applyNumberFormat="1" applyFont="1" applyFill="1" applyBorder="1"/>
    <xf numFmtId="2" fontId="1" fillId="2" borderId="0" xfId="0" applyNumberFormat="1" applyFont="1" applyFill="1" applyBorder="1"/>
    <xf numFmtId="167" fontId="1" fillId="2" borderId="0" xfId="0" applyNumberFormat="1" applyFont="1" applyFill="1" applyBorder="1"/>
    <xf numFmtId="166" fontId="1" fillId="3" borderId="0" xfId="0" applyNumberFormat="1" applyFont="1" applyFill="1" applyBorder="1"/>
    <xf numFmtId="2" fontId="1" fillId="3" borderId="0" xfId="0" applyNumberFormat="1" applyFont="1" applyFill="1" applyBorder="1"/>
    <xf numFmtId="167" fontId="1" fillId="3" borderId="0" xfId="0" applyNumberFormat="1" applyFont="1" applyFill="1" applyBorder="1"/>
    <xf numFmtId="166" fontId="1" fillId="4" borderId="0" xfId="0" applyNumberFormat="1" applyFont="1" applyFill="1" applyBorder="1"/>
    <xf numFmtId="2" fontId="1" fillId="4" borderId="0" xfId="0" applyNumberFormat="1" applyFont="1" applyFill="1" applyBorder="1"/>
    <xf numFmtId="167" fontId="1" fillId="4" borderId="0" xfId="0" applyNumberFormat="1" applyFont="1" applyFill="1" applyBorder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7" sqref="A7"/>
    </sheetView>
  </sheetViews>
  <sheetFormatPr defaultRowHeight="13.2" x14ac:dyDescent="0.25"/>
  <cols>
    <col min="1" max="1" width="10" style="37" customWidth="1"/>
    <col min="2" max="16384" width="8.796875" style="37"/>
  </cols>
  <sheetData>
    <row r="1" spans="1:2" x14ac:dyDescent="0.25">
      <c r="A1" s="36" t="s">
        <v>49</v>
      </c>
    </row>
    <row r="2" spans="1:2" x14ac:dyDescent="0.25">
      <c r="A2" s="37" t="s">
        <v>56</v>
      </c>
    </row>
    <row r="5" spans="1:2" x14ac:dyDescent="0.25">
      <c r="A5" s="36" t="s">
        <v>47</v>
      </c>
      <c r="B5" s="36" t="s">
        <v>48</v>
      </c>
    </row>
    <row r="6" spans="1:2" x14ac:dyDescent="0.25">
      <c r="A6" s="37" t="s">
        <v>50</v>
      </c>
      <c r="B6" s="37" t="s">
        <v>55</v>
      </c>
    </row>
    <row r="7" spans="1:2" x14ac:dyDescent="0.25">
      <c r="A7" s="37" t="s">
        <v>51</v>
      </c>
      <c r="B7" s="37" t="s">
        <v>54</v>
      </c>
    </row>
    <row r="8" spans="1:2" x14ac:dyDescent="0.25">
      <c r="A8" s="37" t="s">
        <v>52</v>
      </c>
      <c r="B8" s="37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zoomScale="90" zoomScaleNormal="90" workbookViewId="0">
      <selection activeCell="N26" sqref="N26"/>
    </sheetView>
  </sheetViews>
  <sheetFormatPr defaultColWidth="11" defaultRowHeight="15.6" x14ac:dyDescent="0.3"/>
  <cols>
    <col min="1" max="1" width="11" style="1"/>
    <col min="2" max="13" width="11.19921875" customWidth="1"/>
    <col min="14" max="14" width="11.296875" customWidth="1"/>
    <col min="999" max="1024" width="10.5" customWidth="1"/>
  </cols>
  <sheetData>
    <row r="1" spans="1:20" ht="25.8" x14ac:dyDescent="0.5">
      <c r="A1" s="2" t="s">
        <v>0</v>
      </c>
      <c r="N1" s="3"/>
    </row>
    <row r="2" spans="1:20" x14ac:dyDescent="0.3">
      <c r="N2" s="3"/>
    </row>
    <row r="3" spans="1:20" ht="21" x14ac:dyDescent="0.4">
      <c r="A3" s="4" t="s">
        <v>1</v>
      </c>
      <c r="D3" s="5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pans="1:20" x14ac:dyDescent="0.3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L4" s="7"/>
      <c r="M4" s="7"/>
      <c r="N4" s="7"/>
      <c r="O4" s="8"/>
      <c r="P4" s="8"/>
      <c r="Q4" s="8"/>
      <c r="R4" s="8"/>
      <c r="S4" s="8"/>
      <c r="T4" s="8"/>
    </row>
    <row r="5" spans="1:20" x14ac:dyDescent="0.3">
      <c r="A5" s="9">
        <v>0.2</v>
      </c>
      <c r="B5" s="10">
        <f t="shared" ref="B5:B17" si="0">B21/M21*-1</f>
        <v>0.51083992530396438</v>
      </c>
      <c r="C5" s="10">
        <f t="shared" ref="C5:C17" si="1">(B21/26.4)/(-1*M21/30.03)</f>
        <v>0.58108041503325958</v>
      </c>
      <c r="D5" s="10">
        <f t="shared" ref="D5:D17" si="2">D21/C21*-1</f>
        <v>0</v>
      </c>
      <c r="E5" s="10">
        <f t="shared" ref="E5:E17" si="3">(E21)/C21*-1</f>
        <v>0</v>
      </c>
      <c r="F5" s="10">
        <f t="shared" ref="F5:F17" si="4">(F21)/C21*-1</f>
        <v>7.4297410136084298E-4</v>
      </c>
      <c r="G5" s="10">
        <f t="shared" ref="G5:G17" si="5">(G21)/C21*-1</f>
        <v>7.7892446110410882E-3</v>
      </c>
      <c r="H5" s="10">
        <f t="shared" ref="H5:H17" si="6">(H21)/C21*-1</f>
        <v>9.1074244682941702E-3</v>
      </c>
      <c r="I5" s="10">
        <f t="shared" ref="I5:I17" si="7">(I21)/C21*-1</f>
        <v>0</v>
      </c>
      <c r="L5" s="3"/>
      <c r="M5" s="3"/>
      <c r="N5" s="3"/>
    </row>
    <row r="6" spans="1:20" x14ac:dyDescent="0.3">
      <c r="A6" s="9">
        <v>0.2</v>
      </c>
      <c r="B6" s="10">
        <f t="shared" si="0"/>
        <v>0.49941394184582949</v>
      </c>
      <c r="C6" s="10">
        <f t="shared" si="1"/>
        <v>0.56808335884963113</v>
      </c>
      <c r="D6" s="10">
        <f t="shared" si="2"/>
        <v>0</v>
      </c>
      <c r="E6" s="10">
        <f t="shared" si="3"/>
        <v>0</v>
      </c>
      <c r="F6" s="10">
        <f t="shared" si="4"/>
        <v>1.2171605315411617E-3</v>
      </c>
      <c r="G6" s="10">
        <f t="shared" si="5"/>
        <v>1.727890636932948E-2</v>
      </c>
      <c r="H6" s="10">
        <f t="shared" si="6"/>
        <v>3.3889567740949963E-2</v>
      </c>
      <c r="I6" s="10">
        <f t="shared" si="7"/>
        <v>0</v>
      </c>
      <c r="L6" s="3"/>
      <c r="M6" s="3"/>
      <c r="N6" s="3"/>
    </row>
    <row r="7" spans="1:20" x14ac:dyDescent="0.3">
      <c r="A7" s="11">
        <v>0.23</v>
      </c>
      <c r="B7" s="12">
        <f t="shared" si="0"/>
        <v>0.49772465694943685</v>
      </c>
      <c r="C7" s="12">
        <f t="shared" si="1"/>
        <v>0.56616179727998439</v>
      </c>
      <c r="D7" s="12">
        <f t="shared" si="2"/>
        <v>0</v>
      </c>
      <c r="E7" s="12">
        <f t="shared" si="3"/>
        <v>0</v>
      </c>
      <c r="F7" s="12">
        <f t="shared" si="4"/>
        <v>1.8662653398636637E-3</v>
      </c>
      <c r="G7" s="12">
        <f t="shared" si="5"/>
        <v>1.5360799335800913E-2</v>
      </c>
      <c r="H7" s="12">
        <f t="shared" si="6"/>
        <v>3.1295834160790764E-2</v>
      </c>
      <c r="I7" s="12">
        <f t="shared" si="7"/>
        <v>0</v>
      </c>
      <c r="L7" s="3"/>
      <c r="M7" s="3"/>
      <c r="N7" s="3"/>
    </row>
    <row r="8" spans="1:20" x14ac:dyDescent="0.3">
      <c r="A8" s="11">
        <v>0.23</v>
      </c>
      <c r="B8" s="12">
        <f t="shared" si="0"/>
        <v>0.49760736167895425</v>
      </c>
      <c r="C8" s="12">
        <f t="shared" si="1"/>
        <v>0.56602837390981053</v>
      </c>
      <c r="D8" s="12">
        <f t="shared" si="2"/>
        <v>0</v>
      </c>
      <c r="E8" s="12">
        <f t="shared" si="3"/>
        <v>0</v>
      </c>
      <c r="F8" s="12">
        <f t="shared" si="4"/>
        <v>1.6511917296831565E-3</v>
      </c>
      <c r="G8" s="12">
        <f t="shared" si="5"/>
        <v>1.0481477936249638E-2</v>
      </c>
      <c r="H8" s="12">
        <f t="shared" si="6"/>
        <v>2.9960754283526368E-2</v>
      </c>
      <c r="I8" s="12">
        <f t="shared" si="7"/>
        <v>0</v>
      </c>
      <c r="L8" s="3"/>
      <c r="M8" s="3"/>
      <c r="N8" s="3"/>
    </row>
    <row r="9" spans="1:20" x14ac:dyDescent="0.3">
      <c r="A9" s="13">
        <v>0.27</v>
      </c>
      <c r="B9" s="14">
        <f t="shared" si="0"/>
        <v>0.47052730056163655</v>
      </c>
      <c r="C9" s="14">
        <f t="shared" si="1"/>
        <v>0.53522480438886166</v>
      </c>
      <c r="D9" s="14">
        <f t="shared" si="2"/>
        <v>0</v>
      </c>
      <c r="E9" s="14">
        <f t="shared" si="3"/>
        <v>0</v>
      </c>
      <c r="F9" s="14">
        <f t="shared" si="4"/>
        <v>2.797871704429967E-3</v>
      </c>
      <c r="G9" s="14">
        <f t="shared" si="5"/>
        <v>1.468284808991452E-2</v>
      </c>
      <c r="H9" s="14">
        <f t="shared" si="6"/>
        <v>3.5296227655885755E-2</v>
      </c>
      <c r="I9" s="14">
        <f t="shared" si="7"/>
        <v>0</v>
      </c>
      <c r="L9" s="3"/>
      <c r="M9" s="3"/>
      <c r="N9" s="3"/>
    </row>
    <row r="10" spans="1:20" x14ac:dyDescent="0.3">
      <c r="A10" s="13">
        <v>0.27</v>
      </c>
      <c r="B10" s="14">
        <f t="shared" si="0"/>
        <v>0.47383332778287046</v>
      </c>
      <c r="C10" s="14">
        <f t="shared" si="1"/>
        <v>0.53898541035301517</v>
      </c>
      <c r="D10" s="14">
        <f t="shared" si="2"/>
        <v>0</v>
      </c>
      <c r="E10" s="14">
        <f t="shared" si="3"/>
        <v>0</v>
      </c>
      <c r="F10" s="14">
        <f t="shared" si="4"/>
        <v>2.5973713639807E-3</v>
      </c>
      <c r="G10" s="14">
        <f t="shared" si="5"/>
        <v>1.260206106227678E-2</v>
      </c>
      <c r="H10" s="14">
        <f t="shared" si="6"/>
        <v>3.7421387429203437E-2</v>
      </c>
      <c r="I10" s="14">
        <f t="shared" si="7"/>
        <v>0</v>
      </c>
      <c r="L10" s="15"/>
      <c r="M10" s="16"/>
      <c r="N10" s="3"/>
    </row>
    <row r="11" spans="1:20" x14ac:dyDescent="0.3">
      <c r="A11" s="9">
        <v>0.3</v>
      </c>
      <c r="B11" s="10">
        <f t="shared" si="0"/>
        <v>0.40849960605906011</v>
      </c>
      <c r="C11" s="10">
        <f t="shared" si="1"/>
        <v>0.46466830189218095</v>
      </c>
      <c r="D11" s="10">
        <f t="shared" si="2"/>
        <v>0.28319609784367278</v>
      </c>
      <c r="E11" s="10">
        <f t="shared" si="3"/>
        <v>0</v>
      </c>
      <c r="F11" s="10">
        <f t="shared" si="4"/>
        <v>2.3181126699345646E-3</v>
      </c>
      <c r="G11" s="10">
        <f t="shared" si="5"/>
        <v>5.3461473450366101E-2</v>
      </c>
      <c r="H11" s="10">
        <f t="shared" si="6"/>
        <v>4.2498732282133911E-2</v>
      </c>
      <c r="I11" s="10">
        <f t="shared" si="7"/>
        <v>0</v>
      </c>
      <c r="L11" s="3"/>
      <c r="M11" s="3"/>
      <c r="N11" s="3"/>
    </row>
    <row r="12" spans="1:20" x14ac:dyDescent="0.3">
      <c r="A12" s="9">
        <v>0.3</v>
      </c>
      <c r="B12" s="10">
        <f t="shared" si="0"/>
        <v>0.39298056240157214</v>
      </c>
      <c r="C12" s="10">
        <f t="shared" si="1"/>
        <v>0.44701538973178834</v>
      </c>
      <c r="D12" s="10">
        <f t="shared" si="2"/>
        <v>0.44685107759395321</v>
      </c>
      <c r="E12" s="10">
        <f t="shared" si="3"/>
        <v>0</v>
      </c>
      <c r="F12" s="10">
        <f t="shared" si="4"/>
        <v>3.3064583757622238E-3</v>
      </c>
      <c r="G12" s="10">
        <f t="shared" si="5"/>
        <v>6.6560444694691953E-2</v>
      </c>
      <c r="H12" s="10">
        <f t="shared" si="6"/>
        <v>3.7569034298515852E-2</v>
      </c>
      <c r="I12" s="10">
        <f t="shared" si="7"/>
        <v>0</v>
      </c>
      <c r="L12" s="3"/>
      <c r="M12" s="3"/>
      <c r="N12" s="3"/>
    </row>
    <row r="13" spans="1:20" x14ac:dyDescent="0.3">
      <c r="A13" s="9">
        <v>0.3</v>
      </c>
      <c r="B13" s="10">
        <f t="shared" si="0"/>
        <v>0.3834293427693975</v>
      </c>
      <c r="C13" s="10">
        <f t="shared" si="1"/>
        <v>0.43615087740018965</v>
      </c>
      <c r="D13" s="10">
        <f t="shared" si="2"/>
        <v>0.69716859192184322</v>
      </c>
      <c r="E13" s="10">
        <f t="shared" si="3"/>
        <v>0</v>
      </c>
      <c r="F13" s="10">
        <f t="shared" si="4"/>
        <v>2.877690940789115E-3</v>
      </c>
      <c r="G13" s="10">
        <f t="shared" si="5"/>
        <v>6.5179699808873601E-2</v>
      </c>
      <c r="H13" s="10">
        <f t="shared" si="6"/>
        <v>3.5683367665785053E-2</v>
      </c>
      <c r="I13" s="10">
        <f t="shared" si="7"/>
        <v>4.7913554164138741E-2</v>
      </c>
      <c r="L13" s="5"/>
      <c r="M13" s="3"/>
      <c r="N13" s="3"/>
    </row>
    <row r="14" spans="1:20" x14ac:dyDescent="0.3">
      <c r="A14" s="13">
        <v>0.32</v>
      </c>
      <c r="B14" s="14">
        <f t="shared" si="0"/>
        <v>0.38695018178470936</v>
      </c>
      <c r="C14" s="14">
        <f t="shared" si="1"/>
        <v>0.44015583178010698</v>
      </c>
      <c r="D14" s="14">
        <f t="shared" si="2"/>
        <v>0.66849183477425489</v>
      </c>
      <c r="E14" s="14">
        <f t="shared" si="3"/>
        <v>0</v>
      </c>
      <c r="F14" s="14">
        <f t="shared" si="4"/>
        <v>2.809798270893372E-3</v>
      </c>
      <c r="G14" s="14">
        <f t="shared" si="5"/>
        <v>6.1335254562920251E-2</v>
      </c>
      <c r="H14" s="14">
        <f t="shared" si="6"/>
        <v>3.5542747358309305E-2</v>
      </c>
      <c r="I14" s="14">
        <f t="shared" si="7"/>
        <v>4.7694524495677106E-2</v>
      </c>
      <c r="L14" s="3"/>
      <c r="M14" s="3"/>
      <c r="N14" s="3"/>
    </row>
    <row r="15" spans="1:20" x14ac:dyDescent="0.3">
      <c r="A15" s="13">
        <v>0.32</v>
      </c>
      <c r="B15" s="14">
        <f t="shared" si="0"/>
        <v>0.42992574001937661</v>
      </c>
      <c r="C15" s="14">
        <f t="shared" si="1"/>
        <v>0.48904052927204095</v>
      </c>
      <c r="D15" s="14">
        <f t="shared" si="2"/>
        <v>0.346757712005</v>
      </c>
      <c r="E15" s="14">
        <f t="shared" si="3"/>
        <v>0</v>
      </c>
      <c r="F15" s="14">
        <f t="shared" si="4"/>
        <v>1.0819648481642637E-2</v>
      </c>
      <c r="G15" s="14">
        <f t="shared" si="5"/>
        <v>4.0104830371955419E-2</v>
      </c>
      <c r="H15" s="14">
        <f t="shared" si="6"/>
        <v>6.5879637421557599E-2</v>
      </c>
      <c r="I15" s="14">
        <f t="shared" si="7"/>
        <v>6.0012983578177928E-2</v>
      </c>
      <c r="L15" s="17"/>
      <c r="M15" s="17"/>
      <c r="N15" s="3"/>
    </row>
    <row r="16" spans="1:20" x14ac:dyDescent="0.3">
      <c r="A16" s="11">
        <v>0.34</v>
      </c>
      <c r="B16" s="12">
        <f t="shared" si="0"/>
        <v>0.42475914117840946</v>
      </c>
      <c r="C16" s="12">
        <f t="shared" si="1"/>
        <v>0.48316352309044086</v>
      </c>
      <c r="D16" s="12">
        <f t="shared" si="2"/>
        <v>0.44070988772183783</v>
      </c>
      <c r="E16" s="12">
        <f t="shared" si="3"/>
        <v>0</v>
      </c>
      <c r="F16" s="12">
        <f t="shared" si="4"/>
        <v>2.9699384281057402E-3</v>
      </c>
      <c r="G16" s="12">
        <f t="shared" si="5"/>
        <v>6.8429313050826779E-2</v>
      </c>
      <c r="H16" s="12">
        <f t="shared" si="6"/>
        <v>3.158275986961237E-2</v>
      </c>
      <c r="I16" s="12">
        <f t="shared" si="7"/>
        <v>0</v>
      </c>
      <c r="L16" s="3"/>
      <c r="M16" s="3"/>
      <c r="N16" s="3"/>
    </row>
    <row r="17" spans="1:20" x14ac:dyDescent="0.3">
      <c r="A17" s="11">
        <v>0.34</v>
      </c>
      <c r="B17" s="12">
        <f t="shared" si="0"/>
        <v>0.36494788541308287</v>
      </c>
      <c r="C17" s="12">
        <f t="shared" si="1"/>
        <v>0.41512821965738184</v>
      </c>
      <c r="D17" s="12">
        <f t="shared" si="2"/>
        <v>1.0153523739942147</v>
      </c>
      <c r="E17" s="12">
        <f t="shared" si="3"/>
        <v>0</v>
      </c>
      <c r="F17" s="12">
        <f t="shared" si="4"/>
        <v>2.9560770214279667E-3</v>
      </c>
      <c r="G17" s="12">
        <f t="shared" si="5"/>
        <v>7.094584851427109E-2</v>
      </c>
      <c r="H17" s="12">
        <f t="shared" si="6"/>
        <v>3.7395575978389523E-2</v>
      </c>
      <c r="I17" s="12">
        <f t="shared" si="7"/>
        <v>0</v>
      </c>
      <c r="L17" s="3"/>
      <c r="M17" s="3"/>
      <c r="N17" s="3"/>
    </row>
    <row r="18" spans="1:20" x14ac:dyDescent="0.3">
      <c r="A18" s="1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</row>
    <row r="19" spans="1:20" ht="21" x14ac:dyDescent="0.4">
      <c r="A19" s="4" t="s">
        <v>11</v>
      </c>
      <c r="C19" s="3" t="s">
        <v>12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20" x14ac:dyDescent="0.3">
      <c r="A20" s="6"/>
      <c r="B20" s="6" t="s">
        <v>13</v>
      </c>
      <c r="C20" s="6" t="s">
        <v>14</v>
      </c>
      <c r="D20" s="6" t="s">
        <v>15</v>
      </c>
      <c r="E20" s="6" t="s">
        <v>16</v>
      </c>
      <c r="F20" s="6" t="s">
        <v>17</v>
      </c>
      <c r="G20" s="6" t="s">
        <v>18</v>
      </c>
      <c r="H20" s="6" t="s">
        <v>19</v>
      </c>
      <c r="I20" s="6" t="s">
        <v>20</v>
      </c>
      <c r="J20" s="6" t="s">
        <v>21</v>
      </c>
      <c r="K20" s="6" t="s">
        <v>22</v>
      </c>
      <c r="L20" s="6" t="s">
        <v>23</v>
      </c>
      <c r="M20" s="6" t="s">
        <v>24</v>
      </c>
      <c r="N20" s="6" t="s">
        <v>25</v>
      </c>
      <c r="Q20" s="8"/>
      <c r="R20" s="8"/>
      <c r="T20" s="8"/>
    </row>
    <row r="21" spans="1:20" x14ac:dyDescent="0.3">
      <c r="A21" s="9">
        <v>0.2</v>
      </c>
      <c r="B21" s="19">
        <v>0.19565834140423999</v>
      </c>
      <c r="C21" s="19">
        <v>-2.1259603563590601</v>
      </c>
      <c r="D21" s="19">
        <v>0</v>
      </c>
      <c r="E21" s="19">
        <v>0</v>
      </c>
      <c r="F21" s="19">
        <v>1.5795334852946501E-3</v>
      </c>
      <c r="G21" s="19">
        <v>1.6559625249056801E-2</v>
      </c>
      <c r="H21" s="19">
        <v>1.9362023368127899E-2</v>
      </c>
      <c r="I21" s="19">
        <v>0</v>
      </c>
      <c r="J21" s="19">
        <v>5.3928480875360698</v>
      </c>
      <c r="K21" s="19">
        <v>-5.3302179799256804</v>
      </c>
      <c r="L21" s="19">
        <f t="shared" ref="L21:L36" si="8">(-1)*J21/K21</f>
        <v>1.0117500086950033</v>
      </c>
      <c r="M21" s="19">
        <f t="shared" ref="M21:M36" si="9">C21/1000*180.16</f>
        <v>-0.38301301780164826</v>
      </c>
      <c r="N21" s="19">
        <f t="shared" ref="N21:N36" si="10">6*C21</f>
        <v>-12.75576213815436</v>
      </c>
    </row>
    <row r="22" spans="1:20" x14ac:dyDescent="0.3">
      <c r="A22" s="9">
        <v>0.2</v>
      </c>
      <c r="B22" s="19">
        <v>0.20235951190885701</v>
      </c>
      <c r="C22" s="19">
        <v>-2.2490783651434101</v>
      </c>
      <c r="D22" s="19">
        <v>0</v>
      </c>
      <c r="E22" s="19">
        <v>0</v>
      </c>
      <c r="F22" s="19">
        <v>2.7374894183956801E-3</v>
      </c>
      <c r="G22" s="19">
        <v>3.8861614488597603E-2</v>
      </c>
      <c r="H22" s="19">
        <v>7.6220293610232595E-2</v>
      </c>
      <c r="I22" s="19">
        <v>0</v>
      </c>
      <c r="J22" s="19">
        <v>5.5998993072020404</v>
      </c>
      <c r="K22" s="19">
        <v>-5.4994469169805003</v>
      </c>
      <c r="L22" s="19">
        <f t="shared" si="8"/>
        <v>1.0182659077790852</v>
      </c>
      <c r="M22" s="19">
        <f t="shared" si="9"/>
        <v>-0.40519395826423676</v>
      </c>
      <c r="N22" s="19">
        <f t="shared" si="10"/>
        <v>-13.494470190860461</v>
      </c>
    </row>
    <row r="23" spans="1:20" x14ac:dyDescent="0.3">
      <c r="A23" s="11">
        <v>0.23</v>
      </c>
      <c r="B23" s="20">
        <v>0.22900000000000001</v>
      </c>
      <c r="C23" s="20">
        <v>-2.55380629550308</v>
      </c>
      <c r="D23" s="20">
        <v>0</v>
      </c>
      <c r="E23" s="20">
        <v>0</v>
      </c>
      <c r="F23" s="20">
        <v>4.7660801740230197E-3</v>
      </c>
      <c r="G23" s="20">
        <v>3.9228506047727901E-2</v>
      </c>
      <c r="H23" s="20">
        <v>7.9923498302847798E-2</v>
      </c>
      <c r="I23" s="20">
        <v>0</v>
      </c>
      <c r="J23" s="20">
        <v>5.9490765318327599</v>
      </c>
      <c r="K23" s="20">
        <v>-5.9978271156208303</v>
      </c>
      <c r="L23" s="20">
        <f t="shared" si="8"/>
        <v>0.99187195915315673</v>
      </c>
      <c r="M23" s="20">
        <f t="shared" si="9"/>
        <v>-0.46009374219783489</v>
      </c>
      <c r="N23" s="20">
        <f t="shared" si="10"/>
        <v>-15.322837773018481</v>
      </c>
    </row>
    <row r="24" spans="1:20" x14ac:dyDescent="0.3">
      <c r="A24" s="11">
        <v>0.23</v>
      </c>
      <c r="B24" s="20">
        <v>0.22500000000000001</v>
      </c>
      <c r="C24" s="20">
        <v>-2.5097897897897901</v>
      </c>
      <c r="D24" s="20">
        <v>0</v>
      </c>
      <c r="E24" s="20">
        <v>0</v>
      </c>
      <c r="F24" s="20">
        <v>4.1441441441441296E-3</v>
      </c>
      <c r="G24" s="20">
        <v>2.6306306306306301E-2</v>
      </c>
      <c r="H24" s="20">
        <v>7.51951951951952E-2</v>
      </c>
      <c r="I24" s="20">
        <v>0</v>
      </c>
      <c r="J24" s="20">
        <v>5.9477260693158103</v>
      </c>
      <c r="K24" s="20">
        <v>-5.92884028035387</v>
      </c>
      <c r="L24" s="20">
        <f t="shared" si="8"/>
        <v>1.003185410311106</v>
      </c>
      <c r="M24" s="20">
        <f t="shared" si="9"/>
        <v>-0.4521637285285286</v>
      </c>
      <c r="N24" s="20">
        <f t="shared" si="10"/>
        <v>-15.058738738738739</v>
      </c>
    </row>
    <row r="25" spans="1:20" x14ac:dyDescent="0.3">
      <c r="A25" s="13">
        <v>0.27</v>
      </c>
      <c r="B25" s="21">
        <v>0.26800000000000002</v>
      </c>
      <c r="C25" s="21">
        <v>-3.1614884103099401</v>
      </c>
      <c r="D25" s="21">
        <v>0</v>
      </c>
      <c r="E25" s="21">
        <v>0</v>
      </c>
      <c r="F25" s="21">
        <v>8.8454389670894595E-3</v>
      </c>
      <c r="G25" s="21">
        <v>4.6419654066606197E-2</v>
      </c>
      <c r="H25" s="21">
        <v>0.111588614661744</v>
      </c>
      <c r="I25" s="21">
        <v>0</v>
      </c>
      <c r="J25" s="21">
        <v>7.7806967506056903</v>
      </c>
      <c r="K25" s="21">
        <v>-7.2265125179000904</v>
      </c>
      <c r="L25" s="21">
        <f t="shared" si="8"/>
        <v>1.0766876458503163</v>
      </c>
      <c r="M25" s="21">
        <f t="shared" si="9"/>
        <v>-0.56957375200143878</v>
      </c>
      <c r="N25" s="21">
        <f t="shared" si="10"/>
        <v>-18.968930461859642</v>
      </c>
    </row>
    <row r="26" spans="1:20" x14ac:dyDescent="0.3">
      <c r="A26" s="13">
        <v>0.27</v>
      </c>
      <c r="B26" s="21">
        <v>0.27300000000000002</v>
      </c>
      <c r="C26" s="21">
        <v>-3.1980015481362498</v>
      </c>
      <c r="D26" s="21">
        <v>0</v>
      </c>
      <c r="E26" s="21">
        <v>0</v>
      </c>
      <c r="F26" s="21">
        <v>8.3063976430950408E-3</v>
      </c>
      <c r="G26" s="21">
        <v>4.0301410786868698E-2</v>
      </c>
      <c r="H26" s="21">
        <v>0.119673654931999</v>
      </c>
      <c r="I26" s="21">
        <v>0</v>
      </c>
      <c r="J26" s="21">
        <v>8.8037597840185402</v>
      </c>
      <c r="K26" s="21">
        <v>-8.1621451205544506</v>
      </c>
      <c r="L26" s="21">
        <f t="shared" si="8"/>
        <v>1.078608583158897</v>
      </c>
      <c r="M26" s="21">
        <f t="shared" si="9"/>
        <v>-0.5761519589122267</v>
      </c>
      <c r="N26" s="21">
        <f t="shared" si="10"/>
        <v>-19.188009288817497</v>
      </c>
    </row>
    <row r="27" spans="1:20" x14ac:dyDescent="0.3">
      <c r="A27" s="9">
        <v>0.3</v>
      </c>
      <c r="B27" s="19">
        <v>0.30299999999999999</v>
      </c>
      <c r="C27" s="19">
        <v>-4.1171113532330397</v>
      </c>
      <c r="D27" s="19">
        <v>1.16594986962348</v>
      </c>
      <c r="E27" s="19">
        <v>0</v>
      </c>
      <c r="F27" s="19">
        <v>9.5439279914609505E-3</v>
      </c>
      <c r="G27" s="19">
        <v>0.22010683930306901</v>
      </c>
      <c r="H27" s="19">
        <v>0.17497201317678501</v>
      </c>
      <c r="I27" s="19">
        <v>0</v>
      </c>
      <c r="J27" s="19">
        <v>10.0411335063043</v>
      </c>
      <c r="K27" s="19">
        <v>-9.2671582926776992</v>
      </c>
      <c r="L27" s="19">
        <f t="shared" si="8"/>
        <v>1.0835180741693109</v>
      </c>
      <c r="M27" s="19">
        <f t="shared" si="9"/>
        <v>-0.74173878139846439</v>
      </c>
      <c r="N27" s="19">
        <f t="shared" si="10"/>
        <v>-24.70266811939824</v>
      </c>
    </row>
    <row r="28" spans="1:20" x14ac:dyDescent="0.3">
      <c r="A28" s="9">
        <v>0.3</v>
      </c>
      <c r="B28" s="19">
        <v>0.30199999999999999</v>
      </c>
      <c r="C28" s="19">
        <v>-4.2655741901921802</v>
      </c>
      <c r="D28" s="19">
        <v>1.9060764234443299</v>
      </c>
      <c r="E28" s="19">
        <v>0</v>
      </c>
      <c r="F28" s="19">
        <v>1.41039435085961E-2</v>
      </c>
      <c r="G28" s="19">
        <v>0.28391851497739201</v>
      </c>
      <c r="H28" s="19">
        <v>0.160253503054194</v>
      </c>
      <c r="I28" s="19">
        <v>0</v>
      </c>
      <c r="J28" s="19">
        <v>10.1768478168483</v>
      </c>
      <c r="K28" s="19">
        <v>-8.9616906981114699</v>
      </c>
      <c r="L28" s="19">
        <f t="shared" si="8"/>
        <v>1.1355946282538969</v>
      </c>
      <c r="M28" s="19">
        <f t="shared" si="9"/>
        <v>-0.76848584610502313</v>
      </c>
      <c r="N28" s="19">
        <f t="shared" si="10"/>
        <v>-25.593445141153083</v>
      </c>
    </row>
    <row r="29" spans="1:20" x14ac:dyDescent="0.3">
      <c r="A29" s="9">
        <v>0.3</v>
      </c>
      <c r="B29" s="19">
        <v>0.3</v>
      </c>
      <c r="C29" s="19">
        <v>-4.3428770705469404</v>
      </c>
      <c r="D29" s="19">
        <v>3.02771749216287</v>
      </c>
      <c r="E29" s="19">
        <v>0</v>
      </c>
      <c r="F29" s="19">
        <v>1.2497458002873701E-2</v>
      </c>
      <c r="G29" s="19">
        <v>0.28306742376508998</v>
      </c>
      <c r="H29" s="19">
        <v>0.154968479235634</v>
      </c>
      <c r="I29" s="19">
        <v>0.208082675747847</v>
      </c>
      <c r="J29" s="19">
        <v>10.148268207668201</v>
      </c>
      <c r="K29" s="19">
        <v>-8.1047300399877802</v>
      </c>
      <c r="L29" s="19">
        <f t="shared" si="8"/>
        <v>1.2521414232920585</v>
      </c>
      <c r="M29" s="19">
        <f t="shared" si="9"/>
        <v>-0.78241273302973668</v>
      </c>
      <c r="N29" s="19">
        <f t="shared" si="10"/>
        <v>-26.057262423281642</v>
      </c>
    </row>
    <row r="30" spans="1:20" x14ac:dyDescent="0.3">
      <c r="A30" s="9">
        <v>0.3</v>
      </c>
      <c r="B30" s="19">
        <v>0.3</v>
      </c>
      <c r="C30" s="19">
        <v>-4.3033614642790701</v>
      </c>
      <c r="D30" s="19">
        <v>2.8767620009527399</v>
      </c>
      <c r="E30" s="19">
        <v>0</v>
      </c>
      <c r="F30" s="19">
        <v>1.2091577601360501E-2</v>
      </c>
      <c r="G30" s="19">
        <v>0.26394777088781801</v>
      </c>
      <c r="H30" s="19">
        <v>0.15295328931635499</v>
      </c>
      <c r="I30" s="19">
        <v>0.20524677877181099</v>
      </c>
      <c r="J30" s="19">
        <v>10.201346376396399</v>
      </c>
      <c r="K30" s="19">
        <v>-8.1785306663829402</v>
      </c>
      <c r="L30" s="19">
        <f t="shared" si="8"/>
        <v>1.2473324112273672</v>
      </c>
      <c r="M30" s="19">
        <f t="shared" si="9"/>
        <v>-0.77529360140451731</v>
      </c>
      <c r="N30" s="19">
        <f t="shared" si="10"/>
        <v>-25.820168785674419</v>
      </c>
    </row>
    <row r="31" spans="1:20" x14ac:dyDescent="0.3">
      <c r="A31" s="13">
        <v>0.32</v>
      </c>
      <c r="B31" s="21">
        <v>0.316</v>
      </c>
      <c r="C31" s="21">
        <v>-4.0797660719804298</v>
      </c>
      <c r="D31" s="21">
        <v>1.41469034863556</v>
      </c>
      <c r="E31" s="21">
        <v>0</v>
      </c>
      <c r="F31" s="21">
        <v>4.4141634786160198E-2</v>
      </c>
      <c r="G31" s="21">
        <v>0.163618326274034</v>
      </c>
      <c r="H31" s="21">
        <v>0.26877350958684298</v>
      </c>
      <c r="I31" s="21">
        <v>0.24483893428056899</v>
      </c>
      <c r="J31" s="21">
        <v>10.2786440106225</v>
      </c>
      <c r="K31" s="21">
        <v>-8.9467472176884808</v>
      </c>
      <c r="L31" s="21">
        <f t="shared" si="8"/>
        <v>1.1488693891228698</v>
      </c>
      <c r="M31" s="21">
        <f t="shared" si="9"/>
        <v>-0.73501065552799416</v>
      </c>
      <c r="N31" s="21">
        <f t="shared" si="10"/>
        <v>-24.478596431882579</v>
      </c>
    </row>
    <row r="32" spans="1:20" x14ac:dyDescent="0.3">
      <c r="A32" s="13">
        <v>0.32</v>
      </c>
      <c r="B32" s="21">
        <v>0.32</v>
      </c>
      <c r="C32" s="21">
        <v>-4.1816614690220204</v>
      </c>
      <c r="D32" s="21">
        <v>1.8428995565034301</v>
      </c>
      <c r="E32" s="21">
        <v>0</v>
      </c>
      <c r="F32" s="21">
        <v>1.2419277090177599E-2</v>
      </c>
      <c r="G32" s="21">
        <v>0.28614822173628801</v>
      </c>
      <c r="H32" s="21">
        <v>0.13206841003213299</v>
      </c>
      <c r="I32" s="21">
        <v>0</v>
      </c>
      <c r="J32" s="21">
        <v>10.448882442593099</v>
      </c>
      <c r="K32" s="21">
        <v>-8.7239314428134698</v>
      </c>
      <c r="L32" s="21">
        <f t="shared" si="8"/>
        <v>1.1977263360088182</v>
      </c>
      <c r="M32" s="21">
        <f t="shared" si="9"/>
        <v>-0.75336813025900717</v>
      </c>
      <c r="N32" s="21">
        <f t="shared" si="10"/>
        <v>-25.089968814132121</v>
      </c>
    </row>
    <row r="33" spans="1:20" x14ac:dyDescent="0.3">
      <c r="A33" s="13">
        <v>0.32</v>
      </c>
      <c r="B33" s="21">
        <v>0.32</v>
      </c>
      <c r="C33" s="21">
        <v>-4.8669933578877096</v>
      </c>
      <c r="D33" s="21">
        <v>4.9417132601453604</v>
      </c>
      <c r="E33" s="21">
        <v>0</v>
      </c>
      <c r="F33" s="21">
        <v>1.4387207228694399E-2</v>
      </c>
      <c r="G33" s="21">
        <v>0.345292973488665</v>
      </c>
      <c r="H33" s="21">
        <v>0.18200401990120699</v>
      </c>
      <c r="I33" s="21">
        <v>0</v>
      </c>
      <c r="J33" s="21">
        <v>10.9644785028017</v>
      </c>
      <c r="K33" s="21">
        <v>-8.0300886324075993</v>
      </c>
      <c r="L33" s="21">
        <f t="shared" si="8"/>
        <v>1.3654243439545082</v>
      </c>
      <c r="M33" s="21">
        <f t="shared" si="9"/>
        <v>-0.87683752335704979</v>
      </c>
      <c r="N33" s="21">
        <f t="shared" si="10"/>
        <v>-29.201960147326258</v>
      </c>
    </row>
    <row r="34" spans="1:20" x14ac:dyDescent="0.3">
      <c r="A34" s="13">
        <v>0.32</v>
      </c>
      <c r="B34" s="21">
        <v>0.32</v>
      </c>
      <c r="C34" s="21">
        <v>-4.9541038381494999</v>
      </c>
      <c r="D34" s="21">
        <v>5.4047239161234302</v>
      </c>
      <c r="E34" s="21">
        <v>0</v>
      </c>
      <c r="F34" s="21">
        <v>1.6802620985434599E-2</v>
      </c>
      <c r="G34" s="21">
        <v>0.36250761019639799</v>
      </c>
      <c r="H34" s="21">
        <v>0.16492785421164199</v>
      </c>
      <c r="I34" s="21">
        <v>0</v>
      </c>
      <c r="J34" s="21">
        <v>11.0458620359988</v>
      </c>
      <c r="K34" s="21">
        <v>-7.8809546277295004</v>
      </c>
      <c r="L34" s="21">
        <f t="shared" si="8"/>
        <v>1.4015893451706254</v>
      </c>
      <c r="M34" s="21">
        <f t="shared" si="9"/>
        <v>-0.89253134748101393</v>
      </c>
      <c r="N34" s="21">
        <f t="shared" si="10"/>
        <v>-29.724623028897</v>
      </c>
    </row>
    <row r="35" spans="1:20" x14ac:dyDescent="0.3">
      <c r="A35" s="11">
        <v>0.34</v>
      </c>
      <c r="B35" s="20">
        <v>0.33700000000000002</v>
      </c>
      <c r="C35" s="20">
        <v>-5.6438186460056103</v>
      </c>
      <c r="D35" s="20">
        <v>7.2258229982071001</v>
      </c>
      <c r="E35" s="20">
        <v>0</v>
      </c>
      <c r="F35" s="20">
        <v>2.4430822714551201E-2</v>
      </c>
      <c r="G35" s="20">
        <v>0.49485988676252002</v>
      </c>
      <c r="H35" s="20">
        <v>0.19110332434493399</v>
      </c>
      <c r="I35" s="20">
        <v>0</v>
      </c>
      <c r="J35" s="20">
        <v>12.3581991188685</v>
      </c>
      <c r="K35" s="20">
        <v>-8.0048463911970202</v>
      </c>
      <c r="L35" s="20">
        <f t="shared" si="8"/>
        <v>1.5438396335073823</v>
      </c>
      <c r="M35" s="20">
        <f t="shared" si="9"/>
        <v>-1.0167903672643708</v>
      </c>
      <c r="N35" s="20">
        <f t="shared" si="10"/>
        <v>-33.862911876033664</v>
      </c>
    </row>
    <row r="36" spans="1:20" x14ac:dyDescent="0.3">
      <c r="A36" s="11">
        <v>0.34</v>
      </c>
      <c r="B36" s="20">
        <v>0.34</v>
      </c>
      <c r="C36" s="20">
        <v>-6.0057077600448396</v>
      </c>
      <c r="D36" s="20">
        <v>8.5871687166556701</v>
      </c>
      <c r="E36" s="20">
        <v>0</v>
      </c>
      <c r="F36" s="20">
        <v>3.2035212998211299E-2</v>
      </c>
      <c r="G36" s="20">
        <v>0.57288196217521903</v>
      </c>
      <c r="H36" s="20">
        <v>0.180089846043999</v>
      </c>
      <c r="I36" s="20">
        <v>0</v>
      </c>
      <c r="J36" s="20">
        <v>12.640757494774601</v>
      </c>
      <c r="K36" s="20">
        <v>-7.4879053974826801</v>
      </c>
      <c r="L36" s="20">
        <f t="shared" si="8"/>
        <v>1.6881566771695902</v>
      </c>
      <c r="M36" s="20">
        <f t="shared" si="9"/>
        <v>-1.0819883100496783</v>
      </c>
      <c r="N36" s="20">
        <f t="shared" si="10"/>
        <v>-36.03424656026904</v>
      </c>
    </row>
    <row r="37" spans="1:20" x14ac:dyDescent="0.3">
      <c r="N37" s="3"/>
    </row>
    <row r="38" spans="1:20" x14ac:dyDescent="0.3">
      <c r="N38" s="3"/>
    </row>
    <row r="39" spans="1:20" x14ac:dyDescent="0.3">
      <c r="N39" s="3"/>
    </row>
    <row r="40" spans="1:20" ht="21" x14ac:dyDescent="0.4">
      <c r="A40" s="4"/>
      <c r="D40" s="6"/>
      <c r="E40" s="6"/>
      <c r="I40" s="6"/>
      <c r="J40" s="6"/>
      <c r="M40" s="6"/>
    </row>
    <row r="41" spans="1:20" x14ac:dyDescent="0.3">
      <c r="A41" s="6"/>
      <c r="B41" s="7"/>
      <c r="C41" s="7"/>
      <c r="D41" s="7"/>
      <c r="E41" s="7"/>
      <c r="F41" s="7"/>
      <c r="G41" s="7"/>
      <c r="H41" s="7"/>
      <c r="I41" s="7"/>
      <c r="J41" s="8"/>
      <c r="K41" s="8"/>
      <c r="L41" s="7"/>
      <c r="M41" s="7"/>
      <c r="N41" s="7"/>
      <c r="O41" s="8"/>
      <c r="P41" s="8"/>
      <c r="Q41" s="8"/>
      <c r="R41" s="8"/>
      <c r="S41" s="8"/>
      <c r="T41" s="8"/>
    </row>
    <row r="42" spans="1:20" x14ac:dyDescent="0.3">
      <c r="A42" s="6"/>
      <c r="B42" s="22"/>
      <c r="C42" s="15"/>
      <c r="D42" s="23"/>
      <c r="E42" s="22"/>
      <c r="F42" s="24"/>
      <c r="G42" s="22"/>
      <c r="H42" s="22"/>
      <c r="I42" s="22"/>
      <c r="L42" s="3"/>
      <c r="M42" s="3"/>
      <c r="N42" s="3"/>
    </row>
    <row r="43" spans="1:20" x14ac:dyDescent="0.3">
      <c r="A43" s="6"/>
      <c r="B43" s="22"/>
      <c r="C43" s="15"/>
      <c r="D43" s="23"/>
      <c r="E43" s="22"/>
      <c r="F43" s="24"/>
      <c r="G43" s="22"/>
      <c r="H43" s="22"/>
      <c r="I43" s="22"/>
      <c r="L43" s="3"/>
      <c r="M43" s="3"/>
      <c r="N43" s="3"/>
    </row>
    <row r="44" spans="1:20" x14ac:dyDescent="0.3">
      <c r="A44" s="6"/>
      <c r="B44" s="22"/>
      <c r="C44" s="15"/>
      <c r="D44" s="23"/>
      <c r="E44" s="22"/>
      <c r="F44" s="24"/>
      <c r="G44" s="22"/>
      <c r="H44" s="22"/>
      <c r="I44" s="22"/>
      <c r="L44" s="3"/>
      <c r="M44" s="3"/>
      <c r="N44" s="3"/>
    </row>
    <row r="45" spans="1:20" x14ac:dyDescent="0.3">
      <c r="A45" s="6"/>
      <c r="B45" s="22"/>
      <c r="C45" s="15"/>
      <c r="D45" s="23"/>
      <c r="E45" s="24"/>
      <c r="F45" s="24"/>
      <c r="G45" s="22"/>
      <c r="H45" s="22"/>
      <c r="I45" s="22"/>
      <c r="L45" s="3"/>
      <c r="M45" s="3"/>
      <c r="N45" s="3"/>
    </row>
    <row r="46" spans="1:20" x14ac:dyDescent="0.3">
      <c r="A46" s="6"/>
      <c r="B46" s="22"/>
      <c r="C46" s="15"/>
      <c r="D46" s="23"/>
      <c r="E46" s="24"/>
      <c r="F46" s="24"/>
      <c r="G46" s="22"/>
      <c r="H46" s="22"/>
      <c r="I46" s="22"/>
      <c r="L46" s="3"/>
      <c r="M46" s="3"/>
      <c r="N46" s="3"/>
    </row>
    <row r="47" spans="1:20" x14ac:dyDescent="0.3">
      <c r="A47" s="6"/>
      <c r="B47" s="22"/>
      <c r="C47" s="15"/>
      <c r="D47" s="23"/>
      <c r="E47" s="22"/>
      <c r="F47" s="24"/>
      <c r="G47" s="22"/>
      <c r="H47" s="22"/>
      <c r="I47" s="22"/>
      <c r="L47" s="15"/>
      <c r="M47" s="16"/>
      <c r="N47" s="3"/>
    </row>
    <row r="48" spans="1:20" x14ac:dyDescent="0.3">
      <c r="A48" s="6"/>
      <c r="B48" s="22"/>
      <c r="C48" s="15"/>
      <c r="D48" s="23"/>
      <c r="E48" s="22"/>
      <c r="F48" s="24"/>
      <c r="G48" s="22"/>
      <c r="H48" s="22"/>
      <c r="I48" s="22"/>
      <c r="L48" s="3"/>
      <c r="M48" s="3"/>
      <c r="N48" s="3"/>
    </row>
    <row r="49" spans="1:20" x14ac:dyDescent="0.3">
      <c r="A49" s="6"/>
      <c r="B49" s="22"/>
      <c r="C49" s="15"/>
      <c r="D49" s="23"/>
      <c r="E49" s="24"/>
      <c r="F49" s="24"/>
      <c r="G49" s="22"/>
      <c r="H49" s="22"/>
      <c r="I49" s="22"/>
      <c r="L49" s="3"/>
      <c r="M49" s="3"/>
      <c r="N49" s="3"/>
    </row>
    <row r="50" spans="1:20" x14ac:dyDescent="0.3">
      <c r="A50" s="6"/>
      <c r="B50" s="22"/>
      <c r="C50" s="15"/>
      <c r="D50" s="23"/>
      <c r="E50" s="22"/>
      <c r="F50" s="24"/>
      <c r="G50" s="22"/>
      <c r="H50" s="22"/>
      <c r="I50" s="22"/>
      <c r="L50" s="5"/>
      <c r="M50" s="3"/>
      <c r="N50" s="3"/>
    </row>
    <row r="51" spans="1:20" x14ac:dyDescent="0.3">
      <c r="A51" s="6"/>
      <c r="B51" s="22"/>
      <c r="C51" s="15"/>
      <c r="D51" s="23"/>
      <c r="E51" s="22"/>
      <c r="F51" s="24"/>
      <c r="G51" s="22"/>
      <c r="H51" s="22"/>
      <c r="I51" s="22"/>
      <c r="L51" s="3"/>
      <c r="M51" s="3"/>
      <c r="N51" s="3"/>
    </row>
    <row r="52" spans="1:20" x14ac:dyDescent="0.3">
      <c r="A52" s="6"/>
      <c r="B52" s="22"/>
      <c r="C52" s="15"/>
      <c r="D52" s="23"/>
      <c r="E52" s="22"/>
      <c r="F52" s="24"/>
      <c r="G52" s="22"/>
      <c r="H52" s="22"/>
      <c r="I52" s="22"/>
      <c r="L52" s="17"/>
      <c r="M52" s="17"/>
      <c r="N52" s="3"/>
    </row>
    <row r="53" spans="1:20" x14ac:dyDescent="0.3">
      <c r="A53" s="6"/>
      <c r="B53" s="22"/>
      <c r="C53" s="15"/>
      <c r="D53" s="23"/>
      <c r="E53" s="22"/>
      <c r="F53" s="24"/>
      <c r="G53" s="22"/>
      <c r="H53" s="22"/>
      <c r="I53" s="22"/>
      <c r="L53" s="3"/>
      <c r="M53" s="3"/>
      <c r="N53" s="3"/>
    </row>
    <row r="54" spans="1:20" x14ac:dyDescent="0.3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3"/>
    </row>
    <row r="55" spans="1:20" ht="21" x14ac:dyDescent="0.4">
      <c r="A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20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8"/>
      <c r="P56" s="8"/>
      <c r="Q56" s="8"/>
      <c r="R56" s="8"/>
      <c r="S56" s="8"/>
      <c r="T56" s="8"/>
    </row>
    <row r="57" spans="1:20" x14ac:dyDescent="0.3">
      <c r="A57" s="6"/>
      <c r="B57" s="22"/>
      <c r="C57" s="15"/>
      <c r="D57" s="23"/>
      <c r="E57" s="22"/>
      <c r="F57" s="15"/>
      <c r="G57" s="23"/>
      <c r="H57" s="22"/>
      <c r="I57" s="15"/>
      <c r="J57" s="23"/>
      <c r="K57" s="22"/>
      <c r="L57" s="15"/>
      <c r="M57" s="23"/>
      <c r="N57" s="3"/>
    </row>
    <row r="58" spans="1:20" x14ac:dyDescent="0.3">
      <c r="A58" s="6"/>
      <c r="B58" s="22"/>
      <c r="C58" s="15"/>
      <c r="D58" s="23"/>
      <c r="E58" s="22"/>
      <c r="F58" s="15"/>
      <c r="G58" s="23"/>
      <c r="H58" s="22"/>
      <c r="I58" s="15"/>
      <c r="J58" s="23"/>
      <c r="K58" s="22"/>
      <c r="L58" s="15"/>
      <c r="M58" s="23"/>
      <c r="N58" s="3"/>
    </row>
    <row r="59" spans="1:20" x14ac:dyDescent="0.3">
      <c r="A59" s="6"/>
      <c r="B59" s="22"/>
      <c r="C59" s="15"/>
      <c r="D59" s="23"/>
      <c r="E59" s="22"/>
      <c r="F59" s="15"/>
      <c r="G59" s="23"/>
      <c r="H59" s="22"/>
      <c r="I59" s="15"/>
      <c r="J59" s="23"/>
      <c r="K59" s="22"/>
      <c r="L59" s="15"/>
      <c r="M59" s="23"/>
      <c r="N59" s="3"/>
    </row>
    <row r="60" spans="1:20" x14ac:dyDescent="0.3">
      <c r="A60" s="6"/>
      <c r="B60" s="22"/>
      <c r="C60" s="15"/>
      <c r="D60" s="23"/>
      <c r="E60" s="22"/>
      <c r="F60" s="15"/>
      <c r="G60" s="23"/>
      <c r="H60" s="22"/>
      <c r="I60" s="15"/>
      <c r="J60" s="23"/>
      <c r="K60" s="22"/>
      <c r="L60" s="15"/>
      <c r="M60" s="23"/>
      <c r="N60" s="3"/>
    </row>
    <row r="61" spans="1:20" x14ac:dyDescent="0.3">
      <c r="A61" s="6"/>
      <c r="B61" s="22"/>
      <c r="C61" s="15"/>
      <c r="D61" s="23"/>
      <c r="E61" s="22"/>
      <c r="F61" s="15"/>
      <c r="G61" s="23"/>
      <c r="H61" s="22"/>
      <c r="I61" s="15"/>
      <c r="J61" s="23"/>
      <c r="K61" s="22"/>
      <c r="L61" s="15"/>
      <c r="M61" s="23"/>
      <c r="N61" s="3"/>
    </row>
    <row r="62" spans="1:20" x14ac:dyDescent="0.3">
      <c r="A62" s="6"/>
      <c r="B62" s="22"/>
      <c r="C62" s="15"/>
      <c r="D62" s="23"/>
      <c r="E62" s="22"/>
      <c r="F62" s="15"/>
      <c r="G62" s="23"/>
      <c r="H62" s="22"/>
      <c r="I62" s="25"/>
      <c r="J62" s="26"/>
      <c r="K62" s="22"/>
      <c r="L62" s="15"/>
      <c r="M62" s="23"/>
      <c r="N62" s="3"/>
    </row>
    <row r="63" spans="1:20" x14ac:dyDescent="0.3">
      <c r="A63" s="6"/>
      <c r="B63" s="22"/>
      <c r="C63" s="15"/>
      <c r="D63" s="23"/>
      <c r="E63" s="22"/>
      <c r="F63" s="15"/>
      <c r="G63" s="23"/>
      <c r="H63" s="22"/>
      <c r="I63" s="15"/>
      <c r="J63" s="23"/>
      <c r="K63" s="22"/>
      <c r="L63" s="15"/>
      <c r="M63" s="23"/>
      <c r="N63" s="3"/>
    </row>
    <row r="64" spans="1:20" x14ac:dyDescent="0.3">
      <c r="A64" s="6"/>
      <c r="B64" s="22"/>
      <c r="C64" s="15"/>
      <c r="D64" s="23"/>
      <c r="E64" s="22"/>
      <c r="F64" s="15"/>
      <c r="G64" s="23"/>
      <c r="H64" s="22"/>
      <c r="I64" s="15"/>
      <c r="J64" s="23"/>
      <c r="K64" s="22"/>
      <c r="L64" s="15"/>
      <c r="M64" s="23"/>
      <c r="N64" s="3"/>
    </row>
    <row r="65" spans="1:14" x14ac:dyDescent="0.3">
      <c r="A65" s="6"/>
      <c r="B65" s="22"/>
      <c r="C65" s="15"/>
      <c r="D65" s="23"/>
      <c r="E65" s="22"/>
      <c r="F65" s="15"/>
      <c r="G65" s="23"/>
      <c r="H65" s="22"/>
      <c r="I65" s="15"/>
      <c r="J65" s="23"/>
      <c r="K65" s="22"/>
      <c r="L65" s="15"/>
      <c r="M65" s="23"/>
      <c r="N65" s="3"/>
    </row>
    <row r="66" spans="1:14" x14ac:dyDescent="0.3">
      <c r="A66" s="6"/>
      <c r="B66" s="22"/>
      <c r="C66" s="15"/>
      <c r="D66" s="23"/>
      <c r="E66" s="22"/>
      <c r="F66" s="15"/>
      <c r="G66" s="23"/>
      <c r="H66" s="22"/>
      <c r="I66" s="15"/>
      <c r="J66" s="23"/>
      <c r="K66" s="22"/>
      <c r="L66" s="15"/>
      <c r="M66" s="23"/>
      <c r="N66" s="3"/>
    </row>
    <row r="67" spans="1:14" x14ac:dyDescent="0.3">
      <c r="A67" s="6"/>
      <c r="B67" s="22"/>
      <c r="C67" s="15"/>
      <c r="D67" s="23"/>
      <c r="E67" s="22"/>
      <c r="F67" s="15"/>
      <c r="G67" s="23"/>
      <c r="H67" s="22"/>
      <c r="I67" s="15"/>
      <c r="J67" s="23"/>
      <c r="K67" s="22"/>
      <c r="L67" s="15"/>
      <c r="M67" s="23"/>
      <c r="N67" s="3"/>
    </row>
    <row r="68" spans="1:14" x14ac:dyDescent="0.3">
      <c r="A68" s="6"/>
      <c r="B68" s="22"/>
      <c r="C68" s="15"/>
      <c r="D68" s="23"/>
      <c r="E68" s="22"/>
      <c r="F68" s="15"/>
      <c r="G68" s="23"/>
      <c r="H68" s="22"/>
      <c r="I68" s="15"/>
      <c r="J68" s="23"/>
      <c r="K68" s="22"/>
      <c r="L68" s="15"/>
      <c r="M68" s="23"/>
      <c r="N68" s="3"/>
    </row>
    <row r="69" spans="1:14" x14ac:dyDescent="0.3">
      <c r="A69" s="18"/>
      <c r="N69" s="3"/>
    </row>
    <row r="70" spans="1:14" x14ac:dyDescent="0.3">
      <c r="N70" s="3"/>
    </row>
    <row r="71" spans="1:14" x14ac:dyDescent="0.3">
      <c r="N71" s="3"/>
    </row>
    <row r="72" spans="1:14" x14ac:dyDescent="0.3">
      <c r="N72" s="3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zoomScale="90" zoomScaleNormal="90" workbookViewId="0">
      <selection activeCell="N16" sqref="N16"/>
    </sheetView>
  </sheetViews>
  <sheetFormatPr defaultColWidth="11" defaultRowHeight="15.6" x14ac:dyDescent="0.3"/>
  <cols>
    <col min="1" max="1" width="11" style="1"/>
    <col min="2" max="13" width="11.19921875" customWidth="1"/>
    <col min="998" max="1024" width="10.5" customWidth="1"/>
  </cols>
  <sheetData>
    <row r="1" spans="1:19" ht="25.8" x14ac:dyDescent="0.5">
      <c r="A1" s="2" t="s">
        <v>26</v>
      </c>
    </row>
    <row r="3" spans="1:19" ht="21" x14ac:dyDescent="0.4">
      <c r="A3" s="4" t="s">
        <v>1</v>
      </c>
      <c r="D3" s="5" t="s">
        <v>2</v>
      </c>
      <c r="E3" s="3"/>
      <c r="F3" s="3"/>
      <c r="G3" s="3"/>
      <c r="H3" s="3"/>
      <c r="I3" s="3"/>
      <c r="J3" s="3"/>
      <c r="K3" s="3"/>
      <c r="L3" s="3"/>
      <c r="M3" s="3"/>
    </row>
    <row r="4" spans="1:19" x14ac:dyDescent="0.3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/>
      <c r="K4" s="8"/>
      <c r="L4" s="7"/>
    </row>
    <row r="5" spans="1:19" x14ac:dyDescent="0.3">
      <c r="A5" s="9" t="s">
        <v>27</v>
      </c>
      <c r="B5" s="27">
        <v>0.154825715945341</v>
      </c>
      <c r="C5" s="27">
        <v>0.16728801315684999</v>
      </c>
      <c r="D5" s="28">
        <v>2.6142616448567302</v>
      </c>
      <c r="E5" s="27">
        <v>5.3404994290450099E-2</v>
      </c>
      <c r="F5" s="27">
        <v>6.5510351328960702E-3</v>
      </c>
      <c r="G5" s="27">
        <v>0.115122501243254</v>
      </c>
      <c r="H5" s="27">
        <v>3.1774467045131401E-3</v>
      </c>
      <c r="I5" s="29">
        <v>0</v>
      </c>
      <c r="L5" s="3"/>
    </row>
    <row r="6" spans="1:19" x14ac:dyDescent="0.3">
      <c r="A6" s="9" t="s">
        <v>28</v>
      </c>
      <c r="B6" s="27">
        <v>0.16250304006033101</v>
      </c>
      <c r="C6" s="27">
        <v>0.17558330370155101</v>
      </c>
      <c r="D6" s="28">
        <v>2.8208569100179699</v>
      </c>
      <c r="E6" s="27">
        <v>4.90404185357338E-2</v>
      </c>
      <c r="F6" s="27">
        <v>1.14382052019514E-2</v>
      </c>
      <c r="G6" s="27">
        <v>9.9781532965011299E-2</v>
      </c>
      <c r="H6" s="27">
        <v>2.4265469467808099E-3</v>
      </c>
      <c r="I6" s="29">
        <v>-9.1010686242834799E-5</v>
      </c>
      <c r="L6" s="3"/>
    </row>
    <row r="7" spans="1:19" x14ac:dyDescent="0.3">
      <c r="A7" s="11" t="s">
        <v>29</v>
      </c>
      <c r="B7" s="30">
        <v>0.36691554311070002</v>
      </c>
      <c r="C7" s="30">
        <v>0.41732010256833102</v>
      </c>
      <c r="D7" s="31">
        <v>0.32790247229210201</v>
      </c>
      <c r="E7" s="30">
        <v>3.9478648329588403E-2</v>
      </c>
      <c r="F7" s="30">
        <v>6.35879364775775E-3</v>
      </c>
      <c r="G7" s="30">
        <v>0.26846130760335302</v>
      </c>
      <c r="H7" s="30">
        <v>1.8960937341158401E-2</v>
      </c>
      <c r="I7" s="32">
        <v>-1.1596687835027499E-4</v>
      </c>
      <c r="L7" s="3"/>
    </row>
    <row r="8" spans="1:19" x14ac:dyDescent="0.3">
      <c r="A8" s="11" t="s">
        <v>30</v>
      </c>
      <c r="B8" s="30">
        <v>0.36495483689802199</v>
      </c>
      <c r="C8" s="30">
        <v>0.41509004681532602</v>
      </c>
      <c r="D8" s="31">
        <v>0.265177543738702</v>
      </c>
      <c r="E8" s="30">
        <v>4.0350138504507797E-2</v>
      </c>
      <c r="F8" s="30">
        <v>5.1917570190767402E-3</v>
      </c>
      <c r="G8" s="30">
        <v>0.19644622430511299</v>
      </c>
      <c r="H8" s="30">
        <v>1.7269785694401501E-2</v>
      </c>
      <c r="I8" s="32">
        <v>0</v>
      </c>
      <c r="L8" s="3"/>
    </row>
    <row r="9" spans="1:19" x14ac:dyDescent="0.3">
      <c r="A9" s="13" t="s">
        <v>31</v>
      </c>
      <c r="B9" s="33">
        <v>0.15685784475050901</v>
      </c>
      <c r="C9" s="33">
        <v>0.178405993120276</v>
      </c>
      <c r="D9" s="34">
        <v>1.41245949956047</v>
      </c>
      <c r="E9" s="33">
        <v>9.2383320552922393E-2</v>
      </c>
      <c r="F9" s="33">
        <v>4.5307950596425598E-3</v>
      </c>
      <c r="G9" s="33">
        <v>3.5139258175997001E-2</v>
      </c>
      <c r="H9" s="33">
        <v>2.2354962742546199E-3</v>
      </c>
      <c r="I9" s="35">
        <v>0</v>
      </c>
      <c r="L9" s="3"/>
    </row>
    <row r="10" spans="1:19" x14ac:dyDescent="0.3">
      <c r="A10" s="13" t="s">
        <v>32</v>
      </c>
      <c r="B10" s="33">
        <v>0.16463701097932801</v>
      </c>
      <c r="C10" s="33">
        <v>0.18725381248759901</v>
      </c>
      <c r="D10" s="34">
        <v>1.4137586242301601</v>
      </c>
      <c r="E10" s="33">
        <v>9.7114049971053204E-2</v>
      </c>
      <c r="F10" s="33">
        <v>4.8212013093089897E-3</v>
      </c>
      <c r="G10" s="33">
        <v>3.9177941222642197E-2</v>
      </c>
      <c r="H10" s="33">
        <v>1.9681049699403299E-3</v>
      </c>
      <c r="I10" s="35">
        <v>-1.9823392440213901E-5</v>
      </c>
      <c r="L10" s="15"/>
    </row>
    <row r="11" spans="1:19" x14ac:dyDescent="0.3">
      <c r="A11" s="9" t="s">
        <v>33</v>
      </c>
      <c r="B11" s="27">
        <v>0.57116912992553104</v>
      </c>
      <c r="C11" s="27">
        <v>0.60266204813810897</v>
      </c>
      <c r="D11" s="28">
        <v>6.2477979872417003E-4</v>
      </c>
      <c r="E11" s="27">
        <v>-7.2926062840866703E-4</v>
      </c>
      <c r="F11" s="27">
        <v>2.15498194019563E-4</v>
      </c>
      <c r="G11" s="27">
        <v>1.2219884639337901E-2</v>
      </c>
      <c r="H11" s="27">
        <v>1.1608403068463301E-2</v>
      </c>
      <c r="I11" s="29">
        <v>0</v>
      </c>
      <c r="L11" s="3"/>
    </row>
    <row r="12" spans="1:19" x14ac:dyDescent="0.3">
      <c r="A12" s="9" t="s">
        <v>34</v>
      </c>
      <c r="B12" s="27">
        <v>0.67701456545114602</v>
      </c>
      <c r="C12" s="27">
        <v>0.73150910907174005</v>
      </c>
      <c r="D12" s="28">
        <v>3.1134341359172401E-3</v>
      </c>
      <c r="E12" s="27">
        <v>-1.53469768611717E-3</v>
      </c>
      <c r="F12" s="27">
        <v>5.0672434074434697E-4</v>
      </c>
      <c r="G12" s="27">
        <v>1.2817427650643301E-2</v>
      </c>
      <c r="H12" s="27">
        <v>1.2570297495821401E-2</v>
      </c>
      <c r="I12" s="29">
        <v>0</v>
      </c>
      <c r="L12" s="3"/>
    </row>
    <row r="13" spans="1:19" x14ac:dyDescent="0.3">
      <c r="A13" s="18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9" ht="21" x14ac:dyDescent="0.4">
      <c r="A14" s="4" t="s">
        <v>11</v>
      </c>
      <c r="C14" s="3" t="s">
        <v>12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9" x14ac:dyDescent="0.3">
      <c r="A15" s="6"/>
      <c r="B15" s="6" t="s">
        <v>13</v>
      </c>
      <c r="C15" s="6" t="s">
        <v>35</v>
      </c>
      <c r="D15" s="6" t="s">
        <v>15</v>
      </c>
      <c r="E15" s="6" t="s">
        <v>16</v>
      </c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" t="s">
        <v>23</v>
      </c>
      <c r="M15" s="6" t="s">
        <v>36</v>
      </c>
      <c r="N15" s="6" t="s">
        <v>37</v>
      </c>
      <c r="P15" s="8"/>
      <c r="Q15" s="8"/>
      <c r="R15" s="8"/>
      <c r="S15" s="8"/>
    </row>
    <row r="16" spans="1:19" x14ac:dyDescent="0.3">
      <c r="A16" s="9" t="s">
        <v>27</v>
      </c>
      <c r="B16" s="27">
        <v>0.274550934987422</v>
      </c>
      <c r="C16" s="28">
        <v>-5.1805149454834103</v>
      </c>
      <c r="D16" s="29">
        <v>13.5432215225843</v>
      </c>
      <c r="E16" s="28">
        <v>0.27666537108513301</v>
      </c>
      <c r="F16" s="28">
        <v>3.3937735414354998E-2</v>
      </c>
      <c r="G16" s="27">
        <v>0.59639383825211101</v>
      </c>
      <c r="H16" s="29">
        <v>1.6460810141207299E-2</v>
      </c>
      <c r="I16" s="27">
        <v>0</v>
      </c>
      <c r="J16" s="28">
        <v>16.736128702453801</v>
      </c>
      <c r="K16" s="29">
        <v>-2.4200357074580601</v>
      </c>
      <c r="L16" s="29">
        <v>6.9156536206785697</v>
      </c>
      <c r="M16" s="27">
        <v>-1.77329026583897</v>
      </c>
      <c r="N16" s="27">
        <v>-62.166179345800899</v>
      </c>
    </row>
    <row r="17" spans="1:14" x14ac:dyDescent="0.3">
      <c r="A17" s="9" t="s">
        <v>28</v>
      </c>
      <c r="B17" s="27">
        <v>0.29073074936102999</v>
      </c>
      <c r="C17" s="28">
        <v>-5.2266398876997497</v>
      </c>
      <c r="D17" s="29">
        <v>14.7436032433934</v>
      </c>
      <c r="E17" s="28">
        <v>0.25631660762835701</v>
      </c>
      <c r="F17" s="28">
        <v>5.9783379552214098E-2</v>
      </c>
      <c r="G17" s="27">
        <v>0.52152214025075605</v>
      </c>
      <c r="H17" s="29">
        <v>1.2682687061420599E-2</v>
      </c>
      <c r="I17" s="27">
        <v>-4.7568008292372699E-4</v>
      </c>
      <c r="J17" s="28">
        <v>17.356583334793299</v>
      </c>
      <c r="K17" s="29">
        <v>-2.9588044997648302</v>
      </c>
      <c r="L17" s="29">
        <v>5.86607980898125</v>
      </c>
      <c r="M17" s="27">
        <v>-1.7890788335596299</v>
      </c>
      <c r="N17" s="27">
        <v>-62.719678652397</v>
      </c>
    </row>
    <row r="18" spans="1:14" x14ac:dyDescent="0.3">
      <c r="A18" s="11" t="s">
        <v>29</v>
      </c>
      <c r="B18" s="30">
        <v>0.164621081552073</v>
      </c>
      <c r="C18" s="31">
        <v>-2.4903533243471498</v>
      </c>
      <c r="D18" s="32">
        <v>0.81659301193428402</v>
      </c>
      <c r="E18" s="31">
        <v>9.8315783108322397E-2</v>
      </c>
      <c r="F18" s="31">
        <v>1.5835642899530999E-2</v>
      </c>
      <c r="G18" s="30">
        <v>0.66856350984859203</v>
      </c>
      <c r="H18" s="32">
        <v>4.72194333402918E-2</v>
      </c>
      <c r="I18" s="30">
        <v>-2.8879850101376801E-4</v>
      </c>
      <c r="J18" s="31">
        <v>5.9097909439515801</v>
      </c>
      <c r="K18" s="32">
        <v>-5.07967122793033</v>
      </c>
      <c r="L18" s="32">
        <v>1.16341996928007</v>
      </c>
      <c r="M18" s="30">
        <v>-0.44866205491438199</v>
      </c>
      <c r="N18" s="30">
        <v>-14.942119946082901</v>
      </c>
    </row>
    <row r="19" spans="1:14" x14ac:dyDescent="0.3">
      <c r="A19" s="11" t="s">
        <v>30</v>
      </c>
      <c r="B19" s="30">
        <v>0.182249660414427</v>
      </c>
      <c r="C19" s="31">
        <v>-2.77184684816535</v>
      </c>
      <c r="D19" s="32">
        <v>0.73503153881635197</v>
      </c>
      <c r="E19" s="31">
        <v>0.111844404236755</v>
      </c>
      <c r="F19" s="31">
        <v>1.43907553297682E-2</v>
      </c>
      <c r="G19" s="30">
        <v>0.54451884767411096</v>
      </c>
      <c r="H19" s="32">
        <v>4.7869201045517701E-2</v>
      </c>
      <c r="I19" s="30">
        <v>0</v>
      </c>
      <c r="J19" s="31">
        <v>6.2351792476044396</v>
      </c>
      <c r="K19" s="32">
        <v>-5.4059621939851104</v>
      </c>
      <c r="L19" s="32">
        <v>1.1533893549129799</v>
      </c>
      <c r="M19" s="30">
        <v>-0.49937592816547</v>
      </c>
      <c r="N19" s="30">
        <v>-16.631081088992101</v>
      </c>
    </row>
    <row r="20" spans="1:14" x14ac:dyDescent="0.3">
      <c r="A20" s="13" t="s">
        <v>31</v>
      </c>
      <c r="B20" s="33">
        <v>0.37310719187845598</v>
      </c>
      <c r="C20" s="34">
        <v>-13.2028899646571</v>
      </c>
      <c r="D20" s="35">
        <v>18.6485473522315</v>
      </c>
      <c r="E20" s="34">
        <v>1.21972681582988</v>
      </c>
      <c r="F20" s="34">
        <v>5.9819588624872702E-2</v>
      </c>
      <c r="G20" s="33">
        <v>0.46393975913736502</v>
      </c>
      <c r="H20" s="35">
        <v>2.9515011325384598E-2</v>
      </c>
      <c r="I20" s="33">
        <v>0</v>
      </c>
      <c r="J20" s="34">
        <v>21.520638717400001</v>
      </c>
      <c r="K20" s="35">
        <v>-1.93873910755024</v>
      </c>
      <c r="L20" s="35">
        <v>11.1003273383148</v>
      </c>
      <c r="M20" s="33">
        <v>-2.3786326560326199</v>
      </c>
      <c r="N20" s="33">
        <v>-79.217339787942606</v>
      </c>
    </row>
    <row r="21" spans="1:14" x14ac:dyDescent="0.3">
      <c r="A21" s="13" t="s">
        <v>32</v>
      </c>
      <c r="B21" s="33">
        <v>0.36894008674380602</v>
      </c>
      <c r="C21" s="34">
        <v>-12.438556969012099</v>
      </c>
      <c r="D21" s="35">
        <v>17.585117187919</v>
      </c>
      <c r="E21" s="34">
        <v>1.20795864305643</v>
      </c>
      <c r="F21" s="34">
        <v>5.9968787144915603E-2</v>
      </c>
      <c r="G21" s="33">
        <v>0.48731705382644203</v>
      </c>
      <c r="H21" s="35">
        <v>2.4480385789598699E-2</v>
      </c>
      <c r="I21" s="33">
        <v>-2.4657439618668502E-4</v>
      </c>
      <c r="J21" s="34">
        <v>20.508817948941299</v>
      </c>
      <c r="K21" s="35">
        <v>-1.9130147171696801</v>
      </c>
      <c r="L21" s="35">
        <v>10.720679650224699</v>
      </c>
      <c r="M21" s="33">
        <v>-2.2409304235372201</v>
      </c>
      <c r="N21" s="33">
        <v>-74.631341814072599</v>
      </c>
    </row>
    <row r="22" spans="1:14" x14ac:dyDescent="0.3">
      <c r="A22" s="9" t="s">
        <v>33</v>
      </c>
      <c r="B22" s="27">
        <v>5.16033097166754E-2</v>
      </c>
      <c r="C22" s="28">
        <v>-0.26394043675483803</v>
      </c>
      <c r="D22" s="29">
        <v>1.6490465295085699E-4</v>
      </c>
      <c r="E22" s="28">
        <v>-1.9248136877029101E-4</v>
      </c>
      <c r="F22" s="28">
        <v>5.6878687449402301E-5</v>
      </c>
      <c r="G22" s="27">
        <v>3.2253216888005701E-3</v>
      </c>
      <c r="H22" s="29">
        <v>3.06392697591641E-3</v>
      </c>
      <c r="I22" s="27">
        <v>0</v>
      </c>
      <c r="J22" s="28">
        <v>1.6696071561396</v>
      </c>
      <c r="K22" s="29">
        <v>-1.7004727949038401</v>
      </c>
      <c r="L22" s="29">
        <v>0.98184879002078895</v>
      </c>
      <c r="M22" s="27">
        <v>-9.0346811501180901E-2</v>
      </c>
      <c r="N22" s="27">
        <v>-3.1672852410580599</v>
      </c>
    </row>
    <row r="23" spans="1:14" x14ac:dyDescent="0.3">
      <c r="A23" s="9" t="s">
        <v>34</v>
      </c>
      <c r="B23" s="27">
        <v>4.7958368414239297E-2</v>
      </c>
      <c r="C23" s="28">
        <v>-0.206947168263443</v>
      </c>
      <c r="D23" s="29">
        <v>6.4431637800281202E-4</v>
      </c>
      <c r="E23" s="28">
        <v>-3.17601340282407E-4</v>
      </c>
      <c r="F23" s="28">
        <v>1.04865167407203E-4</v>
      </c>
      <c r="G23" s="27">
        <v>2.6525303567221802E-3</v>
      </c>
      <c r="H23" s="29">
        <v>2.6013874709892998E-3</v>
      </c>
      <c r="I23" s="27">
        <v>0</v>
      </c>
      <c r="J23" s="28">
        <v>1.4980701460519401</v>
      </c>
      <c r="K23" s="29">
        <v>-1.6006154257227101</v>
      </c>
      <c r="L23" s="29">
        <v>0.93593384268150004</v>
      </c>
      <c r="M23" s="27">
        <v>-7.0838015696576606E-2</v>
      </c>
      <c r="N23" s="27">
        <v>-2.4833660191613198</v>
      </c>
    </row>
    <row r="24" spans="1:14" x14ac:dyDescent="0.3">
      <c r="A24" s="18"/>
    </row>
    <row r="32" spans="1:14" ht="21" x14ac:dyDescent="0.4">
      <c r="A32" s="4"/>
      <c r="C32" s="5"/>
      <c r="D32" s="3"/>
      <c r="F32" s="3"/>
      <c r="G32" s="3"/>
      <c r="H32" s="3"/>
      <c r="K32" s="3"/>
      <c r="L32" s="3"/>
      <c r="M32" s="3"/>
    </row>
    <row r="33" spans="1:19" x14ac:dyDescent="0.3">
      <c r="A33" s="6"/>
      <c r="B33" s="7"/>
      <c r="C33" s="7"/>
      <c r="D33" s="7"/>
      <c r="F33" s="7"/>
      <c r="G33" s="7"/>
      <c r="H33" s="7"/>
      <c r="K33" s="8"/>
      <c r="L33" s="7"/>
      <c r="M33" s="7"/>
      <c r="N33" s="8"/>
      <c r="O33" s="8"/>
      <c r="P33" s="8"/>
      <c r="Q33" s="8"/>
      <c r="R33" s="8"/>
      <c r="S33" s="8"/>
    </row>
    <row r="34" spans="1:19" x14ac:dyDescent="0.3">
      <c r="A34" s="6"/>
      <c r="B34" s="22"/>
      <c r="C34" s="15"/>
      <c r="D34" s="23"/>
      <c r="F34" s="24"/>
      <c r="G34" s="22"/>
      <c r="H34" s="22"/>
      <c r="L34" s="3"/>
      <c r="M34" s="3"/>
    </row>
    <row r="35" spans="1:19" x14ac:dyDescent="0.3">
      <c r="A35" s="6"/>
      <c r="B35" s="22"/>
      <c r="C35" s="15"/>
      <c r="D35" s="23"/>
      <c r="E35" s="22"/>
      <c r="F35" s="24"/>
      <c r="G35" s="22"/>
      <c r="H35" s="22"/>
      <c r="L35" s="3"/>
      <c r="M35" s="3"/>
    </row>
    <row r="36" spans="1:19" x14ac:dyDescent="0.3">
      <c r="A36" s="6"/>
      <c r="B36" s="22"/>
      <c r="C36" s="15"/>
      <c r="D36" s="23"/>
      <c r="E36" s="22"/>
      <c r="F36" s="24"/>
      <c r="G36" s="22"/>
      <c r="H36" s="22"/>
      <c r="I36" s="22"/>
      <c r="L36" s="3"/>
      <c r="M36" s="3"/>
    </row>
    <row r="37" spans="1:19" x14ac:dyDescent="0.3">
      <c r="A37" s="6"/>
      <c r="B37" s="22"/>
      <c r="C37" s="15"/>
      <c r="D37" s="23"/>
      <c r="E37" s="24"/>
      <c r="F37" s="24"/>
      <c r="G37" s="22"/>
      <c r="H37" s="22"/>
      <c r="I37" s="22"/>
      <c r="L37" s="3"/>
      <c r="M37" s="3"/>
    </row>
    <row r="38" spans="1:19" x14ac:dyDescent="0.3">
      <c r="A38" s="6"/>
      <c r="B38" s="22"/>
      <c r="C38" s="15"/>
      <c r="D38" s="23"/>
      <c r="E38" s="24"/>
      <c r="F38" s="24"/>
      <c r="G38" s="22"/>
      <c r="H38" s="22"/>
      <c r="I38" s="22"/>
      <c r="L38" s="3"/>
      <c r="M38" s="3"/>
    </row>
    <row r="39" spans="1:19" x14ac:dyDescent="0.3">
      <c r="A39" s="6"/>
      <c r="B39" s="22"/>
      <c r="C39" s="15"/>
      <c r="D39" s="23"/>
      <c r="E39" s="22"/>
      <c r="F39" s="24"/>
      <c r="G39" s="22"/>
      <c r="H39" s="22"/>
      <c r="I39" s="22"/>
      <c r="L39" s="15"/>
      <c r="M39" s="16"/>
    </row>
    <row r="40" spans="1:19" x14ac:dyDescent="0.3">
      <c r="A40" s="6"/>
      <c r="B40" s="22"/>
      <c r="C40" s="15"/>
      <c r="D40" s="23"/>
      <c r="E40" s="22"/>
      <c r="F40" s="24"/>
      <c r="G40" s="22"/>
      <c r="H40" s="22"/>
      <c r="I40" s="22"/>
      <c r="L40" s="3"/>
      <c r="M40" s="3"/>
    </row>
    <row r="41" spans="1:19" x14ac:dyDescent="0.3">
      <c r="A41" s="6"/>
      <c r="B41" s="22"/>
      <c r="C41" s="15"/>
      <c r="D41" s="23"/>
      <c r="E41" s="24"/>
      <c r="F41" s="24"/>
      <c r="G41" s="22"/>
      <c r="H41" s="22"/>
      <c r="I41" s="22"/>
      <c r="L41" s="3"/>
      <c r="M41" s="3"/>
    </row>
    <row r="42" spans="1:19" x14ac:dyDescent="0.3">
      <c r="A42" s="6"/>
      <c r="B42" s="22"/>
      <c r="C42" s="15"/>
      <c r="D42" s="23"/>
      <c r="E42" s="22"/>
      <c r="F42" s="24"/>
      <c r="G42" s="22"/>
      <c r="H42" s="22"/>
      <c r="I42" s="22"/>
      <c r="L42" s="5"/>
      <c r="M42" s="3"/>
    </row>
    <row r="43" spans="1:19" x14ac:dyDescent="0.3">
      <c r="A43" s="6"/>
      <c r="B43" s="22"/>
      <c r="C43" s="15"/>
      <c r="D43" s="23"/>
      <c r="E43" s="22"/>
      <c r="F43" s="24"/>
      <c r="G43" s="22"/>
      <c r="H43" s="22"/>
      <c r="I43" s="22"/>
      <c r="L43" s="3"/>
      <c r="M43" s="3"/>
    </row>
    <row r="44" spans="1:19" x14ac:dyDescent="0.3">
      <c r="A44" s="6"/>
      <c r="B44" s="22"/>
      <c r="C44" s="15"/>
      <c r="D44" s="23"/>
      <c r="E44" s="22"/>
      <c r="F44" s="24"/>
      <c r="G44" s="22"/>
      <c r="H44" s="22"/>
      <c r="I44" s="22"/>
      <c r="L44" s="17"/>
      <c r="M44" s="17"/>
    </row>
    <row r="45" spans="1:19" x14ac:dyDescent="0.3">
      <c r="A45" s="6"/>
      <c r="B45" s="22"/>
      <c r="C45" s="15"/>
      <c r="D45" s="23"/>
      <c r="E45" s="22"/>
      <c r="F45" s="24"/>
      <c r="G45" s="22"/>
      <c r="H45" s="22"/>
      <c r="I45" s="22"/>
      <c r="L45" s="3"/>
      <c r="M45" s="3"/>
    </row>
    <row r="46" spans="1:19" x14ac:dyDescent="0.3">
      <c r="A46" s="1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9" ht="21" x14ac:dyDescent="0.4">
      <c r="A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9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8"/>
      <c r="O48" s="8"/>
      <c r="P48" s="8"/>
      <c r="Q48" s="8"/>
      <c r="R48" s="8"/>
      <c r="S48" s="8"/>
    </row>
    <row r="49" spans="1:13" x14ac:dyDescent="0.3">
      <c r="A49" s="6"/>
      <c r="B49" s="22"/>
      <c r="C49" s="15"/>
      <c r="D49" s="23"/>
      <c r="E49" s="22"/>
      <c r="F49" s="15"/>
      <c r="G49" s="23"/>
      <c r="H49" s="22"/>
      <c r="I49" s="15"/>
      <c r="J49" s="23"/>
      <c r="K49" s="22"/>
      <c r="L49" s="15"/>
      <c r="M49" s="23"/>
    </row>
    <row r="50" spans="1:13" x14ac:dyDescent="0.3">
      <c r="A50" s="6"/>
      <c r="B50" s="22"/>
      <c r="C50" s="15"/>
      <c r="D50" s="23"/>
      <c r="E50" s="22"/>
      <c r="F50" s="15"/>
      <c r="G50" s="23"/>
      <c r="H50" s="22"/>
      <c r="I50" s="15"/>
      <c r="J50" s="23"/>
      <c r="K50" s="22"/>
      <c r="L50" s="15"/>
      <c r="M50" s="23"/>
    </row>
    <row r="51" spans="1:13" x14ac:dyDescent="0.3">
      <c r="A51" s="6"/>
      <c r="B51" s="22"/>
      <c r="C51" s="15"/>
      <c r="D51" s="23"/>
      <c r="E51" s="22"/>
      <c r="F51" s="15"/>
      <c r="G51" s="23"/>
      <c r="H51" s="22"/>
      <c r="I51" s="15"/>
      <c r="J51" s="23"/>
      <c r="K51" s="22"/>
      <c r="L51" s="15"/>
      <c r="M51" s="23"/>
    </row>
    <row r="52" spans="1:13" x14ac:dyDescent="0.3">
      <c r="A52" s="6"/>
      <c r="B52" s="22"/>
      <c r="C52" s="15"/>
      <c r="D52" s="23"/>
      <c r="E52" s="22"/>
      <c r="F52" s="15"/>
      <c r="G52" s="23"/>
      <c r="H52" s="22"/>
      <c r="I52" s="15"/>
      <c r="J52" s="23"/>
      <c r="K52" s="22"/>
      <c r="L52" s="15"/>
      <c r="M52" s="23"/>
    </row>
    <row r="53" spans="1:13" x14ac:dyDescent="0.3">
      <c r="A53" s="6"/>
      <c r="B53" s="22"/>
      <c r="C53" s="15"/>
      <c r="D53" s="23"/>
      <c r="E53" s="22"/>
      <c r="F53" s="15"/>
      <c r="G53" s="23"/>
      <c r="H53" s="22"/>
      <c r="I53" s="15"/>
      <c r="J53" s="23"/>
      <c r="K53" s="22"/>
      <c r="L53" s="15"/>
      <c r="M53" s="23"/>
    </row>
    <row r="54" spans="1:13" x14ac:dyDescent="0.3">
      <c r="A54" s="6"/>
      <c r="B54" s="22"/>
      <c r="C54" s="15"/>
      <c r="D54" s="23"/>
      <c r="E54" s="22"/>
      <c r="F54" s="15"/>
      <c r="G54" s="23"/>
      <c r="H54" s="22"/>
      <c r="I54" s="25"/>
      <c r="J54" s="26"/>
      <c r="K54" s="22"/>
      <c r="L54" s="15"/>
      <c r="M54" s="23"/>
    </row>
    <row r="55" spans="1:13" x14ac:dyDescent="0.3">
      <c r="A55" s="6"/>
      <c r="B55" s="22"/>
      <c r="C55" s="15"/>
      <c r="D55" s="23"/>
      <c r="E55" s="22"/>
      <c r="F55" s="15"/>
      <c r="G55" s="23"/>
      <c r="H55" s="22"/>
      <c r="I55" s="15"/>
      <c r="J55" s="23"/>
      <c r="K55" s="22"/>
      <c r="L55" s="15"/>
      <c r="M55" s="23"/>
    </row>
    <row r="56" spans="1:13" x14ac:dyDescent="0.3">
      <c r="A56" s="6"/>
      <c r="B56" s="22"/>
      <c r="C56" s="15"/>
      <c r="D56" s="23"/>
      <c r="E56" s="22"/>
      <c r="F56" s="15"/>
      <c r="G56" s="23"/>
      <c r="H56" s="22"/>
      <c r="I56" s="15"/>
      <c r="J56" s="23"/>
      <c r="K56" s="22"/>
      <c r="L56" s="15"/>
      <c r="M56" s="23"/>
    </row>
    <row r="57" spans="1:13" x14ac:dyDescent="0.3">
      <c r="A57" s="6"/>
      <c r="B57" s="22"/>
      <c r="C57" s="15"/>
      <c r="D57" s="23"/>
      <c r="E57" s="22"/>
      <c r="F57" s="15"/>
      <c r="G57" s="23"/>
      <c r="H57" s="22"/>
      <c r="I57" s="15"/>
      <c r="J57" s="23"/>
      <c r="K57" s="22"/>
      <c r="L57" s="15"/>
      <c r="M57" s="23"/>
    </row>
    <row r="58" spans="1:13" x14ac:dyDescent="0.3">
      <c r="A58" s="6"/>
      <c r="B58" s="22"/>
      <c r="C58" s="15"/>
      <c r="D58" s="23"/>
      <c r="E58" s="22"/>
      <c r="F58" s="15"/>
      <c r="G58" s="23"/>
      <c r="H58" s="22"/>
      <c r="I58" s="15"/>
      <c r="J58" s="23"/>
      <c r="K58" s="22"/>
      <c r="L58" s="15"/>
      <c r="M58" s="23"/>
    </row>
    <row r="59" spans="1:13" x14ac:dyDescent="0.3">
      <c r="A59" s="6"/>
      <c r="B59" s="22"/>
      <c r="C59" s="15"/>
      <c r="D59" s="23"/>
      <c r="E59" s="22"/>
      <c r="F59" s="15"/>
      <c r="G59" s="23"/>
      <c r="H59" s="22"/>
      <c r="I59" s="15"/>
      <c r="J59" s="23"/>
      <c r="K59" s="22"/>
      <c r="L59" s="15"/>
      <c r="M59" s="23"/>
    </row>
    <row r="60" spans="1:13" x14ac:dyDescent="0.3">
      <c r="A60" s="6"/>
      <c r="B60" s="22"/>
      <c r="C60" s="15"/>
      <c r="D60" s="23"/>
      <c r="E60" s="22"/>
      <c r="F60" s="15"/>
      <c r="G60" s="23"/>
      <c r="H60" s="22"/>
      <c r="I60" s="15"/>
      <c r="J60" s="23"/>
      <c r="K60" s="22"/>
      <c r="L60" s="15"/>
      <c r="M60" s="23"/>
    </row>
    <row r="61" spans="1:13" x14ac:dyDescent="0.3">
      <c r="A61" s="18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Roman,Regular"&amp;A</oddHeader>
    <oddFooter>&amp;C&amp;"Times New Roman,Regular"Page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zoomScale="90" zoomScaleNormal="90" workbookViewId="0">
      <selection activeCell="M22" sqref="M22"/>
    </sheetView>
  </sheetViews>
  <sheetFormatPr defaultColWidth="11" defaultRowHeight="15.6" x14ac:dyDescent="0.3"/>
  <cols>
    <col min="1" max="1" width="11" style="1"/>
    <col min="2" max="13" width="11.19921875" customWidth="1"/>
    <col min="998" max="1024" width="10.5" customWidth="1"/>
  </cols>
  <sheetData>
    <row r="1" spans="1:19" ht="25.8" x14ac:dyDescent="0.5">
      <c r="A1" s="2" t="s">
        <v>38</v>
      </c>
    </row>
    <row r="3" spans="1:19" ht="21" x14ac:dyDescent="0.4">
      <c r="A3" s="4" t="s">
        <v>1</v>
      </c>
      <c r="D3" s="5" t="s">
        <v>2</v>
      </c>
      <c r="E3" s="3"/>
      <c r="F3" s="3"/>
      <c r="G3" s="3"/>
      <c r="H3" s="3"/>
      <c r="I3" s="3"/>
      <c r="J3" s="3"/>
      <c r="K3" s="3"/>
      <c r="L3" s="3"/>
      <c r="M3" s="3"/>
    </row>
    <row r="4" spans="1:19" x14ac:dyDescent="0.3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/>
      <c r="K4" s="8"/>
      <c r="L4" s="7"/>
    </row>
    <row r="5" spans="1:19" x14ac:dyDescent="0.3">
      <c r="A5" s="9" t="s">
        <v>39</v>
      </c>
      <c r="B5" s="27">
        <v>0.13598657826023999</v>
      </c>
      <c r="C5" s="27">
        <v>0.15466756274851501</v>
      </c>
      <c r="D5" s="28">
        <v>1.18633299557386</v>
      </c>
      <c r="E5" s="27">
        <v>5.69041467700344E-2</v>
      </c>
      <c r="F5" s="27">
        <v>1.8641108686868201E-2</v>
      </c>
      <c r="G5" s="27">
        <v>7.1761591817764397E-2</v>
      </c>
      <c r="H5" s="27">
        <v>4.4075698973895698E-3</v>
      </c>
      <c r="I5" s="29">
        <v>0</v>
      </c>
      <c r="L5" s="3"/>
    </row>
    <row r="6" spans="1:19" x14ac:dyDescent="0.3">
      <c r="A6" s="9" t="s">
        <v>40</v>
      </c>
      <c r="B6" s="27">
        <v>0.139219591220163</v>
      </c>
      <c r="C6" s="27">
        <v>0.158344706781721</v>
      </c>
      <c r="D6" s="28">
        <v>1.1208944456925201</v>
      </c>
      <c r="E6" s="27">
        <v>5.4185129836666901E-2</v>
      </c>
      <c r="F6" s="27">
        <v>1.8470856826713501E-2</v>
      </c>
      <c r="G6" s="27">
        <v>7.4203056206220794E-2</v>
      </c>
      <c r="H6" s="27">
        <v>4.62152755012758E-3</v>
      </c>
      <c r="I6" s="29">
        <v>0</v>
      </c>
      <c r="L6" s="3"/>
    </row>
    <row r="7" spans="1:19" x14ac:dyDescent="0.3">
      <c r="A7" s="11" t="s">
        <v>41</v>
      </c>
      <c r="B7" s="30">
        <v>0.16002407434587099</v>
      </c>
      <c r="C7" s="30">
        <v>0.18200717950853601</v>
      </c>
      <c r="D7" s="31">
        <v>1.32232865235992</v>
      </c>
      <c r="E7" s="30">
        <v>5.03774268658332E-2</v>
      </c>
      <c r="F7" s="30">
        <v>1.25437158944942E-2</v>
      </c>
      <c r="G7" s="30">
        <v>7.8218713333320394E-2</v>
      </c>
      <c r="H7" s="30">
        <v>2.0023230782980701E-3</v>
      </c>
      <c r="I7" s="32">
        <v>0</v>
      </c>
      <c r="L7" s="3"/>
    </row>
    <row r="8" spans="1:19" x14ac:dyDescent="0.3">
      <c r="A8" s="11" t="s">
        <v>42</v>
      </c>
      <c r="B8" s="30">
        <v>0.16145845285454399</v>
      </c>
      <c r="C8" s="30">
        <v>0.183638603953754</v>
      </c>
      <c r="D8" s="31">
        <v>1.32573549490364</v>
      </c>
      <c r="E8" s="30">
        <v>5.0344776596635402E-2</v>
      </c>
      <c r="F8" s="30">
        <v>1.1980471226228801E-2</v>
      </c>
      <c r="G8" s="30">
        <v>7.4773742439609603E-2</v>
      </c>
      <c r="H8" s="30">
        <v>2.2096224971088702E-3</v>
      </c>
      <c r="I8" s="32">
        <v>0</v>
      </c>
      <c r="L8" s="3"/>
    </row>
    <row r="9" spans="1:19" x14ac:dyDescent="0.3">
      <c r="A9" s="13" t="s">
        <v>43</v>
      </c>
      <c r="B9" s="33">
        <v>0.151880843406941</v>
      </c>
      <c r="C9" s="33">
        <v>0.172745282501228</v>
      </c>
      <c r="D9" s="34">
        <v>1.40652112485252</v>
      </c>
      <c r="E9" s="33">
        <v>5.7629499302017002E-2</v>
      </c>
      <c r="F9" s="33">
        <v>9.2399815626103797E-3</v>
      </c>
      <c r="G9" s="33">
        <v>6.1421427271813302E-2</v>
      </c>
      <c r="H9" s="33">
        <v>2.5271428841782402E-3</v>
      </c>
      <c r="I9" s="35">
        <v>0</v>
      </c>
      <c r="L9" s="3"/>
    </row>
    <row r="10" spans="1:19" x14ac:dyDescent="0.3">
      <c r="A10" s="13" t="s">
        <v>44</v>
      </c>
      <c r="B10" s="33">
        <v>0.160349974498672</v>
      </c>
      <c r="C10" s="33">
        <v>0.18237784978333799</v>
      </c>
      <c r="D10" s="34">
        <v>1.39440861291298</v>
      </c>
      <c r="E10" s="33">
        <v>5.7426627755803102E-2</v>
      </c>
      <c r="F10" s="33">
        <v>7.2998240474383301E-3</v>
      </c>
      <c r="G10" s="33">
        <v>6.6900803181939195E-2</v>
      </c>
      <c r="H10" s="33">
        <v>2.45024953967339E-3</v>
      </c>
      <c r="I10" s="35">
        <v>0</v>
      </c>
      <c r="L10" s="15"/>
    </row>
    <row r="11" spans="1:19" x14ac:dyDescent="0.3">
      <c r="A11" s="9" t="s">
        <v>45</v>
      </c>
      <c r="B11" s="27">
        <v>0.161369571857958</v>
      </c>
      <c r="C11" s="27">
        <v>0.183537513042486</v>
      </c>
      <c r="D11" s="28">
        <v>1.40014248509154</v>
      </c>
      <c r="E11" s="27">
        <v>9.4735151031148004E-2</v>
      </c>
      <c r="F11" s="27">
        <v>7.4014745668415701E-3</v>
      </c>
      <c r="G11" s="27">
        <v>4.1714784184434903E-2</v>
      </c>
      <c r="H11" s="27">
        <v>2.1057026052321501E-3</v>
      </c>
      <c r="I11" s="29">
        <v>0</v>
      </c>
      <c r="L11" s="3"/>
    </row>
    <row r="12" spans="1:19" x14ac:dyDescent="0.3">
      <c r="A12" s="9" t="s">
        <v>46</v>
      </c>
      <c r="B12" s="27">
        <v>0.160491016608862</v>
      </c>
      <c r="C12" s="27">
        <v>0.18253826737533199</v>
      </c>
      <c r="D12" s="28">
        <v>1.4018000433005799</v>
      </c>
      <c r="E12" s="27">
        <v>8.55931032130018E-2</v>
      </c>
      <c r="F12" s="27">
        <v>6.9468753692443E-3</v>
      </c>
      <c r="G12" s="27">
        <v>3.6822539593301E-2</v>
      </c>
      <c r="H12" s="27">
        <v>2.2389905682111402E-3</v>
      </c>
      <c r="I12" s="29">
        <v>0</v>
      </c>
      <c r="L12" s="3"/>
    </row>
    <row r="13" spans="1:19" x14ac:dyDescent="0.3">
      <c r="A13" s="18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9" ht="21" x14ac:dyDescent="0.4">
      <c r="A14" s="4" t="s">
        <v>11</v>
      </c>
      <c r="C14" s="3" t="s">
        <v>12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9" x14ac:dyDescent="0.3">
      <c r="A15" s="6"/>
      <c r="B15" s="6" t="s">
        <v>13</v>
      </c>
      <c r="C15" s="6" t="s">
        <v>35</v>
      </c>
      <c r="D15" s="6" t="s">
        <v>15</v>
      </c>
      <c r="E15" s="6" t="s">
        <v>16</v>
      </c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" t="s">
        <v>23</v>
      </c>
      <c r="M15" s="6" t="s">
        <v>36</v>
      </c>
      <c r="N15" s="6" t="s">
        <v>37</v>
      </c>
      <c r="P15" s="8"/>
      <c r="Q15" s="8"/>
      <c r="R15" s="8"/>
      <c r="S15" s="8"/>
    </row>
    <row r="16" spans="1:19" x14ac:dyDescent="0.3">
      <c r="A16" s="9" t="s">
        <v>39</v>
      </c>
      <c r="B16" s="27">
        <v>0.120955768524834</v>
      </c>
      <c r="C16" s="28">
        <v>-4.9371027525635798</v>
      </c>
      <c r="D16" s="29">
        <v>5.8570478979046801</v>
      </c>
      <c r="E16" s="28">
        <v>0.28094161965061898</v>
      </c>
      <c r="F16" s="28">
        <v>9.2033069008774004E-2</v>
      </c>
      <c r="G16" s="27">
        <v>0.354294352491828</v>
      </c>
      <c r="H16" s="29">
        <v>2.1760625472518402E-2</v>
      </c>
      <c r="I16" s="27">
        <v>0</v>
      </c>
      <c r="J16" s="28">
        <v>8.5982948151129293</v>
      </c>
      <c r="K16" s="29">
        <v>-1.7755190388281099</v>
      </c>
      <c r="L16" s="29">
        <v>4.8426936727122101</v>
      </c>
      <c r="M16" s="27">
        <v>-0.88946843190185398</v>
      </c>
      <c r="N16" s="27">
        <f t="shared" ref="N16:N23" si="0">6*C16</f>
        <v>-29.62261651538148</v>
      </c>
    </row>
    <row r="17" spans="1:14" x14ac:dyDescent="0.3">
      <c r="A17" s="9" t="s">
        <v>40</v>
      </c>
      <c r="B17" s="27">
        <v>0.10599102328938501</v>
      </c>
      <c r="C17" s="28">
        <v>-4.22581380608732</v>
      </c>
      <c r="D17" s="29">
        <v>4.7366912237740397</v>
      </c>
      <c r="E17" s="28">
        <v>0.228976269748421</v>
      </c>
      <c r="F17" s="28">
        <v>7.8054401788588301E-2</v>
      </c>
      <c r="G17" s="27">
        <v>0.31356829937012098</v>
      </c>
      <c r="H17" s="29">
        <v>1.9529714926541999E-2</v>
      </c>
      <c r="I17" s="27">
        <v>0</v>
      </c>
      <c r="J17" s="28">
        <v>7.25496083955092</v>
      </c>
      <c r="K17" s="29">
        <v>-1.5548323771035499</v>
      </c>
      <c r="L17" s="29">
        <v>4.6660726560543999</v>
      </c>
      <c r="M17" s="27">
        <v>-0.76132261530469203</v>
      </c>
      <c r="N17" s="27">
        <f t="shared" si="0"/>
        <v>-25.35488283652392</v>
      </c>
    </row>
    <row r="18" spans="1:14" x14ac:dyDescent="0.3">
      <c r="A18" s="11" t="s">
        <v>41</v>
      </c>
      <c r="B18" s="30">
        <v>0.19976046571804501</v>
      </c>
      <c r="C18" s="31">
        <v>-6.92892475261473</v>
      </c>
      <c r="D18" s="32">
        <v>9.1623157304283307</v>
      </c>
      <c r="E18" s="31">
        <v>0.34906139998371</v>
      </c>
      <c r="F18" s="31">
        <v>8.6914463551127905E-2</v>
      </c>
      <c r="G18" s="30">
        <v>0.54197157893291903</v>
      </c>
      <c r="H18" s="32">
        <v>1.3873945939951201E-2</v>
      </c>
      <c r="I18" s="30">
        <v>0</v>
      </c>
      <c r="J18" s="31">
        <v>12.8839101070441</v>
      </c>
      <c r="K18" s="32">
        <v>-1.81225896491667</v>
      </c>
      <c r="L18" s="32">
        <v>7.10930962763182</v>
      </c>
      <c r="M18" s="30">
        <v>-1.2483150834310699</v>
      </c>
      <c r="N18" s="30">
        <f t="shared" si="0"/>
        <v>-41.57354851568838</v>
      </c>
    </row>
    <row r="19" spans="1:14" x14ac:dyDescent="0.3">
      <c r="A19" s="11" t="s">
        <v>42</v>
      </c>
      <c r="B19" s="30">
        <v>0.20086894446235401</v>
      </c>
      <c r="C19" s="31">
        <v>-6.9054762768740598</v>
      </c>
      <c r="D19" s="32">
        <v>9.1548350094669608</v>
      </c>
      <c r="E19" s="31">
        <v>0.34765466045259003</v>
      </c>
      <c r="F19" s="31">
        <v>8.2730859838495097E-2</v>
      </c>
      <c r="G19" s="30">
        <v>0.51634830454981495</v>
      </c>
      <c r="H19" s="32">
        <v>1.5258495734632499E-2</v>
      </c>
      <c r="I19" s="30">
        <v>0</v>
      </c>
      <c r="J19" s="31">
        <v>12.793701011380501</v>
      </c>
      <c r="K19" s="32">
        <v>-1.8140797730160501</v>
      </c>
      <c r="L19" s="32">
        <v>7.0524467565778304</v>
      </c>
      <c r="M19" s="30">
        <v>-1.2440906060416299</v>
      </c>
      <c r="N19" s="30">
        <f t="shared" si="0"/>
        <v>-41.432857661244356</v>
      </c>
    </row>
    <row r="20" spans="1:14" x14ac:dyDescent="0.3">
      <c r="A20" s="13" t="s">
        <v>43</v>
      </c>
      <c r="B20" s="33">
        <v>0.32711211857206002</v>
      </c>
      <c r="C20" s="34">
        <v>-11.9546058147626</v>
      </c>
      <c r="D20" s="35">
        <v>16.814405617748299</v>
      </c>
      <c r="E20" s="34">
        <v>0.68893794745774894</v>
      </c>
      <c r="F20" s="34">
        <v>0.11046033731668101</v>
      </c>
      <c r="G20" s="33">
        <v>0.73426895161463701</v>
      </c>
      <c r="H20" s="35">
        <v>3.0210997017933099E-2</v>
      </c>
      <c r="I20" s="33">
        <v>0</v>
      </c>
      <c r="J20" s="34">
        <v>19.6435940901024</v>
      </c>
      <c r="K20" s="35">
        <v>-2.33650051630043</v>
      </c>
      <c r="L20" s="35">
        <v>8.4072714527817496</v>
      </c>
      <c r="M20" s="33">
        <v>-2.15374178358763</v>
      </c>
      <c r="N20" s="33">
        <f t="shared" si="0"/>
        <v>-71.727634888575594</v>
      </c>
    </row>
    <row r="21" spans="1:14" x14ac:dyDescent="0.3">
      <c r="A21" s="13" t="s">
        <v>44</v>
      </c>
      <c r="B21" s="33">
        <v>0.31799733912276501</v>
      </c>
      <c r="C21" s="34">
        <v>-11.0076906899238</v>
      </c>
      <c r="D21" s="35">
        <v>15.349218706311699</v>
      </c>
      <c r="E21" s="34">
        <v>0.63213455570127197</v>
      </c>
      <c r="F21" s="34">
        <v>8.0354205205068696E-2</v>
      </c>
      <c r="G21" s="33">
        <v>0.73642334833425505</v>
      </c>
      <c r="H21" s="35">
        <v>2.6971589045852801E-2</v>
      </c>
      <c r="I21" s="33">
        <v>0</v>
      </c>
      <c r="J21" s="34">
        <v>17.887585870437501</v>
      </c>
      <c r="K21" s="35">
        <v>-2.2351686710074299</v>
      </c>
      <c r="L21" s="35">
        <v>8.0027901708085505</v>
      </c>
      <c r="M21" s="33">
        <v>-1.9831455546966701</v>
      </c>
      <c r="N21" s="33">
        <f t="shared" si="0"/>
        <v>-66.046144139542804</v>
      </c>
    </row>
    <row r="22" spans="1:14" x14ac:dyDescent="0.3">
      <c r="A22" s="9" t="s">
        <v>45</v>
      </c>
      <c r="B22" s="27">
        <v>0.42082465970204802</v>
      </c>
      <c r="C22" s="28">
        <v>-14.475086277799999</v>
      </c>
      <c r="D22" s="29">
        <v>20.2671832729134</v>
      </c>
      <c r="E22" s="28">
        <v>1.37129948471628</v>
      </c>
      <c r="F22" s="28">
        <v>0.107136982937974</v>
      </c>
      <c r="G22" s="27">
        <v>0.60382510012950097</v>
      </c>
      <c r="H22" s="29">
        <v>3.0480226886123601E-2</v>
      </c>
      <c r="I22" s="27">
        <v>0</v>
      </c>
      <c r="J22" s="28">
        <v>24.679935749362802</v>
      </c>
      <c r="K22" s="29">
        <v>-2.1715742830396398</v>
      </c>
      <c r="L22" s="29">
        <v>11.3649972474427</v>
      </c>
      <c r="M22" s="27">
        <v>-2.6078315438084498</v>
      </c>
      <c r="N22" s="27">
        <f t="shared" si="0"/>
        <v>-86.850517666799988</v>
      </c>
    </row>
    <row r="23" spans="1:14" x14ac:dyDescent="0.3">
      <c r="A23" s="9" t="s">
        <v>46</v>
      </c>
      <c r="B23" s="27">
        <v>0.39911578095544098</v>
      </c>
      <c r="C23" s="28">
        <v>-13.8035184103822</v>
      </c>
      <c r="D23" s="29">
        <v>19.349772705374001</v>
      </c>
      <c r="E23" s="28">
        <v>1.1814859760024099</v>
      </c>
      <c r="F23" s="28">
        <v>9.5891322053994102E-2</v>
      </c>
      <c r="G23" s="27">
        <v>0.50828060319315704</v>
      </c>
      <c r="H23" s="29">
        <v>3.0905947528974499E-2</v>
      </c>
      <c r="I23" s="27">
        <v>0</v>
      </c>
      <c r="J23" s="28">
        <v>22.033531151978899</v>
      </c>
      <c r="K23" s="29">
        <v>-2.0957519006729401</v>
      </c>
      <c r="L23" s="29">
        <v>10.5134253462464</v>
      </c>
      <c r="M23" s="27">
        <v>-2.48684187681445</v>
      </c>
      <c r="N23" s="27">
        <f t="shared" si="0"/>
        <v>-82.821110462293206</v>
      </c>
    </row>
    <row r="24" spans="1:14" x14ac:dyDescent="0.3">
      <c r="A24" s="18"/>
    </row>
    <row r="32" spans="1:14" ht="21" x14ac:dyDescent="0.4">
      <c r="A32" s="4"/>
      <c r="C32" s="5"/>
      <c r="D32" s="3"/>
      <c r="F32" s="3"/>
      <c r="G32" s="3"/>
      <c r="H32" s="3"/>
      <c r="K32" s="3"/>
      <c r="L32" s="3"/>
      <c r="M32" s="3"/>
    </row>
    <row r="33" spans="1:19" x14ac:dyDescent="0.3">
      <c r="A33" s="6"/>
      <c r="B33" s="7"/>
      <c r="C33" s="7"/>
      <c r="D33" s="7"/>
      <c r="F33" s="7"/>
      <c r="G33" s="7"/>
      <c r="H33" s="7"/>
      <c r="K33" s="8"/>
      <c r="L33" s="7"/>
      <c r="M33" s="7"/>
      <c r="N33" s="8"/>
      <c r="O33" s="8"/>
      <c r="P33" s="8"/>
      <c r="Q33" s="8"/>
      <c r="R33" s="8"/>
      <c r="S33" s="8"/>
    </row>
    <row r="34" spans="1:19" x14ac:dyDescent="0.3">
      <c r="A34" s="6"/>
      <c r="B34" s="22"/>
      <c r="C34" s="15"/>
      <c r="D34" s="23"/>
      <c r="F34" s="24"/>
      <c r="G34" s="22"/>
      <c r="H34" s="22"/>
      <c r="L34" s="3"/>
      <c r="M34" s="3"/>
    </row>
    <row r="35" spans="1:19" x14ac:dyDescent="0.3">
      <c r="A35" s="6"/>
      <c r="B35" s="22"/>
      <c r="C35" s="15"/>
      <c r="D35" s="23"/>
      <c r="E35" s="22"/>
      <c r="F35" s="24"/>
      <c r="G35" s="22"/>
      <c r="H35" s="22"/>
      <c r="L35" s="3"/>
      <c r="M35" s="3"/>
    </row>
    <row r="36" spans="1:19" x14ac:dyDescent="0.3">
      <c r="A36" s="6"/>
      <c r="B36" s="22"/>
      <c r="C36" s="15"/>
      <c r="D36" s="23"/>
      <c r="E36" s="22"/>
      <c r="F36" s="24"/>
      <c r="G36" s="22"/>
      <c r="H36" s="22"/>
      <c r="I36" s="22"/>
      <c r="L36" s="3"/>
      <c r="M36" s="3"/>
    </row>
    <row r="37" spans="1:19" x14ac:dyDescent="0.3">
      <c r="A37" s="6"/>
      <c r="B37" s="22"/>
      <c r="C37" s="15"/>
      <c r="D37" s="23"/>
      <c r="E37" s="24"/>
      <c r="F37" s="24"/>
      <c r="G37" s="22"/>
      <c r="H37" s="22"/>
      <c r="I37" s="22"/>
      <c r="L37" s="3"/>
      <c r="M37" s="3"/>
    </row>
    <row r="38" spans="1:19" x14ac:dyDescent="0.3">
      <c r="A38" s="6"/>
      <c r="B38" s="22"/>
      <c r="C38" s="15"/>
      <c r="D38" s="23"/>
      <c r="E38" s="24"/>
      <c r="F38" s="24"/>
      <c r="G38" s="22"/>
      <c r="H38" s="22"/>
      <c r="I38" s="22"/>
      <c r="L38" s="3"/>
      <c r="M38" s="3"/>
    </row>
    <row r="39" spans="1:19" x14ac:dyDescent="0.3">
      <c r="A39" s="6"/>
      <c r="B39" s="22"/>
      <c r="C39" s="15"/>
      <c r="D39" s="23"/>
      <c r="E39" s="22"/>
      <c r="F39" s="24"/>
      <c r="G39" s="22"/>
      <c r="H39" s="22"/>
      <c r="I39" s="22"/>
      <c r="L39" s="15"/>
      <c r="M39" s="16"/>
    </row>
    <row r="40" spans="1:19" x14ac:dyDescent="0.3">
      <c r="A40" s="6"/>
      <c r="B40" s="22"/>
      <c r="C40" s="15"/>
      <c r="D40" s="23"/>
      <c r="E40" s="22"/>
      <c r="F40" s="24"/>
      <c r="G40" s="22"/>
      <c r="H40" s="22"/>
      <c r="I40" s="22"/>
      <c r="L40" s="3"/>
      <c r="M40" s="3"/>
    </row>
    <row r="41" spans="1:19" x14ac:dyDescent="0.3">
      <c r="A41" s="6"/>
      <c r="B41" s="22"/>
      <c r="C41" s="15"/>
      <c r="D41" s="23"/>
      <c r="E41" s="24"/>
      <c r="F41" s="24"/>
      <c r="G41" s="22"/>
      <c r="H41" s="22"/>
      <c r="I41" s="22"/>
      <c r="L41" s="3"/>
      <c r="M41" s="3"/>
    </row>
    <row r="42" spans="1:19" x14ac:dyDescent="0.3">
      <c r="A42" s="6"/>
      <c r="B42" s="22"/>
      <c r="C42" s="15"/>
      <c r="D42" s="23"/>
      <c r="E42" s="22"/>
      <c r="F42" s="24"/>
      <c r="G42" s="22"/>
      <c r="H42" s="22"/>
      <c r="I42" s="22"/>
      <c r="L42" s="5"/>
      <c r="M42" s="3"/>
    </row>
    <row r="43" spans="1:19" x14ac:dyDescent="0.3">
      <c r="A43" s="6"/>
      <c r="B43" s="22"/>
      <c r="C43" s="15"/>
      <c r="D43" s="23"/>
      <c r="E43" s="22"/>
      <c r="F43" s="24"/>
      <c r="G43" s="22"/>
      <c r="H43" s="22"/>
      <c r="I43" s="22"/>
      <c r="L43" s="3"/>
      <c r="M43" s="3"/>
    </row>
    <row r="44" spans="1:19" x14ac:dyDescent="0.3">
      <c r="A44" s="6"/>
      <c r="B44" s="22"/>
      <c r="C44" s="15"/>
      <c r="D44" s="23"/>
      <c r="E44" s="22"/>
      <c r="F44" s="24"/>
      <c r="G44" s="22"/>
      <c r="H44" s="22"/>
      <c r="I44" s="22"/>
      <c r="L44" s="17"/>
      <c r="M44" s="17"/>
    </row>
    <row r="45" spans="1:19" x14ac:dyDescent="0.3">
      <c r="A45" s="6"/>
      <c r="B45" s="22"/>
      <c r="C45" s="15"/>
      <c r="D45" s="23"/>
      <c r="E45" s="22"/>
      <c r="F45" s="24"/>
      <c r="G45" s="22"/>
      <c r="H45" s="22"/>
      <c r="I45" s="22"/>
      <c r="L45" s="3"/>
      <c r="M45" s="3"/>
    </row>
    <row r="46" spans="1:19" x14ac:dyDescent="0.3">
      <c r="A46" s="1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9" ht="21" x14ac:dyDescent="0.4">
      <c r="A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9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8"/>
      <c r="O48" s="8"/>
      <c r="P48" s="8"/>
      <c r="Q48" s="8"/>
      <c r="R48" s="8"/>
      <c r="S48" s="8"/>
    </row>
    <row r="49" spans="1:13" x14ac:dyDescent="0.3">
      <c r="A49" s="6"/>
      <c r="B49" s="22"/>
      <c r="C49" s="15"/>
      <c r="D49" s="23"/>
      <c r="E49" s="22"/>
      <c r="F49" s="15"/>
      <c r="G49" s="23"/>
      <c r="H49" s="22"/>
      <c r="I49" s="15"/>
      <c r="J49" s="23"/>
      <c r="K49" s="22"/>
      <c r="L49" s="15"/>
      <c r="M49" s="23"/>
    </row>
    <row r="50" spans="1:13" x14ac:dyDescent="0.3">
      <c r="A50" s="6"/>
      <c r="B50" s="22"/>
      <c r="C50" s="15"/>
      <c r="D50" s="23"/>
      <c r="E50" s="22"/>
      <c r="F50" s="15"/>
      <c r="G50" s="23"/>
      <c r="H50" s="22"/>
      <c r="I50" s="15"/>
      <c r="J50" s="23"/>
      <c r="K50" s="22"/>
      <c r="L50" s="15"/>
      <c r="M50" s="23"/>
    </row>
    <row r="51" spans="1:13" x14ac:dyDescent="0.3">
      <c r="A51" s="6"/>
      <c r="B51" s="22"/>
      <c r="C51" s="15"/>
      <c r="D51" s="23"/>
      <c r="E51" s="22"/>
      <c r="F51" s="15"/>
      <c r="G51" s="23"/>
      <c r="H51" s="22"/>
      <c r="I51" s="15"/>
      <c r="J51" s="23"/>
      <c r="K51" s="22"/>
      <c r="L51" s="15"/>
      <c r="M51" s="23"/>
    </row>
    <row r="52" spans="1:13" x14ac:dyDescent="0.3">
      <c r="A52" s="6"/>
      <c r="B52" s="22"/>
      <c r="C52" s="15"/>
      <c r="D52" s="23"/>
      <c r="E52" s="22"/>
      <c r="F52" s="15"/>
      <c r="G52" s="23"/>
      <c r="H52" s="22"/>
      <c r="I52" s="15"/>
      <c r="J52" s="23"/>
      <c r="K52" s="22"/>
      <c r="L52" s="15"/>
      <c r="M52" s="23"/>
    </row>
    <row r="53" spans="1:13" x14ac:dyDescent="0.3">
      <c r="A53" s="6"/>
      <c r="B53" s="22"/>
      <c r="C53" s="15"/>
      <c r="D53" s="23"/>
      <c r="E53" s="22"/>
      <c r="F53" s="15"/>
      <c r="G53" s="23"/>
      <c r="H53" s="22"/>
      <c r="I53" s="15"/>
      <c r="J53" s="23"/>
      <c r="K53" s="22"/>
      <c r="L53" s="15"/>
      <c r="M53" s="23"/>
    </row>
    <row r="54" spans="1:13" x14ac:dyDescent="0.3">
      <c r="A54" s="6"/>
      <c r="B54" s="22"/>
      <c r="C54" s="15"/>
      <c r="D54" s="23"/>
      <c r="E54" s="22"/>
      <c r="F54" s="15"/>
      <c r="G54" s="23"/>
      <c r="H54" s="22"/>
      <c r="I54" s="25"/>
      <c r="J54" s="26"/>
      <c r="K54" s="22"/>
      <c r="L54" s="15"/>
      <c r="M54" s="23"/>
    </row>
    <row r="55" spans="1:13" x14ac:dyDescent="0.3">
      <c r="A55" s="6"/>
      <c r="B55" s="22"/>
      <c r="C55" s="15"/>
      <c r="D55" s="23"/>
      <c r="E55" s="22"/>
      <c r="F55" s="15"/>
      <c r="G55" s="23"/>
      <c r="H55" s="22"/>
      <c r="I55" s="15"/>
      <c r="J55" s="23"/>
      <c r="K55" s="22"/>
      <c r="L55" s="15"/>
      <c r="M55" s="23"/>
    </row>
    <row r="56" spans="1:13" x14ac:dyDescent="0.3">
      <c r="A56" s="6"/>
      <c r="B56" s="22"/>
      <c r="C56" s="15"/>
      <c r="D56" s="23"/>
      <c r="E56" s="22"/>
      <c r="F56" s="15"/>
      <c r="G56" s="23"/>
      <c r="H56" s="22"/>
      <c r="I56" s="15"/>
      <c r="J56" s="23"/>
      <c r="K56" s="22"/>
      <c r="L56" s="15"/>
      <c r="M56" s="23"/>
    </row>
    <row r="57" spans="1:13" x14ac:dyDescent="0.3">
      <c r="A57" s="6"/>
      <c r="B57" s="22"/>
      <c r="C57" s="15"/>
      <c r="D57" s="23"/>
      <c r="E57" s="22"/>
      <c r="F57" s="15"/>
      <c r="G57" s="23"/>
      <c r="H57" s="22"/>
      <c r="I57" s="15"/>
      <c r="J57" s="23"/>
      <c r="K57" s="22"/>
      <c r="L57" s="15"/>
      <c r="M57" s="23"/>
    </row>
    <row r="58" spans="1:13" x14ac:dyDescent="0.3">
      <c r="A58" s="6"/>
      <c r="B58" s="22"/>
      <c r="C58" s="15"/>
      <c r="D58" s="23"/>
      <c r="E58" s="22"/>
      <c r="F58" s="15"/>
      <c r="G58" s="23"/>
      <c r="H58" s="22"/>
      <c r="I58" s="15"/>
      <c r="J58" s="23"/>
      <c r="K58" s="22"/>
      <c r="L58" s="15"/>
      <c r="M58" s="23"/>
    </row>
    <row r="59" spans="1:13" x14ac:dyDescent="0.3">
      <c r="A59" s="6"/>
      <c r="B59" s="22"/>
      <c r="C59" s="15"/>
      <c r="D59" s="23"/>
      <c r="E59" s="22"/>
      <c r="F59" s="15"/>
      <c r="G59" s="23"/>
      <c r="H59" s="22"/>
      <c r="I59" s="15"/>
      <c r="J59" s="23"/>
      <c r="K59" s="22"/>
      <c r="L59" s="15"/>
      <c r="M59" s="23"/>
    </row>
    <row r="60" spans="1:13" x14ac:dyDescent="0.3">
      <c r="A60" s="6"/>
      <c r="B60" s="22"/>
      <c r="C60" s="15"/>
      <c r="D60" s="23"/>
      <c r="E60" s="22"/>
      <c r="F60" s="15"/>
      <c r="G60" s="23"/>
      <c r="H60" s="22"/>
      <c r="I60" s="15"/>
      <c r="J60" s="23"/>
      <c r="K60" s="22"/>
      <c r="L60" s="15"/>
      <c r="M60" s="23"/>
    </row>
    <row r="61" spans="1:13" x14ac:dyDescent="0.3">
      <c r="A61" s="18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Roman,Regular"&amp;A</oddHeader>
    <oddFooter>&amp;C&amp;"Times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Chemostats</vt:lpstr>
      <vt:lpstr>Batch</vt:lpstr>
      <vt:lpstr>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M.M.M. Bisschops</dc:creator>
  <dc:description/>
  <cp:lastModifiedBy>Grigaitis, P.</cp:lastModifiedBy>
  <cp:revision>13</cp:revision>
  <dcterms:created xsi:type="dcterms:W3CDTF">2020-03-19T10:01:43Z</dcterms:created>
  <dcterms:modified xsi:type="dcterms:W3CDTF">2022-01-20T12:20:04Z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