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6CB46A5D-5067-C846-81AC-ED55E7A3581B}" xr6:coauthVersionLast="36" xr6:coauthVersionMax="36" xr10:uidLastSave="{00000000-0000-0000-0000-000000000000}"/>
  <bookViews>
    <workbookView xWindow="780" yWindow="1000" windowWidth="27640" windowHeight="16440" xr2:uid="{5C8E11C0-FCDC-C041-8B36-7690FB2C84D7}"/>
  </bookViews>
  <sheets>
    <sheet name="S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1" l="1"/>
  <c r="P4" i="1"/>
  <c r="Q4" i="1"/>
  <c r="W4" i="1"/>
  <c r="O5" i="1"/>
  <c r="P5" i="1"/>
  <c r="Q5" i="1"/>
  <c r="T5" i="1"/>
  <c r="U5" i="1"/>
  <c r="V5" i="1"/>
  <c r="W5" i="1"/>
  <c r="P6" i="1"/>
  <c r="P8" i="1"/>
  <c r="O9" i="1"/>
  <c r="P9" i="1"/>
  <c r="Q9" i="1"/>
  <c r="W9" i="1"/>
  <c r="O10" i="1"/>
  <c r="P10" i="1"/>
  <c r="Q10" i="1"/>
  <c r="W10" i="1"/>
  <c r="O11" i="1"/>
  <c r="P11" i="1"/>
  <c r="Q11" i="1"/>
  <c r="W11" i="1"/>
  <c r="P12" i="1"/>
  <c r="O13" i="1"/>
  <c r="P13" i="1"/>
  <c r="Q13" i="1"/>
  <c r="O14" i="1"/>
  <c r="P14" i="1"/>
  <c r="Q14" i="1"/>
  <c r="W14" i="1"/>
  <c r="P15" i="1"/>
  <c r="O17" i="1"/>
  <c r="P17" i="1"/>
  <c r="Q17" i="1"/>
  <c r="W17" i="1"/>
  <c r="O18" i="1"/>
  <c r="P18" i="1"/>
  <c r="Q18" i="1"/>
  <c r="O19" i="1"/>
  <c r="P19" i="1"/>
  <c r="Q19" i="1"/>
  <c r="O20" i="1"/>
  <c r="P20" i="1"/>
  <c r="Q20" i="1"/>
  <c r="W20" i="1"/>
  <c r="O21" i="1"/>
  <c r="P21" i="1"/>
  <c r="Q21" i="1"/>
  <c r="W21" i="1"/>
  <c r="O23" i="1"/>
  <c r="P23" i="1"/>
  <c r="Q23" i="1"/>
  <c r="W23" i="1"/>
  <c r="O24" i="1"/>
  <c r="P24" i="1"/>
  <c r="Q24" i="1"/>
  <c r="W24" i="1"/>
  <c r="O25" i="1"/>
  <c r="P25" i="1"/>
  <c r="Q25" i="1"/>
  <c r="W25" i="1"/>
  <c r="O26" i="1"/>
  <c r="P26" i="1"/>
  <c r="Q26" i="1"/>
  <c r="W26" i="1"/>
  <c r="O27" i="1"/>
  <c r="P27" i="1"/>
  <c r="Q27" i="1"/>
  <c r="W27" i="1"/>
  <c r="O28" i="1"/>
  <c r="P28" i="1"/>
  <c r="Q28" i="1"/>
  <c r="W28" i="1"/>
  <c r="O29" i="1"/>
  <c r="P29" i="1"/>
  <c r="Q29" i="1"/>
  <c r="W29" i="1"/>
  <c r="O30" i="1"/>
  <c r="P30" i="1"/>
  <c r="Q30" i="1"/>
  <c r="W30" i="1"/>
  <c r="P31" i="1"/>
  <c r="O32" i="1"/>
  <c r="P32" i="1"/>
  <c r="Q32" i="1"/>
  <c r="W32" i="1"/>
  <c r="O33" i="1"/>
  <c r="P33" i="1"/>
  <c r="Q33" i="1"/>
  <c r="W33" i="1"/>
  <c r="O34" i="1"/>
  <c r="P34" i="1"/>
  <c r="Q34" i="1"/>
  <c r="W34" i="1"/>
  <c r="O43" i="1"/>
  <c r="P43" i="1"/>
  <c r="Q43" i="1"/>
  <c r="W43" i="1"/>
  <c r="O44" i="1"/>
  <c r="P44" i="1"/>
  <c r="Q44" i="1"/>
  <c r="W44" i="1"/>
  <c r="O45" i="1"/>
  <c r="P45" i="1"/>
  <c r="Q45" i="1"/>
  <c r="W45" i="1"/>
</calcChain>
</file>

<file path=xl/sharedStrings.xml><?xml version="1.0" encoding="utf-8"?>
<sst xmlns="http://schemas.openxmlformats.org/spreadsheetml/2006/main" count="612" uniqueCount="325">
  <si>
    <t>Horváth et al. (2022). "The transcriptomic and physiological basis of desiccation stress response in natural European Drosophila melanogaster populations"</t>
  </si>
  <si>
    <t xml:space="preserve">Green et. al (2021). "Natural variation in copper tolerance in Drosophila melanogaster is shaped by transcriptional and physiological changes in the gut." bioRxiv, doi:10.1101/2021.07.12.452058 </t>
  </si>
  <si>
    <r>
      <t>Everett, Logan J et al. “Gene expression networks in the </t>
    </r>
    <r>
      <rPr>
        <i/>
        <sz val="11"/>
        <rFont val="Times New Roman"/>
        <family val="1"/>
      </rPr>
      <t>Drosophila</t>
    </r>
    <r>
      <rPr>
        <sz val="11"/>
        <rFont val="Times New Roman"/>
        <family val="1"/>
      </rPr>
      <t> Genetic Reference Panel.” </t>
    </r>
    <r>
      <rPr>
        <i/>
        <sz val="11"/>
        <rFont val="Times New Roman"/>
        <family val="1"/>
      </rPr>
      <t>Genome research</t>
    </r>
    <r>
      <rPr>
        <sz val="11"/>
        <rFont val="Times New Roman"/>
        <family val="1"/>
      </rPr>
      <t> vol. 30,3 (2020): 485-496. doi:10.1101/gr.257592.119</t>
    </r>
  </si>
  <si>
    <t>Mackay, T., Richards, S., Stone, E. et al. The Drosophila melanogaster Genetic Reference Panel. Nature 482, 173–178 (2012). https://doi.org/10.1038/nature10811</t>
  </si>
  <si>
    <t>Horváth et al. (2022)</t>
  </si>
  <si>
    <t>SRX8672211,SRX8672210,SRX8672209</t>
  </si>
  <si>
    <t>SRR12187561</t>
  </si>
  <si>
    <t>This work (MACROGEN)</t>
  </si>
  <si>
    <t>SRR12187576</t>
  </si>
  <si>
    <t>Nanopore</t>
  </si>
  <si>
    <t>ONT</t>
  </si>
  <si>
    <t>TOM-008</t>
  </si>
  <si>
    <t>-</t>
  </si>
  <si>
    <t>Not used in eQTL</t>
  </si>
  <si>
    <t>NotSequenced</t>
  </si>
  <si>
    <t>SRR9951102</t>
  </si>
  <si>
    <t>PacBio</t>
  </si>
  <si>
    <t>TOM-007</t>
  </si>
  <si>
    <t>SRR9951090</t>
  </si>
  <si>
    <t>This work (CRG)</t>
  </si>
  <si>
    <t>SRR9951089</t>
  </si>
  <si>
    <t>TEN-015</t>
  </si>
  <si>
    <t>SRX2962485</t>
  </si>
  <si>
    <t>NCBI (SRA)</t>
  </si>
  <si>
    <t>SRR9951094</t>
  </si>
  <si>
    <t>STO-022</t>
  </si>
  <si>
    <t>SRR9951097</t>
  </si>
  <si>
    <t>SRR9951096</t>
  </si>
  <si>
    <t>SLA-001</t>
  </si>
  <si>
    <t>Everett et al. (2020)</t>
  </si>
  <si>
    <t>SRX4484247,SRX4484246</t>
  </si>
  <si>
    <t>SRX021563</t>
  </si>
  <si>
    <t>Mackay et. al (2012)</t>
  </si>
  <si>
    <t>SRR12187577</t>
  </si>
  <si>
    <t>RAL-855</t>
  </si>
  <si>
    <t>SRX4484103,SRX4484102</t>
  </si>
  <si>
    <t>SRX023451</t>
  </si>
  <si>
    <t>SRR12187578</t>
  </si>
  <si>
    <t>RAL-737</t>
  </si>
  <si>
    <t>SRX4483895,SRX4483894</t>
  </si>
  <si>
    <t>SRX021245</t>
  </si>
  <si>
    <t>SRR12187579</t>
  </si>
  <si>
    <t>RAL-426</t>
  </si>
  <si>
    <t>SRX4483807,SRX4483806</t>
  </si>
  <si>
    <t>SRR933572</t>
  </si>
  <si>
    <t>SRR9951099</t>
  </si>
  <si>
    <t>RAL-375</t>
  </si>
  <si>
    <t>SRX4483567,SRX4483566</t>
  </si>
  <si>
    <t>SRR834547</t>
  </si>
  <si>
    <t>SRR9951098</t>
  </si>
  <si>
    <t>RAL-177</t>
  </si>
  <si>
    <t>SRX4483563,SRX4483562</t>
  </si>
  <si>
    <t>SRX020763/SRX020762</t>
  </si>
  <si>
    <t>SRR12187580</t>
  </si>
  <si>
    <t>RAL-176</t>
  </si>
  <si>
    <t>SRX4484299,SRX4484298</t>
  </si>
  <si>
    <t>SRX021503</t>
  </si>
  <si>
    <t>SRR12187581</t>
  </si>
  <si>
    <t>RAL-091</t>
  </si>
  <si>
    <t>SRX4484023,SRX4484022</t>
  </si>
  <si>
    <t>SRX021327</t>
  </si>
  <si>
    <t>SRR12187582</t>
  </si>
  <si>
    <t>RAL-059</t>
  </si>
  <si>
    <t>Green et. al (in prep)</t>
  </si>
  <si>
    <t>SRX8752651,SRX8752650</t>
  </si>
  <si>
    <t>SRR12187562</t>
  </si>
  <si>
    <t>SRR12187583</t>
  </si>
  <si>
    <t>MUN-020</t>
  </si>
  <si>
    <t>SRR9951093</t>
  </si>
  <si>
    <t>MUN-016</t>
  </si>
  <si>
    <t>SRR12187564</t>
  </si>
  <si>
    <t>SRR12187584</t>
  </si>
  <si>
    <t>MUN-015</t>
  </si>
  <si>
    <t>SRX8672199,SRX8672198,SRX8672197</t>
  </si>
  <si>
    <t>SRR12187565</t>
  </si>
  <si>
    <t>SRR12187555</t>
  </si>
  <si>
    <t>MUN-013</t>
  </si>
  <si>
    <t>SRR12187566</t>
  </si>
  <si>
    <t>SRR12187556</t>
  </si>
  <si>
    <t>MUN-009</t>
  </si>
  <si>
    <t>Green et. al (2021)</t>
  </si>
  <si>
    <t>SRX8752657,SRX8752656,SRX8752655</t>
  </si>
  <si>
    <t>SRR12187567</t>
  </si>
  <si>
    <t>SRR12187557</t>
  </si>
  <si>
    <t>MUN-008</t>
  </si>
  <si>
    <t>SRX8672205,SRX8672204,SRX8672203</t>
  </si>
  <si>
    <t>SRR12187568</t>
  </si>
  <si>
    <t>SRR12187558</t>
  </si>
  <si>
    <t>LUN-007</t>
  </si>
  <si>
    <t>SRR9951092</t>
  </si>
  <si>
    <t>SRR9951095</t>
  </si>
  <si>
    <t>LUN-004</t>
  </si>
  <si>
    <t>SRR9951088</t>
  </si>
  <si>
    <t>SRR9951104</t>
  </si>
  <si>
    <t>KIE-094</t>
  </si>
  <si>
    <t>SRR9951100</t>
  </si>
  <si>
    <t>SRR9951101</t>
  </si>
  <si>
    <t>JUT-011</t>
  </si>
  <si>
    <t>SRX8752667,SRX8752666,SRX8752665</t>
  </si>
  <si>
    <t>SRR12187569</t>
  </si>
  <si>
    <t>SRR12187559</t>
  </si>
  <si>
    <t>JUT-008</t>
  </si>
  <si>
    <t>SRX8672187,SRX8672186,SRX8672185</t>
  </si>
  <si>
    <t>SRR9951106</t>
  </si>
  <si>
    <t>SRR9951108</t>
  </si>
  <si>
    <t>GIM-024</t>
  </si>
  <si>
    <t>Horváth et al. 2022)</t>
  </si>
  <si>
    <t>SRX8672193,SRX8672192,SRX8672191</t>
  </si>
  <si>
    <t>SRR12187570</t>
  </si>
  <si>
    <t>SRR12187560</t>
  </si>
  <si>
    <t>GIM-012</t>
  </si>
  <si>
    <t>SRR12187571</t>
  </si>
  <si>
    <t>SRR12187563</t>
  </si>
  <si>
    <t>COR-025</t>
  </si>
  <si>
    <t>SRX8672181,SRX8672180,SRX8672179</t>
  </si>
  <si>
    <t>SRR12187572</t>
  </si>
  <si>
    <t>SRR12187574</t>
  </si>
  <si>
    <t>COR-023</t>
  </si>
  <si>
    <t>SRX8752661,SRX8752644,SRX8752643</t>
  </si>
  <si>
    <t>SRR12187573</t>
  </si>
  <si>
    <t>SRR12187585</t>
  </si>
  <si>
    <t>COR-018</t>
  </si>
  <si>
    <t>SRR9951103</t>
  </si>
  <si>
    <t>SRR9951091</t>
  </si>
  <si>
    <t>COR-014</t>
  </si>
  <si>
    <t>SRX8752672,SRX8752671</t>
  </si>
  <si>
    <t>SRR12187575</t>
  </si>
  <si>
    <t>SRR12187586</t>
  </si>
  <si>
    <t>AKA-018</t>
  </si>
  <si>
    <t>SRR9951105</t>
  </si>
  <si>
    <t>SRR9951107</t>
  </si>
  <si>
    <t>AKA-017</t>
  </si>
  <si>
    <t>Source RNA-Seq</t>
  </si>
  <si>
    <t>RNA-Seq Accession</t>
  </si>
  <si>
    <t>Heterozygosity</t>
  </si>
  <si>
    <t>Short-Read Accession</t>
  </si>
  <si>
    <t>Geomic Short-Read seq. Source</t>
  </si>
  <si>
    <t>Long-read seq. Accession</t>
  </si>
  <si>
    <t>Long-read Technology</t>
  </si>
  <si>
    <t>Technology</t>
  </si>
  <si>
    <t>PF N50 (Kb)</t>
  </si>
  <si>
    <t>PF bases (Gb)</t>
  </si>
  <si>
    <t>PF reads</t>
  </si>
  <si>
    <t>Theoretical Coverage</t>
  </si>
  <si>
    <t>Raw yield (Gb)</t>
  </si>
  <si>
    <t>Flow Cells</t>
  </si>
  <si>
    <t>Sample</t>
  </si>
  <si>
    <r>
      <t xml:space="preserve">Table S2C. </t>
    </r>
    <r>
      <rPr>
        <sz val="11"/>
        <rFont val="Times New Roman"/>
        <family val="1"/>
      </rPr>
      <t>Per sample summary sequencing results an accession numbers for the 32 genomes sequenced in this work. Accessions for the RNA-seq datasets used in this work are also given. PF: passing filter sequences.</t>
    </r>
  </si>
  <si>
    <t>922 (0.0%)</t>
  </si>
  <si>
    <t xml:space="preserve">Gentra Puregene Tissue Kit (Qiagen) </t>
  </si>
  <si>
    <t>2909 (0.1%)</t>
  </si>
  <si>
    <t>Reads Q &gt; Q10</t>
  </si>
  <si>
    <t>Longest read</t>
  </si>
  <si>
    <t>Yield (Gb)</t>
  </si>
  <si>
    <t>Readlength N50</t>
  </si>
  <si>
    <t>Mean read length</t>
  </si>
  <si>
    <t>Median read length</t>
  </si>
  <si>
    <t>Total bases</t>
  </si>
  <si>
    <t>Number of reads:</t>
  </si>
  <si>
    <t>Coverage (Teor)</t>
  </si>
  <si>
    <t>Pass Yield (Gb)</t>
  </si>
  <si>
    <t>A 260/230</t>
  </si>
  <si>
    <t>A 260/280</t>
  </si>
  <si>
    <t>DNA concentration (ng/ul)</t>
  </si>
  <si>
    <t>DNA extraction method</t>
  </si>
  <si>
    <t># of flies</t>
  </si>
  <si>
    <t>Genome</t>
  </si>
  <si>
    <r>
      <t>Table S2B.</t>
    </r>
    <r>
      <rPr>
        <sz val="11"/>
        <rFont val="Times New Roman"/>
        <family val="1"/>
      </rPr>
      <t xml:space="preserve"> DNA extraction and sequencing metrics for the two genomes sequenced using PacBio technologies. </t>
    </r>
  </si>
  <si>
    <t>510,820 (47.0%)</t>
  </si>
  <si>
    <t>20180214_1451_B22</t>
  </si>
  <si>
    <t>FAH55432</t>
  </si>
  <si>
    <t>none</t>
  </si>
  <si>
    <t>SQK-LSK108</t>
  </si>
  <si>
    <t>544,711 (58.47%)</t>
  </si>
  <si>
    <t>20180206_1027_B22</t>
  </si>
  <si>
    <t>FAH44233</t>
  </si>
  <si>
    <t>2 min 4000 rpm RT</t>
  </si>
  <si>
    <t>Blood and Cell Culture DNA Mini Kit (Qiagen)</t>
  </si>
  <si>
    <t>1241662 (61.0%)</t>
  </si>
  <si>
    <t>20180702_1412_SLO_1_16_1</t>
  </si>
  <si>
    <t>FAJ05024</t>
  </si>
  <si>
    <t>RAL91/20190715_1347_MN20696_FAL16115</t>
  </si>
  <si>
    <t>FAL16115</t>
  </si>
  <si>
    <t>SQK-LSK109</t>
  </si>
  <si>
    <t>981519(39.7%)</t>
  </si>
  <si>
    <t>RAL91/20190712_0917_MN20696_FAL09597</t>
  </si>
  <si>
    <t>FAL09597</t>
  </si>
  <si>
    <t>1194126(27.8%)</t>
  </si>
  <si>
    <t>RAL855/20190726_1317_MN20696_FAL01708</t>
  </si>
  <si>
    <t>FAL01708</t>
  </si>
  <si>
    <t>RAL737/20190802_1503_MN20696_FAL00741</t>
  </si>
  <si>
    <t>FAL010741</t>
  </si>
  <si>
    <t>898727(25.2%)</t>
  </si>
  <si>
    <t>RAL737/20190719_0950_MN20696_FAL09667</t>
  </si>
  <si>
    <t>FAL099667</t>
  </si>
  <si>
    <t>805163(23.5%)</t>
  </si>
  <si>
    <t>RAL59/20190724_1041_MN20696_FAL14138</t>
  </si>
  <si>
    <t>FAL14138</t>
  </si>
  <si>
    <t>1014955(46.5%)</t>
  </si>
  <si>
    <t>RAL426/20190716_1420_MN20696_FAL16115</t>
  </si>
  <si>
    <t>FAL16115 (reused)</t>
  </si>
  <si>
    <t>648973(22.1%)</t>
  </si>
  <si>
    <t>RAL176/20190722_1359_MN20696_FAL10268</t>
  </si>
  <si>
    <t>FAL10263</t>
  </si>
  <si>
    <t>594,013 (52.66%)</t>
  </si>
  <si>
    <t>20180309_1001_RAL375</t>
  </si>
  <si>
    <t>FAH59872</t>
  </si>
  <si>
    <t>827,617 (60.86%)</t>
  </si>
  <si>
    <t>20180212_1159_RAL177</t>
  </si>
  <si>
    <t>FAH57876</t>
  </si>
  <si>
    <t>836672 (50.7%)</t>
  </si>
  <si>
    <t>20180706_1105_TEN_1_15_15</t>
  </si>
  <si>
    <t>FAJ03783</t>
  </si>
  <si>
    <t>1157811(41.4%)</t>
  </si>
  <si>
    <t>TOM1158/20190211_1152_MN20696_FAK43815</t>
  </si>
  <si>
    <t>FAK43815</t>
  </si>
  <si>
    <t>658032 (35.7%)</t>
  </si>
  <si>
    <t>LUN_1_15_7/20190206_1456_MN20696_FAK43747</t>
  </si>
  <si>
    <t>FAK43747</t>
  </si>
  <si>
    <t>183,399 (32.33%)</t>
  </si>
  <si>
    <t>20180119_1323_LUND15_4</t>
  </si>
  <si>
    <t>FAH45995</t>
  </si>
  <si>
    <t>1 min 5000 rpm RT</t>
  </si>
  <si>
    <t>339,730 (37.67%)</t>
  </si>
  <si>
    <t>20180115_1007_LUN_15_4</t>
  </si>
  <si>
    <t>FAH52182</t>
  </si>
  <si>
    <t>194,422 (21.07%)</t>
  </si>
  <si>
    <t>20180108_1136_LUN-15-4</t>
  </si>
  <si>
    <t>FAH51573</t>
  </si>
  <si>
    <t>2 min 5000 rpm RT</t>
  </si>
  <si>
    <t>105,394 (52.22%)</t>
  </si>
  <si>
    <t>20171214_and_20171215_LUND15_4</t>
  </si>
  <si>
    <t>FAH39761</t>
  </si>
  <si>
    <t>Gentra Puregene Tissue Kit (Qiagen) + phenol chlorophorm extraction</t>
  </si>
  <si>
    <t>7,900 (22.94%)</t>
  </si>
  <si>
    <t>20171205_1139_LUND15_4</t>
  </si>
  <si>
    <t>FAH39061</t>
  </si>
  <si>
    <t>1 min 6000 rpm RT</t>
  </si>
  <si>
    <t>193,575 (29.34%)</t>
  </si>
  <si>
    <t>20171121_1404_LUND15_4</t>
  </si>
  <si>
    <t>907232 (62.0%)</t>
  </si>
  <si>
    <t>20180626_1458_KIE_15_94</t>
  </si>
  <si>
    <t>FAJ01068</t>
  </si>
  <si>
    <t>451693(12.7%)</t>
  </si>
  <si>
    <t>AKA1518/20190805_1033_MN20696_FAL01246</t>
  </si>
  <si>
    <t>FAL01246</t>
  </si>
  <si>
    <t xml:space="preserve"> </t>
  </si>
  <si>
    <t>811,887 (63.59%)</t>
  </si>
  <si>
    <t>20180208_1437_FIN1_15_17</t>
  </si>
  <si>
    <t>FAH59274</t>
  </si>
  <si>
    <t>664,844 (51.23%)</t>
  </si>
  <si>
    <t>20180131_1022_FIN1_15_17</t>
  </si>
  <si>
    <t>FAH44929</t>
  </si>
  <si>
    <t>1394505 (52%)</t>
  </si>
  <si>
    <t>20180621_1325_GIM_1_15_24</t>
  </si>
  <si>
    <t>FAJ01291</t>
  </si>
  <si>
    <t>252528 (34.1%)</t>
  </si>
  <si>
    <t>20180614_1347_GIM_1_15_24</t>
  </si>
  <si>
    <t>FAH84805</t>
  </si>
  <si>
    <t>961017 (38.4%)</t>
  </si>
  <si>
    <t>GIM11512/20190208_1323_MN20696_FAK43726</t>
  </si>
  <si>
    <t>FAK43726</t>
  </si>
  <si>
    <t>533739(29.8%)</t>
  </si>
  <si>
    <t>COR1525/20190225_1115_MN20696_FAK51255</t>
  </si>
  <si>
    <t>FAK51255</t>
  </si>
  <si>
    <t>--</t>
  </si>
  <si>
    <t>sQK-LSK108</t>
  </si>
  <si>
    <t>1224425(95.4%)</t>
  </si>
  <si>
    <t>COR1518/20190215_1307_MN20696_FAK43950</t>
  </si>
  <si>
    <t>FAK43950</t>
  </si>
  <si>
    <t>226,457 (36.69%)</t>
  </si>
  <si>
    <t>20180123_1054_COR1_15_14_1</t>
  </si>
  <si>
    <t>FAH51754</t>
  </si>
  <si>
    <t>745,867 (59.68%)</t>
  </si>
  <si>
    <t>20180125_1535_COR1_15_14_1</t>
  </si>
  <si>
    <t>FAH44333</t>
  </si>
  <si>
    <t>1610781(48.7%)</t>
  </si>
  <si>
    <t>JUT158/20190220_1458_MN20696_FAK50919</t>
  </si>
  <si>
    <t>FAK50919</t>
  </si>
  <si>
    <t>75,901 (50.77%)</t>
  </si>
  <si>
    <t>20180221_1128_JUT15_11i</t>
  </si>
  <si>
    <t>FAH5352</t>
  </si>
  <si>
    <t>803,177 (40.73%)</t>
  </si>
  <si>
    <t>20180202_1007_JUT15_11i</t>
  </si>
  <si>
    <t>FAH44628</t>
  </si>
  <si>
    <t>1196547 (67.6%)</t>
  </si>
  <si>
    <t>20180831_1015_MUN15_9</t>
  </si>
  <si>
    <t>FAJ03514</t>
  </si>
  <si>
    <t>606234(33.2%)</t>
  </si>
  <si>
    <t>MUN1158/20190213_1148_MN20696_FAK43702</t>
  </si>
  <si>
    <t>FAK43702</t>
  </si>
  <si>
    <t>295254(6.7%)</t>
  </si>
  <si>
    <t>MUN1520/20190807_1343_MN20696_FAL11833</t>
  </si>
  <si>
    <t>FAL11833</t>
  </si>
  <si>
    <t>794525(47.2%)</t>
  </si>
  <si>
    <t>MUN291515/20190218_1335_MN20696_FAK51105</t>
  </si>
  <si>
    <t>FAK51105</t>
  </si>
  <si>
    <t>MUN015</t>
  </si>
  <si>
    <t>1035167 (49.4%)</t>
  </si>
  <si>
    <t>MUN_15_15_COR_15_23_2nd</t>
  </si>
  <si>
    <t>FAK34310</t>
  </si>
  <si>
    <t>33 EACH</t>
  </si>
  <si>
    <t>2.4 EACH</t>
  </si>
  <si>
    <t>929581 (65.3%)</t>
  </si>
  <si>
    <t>MUN1515_COR1523_20181220</t>
  </si>
  <si>
    <t>FAK36620</t>
  </si>
  <si>
    <t>13 each</t>
  </si>
  <si>
    <t>1.6 EACH</t>
  </si>
  <si>
    <t>2.29/2.3</t>
  </si>
  <si>
    <t>1.89/2.31</t>
  </si>
  <si>
    <t>726/854</t>
  </si>
  <si>
    <t>MUN-013 and COR-023</t>
  </si>
  <si>
    <t>Read Length N50</t>
  </si>
  <si>
    <t>Raw Yield (Gb)</t>
  </si>
  <si>
    <t>Raw bases</t>
  </si>
  <si>
    <t>Run ID</t>
  </si>
  <si>
    <t>Flow Cell QC (active pores)</t>
  </si>
  <si>
    <t>Flow Cell ID</t>
  </si>
  <si>
    <t>Concentration after end prep step (ng/ul)</t>
  </si>
  <si>
    <t>Fragmentation protocol (g-Tubes)</t>
  </si>
  <si>
    <t>Starting DNA amount (ug)</t>
  </si>
  <si>
    <t>Nanopore® Library Kit</t>
  </si>
  <si>
    <t>DNA concentration (ng/ul) Qubit</t>
  </si>
  <si>
    <r>
      <t xml:space="preserve">Table S2A. </t>
    </r>
    <r>
      <rPr>
        <sz val="11"/>
        <rFont val="Times New Roman"/>
        <family val="1"/>
      </rPr>
      <t xml:space="preserve">DNA extraction and sequencing metrics for each of the Oxford Nanopore Technologies sequencing runs. QC values (concentration and A260/280 and A260/230 ratios) of the DNA extractions are shown. All the DNA samples have passed an integrity check in a 1% gel electrophoresis (not shown). </t>
    </r>
  </si>
  <si>
    <r>
      <t>Table S2.</t>
    </r>
    <r>
      <rPr>
        <sz val="11"/>
        <rFont val="Times New Roman"/>
        <family val="1"/>
      </rPr>
      <t xml:space="preserve"> DNA extraction and sequencing metrics for the 32 genomes sequenced in this work.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</si>
</sst>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rgb="FF000000"/>
      <name val="Calibri"/>
      <family val="2"/>
      <charset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rgb="FF000000"/>
      <name val="Arial"/>
      <family val="2"/>
      <charset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right"/>
    </xf>
    <xf numFmtId="165" fontId="1" fillId="0" borderId="2" xfId="1" applyNumberFormat="1" applyFont="1" applyBorder="1" applyAlignment="1">
      <alignment horizontal="center" vertical="center"/>
    </xf>
    <xf numFmtId="0" fontId="1" fillId="0" borderId="2" xfId="1" applyFont="1" applyFill="1" applyBorder="1" applyAlignment="1">
      <alignment horizontal="center"/>
    </xf>
    <xf numFmtId="0" fontId="1" fillId="0" borderId="3" xfId="1" applyFont="1" applyFill="1" applyBorder="1"/>
    <xf numFmtId="0" fontId="1" fillId="0" borderId="4" xfId="0" applyFont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165" fontId="1" fillId="0" borderId="0" xfId="1" applyNumberFormat="1" applyFont="1" applyBorder="1" applyAlignment="1">
      <alignment horizontal="center"/>
    </xf>
    <xf numFmtId="3" fontId="1" fillId="0" borderId="0" xfId="1" applyNumberFormat="1" applyFont="1" applyBorder="1"/>
    <xf numFmtId="165" fontId="1" fillId="0" borderId="0" xfId="1" applyNumberFormat="1" applyFont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" fillId="0" borderId="5" xfId="1" applyFont="1" applyFill="1" applyBorder="1"/>
    <xf numFmtId="3" fontId="1" fillId="0" borderId="0" xfId="1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165" fontId="5" fillId="0" borderId="2" xfId="0" applyNumberFormat="1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165" fontId="5" fillId="0" borderId="0" xfId="0" applyNumberFormat="1" applyFont="1" applyBorder="1"/>
    <xf numFmtId="0" fontId="5" fillId="0" borderId="5" xfId="0" applyFont="1" applyBorder="1"/>
    <xf numFmtId="0" fontId="6" fillId="0" borderId="4" xfId="0" applyFont="1" applyBorder="1" applyAlignment="1">
      <alignment horizontal="fill" vertical="distributed" wrapText="1"/>
    </xf>
    <xf numFmtId="0" fontId="6" fillId="0" borderId="0" xfId="0" applyFont="1" applyBorder="1" applyAlignment="1">
      <alignment horizontal="fill" vertical="distributed" wrapText="1"/>
    </xf>
    <xf numFmtId="0" fontId="6" fillId="0" borderId="5" xfId="0" applyFont="1" applyBorder="1" applyAlignment="1">
      <alignment horizontal="fill" vertical="distributed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/>
    <xf numFmtId="2" fontId="1" fillId="0" borderId="2" xfId="0" applyNumberFormat="1" applyFont="1" applyFill="1" applyBorder="1"/>
    <xf numFmtId="165" fontId="1" fillId="0" borderId="2" xfId="0" applyNumberFormat="1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right"/>
    </xf>
    <xf numFmtId="0" fontId="1" fillId="0" borderId="0" xfId="0" applyFont="1" applyFill="1" applyBorder="1"/>
    <xf numFmtId="2" fontId="1" fillId="0" borderId="0" xfId="0" applyNumberFormat="1" applyFont="1" applyFill="1" applyBorder="1"/>
    <xf numFmtId="1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top"/>
    </xf>
    <xf numFmtId="3" fontId="1" fillId="0" borderId="0" xfId="0" applyNumberFormat="1" applyFont="1" applyFill="1" applyBorder="1"/>
    <xf numFmtId="0" fontId="1" fillId="0" borderId="5" xfId="0" applyFont="1" applyFill="1" applyBorder="1"/>
    <xf numFmtId="0" fontId="1" fillId="0" borderId="4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top"/>
    </xf>
    <xf numFmtId="0" fontId="0" fillId="0" borderId="0" xfId="0" applyFont="1" applyAlignment="1">
      <alignment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</cellXfs>
  <cellStyles count="2">
    <cellStyle name="Explanatory Text" xfId="1" builtinId="5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FF22-60DF-F546-B523-48E4D716E1E5}">
  <dimension ref="A1:Y93"/>
  <sheetViews>
    <sheetView tabSelected="1" topLeftCell="A87" zoomScale="150" zoomScaleNormal="150" zoomScalePageLayoutView="150" workbookViewId="0">
      <selection activeCell="D62" sqref="D62"/>
    </sheetView>
  </sheetViews>
  <sheetFormatPr baseColWidth="10" defaultColWidth="11.5" defaultRowHeight="15" x14ac:dyDescent="0.2"/>
  <cols>
    <col min="1" max="1" width="23.1640625" style="1" customWidth="1"/>
    <col min="2" max="2" width="11.5" style="1"/>
    <col min="3" max="3" width="36" style="1" customWidth="1"/>
    <col min="4" max="4" width="24.5" style="1" bestFit="1" customWidth="1"/>
    <col min="5" max="5" width="10.1640625" style="1" bestFit="1" customWidth="1"/>
    <col min="6" max="6" width="12.83203125" style="1" bestFit="1" customWidth="1"/>
    <col min="7" max="7" width="14.33203125" style="1" bestFit="1" customWidth="1"/>
    <col min="8" max="8" width="15" style="1" bestFit="1" customWidth="1"/>
    <col min="9" max="9" width="21.5" style="1" customWidth="1"/>
    <col min="10" max="10" width="25.6640625" style="1" bestFit="1" customWidth="1"/>
    <col min="11" max="11" width="28.6640625" style="1" bestFit="1" customWidth="1"/>
    <col min="12" max="12" width="21.5" style="1" bestFit="1" customWidth="1"/>
    <col min="13" max="13" width="14.1640625" style="1" customWidth="1"/>
    <col min="14" max="14" width="35.1640625" style="1" bestFit="1" customWidth="1"/>
    <col min="15" max="15" width="20.1640625" style="1" bestFit="1" customWidth="1"/>
    <col min="16" max="16" width="14.1640625" style="1" customWidth="1"/>
    <col min="17" max="18" width="11.5" style="1"/>
    <col min="19" max="19" width="13.83203125" style="1" customWidth="1"/>
    <col min="20" max="16384" width="11.5" style="1"/>
  </cols>
  <sheetData>
    <row r="1" spans="1:25" ht="30.5" customHeight="1" x14ac:dyDescent="0.2">
      <c r="A1" s="84" t="s">
        <v>324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ht="34" customHeight="1" x14ac:dyDescent="0.2">
      <c r="A2" s="83" t="s">
        <v>323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1"/>
    </row>
    <row r="3" spans="1:25" s="72" customFormat="1" ht="30" x14ac:dyDescent="0.2">
      <c r="A3" s="80" t="s">
        <v>166</v>
      </c>
      <c r="B3" s="79" t="s">
        <v>165</v>
      </c>
      <c r="C3" s="79" t="s">
        <v>164</v>
      </c>
      <c r="D3" s="79" t="s">
        <v>322</v>
      </c>
      <c r="E3" s="79" t="s">
        <v>162</v>
      </c>
      <c r="F3" s="79" t="s">
        <v>161</v>
      </c>
      <c r="G3" s="78" t="s">
        <v>321</v>
      </c>
      <c r="H3" s="79" t="s">
        <v>320</v>
      </c>
      <c r="I3" s="78" t="s">
        <v>319</v>
      </c>
      <c r="J3" s="79" t="s">
        <v>318</v>
      </c>
      <c r="K3" s="78" t="s">
        <v>317</v>
      </c>
      <c r="L3" s="78" t="s">
        <v>316</v>
      </c>
      <c r="M3" s="74" t="s">
        <v>315</v>
      </c>
      <c r="N3" s="74" t="s">
        <v>314</v>
      </c>
      <c r="O3" s="77" t="s">
        <v>313</v>
      </c>
      <c r="P3" s="74" t="s">
        <v>160</v>
      </c>
      <c r="Q3" s="77" t="s">
        <v>159</v>
      </c>
      <c r="R3" s="74" t="s">
        <v>158</v>
      </c>
      <c r="S3" s="74" t="s">
        <v>157</v>
      </c>
      <c r="T3" s="74" t="s">
        <v>156</v>
      </c>
      <c r="U3" s="76" t="s">
        <v>155</v>
      </c>
      <c r="V3" s="74" t="s">
        <v>312</v>
      </c>
      <c r="W3" s="75" t="s">
        <v>153</v>
      </c>
      <c r="X3" s="74" t="s">
        <v>152</v>
      </c>
      <c r="Y3" s="73" t="s">
        <v>151</v>
      </c>
    </row>
    <row r="4" spans="1:25" x14ac:dyDescent="0.2">
      <c r="A4" s="62" t="s">
        <v>311</v>
      </c>
      <c r="B4" s="66">
        <v>100</v>
      </c>
      <c r="C4" s="67" t="s">
        <v>177</v>
      </c>
      <c r="D4" s="66" t="s">
        <v>310</v>
      </c>
      <c r="E4" s="66" t="s">
        <v>309</v>
      </c>
      <c r="F4" s="66" t="s">
        <v>308</v>
      </c>
      <c r="G4" s="59" t="s">
        <v>172</v>
      </c>
      <c r="H4" s="68" t="s">
        <v>307</v>
      </c>
      <c r="I4" s="59" t="s">
        <v>171</v>
      </c>
      <c r="J4" s="68" t="s">
        <v>306</v>
      </c>
      <c r="K4" s="59" t="s">
        <v>305</v>
      </c>
      <c r="L4" s="59">
        <v>1524</v>
      </c>
      <c r="M4" s="55" t="s">
        <v>304</v>
      </c>
      <c r="N4" s="55">
        <v>6049122886</v>
      </c>
      <c r="O4" s="58">
        <f>N4/1000000000</f>
        <v>6.0491228860000001</v>
      </c>
      <c r="P4" s="58">
        <f>S4/1000000000</f>
        <v>5.3118568770000003</v>
      </c>
      <c r="Q4" s="58">
        <f>S4/175000000</f>
        <v>30.353467868571428</v>
      </c>
      <c r="R4" s="55">
        <v>1186669</v>
      </c>
      <c r="S4" s="57">
        <v>5311856877</v>
      </c>
      <c r="T4" s="55">
        <v>3004</v>
      </c>
      <c r="U4" s="55">
        <v>4496</v>
      </c>
      <c r="V4" s="55">
        <v>7900</v>
      </c>
      <c r="W4" s="56">
        <f>S4/1000000000</f>
        <v>5.3118568770000003</v>
      </c>
      <c r="X4" s="55">
        <v>69219</v>
      </c>
      <c r="Y4" s="54" t="s">
        <v>303</v>
      </c>
    </row>
    <row r="5" spans="1:25" x14ac:dyDescent="0.2">
      <c r="A5" s="62"/>
      <c r="B5" s="66"/>
      <c r="C5" s="67"/>
      <c r="D5" s="66"/>
      <c r="E5" s="66"/>
      <c r="F5" s="66"/>
      <c r="G5" s="59" t="s">
        <v>172</v>
      </c>
      <c r="H5" s="68" t="s">
        <v>302</v>
      </c>
      <c r="I5" s="59" t="s">
        <v>171</v>
      </c>
      <c r="J5" s="68" t="s">
        <v>301</v>
      </c>
      <c r="K5" s="59" t="s">
        <v>300</v>
      </c>
      <c r="L5" s="59">
        <v>1656</v>
      </c>
      <c r="M5" s="55" t="s">
        <v>299</v>
      </c>
      <c r="N5" s="55">
        <v>9794948602</v>
      </c>
      <c r="O5" s="58">
        <f>N5/1000000000</f>
        <v>9.7949486019999998</v>
      </c>
      <c r="P5" s="58">
        <f>S5/1000000000</f>
        <v>7.9237405560000003</v>
      </c>
      <c r="Q5" s="58">
        <f>S5/175000000</f>
        <v>45.278517462857145</v>
      </c>
      <c r="R5" s="55">
        <v>1583218</v>
      </c>
      <c r="S5" s="57">
        <v>7923740556</v>
      </c>
      <c r="T5" s="57">
        <f>AVERAGE(T3:T4)</f>
        <v>3004</v>
      </c>
      <c r="U5" s="57">
        <f>AVERAGE(U3:U4)</f>
        <v>4496</v>
      </c>
      <c r="V5" s="57">
        <f>AVERAGE(V3:V4)</f>
        <v>7900</v>
      </c>
      <c r="W5" s="56">
        <f>S5/1000000000</f>
        <v>7.9237405560000003</v>
      </c>
      <c r="X5" s="55">
        <v>84561</v>
      </c>
      <c r="Y5" s="54" t="s">
        <v>298</v>
      </c>
    </row>
    <row r="6" spans="1:25" x14ac:dyDescent="0.2">
      <c r="A6" s="64" t="s">
        <v>297</v>
      </c>
      <c r="B6" s="55">
        <v>100</v>
      </c>
      <c r="C6" s="55" t="s">
        <v>177</v>
      </c>
      <c r="D6" s="55">
        <v>806</v>
      </c>
      <c r="E6" s="55">
        <v>1.87</v>
      </c>
      <c r="F6" s="55">
        <v>2.4</v>
      </c>
      <c r="G6" s="59" t="s">
        <v>172</v>
      </c>
      <c r="H6" s="55">
        <v>2.4</v>
      </c>
      <c r="I6" s="59" t="s">
        <v>171</v>
      </c>
      <c r="J6" s="55">
        <v>52.4</v>
      </c>
      <c r="K6" s="59" t="s">
        <v>296</v>
      </c>
      <c r="L6" s="59">
        <v>1271</v>
      </c>
      <c r="M6" s="55" t="s">
        <v>295</v>
      </c>
      <c r="N6" s="55">
        <v>11981565581</v>
      </c>
      <c r="O6" s="56">
        <v>11.98</v>
      </c>
      <c r="P6" s="58">
        <f>S6/1000000000</f>
        <v>10.719126619000001</v>
      </c>
      <c r="Q6" s="58">
        <v>61.3</v>
      </c>
      <c r="R6" s="55">
        <v>1682535</v>
      </c>
      <c r="S6" s="55">
        <v>10719126619</v>
      </c>
      <c r="T6" s="55">
        <v>4648</v>
      </c>
      <c r="U6" s="55">
        <v>6370</v>
      </c>
      <c r="V6" s="55">
        <v>10401</v>
      </c>
      <c r="W6" s="56">
        <v>10.72</v>
      </c>
      <c r="X6" s="55">
        <v>129865</v>
      </c>
      <c r="Y6" s="54" t="s">
        <v>294</v>
      </c>
    </row>
    <row r="7" spans="1:25" x14ac:dyDescent="0.2">
      <c r="A7" s="64" t="s">
        <v>67</v>
      </c>
      <c r="B7" s="55">
        <v>100</v>
      </c>
      <c r="C7" s="55" t="s">
        <v>177</v>
      </c>
      <c r="D7" s="55">
        <v>990</v>
      </c>
      <c r="E7" s="55">
        <v>1.9</v>
      </c>
      <c r="F7" s="55">
        <v>2.2999999999999998</v>
      </c>
      <c r="G7" s="59" t="s">
        <v>183</v>
      </c>
      <c r="H7" s="55">
        <v>1.5</v>
      </c>
      <c r="I7" s="59" t="s">
        <v>171</v>
      </c>
      <c r="J7" s="55">
        <v>23.4</v>
      </c>
      <c r="K7" s="59" t="s">
        <v>293</v>
      </c>
      <c r="L7" s="59">
        <v>1253</v>
      </c>
      <c r="M7" s="55" t="s">
        <v>292</v>
      </c>
      <c r="N7" s="55">
        <v>20801199078</v>
      </c>
      <c r="O7" s="55">
        <v>20.8</v>
      </c>
      <c r="P7" s="55">
        <v>18.34</v>
      </c>
      <c r="Q7" s="55">
        <v>104.8</v>
      </c>
      <c r="R7" s="55">
        <v>4408290</v>
      </c>
      <c r="S7" s="55">
        <v>18338340740</v>
      </c>
      <c r="T7" s="55">
        <v>3055</v>
      </c>
      <c r="U7" s="55">
        <v>4160</v>
      </c>
      <c r="V7" s="55">
        <v>6843</v>
      </c>
      <c r="W7" s="55">
        <v>18.34</v>
      </c>
      <c r="X7" s="55">
        <v>98093</v>
      </c>
      <c r="Y7" s="54" t="s">
        <v>291</v>
      </c>
    </row>
    <row r="8" spans="1:25" x14ac:dyDescent="0.2">
      <c r="A8" s="64" t="s">
        <v>84</v>
      </c>
      <c r="B8" s="55">
        <v>100</v>
      </c>
      <c r="C8" s="55" t="s">
        <v>177</v>
      </c>
      <c r="D8" s="55">
        <v>766</v>
      </c>
      <c r="E8" s="55">
        <v>1.87</v>
      </c>
      <c r="F8" s="55">
        <v>2.2999999999999998</v>
      </c>
      <c r="G8" s="59" t="s">
        <v>172</v>
      </c>
      <c r="H8" s="55">
        <v>2.2999999999999998</v>
      </c>
      <c r="I8" s="59" t="s">
        <v>171</v>
      </c>
      <c r="J8" s="55">
        <v>53.2</v>
      </c>
      <c r="K8" s="59" t="s">
        <v>290</v>
      </c>
      <c r="L8" s="59">
        <v>1730</v>
      </c>
      <c r="M8" s="55" t="s">
        <v>289</v>
      </c>
      <c r="N8" s="55">
        <v>12895909163</v>
      </c>
      <c r="O8" s="56">
        <v>12.9</v>
      </c>
      <c r="P8" s="58">
        <f>S8/1000000000</f>
        <v>11.708437141999999</v>
      </c>
      <c r="Q8" s="58">
        <v>66.900000000000006</v>
      </c>
      <c r="R8" s="55">
        <v>1823784</v>
      </c>
      <c r="S8" s="55">
        <v>11708437142</v>
      </c>
      <c r="T8" s="55">
        <v>4479</v>
      </c>
      <c r="U8" s="55">
        <v>6419</v>
      </c>
      <c r="V8" s="55">
        <v>10545</v>
      </c>
      <c r="W8" s="56">
        <v>11.71</v>
      </c>
      <c r="X8" s="55">
        <v>117942</v>
      </c>
      <c r="Y8" s="54" t="s">
        <v>288</v>
      </c>
    </row>
    <row r="9" spans="1:25" x14ac:dyDescent="0.2">
      <c r="A9" s="64" t="s">
        <v>79</v>
      </c>
      <c r="B9" s="55">
        <v>100</v>
      </c>
      <c r="C9" s="55" t="s">
        <v>177</v>
      </c>
      <c r="D9" s="55">
        <v>632</v>
      </c>
      <c r="E9" s="55">
        <v>1.87</v>
      </c>
      <c r="F9" s="55">
        <v>2.31</v>
      </c>
      <c r="G9" s="59" t="s">
        <v>172</v>
      </c>
      <c r="H9" s="55">
        <v>2</v>
      </c>
      <c r="I9" s="59" t="s">
        <v>171</v>
      </c>
      <c r="J9" s="55">
        <v>49.4</v>
      </c>
      <c r="K9" s="59" t="s">
        <v>287</v>
      </c>
      <c r="L9" s="59">
        <v>1314</v>
      </c>
      <c r="M9" s="55" t="s">
        <v>286</v>
      </c>
      <c r="N9" s="55">
        <v>10515374786</v>
      </c>
      <c r="O9" s="58">
        <f>N9/1000000000</f>
        <v>10.515374786000001</v>
      </c>
      <c r="P9" s="58">
        <f>S9/1000000000</f>
        <v>9.8202671469999991</v>
      </c>
      <c r="Q9" s="58">
        <f>S9/175000000</f>
        <v>56.115812268571432</v>
      </c>
      <c r="R9" s="55">
        <v>1769206</v>
      </c>
      <c r="S9" s="55">
        <v>9820267147</v>
      </c>
      <c r="T9" s="55">
        <v>3613</v>
      </c>
      <c r="U9" s="55">
        <v>5550</v>
      </c>
      <c r="V9" s="55">
        <v>9273</v>
      </c>
      <c r="W9" s="56">
        <f>S9/1000000000</f>
        <v>9.8202671469999991</v>
      </c>
      <c r="X9" s="55">
        <v>128485</v>
      </c>
      <c r="Y9" s="54" t="s">
        <v>285</v>
      </c>
    </row>
    <row r="10" spans="1:25" x14ac:dyDescent="0.2">
      <c r="A10" s="62" t="s">
        <v>97</v>
      </c>
      <c r="B10" s="60">
        <v>100</v>
      </c>
      <c r="C10" s="61" t="s">
        <v>177</v>
      </c>
      <c r="D10" s="60">
        <v>1240</v>
      </c>
      <c r="E10" s="60">
        <v>1.87</v>
      </c>
      <c r="F10" s="60">
        <v>2.4</v>
      </c>
      <c r="G10" s="59" t="s">
        <v>172</v>
      </c>
      <c r="H10" s="55">
        <v>1.8</v>
      </c>
      <c r="I10" s="59" t="s">
        <v>176</v>
      </c>
      <c r="J10" s="55">
        <v>47.8</v>
      </c>
      <c r="K10" s="59" t="s">
        <v>284</v>
      </c>
      <c r="L10" s="59">
        <v>1530</v>
      </c>
      <c r="M10" s="55" t="s">
        <v>283</v>
      </c>
      <c r="N10" s="55">
        <v>15631007121</v>
      </c>
      <c r="O10" s="58">
        <f>N10/1000000000</f>
        <v>15.631007121</v>
      </c>
      <c r="P10" s="58">
        <f>S10/1000000000</f>
        <v>13.659165570000001</v>
      </c>
      <c r="Q10" s="58">
        <f>S10/175000000</f>
        <v>78.052374685714284</v>
      </c>
      <c r="R10" s="55">
        <v>1971890</v>
      </c>
      <c r="S10" s="55">
        <v>13659165570</v>
      </c>
      <c r="T10" s="55">
        <v>5104</v>
      </c>
      <c r="U10" s="57">
        <v>6926.94</v>
      </c>
      <c r="V10" s="55">
        <v>11361</v>
      </c>
      <c r="W10" s="56">
        <f>S10/1000000000</f>
        <v>13.659165570000001</v>
      </c>
      <c r="X10" s="55">
        <v>88433</v>
      </c>
      <c r="Y10" s="54" t="s">
        <v>282</v>
      </c>
    </row>
    <row r="11" spans="1:25" x14ac:dyDescent="0.2">
      <c r="A11" s="62"/>
      <c r="B11" s="60"/>
      <c r="C11" s="61"/>
      <c r="D11" s="60"/>
      <c r="E11" s="60"/>
      <c r="F11" s="60"/>
      <c r="G11" s="59" t="s">
        <v>172</v>
      </c>
      <c r="H11" s="55">
        <v>1.8</v>
      </c>
      <c r="I11" s="59" t="s">
        <v>171</v>
      </c>
      <c r="J11" s="55">
        <v>38.4</v>
      </c>
      <c r="K11" s="59" t="s">
        <v>281</v>
      </c>
      <c r="L11" s="59">
        <v>520</v>
      </c>
      <c r="M11" s="55" t="s">
        <v>280</v>
      </c>
      <c r="N11" s="55">
        <v>860799288</v>
      </c>
      <c r="O11" s="58">
        <f>N11/1000000000</f>
        <v>0.86079928800000005</v>
      </c>
      <c r="P11" s="58">
        <f>S11/1000000000</f>
        <v>0.81813555500000001</v>
      </c>
      <c r="Q11" s="58">
        <f>S11/175000000</f>
        <v>4.6750603142857141</v>
      </c>
      <c r="R11" s="55">
        <v>149497</v>
      </c>
      <c r="S11" s="55">
        <v>818135555</v>
      </c>
      <c r="T11" s="55">
        <v>3514</v>
      </c>
      <c r="U11" s="55">
        <v>5472</v>
      </c>
      <c r="V11" s="55">
        <v>8826</v>
      </c>
      <c r="W11" s="56">
        <f>S11/1000000000</f>
        <v>0.81813555500000001</v>
      </c>
      <c r="X11" s="55">
        <v>101007</v>
      </c>
      <c r="Y11" s="54" t="s">
        <v>279</v>
      </c>
    </row>
    <row r="12" spans="1:25" x14ac:dyDescent="0.2">
      <c r="A12" s="64" t="s">
        <v>101</v>
      </c>
      <c r="B12" s="55">
        <v>100</v>
      </c>
      <c r="C12" s="55" t="s">
        <v>177</v>
      </c>
      <c r="D12" s="55">
        <v>924</v>
      </c>
      <c r="E12" s="55">
        <v>1.88</v>
      </c>
      <c r="F12" s="55">
        <v>2.2999999999999998</v>
      </c>
      <c r="G12" s="59" t="s">
        <v>172</v>
      </c>
      <c r="H12" s="55">
        <v>1.8</v>
      </c>
      <c r="I12" s="59" t="s">
        <v>171</v>
      </c>
      <c r="J12" s="55">
        <v>44.4</v>
      </c>
      <c r="K12" s="59" t="s">
        <v>278</v>
      </c>
      <c r="L12" s="59">
        <v>1650</v>
      </c>
      <c r="M12" s="55" t="s">
        <v>277</v>
      </c>
      <c r="N12" s="55">
        <v>19047147420</v>
      </c>
      <c r="O12" s="56">
        <v>19.05</v>
      </c>
      <c r="P12" s="58">
        <f>S12/1000000000</f>
        <v>17.473183808000002</v>
      </c>
      <c r="Q12" s="58">
        <v>99.8</v>
      </c>
      <c r="R12" s="55">
        <v>3304671</v>
      </c>
      <c r="S12" s="55">
        <v>17473183808</v>
      </c>
      <c r="T12" s="55">
        <v>3786</v>
      </c>
      <c r="U12" s="55">
        <v>5287</v>
      </c>
      <c r="V12" s="55">
        <v>8885</v>
      </c>
      <c r="W12" s="56">
        <v>17.47</v>
      </c>
      <c r="X12" s="55">
        <v>89608</v>
      </c>
      <c r="Y12" s="54" t="s">
        <v>276</v>
      </c>
    </row>
    <row r="13" spans="1:25" x14ac:dyDescent="0.2">
      <c r="A13" s="62" t="s">
        <v>124</v>
      </c>
      <c r="B13" s="60">
        <v>100</v>
      </c>
      <c r="C13" s="61" t="s">
        <v>177</v>
      </c>
      <c r="D13" s="60">
        <v>1300</v>
      </c>
      <c r="E13" s="60">
        <v>1.88</v>
      </c>
      <c r="F13" s="60">
        <v>2.38</v>
      </c>
      <c r="G13" s="59" t="s">
        <v>172</v>
      </c>
      <c r="H13" s="68">
        <v>1.9</v>
      </c>
      <c r="I13" s="59" t="s">
        <v>176</v>
      </c>
      <c r="J13" s="68">
        <v>38</v>
      </c>
      <c r="K13" s="59" t="s">
        <v>275</v>
      </c>
      <c r="L13" s="59">
        <v>1573</v>
      </c>
      <c r="M13" s="55" t="s">
        <v>274</v>
      </c>
      <c r="N13" s="55">
        <v>11116342719</v>
      </c>
      <c r="O13" s="58">
        <f>N13/1000000000</f>
        <v>11.116342719</v>
      </c>
      <c r="P13" s="58">
        <f>S13/1000000000</f>
        <v>9.9238402420000007</v>
      </c>
      <c r="Q13" s="58">
        <f>S13/175000000</f>
        <v>56.707658525714287</v>
      </c>
      <c r="R13" s="55">
        <v>1249756</v>
      </c>
      <c r="S13" s="55">
        <v>9923840242</v>
      </c>
      <c r="T13" s="55">
        <v>6271</v>
      </c>
      <c r="U13" s="57">
        <v>7940.62</v>
      </c>
      <c r="V13" s="55">
        <v>12581</v>
      </c>
      <c r="W13" s="56">
        <v>9.9238402420000007</v>
      </c>
      <c r="X13" s="55">
        <v>122918</v>
      </c>
      <c r="Y13" s="54" t="s">
        <v>273</v>
      </c>
    </row>
    <row r="14" spans="1:25" x14ac:dyDescent="0.2">
      <c r="A14" s="62"/>
      <c r="B14" s="60"/>
      <c r="C14" s="61"/>
      <c r="D14" s="60"/>
      <c r="E14" s="60"/>
      <c r="F14" s="60"/>
      <c r="G14" s="59" t="s">
        <v>172</v>
      </c>
      <c r="H14" s="68">
        <v>1.9</v>
      </c>
      <c r="I14" s="59" t="s">
        <v>176</v>
      </c>
      <c r="J14" s="68">
        <v>34.799999999999997</v>
      </c>
      <c r="K14" s="59" t="s">
        <v>272</v>
      </c>
      <c r="L14" s="59">
        <v>970</v>
      </c>
      <c r="M14" s="55" t="s">
        <v>271</v>
      </c>
      <c r="N14" s="55">
        <v>5257381979</v>
      </c>
      <c r="O14" s="58">
        <f>N14/1000000000</f>
        <v>5.2573819789999998</v>
      </c>
      <c r="P14" s="58">
        <f>S14/1000000000</f>
        <v>4.5400288010000001</v>
      </c>
      <c r="Q14" s="58">
        <f>S14/175000000</f>
        <v>25.943021720000001</v>
      </c>
      <c r="R14" s="55">
        <v>617217</v>
      </c>
      <c r="S14" s="55">
        <v>4540028801</v>
      </c>
      <c r="T14" s="55">
        <v>5504</v>
      </c>
      <c r="U14" s="57">
        <v>7355.64</v>
      </c>
      <c r="V14" s="55">
        <v>11989</v>
      </c>
      <c r="W14" s="56">
        <f>S14/1000000000</f>
        <v>4.5400288010000001</v>
      </c>
      <c r="X14" s="55">
        <v>84769</v>
      </c>
      <c r="Y14" s="54" t="s">
        <v>270</v>
      </c>
    </row>
    <row r="15" spans="1:25" x14ac:dyDescent="0.2">
      <c r="A15" s="64" t="s">
        <v>121</v>
      </c>
      <c r="B15" s="55">
        <v>100</v>
      </c>
      <c r="C15" s="55" t="s">
        <v>177</v>
      </c>
      <c r="D15" s="55">
        <v>680</v>
      </c>
      <c r="E15" s="55">
        <v>1.88</v>
      </c>
      <c r="F15" s="55">
        <v>2.2999999999999998</v>
      </c>
      <c r="G15" s="59" t="s">
        <v>172</v>
      </c>
      <c r="H15" s="55">
        <v>2</v>
      </c>
      <c r="I15" s="59" t="s">
        <v>171</v>
      </c>
      <c r="J15" s="55">
        <v>66</v>
      </c>
      <c r="K15" s="59" t="s">
        <v>269</v>
      </c>
      <c r="L15" s="59">
        <v>1742</v>
      </c>
      <c r="M15" s="55" t="s">
        <v>268</v>
      </c>
      <c r="N15" s="55">
        <v>14839845580</v>
      </c>
      <c r="O15" s="56">
        <v>14</v>
      </c>
      <c r="P15" s="58">
        <f>S15/1000000000</f>
        <v>13.456357577</v>
      </c>
      <c r="Q15" s="58">
        <v>76</v>
      </c>
      <c r="R15" s="55">
        <v>2577925</v>
      </c>
      <c r="S15" s="55">
        <v>13456357577</v>
      </c>
      <c r="T15" s="55">
        <v>3655</v>
      </c>
      <c r="U15" s="55">
        <v>5219.8</v>
      </c>
      <c r="V15" s="55">
        <v>8861</v>
      </c>
      <c r="W15" s="56">
        <v>13</v>
      </c>
      <c r="X15" s="55">
        <v>97277</v>
      </c>
      <c r="Y15" s="54" t="s">
        <v>267</v>
      </c>
    </row>
    <row r="16" spans="1:25" x14ac:dyDescent="0.2">
      <c r="A16" s="64" t="s">
        <v>113</v>
      </c>
      <c r="B16" s="55">
        <v>100</v>
      </c>
      <c r="C16" s="55" t="s">
        <v>177</v>
      </c>
      <c r="D16" s="55">
        <v>1002</v>
      </c>
      <c r="E16" s="55">
        <v>1.88</v>
      </c>
      <c r="F16" s="55">
        <v>2.2999999999999998</v>
      </c>
      <c r="G16" s="59" t="s">
        <v>266</v>
      </c>
      <c r="H16" s="55">
        <v>2</v>
      </c>
      <c r="I16" s="59" t="s">
        <v>171</v>
      </c>
      <c r="J16" s="68" t="s">
        <v>265</v>
      </c>
      <c r="K16" s="59" t="s">
        <v>264</v>
      </c>
      <c r="L16" s="59">
        <v>1455</v>
      </c>
      <c r="M16" s="55" t="s">
        <v>263</v>
      </c>
      <c r="N16" s="55">
        <v>9544273109</v>
      </c>
      <c r="O16" s="55">
        <v>9.5399999999999991</v>
      </c>
      <c r="P16" s="56">
        <v>8.65</v>
      </c>
      <c r="Q16" s="58">
        <v>49.5</v>
      </c>
      <c r="R16" s="55">
        <v>1791283</v>
      </c>
      <c r="S16" s="55">
        <v>8654224550</v>
      </c>
      <c r="T16" s="55">
        <v>2598</v>
      </c>
      <c r="U16" s="55">
        <v>4831</v>
      </c>
      <c r="V16" s="55">
        <v>10572</v>
      </c>
      <c r="W16" s="56">
        <v>8.65</v>
      </c>
      <c r="X16" s="55">
        <v>97680</v>
      </c>
      <c r="Y16" s="54" t="s">
        <v>262</v>
      </c>
    </row>
    <row r="17" spans="1:25" x14ac:dyDescent="0.2">
      <c r="A17" s="64" t="s">
        <v>110</v>
      </c>
      <c r="B17" s="55">
        <v>100</v>
      </c>
      <c r="C17" s="55" t="s">
        <v>177</v>
      </c>
      <c r="D17" s="55">
        <v>702</v>
      </c>
      <c r="E17" s="55">
        <v>1.87</v>
      </c>
      <c r="F17" s="55">
        <v>2.96</v>
      </c>
      <c r="G17" s="59" t="s">
        <v>172</v>
      </c>
      <c r="H17" s="55">
        <v>1.5</v>
      </c>
      <c r="I17" s="59" t="s">
        <v>171</v>
      </c>
      <c r="J17" s="55">
        <v>39.6</v>
      </c>
      <c r="K17" s="59" t="s">
        <v>261</v>
      </c>
      <c r="L17" s="59">
        <v>1529</v>
      </c>
      <c r="M17" s="55" t="s">
        <v>260</v>
      </c>
      <c r="N17" s="55">
        <v>14167021114</v>
      </c>
      <c r="O17" s="56">
        <f>N17/1000000000</f>
        <v>14.167021114000001</v>
      </c>
      <c r="P17" s="56">
        <f>S17/1000000000</f>
        <v>12.78464533</v>
      </c>
      <c r="Q17" s="58">
        <f>S17/175000000</f>
        <v>73.055116171428566</v>
      </c>
      <c r="R17" s="55">
        <v>2504504</v>
      </c>
      <c r="S17" s="55">
        <v>12784645330</v>
      </c>
      <c r="T17" s="55">
        <v>3956</v>
      </c>
      <c r="U17" s="55">
        <v>5104</v>
      </c>
      <c r="V17" s="55">
        <v>7857</v>
      </c>
      <c r="W17" s="56">
        <f>S17/1000000000</f>
        <v>12.78464533</v>
      </c>
      <c r="X17" s="55">
        <v>101865</v>
      </c>
      <c r="Y17" s="54" t="s">
        <v>259</v>
      </c>
    </row>
    <row r="18" spans="1:25" x14ac:dyDescent="0.2">
      <c r="A18" s="62" t="s">
        <v>105</v>
      </c>
      <c r="B18" s="60">
        <v>100</v>
      </c>
      <c r="C18" s="61" t="s">
        <v>177</v>
      </c>
      <c r="D18" s="60">
        <v>1060</v>
      </c>
      <c r="E18" s="60">
        <v>1.89</v>
      </c>
      <c r="F18" s="60">
        <v>2.4</v>
      </c>
      <c r="G18" s="59" t="s">
        <v>172</v>
      </c>
      <c r="H18" s="55">
        <v>1.5</v>
      </c>
      <c r="I18" s="59" t="s">
        <v>171</v>
      </c>
      <c r="J18" s="55">
        <v>31.6</v>
      </c>
      <c r="K18" s="59" t="s">
        <v>258</v>
      </c>
      <c r="L18" s="59">
        <v>1160</v>
      </c>
      <c r="M18" s="55" t="s">
        <v>257</v>
      </c>
      <c r="N18" s="55">
        <v>4501251927</v>
      </c>
      <c r="O18" s="58">
        <f>N18/1000000000</f>
        <v>4.5012519270000002</v>
      </c>
      <c r="P18" s="58">
        <f>S18/1000000000</f>
        <v>4.0934066480000002</v>
      </c>
      <c r="Q18" s="58">
        <f>S18/175000000</f>
        <v>23.390895131428572</v>
      </c>
      <c r="R18" s="55">
        <v>739723</v>
      </c>
      <c r="S18" s="55">
        <v>4093406648</v>
      </c>
      <c r="T18" s="55">
        <v>4180</v>
      </c>
      <c r="U18" s="55">
        <v>5533</v>
      </c>
      <c r="V18" s="55">
        <v>8129</v>
      </c>
      <c r="W18" s="56">
        <v>4.0934066480000002</v>
      </c>
      <c r="X18" s="55">
        <v>141615</v>
      </c>
      <c r="Y18" s="54" t="s">
        <v>256</v>
      </c>
    </row>
    <row r="19" spans="1:25" x14ac:dyDescent="0.2">
      <c r="A19" s="62"/>
      <c r="B19" s="60"/>
      <c r="C19" s="61"/>
      <c r="D19" s="60"/>
      <c r="E19" s="60"/>
      <c r="F19" s="60"/>
      <c r="G19" s="59" t="s">
        <v>172</v>
      </c>
      <c r="H19" s="55">
        <v>1.5</v>
      </c>
      <c r="I19" s="59" t="s">
        <v>171</v>
      </c>
      <c r="J19" s="55">
        <v>42.8</v>
      </c>
      <c r="K19" s="59" t="s">
        <v>255</v>
      </c>
      <c r="L19" s="59">
        <v>810</v>
      </c>
      <c r="M19" s="55" t="s">
        <v>254</v>
      </c>
      <c r="N19" s="55">
        <v>8079024280</v>
      </c>
      <c r="O19" s="58">
        <f>N19/1000000000</f>
        <v>8.0790242800000005</v>
      </c>
      <c r="P19" s="58">
        <f>S19/1000000000</f>
        <v>7.4387451090000001</v>
      </c>
      <c r="Q19" s="58">
        <f>S19/175000000</f>
        <v>42.507114908571431</v>
      </c>
      <c r="R19" s="55">
        <v>1394505</v>
      </c>
      <c r="S19" s="55">
        <v>7438745109</v>
      </c>
      <c r="T19" s="55">
        <v>4112</v>
      </c>
      <c r="U19" s="55">
        <v>5408</v>
      </c>
      <c r="V19" s="55">
        <v>7962</v>
      </c>
      <c r="W19" s="56">
        <v>7.4387451090000001</v>
      </c>
      <c r="X19" s="55">
        <v>122988</v>
      </c>
      <c r="Y19" s="54" t="s">
        <v>253</v>
      </c>
    </row>
    <row r="20" spans="1:25" x14ac:dyDescent="0.2">
      <c r="A20" s="62" t="s">
        <v>131</v>
      </c>
      <c r="B20" s="60">
        <v>100</v>
      </c>
      <c r="C20" s="61" t="s">
        <v>177</v>
      </c>
      <c r="D20" s="60">
        <v>896</v>
      </c>
      <c r="E20" s="60">
        <v>1.87</v>
      </c>
      <c r="F20" s="60">
        <v>2.4</v>
      </c>
      <c r="G20" s="59" t="s">
        <v>172</v>
      </c>
      <c r="H20" s="55">
        <v>1.9</v>
      </c>
      <c r="I20" s="59" t="s">
        <v>176</v>
      </c>
      <c r="J20" s="55">
        <v>18.5</v>
      </c>
      <c r="K20" s="59" t="s">
        <v>252</v>
      </c>
      <c r="L20" s="59">
        <v>1508</v>
      </c>
      <c r="M20" s="55" t="s">
        <v>251</v>
      </c>
      <c r="N20" s="55">
        <v>11014569476</v>
      </c>
      <c r="O20" s="58">
        <f>N20/1000000000</f>
        <v>11.014569476</v>
      </c>
      <c r="P20" s="58">
        <f>S20/1000000000</f>
        <v>9.7718300429999996</v>
      </c>
      <c r="Q20" s="58">
        <f>S20/175000000</f>
        <v>55.839028817142854</v>
      </c>
      <c r="R20" s="55">
        <v>1297637</v>
      </c>
      <c r="S20" s="55">
        <v>9771830043</v>
      </c>
      <c r="T20" s="55">
        <v>6291</v>
      </c>
      <c r="U20" s="57">
        <v>7530.48</v>
      </c>
      <c r="V20" s="55">
        <v>11540</v>
      </c>
      <c r="W20" s="56">
        <f>S20/1000000000</f>
        <v>9.7718300429999996</v>
      </c>
      <c r="X20" s="55">
        <v>111601</v>
      </c>
      <c r="Y20" s="54" t="s">
        <v>250</v>
      </c>
    </row>
    <row r="21" spans="1:25" x14ac:dyDescent="0.2">
      <c r="A21" s="62"/>
      <c r="B21" s="60"/>
      <c r="C21" s="61"/>
      <c r="D21" s="60"/>
      <c r="E21" s="60"/>
      <c r="F21" s="60"/>
      <c r="G21" s="59" t="s">
        <v>172</v>
      </c>
      <c r="H21" s="55">
        <v>1.9</v>
      </c>
      <c r="I21" s="59" t="s">
        <v>171</v>
      </c>
      <c r="J21" s="55">
        <v>23.8</v>
      </c>
      <c r="K21" s="59" t="s">
        <v>249</v>
      </c>
      <c r="L21" s="59">
        <v>1466</v>
      </c>
      <c r="M21" s="55" t="s">
        <v>248</v>
      </c>
      <c r="N21" s="55">
        <v>10061832848</v>
      </c>
      <c r="O21" s="58">
        <f>N21/1000000000</f>
        <v>10.061832848</v>
      </c>
      <c r="P21" s="58">
        <f>S21/1000000000</f>
        <v>9.1321853060000002</v>
      </c>
      <c r="Q21" s="58">
        <f>S21/175000000</f>
        <v>52.183916034285716</v>
      </c>
      <c r="R21" s="55">
        <v>1276835</v>
      </c>
      <c r="S21" s="55">
        <v>9132185306</v>
      </c>
      <c r="T21" s="55">
        <v>4142</v>
      </c>
      <c r="U21" s="55">
        <v>7152</v>
      </c>
      <c r="V21" s="55">
        <v>13141</v>
      </c>
      <c r="W21" s="56">
        <f>S21/1000000000</f>
        <v>9.1321853060000002</v>
      </c>
      <c r="X21" s="55">
        <v>156799</v>
      </c>
      <c r="Y21" s="54" t="s">
        <v>247</v>
      </c>
    </row>
    <row r="22" spans="1:25" x14ac:dyDescent="0.2">
      <c r="A22" s="64" t="s">
        <v>128</v>
      </c>
      <c r="B22" s="55">
        <v>100</v>
      </c>
      <c r="C22" s="55" t="s">
        <v>246</v>
      </c>
      <c r="D22" s="55">
        <v>814</v>
      </c>
      <c r="E22" s="55">
        <v>1.9</v>
      </c>
      <c r="F22" s="55">
        <v>2.2000000000000002</v>
      </c>
      <c r="G22" s="59" t="s">
        <v>183</v>
      </c>
      <c r="H22" s="55">
        <v>1.6</v>
      </c>
      <c r="I22" s="59" t="s">
        <v>171</v>
      </c>
      <c r="J22" s="55">
        <v>20.399999999999999</v>
      </c>
      <c r="K22" s="59" t="s">
        <v>245</v>
      </c>
      <c r="L22" s="59">
        <v>1450</v>
      </c>
      <c r="M22" s="55" t="s">
        <v>244</v>
      </c>
      <c r="N22" s="55">
        <v>21509720592</v>
      </c>
      <c r="O22" s="55">
        <v>21.51</v>
      </c>
      <c r="P22" s="55">
        <v>19.149999999999999</v>
      </c>
      <c r="Q22" s="55">
        <v>109.4</v>
      </c>
      <c r="R22" s="55">
        <v>3570111</v>
      </c>
      <c r="S22" s="55">
        <v>19149709371</v>
      </c>
      <c r="T22" s="55">
        <v>4183</v>
      </c>
      <c r="U22" s="55">
        <v>5363</v>
      </c>
      <c r="V22" s="55">
        <v>8075</v>
      </c>
      <c r="W22" s="55">
        <v>19.149999999999999</v>
      </c>
      <c r="X22" s="55">
        <v>90988</v>
      </c>
      <c r="Y22" s="54" t="s">
        <v>243</v>
      </c>
    </row>
    <row r="23" spans="1:25" x14ac:dyDescent="0.2">
      <c r="A23" s="64" t="s">
        <v>94</v>
      </c>
      <c r="B23" s="55">
        <v>100</v>
      </c>
      <c r="C23" s="55" t="s">
        <v>177</v>
      </c>
      <c r="D23" s="55">
        <v>1000</v>
      </c>
      <c r="E23" s="55">
        <v>1.88</v>
      </c>
      <c r="F23" s="55">
        <v>2.35</v>
      </c>
      <c r="G23" s="59" t="s">
        <v>172</v>
      </c>
      <c r="H23" s="55">
        <v>1.5</v>
      </c>
      <c r="I23" s="59" t="s">
        <v>171</v>
      </c>
      <c r="J23" s="55">
        <v>33.799999999999997</v>
      </c>
      <c r="K23" s="59" t="s">
        <v>242</v>
      </c>
      <c r="L23" s="59">
        <v>1376</v>
      </c>
      <c r="M23" s="55" t="s">
        <v>241</v>
      </c>
      <c r="N23" s="55">
        <v>9603809822</v>
      </c>
      <c r="O23" s="58">
        <f>N23/1000000000</f>
        <v>9.6038098220000006</v>
      </c>
      <c r="P23" s="58">
        <f>S23/1000000000</f>
        <v>8.893002525</v>
      </c>
      <c r="Q23" s="58">
        <f>S23/175000000</f>
        <v>50.817157285714288</v>
      </c>
      <c r="R23" s="63">
        <v>1464285</v>
      </c>
      <c r="S23" s="55">
        <v>8893002525</v>
      </c>
      <c r="T23" s="55">
        <v>4449</v>
      </c>
      <c r="U23" s="55">
        <v>6073</v>
      </c>
      <c r="V23" s="55">
        <v>9055</v>
      </c>
      <c r="W23" s="56">
        <f>S23/1000000000</f>
        <v>8.893002525</v>
      </c>
      <c r="X23" s="55">
        <v>131825</v>
      </c>
      <c r="Y23" s="54" t="s">
        <v>240</v>
      </c>
    </row>
    <row r="24" spans="1:25" x14ac:dyDescent="0.2">
      <c r="A24" s="71" t="s">
        <v>91</v>
      </c>
      <c r="B24" s="60">
        <v>200</v>
      </c>
      <c r="C24" s="61" t="s">
        <v>233</v>
      </c>
      <c r="D24" s="60">
        <v>96.5</v>
      </c>
      <c r="E24" s="60">
        <v>1.82</v>
      </c>
      <c r="F24" s="60">
        <v>1.26</v>
      </c>
      <c r="G24" s="59" t="s">
        <v>172</v>
      </c>
      <c r="H24" s="68">
        <v>0.4</v>
      </c>
      <c r="I24" s="59" t="s">
        <v>237</v>
      </c>
      <c r="J24" s="68" t="s">
        <v>12</v>
      </c>
      <c r="K24" s="59" t="s">
        <v>12</v>
      </c>
      <c r="L24" s="59" t="s">
        <v>12</v>
      </c>
      <c r="M24" s="55" t="s">
        <v>239</v>
      </c>
      <c r="N24" s="55">
        <v>4043020408</v>
      </c>
      <c r="O24" s="58">
        <f>N24/1000000000</f>
        <v>4.0430204080000003</v>
      </c>
      <c r="P24" s="58">
        <f>S24/1000000000</f>
        <v>3.4081145290000001</v>
      </c>
      <c r="Q24" s="58">
        <f>S24/175000000</f>
        <v>19.474940165714287</v>
      </c>
      <c r="R24" s="55">
        <v>659788</v>
      </c>
      <c r="S24" s="55">
        <v>3408114529</v>
      </c>
      <c r="T24" s="55">
        <v>4647</v>
      </c>
      <c r="U24" s="57">
        <v>5165.47</v>
      </c>
      <c r="V24" s="55">
        <v>7789</v>
      </c>
      <c r="W24" s="56">
        <f>S24/1000000000</f>
        <v>3.4081145290000001</v>
      </c>
      <c r="X24" s="55">
        <v>68936</v>
      </c>
      <c r="Y24" s="54" t="s">
        <v>238</v>
      </c>
    </row>
    <row r="25" spans="1:25" x14ac:dyDescent="0.2">
      <c r="A25" s="71" t="s">
        <v>91</v>
      </c>
      <c r="B25" s="60"/>
      <c r="C25" s="61"/>
      <c r="D25" s="60"/>
      <c r="E25" s="60"/>
      <c r="F25" s="60"/>
      <c r="G25" s="59" t="s">
        <v>172</v>
      </c>
      <c r="H25" s="68">
        <v>1.5</v>
      </c>
      <c r="I25" s="59" t="s">
        <v>237</v>
      </c>
      <c r="J25" s="68" t="s">
        <v>12</v>
      </c>
      <c r="K25" s="59" t="s">
        <v>236</v>
      </c>
      <c r="L25" s="59" t="s">
        <v>12</v>
      </c>
      <c r="M25" s="55" t="s">
        <v>235</v>
      </c>
      <c r="N25" s="55">
        <v>196084122</v>
      </c>
      <c r="O25" s="58">
        <f>N25/1000000000</f>
        <v>0.196084122</v>
      </c>
      <c r="P25" s="58">
        <f>S25/1000000000</f>
        <v>0.142702895</v>
      </c>
      <c r="Q25" s="58">
        <f>S25/175000000</f>
        <v>0.81544511428571431</v>
      </c>
      <c r="R25" s="55">
        <v>34438</v>
      </c>
      <c r="S25" s="55">
        <v>142702895</v>
      </c>
      <c r="T25" s="55">
        <v>1920</v>
      </c>
      <c r="U25" s="57">
        <v>4143.76</v>
      </c>
      <c r="V25" s="55">
        <v>8891</v>
      </c>
      <c r="W25" s="56">
        <f>S25/1000000000</f>
        <v>0.142702895</v>
      </c>
      <c r="X25" s="55">
        <v>68510</v>
      </c>
      <c r="Y25" s="54" t="s">
        <v>234</v>
      </c>
    </row>
    <row r="26" spans="1:25" x14ac:dyDescent="0.2">
      <c r="A26" s="64" t="s">
        <v>91</v>
      </c>
      <c r="B26" s="68">
        <v>200</v>
      </c>
      <c r="C26" s="70" t="s">
        <v>233</v>
      </c>
      <c r="D26" s="68">
        <v>34.15</v>
      </c>
      <c r="E26" s="68">
        <v>1.89</v>
      </c>
      <c r="F26" s="68">
        <v>1.1499999999999999</v>
      </c>
      <c r="G26" s="59" t="s">
        <v>172</v>
      </c>
      <c r="H26" s="68">
        <v>1.1000000000000001</v>
      </c>
      <c r="I26" s="59" t="s">
        <v>222</v>
      </c>
      <c r="J26" s="68">
        <v>46</v>
      </c>
      <c r="K26" s="59" t="s">
        <v>232</v>
      </c>
      <c r="L26" s="59" t="s">
        <v>12</v>
      </c>
      <c r="M26" s="55" t="s">
        <v>231</v>
      </c>
      <c r="N26" s="55">
        <v>1226385659</v>
      </c>
      <c r="O26" s="58">
        <f>N26/1000000000</f>
        <v>1.226385659</v>
      </c>
      <c r="P26" s="58">
        <f>S26/1000000000</f>
        <v>1.154065417</v>
      </c>
      <c r="Q26" s="58">
        <f>S26/175000000</f>
        <v>6.5946595257142855</v>
      </c>
      <c r="R26" s="55">
        <v>201828</v>
      </c>
      <c r="S26" s="55">
        <v>1154065417</v>
      </c>
      <c r="T26" s="55">
        <v>3016</v>
      </c>
      <c r="U26" s="57">
        <v>5718.06</v>
      </c>
      <c r="V26" s="55">
        <v>11944</v>
      </c>
      <c r="W26" s="56">
        <f>S26/1000000000</f>
        <v>1.154065417</v>
      </c>
      <c r="X26" s="55">
        <v>95407</v>
      </c>
      <c r="Y26" s="54" t="s">
        <v>230</v>
      </c>
    </row>
    <row r="27" spans="1:25" x14ac:dyDescent="0.2">
      <c r="A27" s="62" t="s">
        <v>91</v>
      </c>
      <c r="B27" s="66">
        <v>200</v>
      </c>
      <c r="C27" s="67" t="s">
        <v>177</v>
      </c>
      <c r="D27" s="60">
        <v>1220</v>
      </c>
      <c r="E27" s="60">
        <v>1.89</v>
      </c>
      <c r="F27" s="60">
        <v>2.38</v>
      </c>
      <c r="G27" s="59" t="s">
        <v>172</v>
      </c>
      <c r="H27" s="68">
        <v>1.8</v>
      </c>
      <c r="I27" s="59" t="s">
        <v>229</v>
      </c>
      <c r="J27" s="68" t="s">
        <v>12</v>
      </c>
      <c r="K27" s="59" t="s">
        <v>228</v>
      </c>
      <c r="L27" s="59">
        <v>976</v>
      </c>
      <c r="M27" s="55" t="s">
        <v>227</v>
      </c>
      <c r="N27" s="55">
        <v>5614902928</v>
      </c>
      <c r="O27" s="58">
        <f>N27/1000000000</f>
        <v>5.6149029280000002</v>
      </c>
      <c r="P27" s="58">
        <f>S27/1000000000</f>
        <v>4.6903299079999998</v>
      </c>
      <c r="Q27" s="58">
        <f>S27/175000000</f>
        <v>26.801885188571429</v>
      </c>
      <c r="R27" s="55">
        <v>922649</v>
      </c>
      <c r="S27" s="55">
        <v>4690329908</v>
      </c>
      <c r="T27" s="55">
        <v>4286</v>
      </c>
      <c r="U27" s="57">
        <v>5083.55</v>
      </c>
      <c r="V27" s="55">
        <v>7493</v>
      </c>
      <c r="W27" s="56">
        <f>S27/1000000000</f>
        <v>4.6903299079999998</v>
      </c>
      <c r="X27" s="55">
        <v>66430</v>
      </c>
      <c r="Y27" s="54" t="s">
        <v>226</v>
      </c>
    </row>
    <row r="28" spans="1:25" x14ac:dyDescent="0.2">
      <c r="A28" s="62"/>
      <c r="B28" s="66"/>
      <c r="C28" s="67"/>
      <c r="D28" s="60"/>
      <c r="E28" s="60"/>
      <c r="F28" s="60"/>
      <c r="G28" s="59" t="s">
        <v>172</v>
      </c>
      <c r="H28" s="68">
        <v>1.8</v>
      </c>
      <c r="I28" s="59" t="s">
        <v>222</v>
      </c>
      <c r="J28" s="68" t="s">
        <v>12</v>
      </c>
      <c r="K28" s="59" t="s">
        <v>225</v>
      </c>
      <c r="L28" s="59">
        <v>970</v>
      </c>
      <c r="M28" s="55" t="s">
        <v>224</v>
      </c>
      <c r="N28" s="55">
        <v>5601328322</v>
      </c>
      <c r="O28" s="58">
        <f>N28/1000000000</f>
        <v>5.6013283219999996</v>
      </c>
      <c r="P28" s="58">
        <f>S28/1000000000</f>
        <v>4.7454215849999999</v>
      </c>
      <c r="Q28" s="58">
        <f>S28/175000000</f>
        <v>27.11669477142857</v>
      </c>
      <c r="R28" s="55">
        <v>901825</v>
      </c>
      <c r="S28" s="55">
        <v>4745421585</v>
      </c>
      <c r="T28" s="55">
        <v>4556</v>
      </c>
      <c r="U28" s="57">
        <v>5262.02</v>
      </c>
      <c r="V28" s="55">
        <v>7618</v>
      </c>
      <c r="W28" s="56">
        <f>S28/1000000000</f>
        <v>4.7454215849999999</v>
      </c>
      <c r="X28" s="55">
        <v>83436</v>
      </c>
      <c r="Y28" s="54" t="s">
        <v>223</v>
      </c>
    </row>
    <row r="29" spans="1:25" x14ac:dyDescent="0.2">
      <c r="A29" s="62"/>
      <c r="B29" s="66"/>
      <c r="C29" s="67"/>
      <c r="D29" s="60"/>
      <c r="E29" s="60"/>
      <c r="F29" s="60"/>
      <c r="G29" s="59" t="s">
        <v>172</v>
      </c>
      <c r="H29" s="68">
        <v>1.8</v>
      </c>
      <c r="I29" s="59" t="s">
        <v>222</v>
      </c>
      <c r="J29" s="68">
        <v>40.4</v>
      </c>
      <c r="K29" s="59" t="s">
        <v>221</v>
      </c>
      <c r="L29" s="59">
        <v>900</v>
      </c>
      <c r="M29" s="55" t="s">
        <v>220</v>
      </c>
      <c r="N29" s="55">
        <v>3570450744</v>
      </c>
      <c r="O29" s="58">
        <f>N29/1000000000</f>
        <v>3.570450744</v>
      </c>
      <c r="P29" s="58">
        <f>S29/1000000000</f>
        <v>3.0528733849999998</v>
      </c>
      <c r="Q29" s="58">
        <f>S29/175000000</f>
        <v>17.444990771428571</v>
      </c>
      <c r="R29" s="55">
        <v>567351</v>
      </c>
      <c r="S29" s="55">
        <v>3052873385</v>
      </c>
      <c r="T29" s="55">
        <v>4523</v>
      </c>
      <c r="U29" s="57">
        <v>5380.93</v>
      </c>
      <c r="V29" s="55">
        <v>7823</v>
      </c>
      <c r="W29" s="56">
        <f>S29/1000000000</f>
        <v>3.0528733849999998</v>
      </c>
      <c r="X29" s="55">
        <v>65543</v>
      </c>
      <c r="Y29" s="54" t="s">
        <v>219</v>
      </c>
    </row>
    <row r="30" spans="1:25" x14ac:dyDescent="0.2">
      <c r="A30" s="64" t="s">
        <v>88</v>
      </c>
      <c r="B30" s="55">
        <v>100</v>
      </c>
      <c r="C30" s="55" t="s">
        <v>177</v>
      </c>
      <c r="D30" s="55">
        <v>710</v>
      </c>
      <c r="E30" s="55">
        <v>1.88</v>
      </c>
      <c r="F30" s="55">
        <v>2.2400000000000002</v>
      </c>
      <c r="G30" s="59" t="s">
        <v>172</v>
      </c>
      <c r="H30" s="55">
        <v>1.5</v>
      </c>
      <c r="I30" s="59" t="s">
        <v>171</v>
      </c>
      <c r="J30" s="55">
        <v>40.4</v>
      </c>
      <c r="K30" s="59" t="s">
        <v>218</v>
      </c>
      <c r="L30" s="59">
        <v>1684</v>
      </c>
      <c r="M30" s="55" t="s">
        <v>217</v>
      </c>
      <c r="N30" s="55">
        <v>13001071850</v>
      </c>
      <c r="O30" s="56">
        <f>N30/1000000000</f>
        <v>13.001071850000001</v>
      </c>
      <c r="P30" s="58">
        <f>S30/1000000000</f>
        <v>11.569963743000001</v>
      </c>
      <c r="Q30" s="58">
        <f>S30/175000000</f>
        <v>66.114078531428575</v>
      </c>
      <c r="R30" s="55">
        <v>1842184</v>
      </c>
      <c r="S30" s="55">
        <v>11569963743</v>
      </c>
      <c r="T30" s="55">
        <v>4773</v>
      </c>
      <c r="U30" s="55">
        <v>6280</v>
      </c>
      <c r="V30" s="55">
        <v>10142</v>
      </c>
      <c r="W30" s="56">
        <f>S30/1000000000</f>
        <v>11.569963743000001</v>
      </c>
      <c r="X30" s="55">
        <v>81924</v>
      </c>
      <c r="Y30" s="54" t="s">
        <v>216</v>
      </c>
    </row>
    <row r="31" spans="1:25" x14ac:dyDescent="0.2">
      <c r="A31" s="64" t="s">
        <v>11</v>
      </c>
      <c r="B31" s="55">
        <v>100</v>
      </c>
      <c r="C31" s="55" t="s">
        <v>177</v>
      </c>
      <c r="D31" s="55">
        <v>690</v>
      </c>
      <c r="E31" s="55">
        <v>1.86</v>
      </c>
      <c r="F31" s="55">
        <v>2.27</v>
      </c>
      <c r="G31" s="59" t="s">
        <v>172</v>
      </c>
      <c r="H31" s="55">
        <v>1.7</v>
      </c>
      <c r="I31" s="59" t="s">
        <v>171</v>
      </c>
      <c r="J31" s="55">
        <v>34.200000000000003</v>
      </c>
      <c r="K31" s="59" t="s">
        <v>215</v>
      </c>
      <c r="L31" s="59">
        <v>1635</v>
      </c>
      <c r="M31" s="55" t="s">
        <v>214</v>
      </c>
      <c r="N31" s="55">
        <v>14741339079</v>
      </c>
      <c r="O31" s="56">
        <v>14.75</v>
      </c>
      <c r="P31" s="58">
        <f>S31/1000000000</f>
        <v>13.890380835</v>
      </c>
      <c r="Q31" s="68">
        <v>79.400000000000006</v>
      </c>
      <c r="R31" s="68">
        <v>2793968</v>
      </c>
      <c r="S31" s="68">
        <v>13890380835</v>
      </c>
      <c r="T31" s="68">
        <v>3072</v>
      </c>
      <c r="U31" s="68">
        <v>4971</v>
      </c>
      <c r="V31" s="68">
        <v>9688</v>
      </c>
      <c r="W31" s="68">
        <v>13.89</v>
      </c>
      <c r="X31" s="68">
        <v>99025</v>
      </c>
      <c r="Y31" s="54" t="s">
        <v>213</v>
      </c>
    </row>
    <row r="32" spans="1:25" x14ac:dyDescent="0.2">
      <c r="A32" s="64" t="s">
        <v>21</v>
      </c>
      <c r="B32" s="68">
        <v>100</v>
      </c>
      <c r="C32" s="70" t="s">
        <v>177</v>
      </c>
      <c r="D32" s="68">
        <v>916</v>
      </c>
      <c r="E32" s="68">
        <v>1.87</v>
      </c>
      <c r="F32" s="68">
        <v>2.29</v>
      </c>
      <c r="G32" s="59" t="s">
        <v>172</v>
      </c>
      <c r="H32" s="68">
        <v>1.8</v>
      </c>
      <c r="I32" s="59" t="s">
        <v>171</v>
      </c>
      <c r="J32" s="68">
        <v>42.6</v>
      </c>
      <c r="K32" s="59" t="s">
        <v>212</v>
      </c>
      <c r="L32" s="59">
        <v>1667</v>
      </c>
      <c r="M32" s="55" t="s">
        <v>211</v>
      </c>
      <c r="N32" s="55">
        <v>11747039059</v>
      </c>
      <c r="O32" s="69">
        <f>N32/1000000000</f>
        <v>11.747039059</v>
      </c>
      <c r="P32" s="58">
        <f>S32/1000000000</f>
        <v>10.533834111000001</v>
      </c>
      <c r="Q32" s="58">
        <f>S32/175000000</f>
        <v>60.193337777142858</v>
      </c>
      <c r="R32" s="63">
        <v>1651636</v>
      </c>
      <c r="S32" s="55">
        <v>10533834111</v>
      </c>
      <c r="T32" s="55">
        <v>4848</v>
      </c>
      <c r="U32" s="55">
        <v>6377</v>
      </c>
      <c r="V32" s="55">
        <v>9177</v>
      </c>
      <c r="W32" s="56">
        <f>S32/1000000000</f>
        <v>10.533834111000001</v>
      </c>
      <c r="X32" s="55">
        <v>161771</v>
      </c>
      <c r="Y32" s="54" t="s">
        <v>210</v>
      </c>
    </row>
    <row r="33" spans="1:25" x14ac:dyDescent="0.2">
      <c r="A33" s="64" t="s">
        <v>50</v>
      </c>
      <c r="B33" s="55">
        <v>100</v>
      </c>
      <c r="C33" s="55" t="s">
        <v>177</v>
      </c>
      <c r="D33" s="55">
        <v>972</v>
      </c>
      <c r="E33" s="55">
        <v>1.86</v>
      </c>
      <c r="F33" s="55">
        <v>2.27</v>
      </c>
      <c r="G33" s="59" t="s">
        <v>172</v>
      </c>
      <c r="H33" s="55">
        <v>1.9</v>
      </c>
      <c r="I33" s="59" t="s">
        <v>171</v>
      </c>
      <c r="J33" s="55">
        <v>42</v>
      </c>
      <c r="K33" s="59" t="s">
        <v>209</v>
      </c>
      <c r="L33" s="59">
        <v>1509</v>
      </c>
      <c r="M33" s="55" t="s">
        <v>208</v>
      </c>
      <c r="N33" s="55">
        <v>11953229424</v>
      </c>
      <c r="O33" s="58">
        <f>N33/1000000000</f>
        <v>11.953229424</v>
      </c>
      <c r="P33" s="58">
        <f>S33/1000000000</f>
        <v>10.704632930000001</v>
      </c>
      <c r="Q33" s="58">
        <f>S33/175000000</f>
        <v>61.169331028571428</v>
      </c>
      <c r="R33" s="55">
        <v>1359772</v>
      </c>
      <c r="S33" s="55">
        <v>10704632930</v>
      </c>
      <c r="T33" s="55">
        <v>5048</v>
      </c>
      <c r="U33" s="55">
        <v>7872</v>
      </c>
      <c r="V33" s="55">
        <v>13559</v>
      </c>
      <c r="W33" s="56">
        <f>S33/1000000000</f>
        <v>10.704632930000001</v>
      </c>
      <c r="X33" s="55">
        <v>147923</v>
      </c>
      <c r="Y33" s="54" t="s">
        <v>207</v>
      </c>
    </row>
    <row r="34" spans="1:25" x14ac:dyDescent="0.2">
      <c r="A34" s="64" t="s">
        <v>46</v>
      </c>
      <c r="B34" s="55">
        <v>100</v>
      </c>
      <c r="C34" s="55" t="s">
        <v>177</v>
      </c>
      <c r="D34" s="55">
        <v>1420</v>
      </c>
      <c r="E34" s="55">
        <v>1.88</v>
      </c>
      <c r="F34" s="55">
        <v>2.37</v>
      </c>
      <c r="G34" s="59" t="s">
        <v>172</v>
      </c>
      <c r="H34" s="55">
        <v>2</v>
      </c>
      <c r="I34" s="59" t="s">
        <v>171</v>
      </c>
      <c r="J34" s="55">
        <v>34.4</v>
      </c>
      <c r="K34" s="59" t="s">
        <v>206</v>
      </c>
      <c r="L34" s="59">
        <v>1493</v>
      </c>
      <c r="M34" s="55" t="s">
        <v>205</v>
      </c>
      <c r="N34" s="55">
        <v>9477266811</v>
      </c>
      <c r="O34" s="58">
        <f>N34/1000000000</f>
        <v>9.4772668109999998</v>
      </c>
      <c r="P34" s="58">
        <f>S34/1000000000</f>
        <v>8.3787128400000004</v>
      </c>
      <c r="Q34" s="58">
        <f>S34/175000000</f>
        <v>47.878359085714287</v>
      </c>
      <c r="R34" s="55">
        <v>1128016</v>
      </c>
      <c r="S34" s="55">
        <v>8378712840</v>
      </c>
      <c r="T34" s="55">
        <v>4732</v>
      </c>
      <c r="U34" s="55">
        <v>7427</v>
      </c>
      <c r="V34" s="55">
        <v>12831</v>
      </c>
      <c r="W34" s="56">
        <f>S34/1000000000</f>
        <v>8.3787128400000004</v>
      </c>
      <c r="X34" s="55">
        <v>164900</v>
      </c>
      <c r="Y34" s="54" t="s">
        <v>204</v>
      </c>
    </row>
    <row r="35" spans="1:25" x14ac:dyDescent="0.2">
      <c r="A35" s="64" t="s">
        <v>54</v>
      </c>
      <c r="B35" s="55">
        <v>100</v>
      </c>
      <c r="C35" s="55" t="s">
        <v>177</v>
      </c>
      <c r="D35" s="55">
        <v>900</v>
      </c>
      <c r="E35" s="55">
        <v>1.9</v>
      </c>
      <c r="F35" s="55">
        <v>2.2999999999999998</v>
      </c>
      <c r="G35" s="59" t="s">
        <v>183</v>
      </c>
      <c r="H35" s="55">
        <v>1.8</v>
      </c>
      <c r="I35" s="59" t="s">
        <v>171</v>
      </c>
      <c r="J35" s="55">
        <v>24.2</v>
      </c>
      <c r="K35" s="59" t="s">
        <v>203</v>
      </c>
      <c r="L35" s="59">
        <v>1097</v>
      </c>
      <c r="M35" s="55" t="s">
        <v>202</v>
      </c>
      <c r="N35" s="68">
        <v>10998610973</v>
      </c>
      <c r="O35" s="68">
        <v>11</v>
      </c>
      <c r="P35" s="55">
        <v>9.91</v>
      </c>
      <c r="Q35" s="55">
        <v>56.6</v>
      </c>
      <c r="R35" s="55">
        <v>2938296</v>
      </c>
      <c r="S35" s="55">
        <v>9907806298</v>
      </c>
      <c r="T35" s="55">
        <v>2543</v>
      </c>
      <c r="U35" s="55">
        <v>3372</v>
      </c>
      <c r="V35" s="55">
        <v>5257</v>
      </c>
      <c r="W35" s="55">
        <v>9.91</v>
      </c>
      <c r="X35" s="55">
        <v>106840</v>
      </c>
      <c r="Y35" s="54" t="s">
        <v>201</v>
      </c>
    </row>
    <row r="36" spans="1:25" x14ac:dyDescent="0.2">
      <c r="A36" s="64" t="s">
        <v>42</v>
      </c>
      <c r="B36" s="55">
        <v>100</v>
      </c>
      <c r="C36" s="55" t="s">
        <v>177</v>
      </c>
      <c r="D36" s="55">
        <v>904</v>
      </c>
      <c r="E36" s="55">
        <v>1.88</v>
      </c>
      <c r="F36" s="55">
        <v>2.2000000000000002</v>
      </c>
      <c r="G36" s="59" t="s">
        <v>183</v>
      </c>
      <c r="H36" s="55">
        <v>1.4</v>
      </c>
      <c r="I36" s="59" t="s">
        <v>171</v>
      </c>
      <c r="J36" s="55">
        <v>23.6</v>
      </c>
      <c r="K36" s="59" t="s">
        <v>200</v>
      </c>
      <c r="L36" s="59">
        <v>754</v>
      </c>
      <c r="M36" s="55" t="s">
        <v>199</v>
      </c>
      <c r="N36" s="68">
        <v>11093843980</v>
      </c>
      <c r="O36" s="68">
        <v>11.09</v>
      </c>
      <c r="P36" s="55">
        <v>8.7200000000000006</v>
      </c>
      <c r="Q36" s="55">
        <v>49.8</v>
      </c>
      <c r="R36" s="55">
        <v>2181058</v>
      </c>
      <c r="S36" s="55">
        <v>8719363434</v>
      </c>
      <c r="T36" s="55">
        <v>2932</v>
      </c>
      <c r="U36" s="55">
        <v>3997</v>
      </c>
      <c r="V36" s="55">
        <v>6551</v>
      </c>
      <c r="W36" s="55">
        <v>8.7200000000000006</v>
      </c>
      <c r="X36" s="55">
        <v>90972</v>
      </c>
      <c r="Y36" s="54" t="s">
        <v>198</v>
      </c>
    </row>
    <row r="37" spans="1:25" x14ac:dyDescent="0.2">
      <c r="A37" s="64" t="s">
        <v>62</v>
      </c>
      <c r="B37" s="55">
        <v>100</v>
      </c>
      <c r="C37" s="55" t="s">
        <v>177</v>
      </c>
      <c r="D37" s="55">
        <v>844</v>
      </c>
      <c r="E37" s="55">
        <v>1.87</v>
      </c>
      <c r="F37" s="55">
        <v>2.2999999999999998</v>
      </c>
      <c r="G37" s="59" t="s">
        <v>183</v>
      </c>
      <c r="H37" s="55">
        <v>1.7</v>
      </c>
      <c r="I37" s="59" t="s">
        <v>171</v>
      </c>
      <c r="J37" s="55">
        <v>17.899999999999999</v>
      </c>
      <c r="K37" s="59" t="s">
        <v>197</v>
      </c>
      <c r="L37" s="59">
        <v>1191</v>
      </c>
      <c r="M37" s="55" t="s">
        <v>196</v>
      </c>
      <c r="N37" s="55">
        <v>13488294029</v>
      </c>
      <c r="O37" s="55">
        <v>13.49</v>
      </c>
      <c r="P37" s="55">
        <v>12.16</v>
      </c>
      <c r="Q37" s="55">
        <v>69.5</v>
      </c>
      <c r="R37" s="55">
        <v>3421689</v>
      </c>
      <c r="S37" s="55">
        <v>12163317944</v>
      </c>
      <c r="T37" s="55">
        <v>2686</v>
      </c>
      <c r="U37" s="55">
        <v>3554</v>
      </c>
      <c r="V37" s="55">
        <v>5494</v>
      </c>
      <c r="W37" s="55">
        <v>12.16</v>
      </c>
      <c r="X37" s="55">
        <v>110533</v>
      </c>
      <c r="Y37" s="54" t="s">
        <v>195</v>
      </c>
    </row>
    <row r="38" spans="1:25" x14ac:dyDescent="0.2">
      <c r="A38" s="62" t="s">
        <v>38</v>
      </c>
      <c r="B38" s="60">
        <v>100</v>
      </c>
      <c r="C38" s="61" t="s">
        <v>177</v>
      </c>
      <c r="D38" s="60">
        <v>858</v>
      </c>
      <c r="E38" s="60">
        <v>1.8</v>
      </c>
      <c r="F38" s="60">
        <v>2.2000000000000002</v>
      </c>
      <c r="G38" s="59" t="s">
        <v>183</v>
      </c>
      <c r="H38" s="55">
        <v>1.7</v>
      </c>
      <c r="I38" s="59" t="s">
        <v>171</v>
      </c>
      <c r="J38" s="55">
        <v>17.3</v>
      </c>
      <c r="K38" s="59" t="s">
        <v>194</v>
      </c>
      <c r="L38" s="59">
        <v>1329</v>
      </c>
      <c r="M38" s="55" t="s">
        <v>193</v>
      </c>
      <c r="N38" s="66">
        <v>18979365877</v>
      </c>
      <c r="O38" s="60">
        <v>18.98</v>
      </c>
      <c r="P38" s="60">
        <v>16.89</v>
      </c>
      <c r="Q38" s="60">
        <v>96.5</v>
      </c>
      <c r="R38" s="60">
        <v>3563595</v>
      </c>
      <c r="S38" s="60">
        <v>16892800313</v>
      </c>
      <c r="T38" s="60">
        <v>3343</v>
      </c>
      <c r="U38" s="60">
        <v>4740</v>
      </c>
      <c r="V38" s="60">
        <v>7738</v>
      </c>
      <c r="W38" s="60">
        <v>16.89</v>
      </c>
      <c r="X38" s="60">
        <v>152851</v>
      </c>
      <c r="Y38" s="65" t="s">
        <v>192</v>
      </c>
    </row>
    <row r="39" spans="1:25" x14ac:dyDescent="0.2">
      <c r="A39" s="62"/>
      <c r="B39" s="60"/>
      <c r="C39" s="61"/>
      <c r="D39" s="60"/>
      <c r="E39" s="60"/>
      <c r="F39" s="60"/>
      <c r="G39" s="59" t="s">
        <v>183</v>
      </c>
      <c r="H39" s="55">
        <v>1.7</v>
      </c>
      <c r="I39" s="59" t="s">
        <v>171</v>
      </c>
      <c r="J39" s="55">
        <v>11.6</v>
      </c>
      <c r="K39" s="59" t="s">
        <v>191</v>
      </c>
      <c r="L39" s="59">
        <v>1550</v>
      </c>
      <c r="M39" s="55" t="s">
        <v>190</v>
      </c>
      <c r="N39" s="66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5"/>
    </row>
    <row r="40" spans="1:25" x14ac:dyDescent="0.2">
      <c r="A40" s="64" t="s">
        <v>34</v>
      </c>
      <c r="B40" s="55">
        <v>100</v>
      </c>
      <c r="C40" s="55" t="s">
        <v>177</v>
      </c>
      <c r="D40" s="55">
        <v>886.5</v>
      </c>
      <c r="E40" s="55">
        <v>1.9</v>
      </c>
      <c r="F40" s="55">
        <v>2.2999999999999998</v>
      </c>
      <c r="G40" s="59" t="s">
        <v>183</v>
      </c>
      <c r="H40" s="55">
        <v>1.3</v>
      </c>
      <c r="I40" s="59" t="s">
        <v>171</v>
      </c>
      <c r="J40" s="55">
        <v>19.399999999999999</v>
      </c>
      <c r="K40" s="59" t="s">
        <v>189</v>
      </c>
      <c r="L40" s="59">
        <v>1533</v>
      </c>
      <c r="M40" s="55" t="s">
        <v>188</v>
      </c>
      <c r="N40" s="55">
        <v>18910833754</v>
      </c>
      <c r="O40" s="55">
        <v>18.91</v>
      </c>
      <c r="P40" s="55">
        <v>17.3</v>
      </c>
      <c r="Q40" s="55">
        <v>98.9</v>
      </c>
      <c r="R40" s="55">
        <v>4291385</v>
      </c>
      <c r="S40" s="55">
        <v>17299203445</v>
      </c>
      <c r="T40" s="55">
        <v>3055</v>
      </c>
      <c r="U40" s="55">
        <v>4031</v>
      </c>
      <c r="V40" s="55">
        <v>6198</v>
      </c>
      <c r="W40" s="55">
        <v>17.3</v>
      </c>
      <c r="X40" s="55">
        <v>138405</v>
      </c>
      <c r="Y40" s="54" t="s">
        <v>187</v>
      </c>
    </row>
    <row r="41" spans="1:25" x14ac:dyDescent="0.2">
      <c r="A41" s="62" t="s">
        <v>58</v>
      </c>
      <c r="B41" s="60">
        <v>100</v>
      </c>
      <c r="C41" s="67" t="s">
        <v>177</v>
      </c>
      <c r="D41" s="55">
        <v>390</v>
      </c>
      <c r="E41" s="55">
        <v>1.88</v>
      </c>
      <c r="F41" s="55">
        <v>2.2999999999999998</v>
      </c>
      <c r="G41" s="59" t="s">
        <v>183</v>
      </c>
      <c r="H41" s="55">
        <v>1.6</v>
      </c>
      <c r="I41" s="59" t="s">
        <v>171</v>
      </c>
      <c r="J41" s="55">
        <v>48</v>
      </c>
      <c r="K41" s="59" t="s">
        <v>186</v>
      </c>
      <c r="L41" s="59">
        <v>1260</v>
      </c>
      <c r="M41" s="55" t="s">
        <v>185</v>
      </c>
      <c r="N41" s="66">
        <v>9822347945</v>
      </c>
      <c r="O41" s="60">
        <v>9.82</v>
      </c>
      <c r="P41" s="60">
        <v>9.19</v>
      </c>
      <c r="Q41" s="60">
        <v>52.5</v>
      </c>
      <c r="R41" s="60">
        <v>2471199</v>
      </c>
      <c r="S41" s="60">
        <v>9194871959</v>
      </c>
      <c r="T41" s="60">
        <v>2532</v>
      </c>
      <c r="U41" s="60">
        <v>3720</v>
      </c>
      <c r="V41" s="60">
        <v>6361</v>
      </c>
      <c r="W41" s="60">
        <v>9.19</v>
      </c>
      <c r="X41" s="60">
        <v>145137</v>
      </c>
      <c r="Y41" s="65" t="s">
        <v>184</v>
      </c>
    </row>
    <row r="42" spans="1:25" x14ac:dyDescent="0.2">
      <c r="A42" s="62"/>
      <c r="B42" s="60"/>
      <c r="C42" s="67"/>
      <c r="D42" s="55">
        <v>792</v>
      </c>
      <c r="E42" s="55">
        <v>1.88</v>
      </c>
      <c r="F42" s="55">
        <v>2.2999999999999998</v>
      </c>
      <c r="G42" s="59" t="s">
        <v>183</v>
      </c>
      <c r="H42" s="55">
        <v>1.6</v>
      </c>
      <c r="I42" s="59" t="s">
        <v>171</v>
      </c>
      <c r="J42" s="55">
        <v>21.6</v>
      </c>
      <c r="K42" s="59" t="s">
        <v>182</v>
      </c>
      <c r="L42" s="59">
        <v>991</v>
      </c>
      <c r="M42" s="55" t="s">
        <v>181</v>
      </c>
      <c r="N42" s="66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5"/>
    </row>
    <row r="43" spans="1:25" x14ac:dyDescent="0.2">
      <c r="A43" s="64" t="s">
        <v>28</v>
      </c>
      <c r="B43" s="55">
        <v>100</v>
      </c>
      <c r="C43" s="55" t="s">
        <v>177</v>
      </c>
      <c r="D43" s="55">
        <v>992</v>
      </c>
      <c r="E43" s="55">
        <v>1.88</v>
      </c>
      <c r="F43" s="55">
        <v>2.31</v>
      </c>
      <c r="G43" s="59" t="s">
        <v>172</v>
      </c>
      <c r="H43" s="55">
        <v>1.9</v>
      </c>
      <c r="I43" s="59" t="s">
        <v>171</v>
      </c>
      <c r="J43" s="55">
        <v>52.8</v>
      </c>
      <c r="K43" s="59" t="s">
        <v>180</v>
      </c>
      <c r="L43" s="59">
        <v>1565</v>
      </c>
      <c r="M43" s="55" t="s">
        <v>179</v>
      </c>
      <c r="N43" s="55">
        <v>13321083167</v>
      </c>
      <c r="O43" s="58">
        <f>N43/1000000000</f>
        <v>13.321083166999999</v>
      </c>
      <c r="P43" s="58">
        <f>S43/1000000000</f>
        <v>12.116834841999999</v>
      </c>
      <c r="Q43" s="58">
        <f>S43/175000000</f>
        <v>69.239056239999996</v>
      </c>
      <c r="R43" s="63">
        <v>2033868</v>
      </c>
      <c r="S43" s="55">
        <v>12116834842</v>
      </c>
      <c r="T43" s="55">
        <v>4415</v>
      </c>
      <c r="U43" s="55">
        <v>5957</v>
      </c>
      <c r="V43" s="55">
        <v>9039</v>
      </c>
      <c r="W43" s="56">
        <f>S43/1000000000</f>
        <v>12.116834841999999</v>
      </c>
      <c r="X43" s="55">
        <v>167503</v>
      </c>
      <c r="Y43" s="54" t="s">
        <v>178</v>
      </c>
    </row>
    <row r="44" spans="1:25" x14ac:dyDescent="0.2">
      <c r="A44" s="62" t="s">
        <v>25</v>
      </c>
      <c r="B44" s="60">
        <v>100</v>
      </c>
      <c r="C44" s="61" t="s">
        <v>177</v>
      </c>
      <c r="D44" s="60">
        <v>1080</v>
      </c>
      <c r="E44" s="60">
        <v>1.88</v>
      </c>
      <c r="F44" s="60">
        <v>2.36</v>
      </c>
      <c r="G44" s="59" t="s">
        <v>172</v>
      </c>
      <c r="H44" s="55">
        <v>1.6</v>
      </c>
      <c r="I44" s="59" t="s">
        <v>176</v>
      </c>
      <c r="J44" s="55">
        <v>48.6</v>
      </c>
      <c r="K44" s="59" t="s">
        <v>175</v>
      </c>
      <c r="L44" s="59">
        <v>1090</v>
      </c>
      <c r="M44" s="55" t="s">
        <v>174</v>
      </c>
      <c r="N44" s="55">
        <v>8299956425</v>
      </c>
      <c r="O44" s="58">
        <f>N44/1000000000</f>
        <v>8.2999564249999995</v>
      </c>
      <c r="P44" s="58">
        <f>S44/1000000000</f>
        <v>7.2685429480000003</v>
      </c>
      <c r="Q44" s="58">
        <f>S44/175000000</f>
        <v>41.534531131428572</v>
      </c>
      <c r="R44" s="55">
        <v>931665</v>
      </c>
      <c r="S44" s="55">
        <v>7268542948</v>
      </c>
      <c r="T44" s="55">
        <v>4834</v>
      </c>
      <c r="U44" s="57">
        <v>7801.67</v>
      </c>
      <c r="V44" s="55">
        <v>13865</v>
      </c>
      <c r="W44" s="56">
        <f>S44/1000000000</f>
        <v>7.2685429480000003</v>
      </c>
      <c r="X44" s="55">
        <v>126185</v>
      </c>
      <c r="Y44" s="54" t="s">
        <v>173</v>
      </c>
    </row>
    <row r="45" spans="1:25" x14ac:dyDescent="0.2">
      <c r="A45" s="53"/>
      <c r="B45" s="51"/>
      <c r="C45" s="52"/>
      <c r="D45" s="51"/>
      <c r="E45" s="51"/>
      <c r="F45" s="51"/>
      <c r="G45" s="50" t="s">
        <v>172</v>
      </c>
      <c r="H45" s="47">
        <v>1.6</v>
      </c>
      <c r="I45" s="50" t="s">
        <v>171</v>
      </c>
      <c r="J45" s="47">
        <v>54</v>
      </c>
      <c r="K45" s="50" t="s">
        <v>170</v>
      </c>
      <c r="L45" s="50">
        <v>1592</v>
      </c>
      <c r="M45" s="47" t="s">
        <v>169</v>
      </c>
      <c r="N45" s="47">
        <v>9853641899</v>
      </c>
      <c r="O45" s="49">
        <f>N45/1000000000</f>
        <v>9.8536418989999994</v>
      </c>
      <c r="P45" s="49">
        <f>S45/1000000000</f>
        <v>8.639590364</v>
      </c>
      <c r="Q45" s="49">
        <f>S45/175000000</f>
        <v>49.369087794285711</v>
      </c>
      <c r="R45" s="47">
        <v>1086801</v>
      </c>
      <c r="S45" s="47">
        <v>8639590364</v>
      </c>
      <c r="T45" s="47">
        <v>4854</v>
      </c>
      <c r="U45" s="47">
        <v>7949</v>
      </c>
      <c r="V45" s="47">
        <v>14089</v>
      </c>
      <c r="W45" s="48">
        <f>S45/1000000000</f>
        <v>8.639590364</v>
      </c>
      <c r="X45" s="47">
        <v>132977</v>
      </c>
      <c r="Y45" s="46" t="s">
        <v>168</v>
      </c>
    </row>
    <row r="46" spans="1:25" x14ac:dyDescent="0.2">
      <c r="G46" s="31"/>
      <c r="I46" s="31"/>
      <c r="K46" s="31"/>
      <c r="L46" s="31"/>
      <c r="Y46" s="24"/>
    </row>
    <row r="47" spans="1:25" ht="22.75" customHeight="1" x14ac:dyDescent="0.2">
      <c r="A47" s="45" t="s">
        <v>167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3"/>
      <c r="Y47" s="24"/>
    </row>
    <row r="48" spans="1:25" ht="20.5" customHeight="1" x14ac:dyDescent="0.2">
      <c r="A48" s="42" t="s">
        <v>166</v>
      </c>
      <c r="B48" s="41" t="s">
        <v>165</v>
      </c>
      <c r="C48" s="41" t="s">
        <v>164</v>
      </c>
      <c r="D48" s="41" t="s">
        <v>163</v>
      </c>
      <c r="E48" s="41" t="s">
        <v>162</v>
      </c>
      <c r="F48" s="41" t="s">
        <v>161</v>
      </c>
      <c r="G48" s="41" t="s">
        <v>160</v>
      </c>
      <c r="H48" s="41" t="s">
        <v>159</v>
      </c>
      <c r="I48" s="41" t="s">
        <v>158</v>
      </c>
      <c r="J48" s="41" t="s">
        <v>157</v>
      </c>
      <c r="K48" s="41" t="s">
        <v>156</v>
      </c>
      <c r="L48" s="41" t="s">
        <v>155</v>
      </c>
      <c r="M48" s="41" t="s">
        <v>154</v>
      </c>
      <c r="N48" s="41" t="s">
        <v>153</v>
      </c>
      <c r="O48" s="41" t="s">
        <v>152</v>
      </c>
      <c r="P48" s="40" t="s">
        <v>151</v>
      </c>
      <c r="Y48" s="24"/>
    </row>
    <row r="49" spans="1:25" x14ac:dyDescent="0.2">
      <c r="A49" s="39" t="s">
        <v>69</v>
      </c>
      <c r="B49" s="37">
        <v>400</v>
      </c>
      <c r="C49" s="37" t="s">
        <v>149</v>
      </c>
      <c r="D49" s="37">
        <v>532.4</v>
      </c>
      <c r="E49" s="37">
        <v>1.72</v>
      </c>
      <c r="F49" s="37">
        <v>1.17</v>
      </c>
      <c r="G49" s="38">
        <v>20.589116639</v>
      </c>
      <c r="H49" s="38">
        <v>117.65209508</v>
      </c>
      <c r="I49" s="37">
        <v>3038906</v>
      </c>
      <c r="J49" s="37">
        <v>20589116639</v>
      </c>
      <c r="K49" s="37">
        <v>5719</v>
      </c>
      <c r="L49" s="37">
        <v>6775</v>
      </c>
      <c r="M49" s="37">
        <v>10461</v>
      </c>
      <c r="N49" s="38">
        <v>20.589116639</v>
      </c>
      <c r="O49" s="37">
        <v>51989</v>
      </c>
      <c r="P49" s="36" t="s">
        <v>150</v>
      </c>
      <c r="Y49" s="24"/>
    </row>
    <row r="50" spans="1:25" x14ac:dyDescent="0.2">
      <c r="A50" s="35" t="s">
        <v>17</v>
      </c>
      <c r="B50" s="33">
        <v>400</v>
      </c>
      <c r="C50" s="33" t="s">
        <v>149</v>
      </c>
      <c r="D50" s="33">
        <v>444.6</v>
      </c>
      <c r="E50" s="33">
        <v>1.63</v>
      </c>
      <c r="F50" s="33">
        <v>1.34</v>
      </c>
      <c r="G50" s="34">
        <v>15.246917019</v>
      </c>
      <c r="H50" s="34">
        <v>87.125240108571433</v>
      </c>
      <c r="I50" s="33">
        <v>2140575</v>
      </c>
      <c r="J50" s="33">
        <v>15246917019</v>
      </c>
      <c r="K50" s="33">
        <v>5705</v>
      </c>
      <c r="L50" s="33">
        <v>7122</v>
      </c>
      <c r="M50" s="33">
        <v>11221</v>
      </c>
      <c r="N50" s="34">
        <v>15.246917019</v>
      </c>
      <c r="O50" s="33">
        <v>50910</v>
      </c>
      <c r="P50" s="32" t="s">
        <v>148</v>
      </c>
      <c r="Y50" s="24"/>
    </row>
    <row r="51" spans="1:25" x14ac:dyDescent="0.2">
      <c r="G51" s="31"/>
      <c r="I51" s="31"/>
      <c r="K51" s="31"/>
      <c r="L51" s="31"/>
      <c r="Y51" s="24"/>
    </row>
    <row r="52" spans="1:25" x14ac:dyDescent="0.2">
      <c r="G52" s="31"/>
      <c r="I52" s="31"/>
      <c r="K52" s="31"/>
      <c r="L52" s="31"/>
      <c r="Y52" s="24"/>
    </row>
    <row r="53" spans="1:25" x14ac:dyDescent="0.2">
      <c r="G53" s="31"/>
      <c r="I53" s="31"/>
      <c r="K53" s="31"/>
      <c r="L53" s="31"/>
      <c r="Y53" s="24"/>
    </row>
    <row r="54" spans="1:25" ht="7.75" customHeight="1" x14ac:dyDescent="0.2">
      <c r="G54" s="31"/>
      <c r="I54" s="31"/>
      <c r="K54" s="31"/>
      <c r="L54" s="31"/>
      <c r="Y54" s="24"/>
    </row>
    <row r="55" spans="1:25" ht="27" customHeight="1" x14ac:dyDescent="0.2">
      <c r="A55" s="30" t="s">
        <v>147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8"/>
      <c r="Y55" s="24"/>
    </row>
    <row r="56" spans="1:25" ht="31.75" customHeight="1" x14ac:dyDescent="0.2">
      <c r="A56" s="27" t="s">
        <v>146</v>
      </c>
      <c r="B56" s="26" t="s">
        <v>145</v>
      </c>
      <c r="C56" s="26" t="s">
        <v>144</v>
      </c>
      <c r="D56" s="26" t="s">
        <v>143</v>
      </c>
      <c r="E56" s="26" t="s">
        <v>142</v>
      </c>
      <c r="F56" s="26" t="s">
        <v>141</v>
      </c>
      <c r="G56" s="26" t="s">
        <v>140</v>
      </c>
      <c r="H56" s="26" t="s">
        <v>139</v>
      </c>
      <c r="I56" s="26" t="s">
        <v>138</v>
      </c>
      <c r="J56" s="26" t="s">
        <v>137</v>
      </c>
      <c r="K56" s="26" t="s">
        <v>136</v>
      </c>
      <c r="L56" s="26" t="s">
        <v>135</v>
      </c>
      <c r="M56" s="26" t="s">
        <v>134</v>
      </c>
      <c r="N56" s="26" t="s">
        <v>133</v>
      </c>
      <c r="O56" s="25" t="s">
        <v>132</v>
      </c>
      <c r="Y56" s="24"/>
    </row>
    <row r="57" spans="1:25" x14ac:dyDescent="0.2">
      <c r="A57" s="20" t="s">
        <v>131</v>
      </c>
      <c r="B57" s="19">
        <v>2</v>
      </c>
      <c r="C57" s="18">
        <v>21.1</v>
      </c>
      <c r="D57" s="18">
        <v>120.57142857142858</v>
      </c>
      <c r="E57" s="17">
        <v>2574472</v>
      </c>
      <c r="F57" s="16">
        <v>18.904015349000002</v>
      </c>
      <c r="G57" s="16">
        <v>11.987</v>
      </c>
      <c r="H57" s="15" t="s">
        <v>10</v>
      </c>
      <c r="I57" s="13" t="s">
        <v>9</v>
      </c>
      <c r="J57" s="13" t="s">
        <v>130</v>
      </c>
      <c r="K57" s="13" t="s">
        <v>19</v>
      </c>
      <c r="L57" s="13" t="s">
        <v>129</v>
      </c>
      <c r="M57" s="14">
        <v>4.3499999999999997E-2</v>
      </c>
      <c r="N57" s="13" t="s">
        <v>13</v>
      </c>
      <c r="O57" s="12" t="s">
        <v>12</v>
      </c>
      <c r="Y57" s="24"/>
    </row>
    <row r="58" spans="1:25" x14ac:dyDescent="0.2">
      <c r="A58" s="20" t="s">
        <v>128</v>
      </c>
      <c r="B58" s="19">
        <v>1</v>
      </c>
      <c r="C58" s="18">
        <v>21.6</v>
      </c>
      <c r="D58" s="18">
        <v>123.42857142857144</v>
      </c>
      <c r="E58" s="17">
        <v>3570111</v>
      </c>
      <c r="F58" s="16">
        <v>19.149999999999999</v>
      </c>
      <c r="G58" s="16">
        <v>8.1</v>
      </c>
      <c r="H58" s="15" t="s">
        <v>10</v>
      </c>
      <c r="I58" s="13" t="s">
        <v>9</v>
      </c>
      <c r="J58" s="13" t="s">
        <v>127</v>
      </c>
      <c r="K58" s="23" t="s">
        <v>7</v>
      </c>
      <c r="L58" s="13" t="s">
        <v>126</v>
      </c>
      <c r="M58" s="22">
        <v>0.71399999999999997</v>
      </c>
      <c r="N58" s="13" t="s">
        <v>125</v>
      </c>
      <c r="O58" s="12" t="s">
        <v>80</v>
      </c>
      <c r="Y58" s="24"/>
    </row>
    <row r="59" spans="1:25" x14ac:dyDescent="0.2">
      <c r="A59" s="20" t="s">
        <v>124</v>
      </c>
      <c r="B59" s="19">
        <v>2</v>
      </c>
      <c r="C59" s="18">
        <v>16.399999999999999</v>
      </c>
      <c r="D59" s="18">
        <v>93.714285714285708</v>
      </c>
      <c r="E59" s="17">
        <v>1866973</v>
      </c>
      <c r="F59" s="16">
        <v>14.463869043000001</v>
      </c>
      <c r="G59" s="16">
        <v>12.398</v>
      </c>
      <c r="H59" s="15" t="s">
        <v>10</v>
      </c>
      <c r="I59" s="13" t="s">
        <v>9</v>
      </c>
      <c r="J59" s="13" t="s">
        <v>123</v>
      </c>
      <c r="K59" s="13" t="s">
        <v>19</v>
      </c>
      <c r="L59" s="13" t="s">
        <v>122</v>
      </c>
      <c r="M59" s="14">
        <v>0.30349999999999999</v>
      </c>
      <c r="N59" s="13" t="s">
        <v>13</v>
      </c>
      <c r="O59" s="12" t="s">
        <v>12</v>
      </c>
      <c r="Y59" s="24"/>
    </row>
    <row r="60" spans="1:25" x14ac:dyDescent="0.2">
      <c r="A60" s="20" t="s">
        <v>121</v>
      </c>
      <c r="B60" s="19">
        <v>1</v>
      </c>
      <c r="C60" s="18">
        <v>14</v>
      </c>
      <c r="D60" s="18">
        <v>80</v>
      </c>
      <c r="E60" s="17">
        <v>2577925</v>
      </c>
      <c r="F60" s="16">
        <v>13</v>
      </c>
      <c r="G60" s="16">
        <v>8.9</v>
      </c>
      <c r="H60" s="15" t="s">
        <v>10</v>
      </c>
      <c r="I60" s="13" t="s">
        <v>9</v>
      </c>
      <c r="J60" s="13" t="s">
        <v>120</v>
      </c>
      <c r="K60" s="13" t="s">
        <v>7</v>
      </c>
      <c r="L60" s="13" t="s">
        <v>119</v>
      </c>
      <c r="M60" s="14">
        <v>0.69820000000000004</v>
      </c>
      <c r="N60" s="13" t="s">
        <v>118</v>
      </c>
      <c r="O60" s="12" t="s">
        <v>80</v>
      </c>
      <c r="Y60" s="24"/>
    </row>
    <row r="61" spans="1:25" x14ac:dyDescent="0.2">
      <c r="A61" s="20" t="s">
        <v>117</v>
      </c>
      <c r="B61" s="19">
        <v>2</v>
      </c>
      <c r="C61" s="18">
        <v>7.9</v>
      </c>
      <c r="D61" s="18">
        <v>45.142857142857146</v>
      </c>
      <c r="E61" s="17">
        <v>1477193</v>
      </c>
      <c r="F61" s="16">
        <v>6.5327783129999997</v>
      </c>
      <c r="G61" s="16">
        <v>7.8</v>
      </c>
      <c r="H61" s="15" t="s">
        <v>10</v>
      </c>
      <c r="I61" s="13" t="s">
        <v>9</v>
      </c>
      <c r="J61" s="13" t="s">
        <v>116</v>
      </c>
      <c r="K61" s="13" t="s">
        <v>7</v>
      </c>
      <c r="L61" s="13" t="s">
        <v>115</v>
      </c>
      <c r="M61" s="14">
        <v>0.77829999999999999</v>
      </c>
      <c r="N61" s="13" t="s">
        <v>114</v>
      </c>
      <c r="O61" s="12" t="s">
        <v>106</v>
      </c>
      <c r="Y61" s="24"/>
    </row>
    <row r="62" spans="1:25" x14ac:dyDescent="0.2">
      <c r="A62" s="20" t="s">
        <v>113</v>
      </c>
      <c r="B62" s="19">
        <v>1</v>
      </c>
      <c r="C62" s="18">
        <v>9.5399999999999991</v>
      </c>
      <c r="D62" s="18">
        <v>54.514285714285712</v>
      </c>
      <c r="E62" s="17">
        <v>1791283</v>
      </c>
      <c r="F62" s="16">
        <v>8.65</v>
      </c>
      <c r="G62" s="16">
        <v>10.6</v>
      </c>
      <c r="H62" s="15" t="s">
        <v>10</v>
      </c>
      <c r="I62" s="13" t="s">
        <v>9</v>
      </c>
      <c r="J62" s="13" t="s">
        <v>112</v>
      </c>
      <c r="K62" s="13" t="s">
        <v>7</v>
      </c>
      <c r="L62" s="13" t="s">
        <v>111</v>
      </c>
      <c r="M62" s="14">
        <v>0.75629010568496702</v>
      </c>
      <c r="N62" s="13" t="s">
        <v>12</v>
      </c>
      <c r="O62" s="12" t="s">
        <v>12</v>
      </c>
      <c r="Y62" s="24"/>
    </row>
    <row r="63" spans="1:25" x14ac:dyDescent="0.2">
      <c r="A63" s="20" t="s">
        <v>110</v>
      </c>
      <c r="B63" s="19">
        <v>1</v>
      </c>
      <c r="C63" s="18">
        <v>15.18</v>
      </c>
      <c r="D63" s="18">
        <v>86.742857142857147</v>
      </c>
      <c r="E63" s="17">
        <v>2504504</v>
      </c>
      <c r="F63" s="16">
        <v>12.78464533</v>
      </c>
      <c r="G63" s="16">
        <v>7.9</v>
      </c>
      <c r="H63" s="15" t="s">
        <v>10</v>
      </c>
      <c r="I63" s="13" t="s">
        <v>9</v>
      </c>
      <c r="J63" s="13" t="s">
        <v>109</v>
      </c>
      <c r="K63" s="13" t="s">
        <v>7</v>
      </c>
      <c r="L63" s="13" t="s">
        <v>108</v>
      </c>
      <c r="M63" s="14">
        <v>0.6502</v>
      </c>
      <c r="N63" s="13" t="s">
        <v>107</v>
      </c>
      <c r="O63" s="12" t="s">
        <v>106</v>
      </c>
      <c r="Y63" s="24"/>
    </row>
    <row r="64" spans="1:25" x14ac:dyDescent="0.2">
      <c r="A64" s="20" t="s">
        <v>105</v>
      </c>
      <c r="B64" s="19">
        <v>2</v>
      </c>
      <c r="C64" s="18">
        <v>12.6</v>
      </c>
      <c r="D64" s="18">
        <v>72</v>
      </c>
      <c r="E64" s="17">
        <v>2104010</v>
      </c>
      <c r="F64" s="16">
        <v>11.359377061</v>
      </c>
      <c r="G64" s="16">
        <v>7.9420000000000002</v>
      </c>
      <c r="H64" s="15" t="s">
        <v>10</v>
      </c>
      <c r="I64" s="13" t="s">
        <v>9</v>
      </c>
      <c r="J64" s="13" t="s">
        <v>104</v>
      </c>
      <c r="K64" s="13" t="s">
        <v>19</v>
      </c>
      <c r="L64" s="13" t="s">
        <v>103</v>
      </c>
      <c r="M64" s="14">
        <v>5.4199999999999998E-2</v>
      </c>
      <c r="N64" s="13" t="s">
        <v>102</v>
      </c>
      <c r="O64" s="12" t="s">
        <v>4</v>
      </c>
    </row>
    <row r="65" spans="1:15" x14ac:dyDescent="0.2">
      <c r="A65" s="20" t="s">
        <v>101</v>
      </c>
      <c r="B65" s="19">
        <v>1</v>
      </c>
      <c r="C65" s="18">
        <v>19.05</v>
      </c>
      <c r="D65" s="18">
        <v>108.85714285714286</v>
      </c>
      <c r="E65" s="17">
        <v>3304671</v>
      </c>
      <c r="F65" s="16">
        <v>17.47</v>
      </c>
      <c r="G65" s="16">
        <v>8.9</v>
      </c>
      <c r="H65" s="15" t="s">
        <v>10</v>
      </c>
      <c r="I65" s="13" t="s">
        <v>9</v>
      </c>
      <c r="J65" s="13" t="s">
        <v>100</v>
      </c>
      <c r="K65" s="23" t="s">
        <v>7</v>
      </c>
      <c r="L65" s="13" t="s">
        <v>99</v>
      </c>
      <c r="M65" s="14">
        <v>6.9927136576195995E-2</v>
      </c>
      <c r="N65" s="13" t="s">
        <v>98</v>
      </c>
      <c r="O65" s="12" t="s">
        <v>80</v>
      </c>
    </row>
    <row r="66" spans="1:15" x14ac:dyDescent="0.2">
      <c r="A66" s="20" t="s">
        <v>97</v>
      </c>
      <c r="B66" s="19">
        <v>1</v>
      </c>
      <c r="C66" s="18">
        <v>15.6</v>
      </c>
      <c r="D66" s="18">
        <v>89.142857142857153</v>
      </c>
      <c r="E66" s="17">
        <v>2121387</v>
      </c>
      <c r="F66" s="16">
        <v>14.477301125</v>
      </c>
      <c r="G66" s="16">
        <v>11.257999999999999</v>
      </c>
      <c r="H66" s="15" t="s">
        <v>10</v>
      </c>
      <c r="I66" s="13" t="s">
        <v>9</v>
      </c>
      <c r="J66" s="13" t="s">
        <v>96</v>
      </c>
      <c r="K66" s="13" t="s">
        <v>19</v>
      </c>
      <c r="L66" s="13" t="s">
        <v>95</v>
      </c>
      <c r="M66" s="14">
        <v>0.2361</v>
      </c>
      <c r="N66" s="13" t="s">
        <v>13</v>
      </c>
      <c r="O66" s="12" t="s">
        <v>12</v>
      </c>
    </row>
    <row r="67" spans="1:15" x14ac:dyDescent="0.2">
      <c r="A67" s="20" t="s">
        <v>94</v>
      </c>
      <c r="B67" s="19">
        <v>1</v>
      </c>
      <c r="C67" s="18">
        <v>9.6</v>
      </c>
      <c r="D67" s="18">
        <v>54.857142857142861</v>
      </c>
      <c r="E67" s="17">
        <v>1464285</v>
      </c>
      <c r="F67" s="16">
        <v>8.893002525</v>
      </c>
      <c r="G67" s="16">
        <v>9.0549999999999997</v>
      </c>
      <c r="H67" s="15" t="s">
        <v>10</v>
      </c>
      <c r="I67" s="13" t="s">
        <v>9</v>
      </c>
      <c r="J67" s="13" t="s">
        <v>93</v>
      </c>
      <c r="K67" s="13" t="s">
        <v>19</v>
      </c>
      <c r="L67" s="13" t="s">
        <v>92</v>
      </c>
      <c r="M67" s="14">
        <v>0.1123</v>
      </c>
      <c r="N67" s="13" t="s">
        <v>13</v>
      </c>
      <c r="O67" s="12" t="s">
        <v>12</v>
      </c>
    </row>
    <row r="68" spans="1:15" x14ac:dyDescent="0.2">
      <c r="A68" s="20" t="s">
        <v>91</v>
      </c>
      <c r="B68" s="19">
        <v>6</v>
      </c>
      <c r="C68" s="18">
        <v>20.3</v>
      </c>
      <c r="D68" s="18">
        <v>116.00000000000001</v>
      </c>
      <c r="E68" s="17">
        <v>3287879</v>
      </c>
      <c r="F68" s="16">
        <v>17.193507718999999</v>
      </c>
      <c r="G68" s="16">
        <v>7.7949999999999999</v>
      </c>
      <c r="H68" s="15" t="s">
        <v>10</v>
      </c>
      <c r="I68" s="13" t="s">
        <v>9</v>
      </c>
      <c r="J68" s="13" t="s">
        <v>90</v>
      </c>
      <c r="K68" s="13" t="s">
        <v>19</v>
      </c>
      <c r="L68" s="13" t="s">
        <v>89</v>
      </c>
      <c r="M68" s="14">
        <v>0.25790000000000002</v>
      </c>
      <c r="N68" s="13" t="s">
        <v>13</v>
      </c>
      <c r="O68" s="12" t="s">
        <v>12</v>
      </c>
    </row>
    <row r="69" spans="1:15" x14ac:dyDescent="0.2">
      <c r="A69" s="20" t="s">
        <v>88</v>
      </c>
      <c r="B69" s="19">
        <v>1</v>
      </c>
      <c r="C69" s="18">
        <v>13</v>
      </c>
      <c r="D69" s="18">
        <v>74.285714285714292</v>
      </c>
      <c r="E69" s="17">
        <v>1842184</v>
      </c>
      <c r="F69" s="16">
        <v>11.569963743000001</v>
      </c>
      <c r="G69" s="16">
        <v>10.1</v>
      </c>
      <c r="H69" s="15" t="s">
        <v>10</v>
      </c>
      <c r="I69" s="13" t="s">
        <v>9</v>
      </c>
      <c r="J69" s="13" t="s">
        <v>87</v>
      </c>
      <c r="K69" s="13" t="s">
        <v>7</v>
      </c>
      <c r="L69" s="13" t="s">
        <v>86</v>
      </c>
      <c r="M69" s="14">
        <v>0.67669999999999997</v>
      </c>
      <c r="N69" s="13" t="s">
        <v>85</v>
      </c>
      <c r="O69" s="12" t="s">
        <v>4</v>
      </c>
    </row>
    <row r="70" spans="1:15" x14ac:dyDescent="0.2">
      <c r="A70" s="20" t="s">
        <v>84</v>
      </c>
      <c r="B70" s="19">
        <v>1</v>
      </c>
      <c r="C70" s="18">
        <v>12.9</v>
      </c>
      <c r="D70" s="18">
        <v>73.714285714285722</v>
      </c>
      <c r="E70" s="17">
        <v>1823784</v>
      </c>
      <c r="F70" s="16">
        <v>11.71</v>
      </c>
      <c r="G70" s="16">
        <v>10.6</v>
      </c>
      <c r="H70" s="15" t="s">
        <v>10</v>
      </c>
      <c r="I70" s="13" t="s">
        <v>9</v>
      </c>
      <c r="J70" s="13" t="s">
        <v>83</v>
      </c>
      <c r="K70" s="13" t="s">
        <v>7</v>
      </c>
      <c r="L70" s="13" t="s">
        <v>82</v>
      </c>
      <c r="M70" s="14">
        <v>0.69112398396704</v>
      </c>
      <c r="N70" s="13" t="s">
        <v>81</v>
      </c>
      <c r="O70" s="12" t="s">
        <v>80</v>
      </c>
    </row>
    <row r="71" spans="1:15" x14ac:dyDescent="0.2">
      <c r="A71" s="20" t="s">
        <v>79</v>
      </c>
      <c r="B71" s="19">
        <v>1</v>
      </c>
      <c r="C71" s="18">
        <v>10.52</v>
      </c>
      <c r="D71" s="18">
        <v>60.114285714285714</v>
      </c>
      <c r="E71" s="17">
        <v>1769206</v>
      </c>
      <c r="F71" s="16">
        <v>9.8202671469999991</v>
      </c>
      <c r="G71" s="16">
        <v>9.3000000000000007</v>
      </c>
      <c r="H71" s="15" t="s">
        <v>10</v>
      </c>
      <c r="I71" s="13" t="s">
        <v>9</v>
      </c>
      <c r="J71" s="13" t="s">
        <v>78</v>
      </c>
      <c r="K71" s="23" t="s">
        <v>7</v>
      </c>
      <c r="L71" s="13" t="s">
        <v>77</v>
      </c>
      <c r="M71" s="14">
        <v>0.13</v>
      </c>
      <c r="N71" s="13" t="s">
        <v>13</v>
      </c>
      <c r="O71" s="12" t="s">
        <v>12</v>
      </c>
    </row>
    <row r="72" spans="1:15" x14ac:dyDescent="0.2">
      <c r="A72" s="20" t="s">
        <v>76</v>
      </c>
      <c r="B72" s="19">
        <v>2</v>
      </c>
      <c r="C72" s="18">
        <v>7.9</v>
      </c>
      <c r="D72" s="18">
        <v>45.142857142857146</v>
      </c>
      <c r="E72" s="17">
        <v>1292694</v>
      </c>
      <c r="F72" s="16">
        <v>6.70281912</v>
      </c>
      <c r="G72" s="16">
        <v>8.9</v>
      </c>
      <c r="H72" s="15" t="s">
        <v>10</v>
      </c>
      <c r="I72" s="13" t="s">
        <v>9</v>
      </c>
      <c r="J72" s="13" t="s">
        <v>75</v>
      </c>
      <c r="K72" s="13" t="s">
        <v>7</v>
      </c>
      <c r="L72" s="13" t="s">
        <v>74</v>
      </c>
      <c r="M72" s="14">
        <v>0.59940000000000004</v>
      </c>
      <c r="N72" s="13" t="s">
        <v>73</v>
      </c>
      <c r="O72" s="12" t="s">
        <v>4</v>
      </c>
    </row>
    <row r="73" spans="1:15" x14ac:dyDescent="0.2">
      <c r="A73" s="20" t="s">
        <v>72</v>
      </c>
      <c r="B73" s="19">
        <v>1</v>
      </c>
      <c r="C73" s="18">
        <v>11.98</v>
      </c>
      <c r="D73" s="18">
        <v>68.45714285714287</v>
      </c>
      <c r="E73" s="17">
        <v>1682535</v>
      </c>
      <c r="F73" s="16">
        <v>10.72</v>
      </c>
      <c r="G73" s="16">
        <v>10.4</v>
      </c>
      <c r="H73" s="15" t="s">
        <v>10</v>
      </c>
      <c r="I73" s="13" t="s">
        <v>9</v>
      </c>
      <c r="J73" s="13" t="s">
        <v>71</v>
      </c>
      <c r="K73" s="13" t="s">
        <v>7</v>
      </c>
      <c r="L73" s="13" t="s">
        <v>70</v>
      </c>
      <c r="M73" s="14">
        <v>0.65969999999999995</v>
      </c>
      <c r="N73" s="13" t="s">
        <v>13</v>
      </c>
      <c r="O73" s="12" t="s">
        <v>12</v>
      </c>
    </row>
    <row r="74" spans="1:15" x14ac:dyDescent="0.2">
      <c r="A74" s="20" t="s">
        <v>69</v>
      </c>
      <c r="B74" s="19">
        <v>38</v>
      </c>
      <c r="C74" s="18">
        <v>20.6</v>
      </c>
      <c r="D74" s="18">
        <v>117.71428571428574</v>
      </c>
      <c r="E74" s="17">
        <v>3038906</v>
      </c>
      <c r="F74" s="16">
        <v>20.589116639</v>
      </c>
      <c r="G74" s="16">
        <v>10.461</v>
      </c>
      <c r="H74" s="15" t="s">
        <v>16</v>
      </c>
      <c r="I74" s="13" t="s">
        <v>16</v>
      </c>
      <c r="J74" s="13" t="s">
        <v>68</v>
      </c>
      <c r="K74" s="13" t="s">
        <v>14</v>
      </c>
      <c r="L74" s="13" t="s">
        <v>12</v>
      </c>
      <c r="M74" s="14">
        <v>0.13109999999999999</v>
      </c>
      <c r="N74" s="13" t="s">
        <v>13</v>
      </c>
      <c r="O74" s="12" t="s">
        <v>12</v>
      </c>
    </row>
    <row r="75" spans="1:15" x14ac:dyDescent="0.2">
      <c r="A75" s="20" t="s">
        <v>67</v>
      </c>
      <c r="B75" s="19">
        <v>1</v>
      </c>
      <c r="C75" s="18">
        <v>20.8</v>
      </c>
      <c r="D75" s="18">
        <v>118.85714285714288</v>
      </c>
      <c r="E75" s="17">
        <v>4408290</v>
      </c>
      <c r="F75" s="16">
        <v>18.34</v>
      </c>
      <c r="G75" s="16">
        <v>6.8</v>
      </c>
      <c r="H75" s="15" t="s">
        <v>10</v>
      </c>
      <c r="I75" s="13" t="s">
        <v>9</v>
      </c>
      <c r="J75" s="13" t="s">
        <v>66</v>
      </c>
      <c r="K75" s="23" t="s">
        <v>7</v>
      </c>
      <c r="L75" s="13" t="s">
        <v>65</v>
      </c>
      <c r="M75" s="22">
        <v>0.39100000000000001</v>
      </c>
      <c r="N75" s="13" t="s">
        <v>64</v>
      </c>
      <c r="O75" s="12" t="s">
        <v>63</v>
      </c>
    </row>
    <row r="76" spans="1:15" x14ac:dyDescent="0.2">
      <c r="A76" s="20" t="s">
        <v>62</v>
      </c>
      <c r="B76" s="19">
        <v>1</v>
      </c>
      <c r="C76" s="18">
        <v>13.49</v>
      </c>
      <c r="D76" s="18">
        <v>77.085714285714289</v>
      </c>
      <c r="E76" s="17">
        <v>3421689</v>
      </c>
      <c r="F76" s="16">
        <v>12.16</v>
      </c>
      <c r="G76" s="16">
        <v>5.5</v>
      </c>
      <c r="H76" s="15" t="s">
        <v>10</v>
      </c>
      <c r="I76" s="13" t="s">
        <v>9</v>
      </c>
      <c r="J76" s="13" t="s">
        <v>61</v>
      </c>
      <c r="K76" s="13" t="s">
        <v>32</v>
      </c>
      <c r="L76" s="13" t="s">
        <v>60</v>
      </c>
      <c r="M76" s="14">
        <v>7.4300000000000005E-2</v>
      </c>
      <c r="N76" s="13" t="s">
        <v>59</v>
      </c>
      <c r="O76" s="12" t="s">
        <v>29</v>
      </c>
    </row>
    <row r="77" spans="1:15" x14ac:dyDescent="0.2">
      <c r="A77" s="20" t="s">
        <v>58</v>
      </c>
      <c r="B77" s="19">
        <v>2</v>
      </c>
      <c r="C77" s="18">
        <v>9.82</v>
      </c>
      <c r="D77" s="18">
        <v>56.114285714285721</v>
      </c>
      <c r="E77" s="17">
        <v>2471199</v>
      </c>
      <c r="F77" s="16">
        <v>9.19</v>
      </c>
      <c r="G77" s="16">
        <v>6.4</v>
      </c>
      <c r="H77" s="15" t="s">
        <v>10</v>
      </c>
      <c r="I77" s="13" t="s">
        <v>9</v>
      </c>
      <c r="J77" s="13" t="s">
        <v>57</v>
      </c>
      <c r="K77" s="13" t="s">
        <v>32</v>
      </c>
      <c r="L77" s="13" t="s">
        <v>56</v>
      </c>
      <c r="M77" s="14">
        <v>3.7600000000000001E-2</v>
      </c>
      <c r="N77" s="13" t="s">
        <v>55</v>
      </c>
      <c r="O77" s="12" t="s">
        <v>29</v>
      </c>
    </row>
    <row r="78" spans="1:15" x14ac:dyDescent="0.2">
      <c r="A78" s="20" t="s">
        <v>54</v>
      </c>
      <c r="B78" s="19">
        <v>1</v>
      </c>
      <c r="C78" s="18">
        <v>11</v>
      </c>
      <c r="D78" s="18">
        <v>62.857142857142861</v>
      </c>
      <c r="E78" s="17">
        <v>2938296</v>
      </c>
      <c r="F78" s="16">
        <v>9.91</v>
      </c>
      <c r="G78" s="16">
        <v>5.3</v>
      </c>
      <c r="H78" s="15" t="s">
        <v>10</v>
      </c>
      <c r="I78" s="13" t="s">
        <v>9</v>
      </c>
      <c r="J78" s="13" t="s">
        <v>53</v>
      </c>
      <c r="K78" s="13" t="s">
        <v>32</v>
      </c>
      <c r="L78" s="13" t="s">
        <v>52</v>
      </c>
      <c r="M78" s="14">
        <v>4.4999999999999998E-2</v>
      </c>
      <c r="N78" s="13" t="s">
        <v>51</v>
      </c>
      <c r="O78" s="12" t="s">
        <v>29</v>
      </c>
    </row>
    <row r="79" spans="1:15" x14ac:dyDescent="0.2">
      <c r="A79" s="20" t="s">
        <v>50</v>
      </c>
      <c r="B79" s="19">
        <v>1</v>
      </c>
      <c r="C79" s="18">
        <v>12</v>
      </c>
      <c r="D79" s="18">
        <v>68.571428571428569</v>
      </c>
      <c r="E79" s="17">
        <v>1359772</v>
      </c>
      <c r="F79" s="16">
        <v>10.704632930000001</v>
      </c>
      <c r="G79" s="16">
        <v>13.558999999999999</v>
      </c>
      <c r="H79" s="15" t="s">
        <v>10</v>
      </c>
      <c r="I79" s="13" t="s">
        <v>9</v>
      </c>
      <c r="J79" s="13" t="s">
        <v>49</v>
      </c>
      <c r="K79" s="13" t="s">
        <v>32</v>
      </c>
      <c r="L79" s="13" t="s">
        <v>48</v>
      </c>
      <c r="M79" s="14">
        <v>4.5900000000000003E-2</v>
      </c>
      <c r="N79" s="13" t="s">
        <v>47</v>
      </c>
      <c r="O79" s="12" t="s">
        <v>29</v>
      </c>
    </row>
    <row r="80" spans="1:15" x14ac:dyDescent="0.2">
      <c r="A80" s="20" t="s">
        <v>46</v>
      </c>
      <c r="B80" s="19">
        <v>1</v>
      </c>
      <c r="C80" s="18">
        <v>9.5</v>
      </c>
      <c r="D80" s="18">
        <v>54.285714285714292</v>
      </c>
      <c r="E80" s="17">
        <v>1128016</v>
      </c>
      <c r="F80" s="16">
        <v>8.3787128400000004</v>
      </c>
      <c r="G80" s="16">
        <v>12.831</v>
      </c>
      <c r="H80" s="15" t="s">
        <v>10</v>
      </c>
      <c r="I80" s="13" t="s">
        <v>9</v>
      </c>
      <c r="J80" s="13" t="s">
        <v>45</v>
      </c>
      <c r="K80" s="13" t="s">
        <v>32</v>
      </c>
      <c r="L80" s="13" t="s">
        <v>44</v>
      </c>
      <c r="M80" s="14">
        <v>6.9000000000000006E-2</v>
      </c>
      <c r="N80" s="13" t="s">
        <v>43</v>
      </c>
      <c r="O80" s="12" t="s">
        <v>29</v>
      </c>
    </row>
    <row r="81" spans="1:15" x14ac:dyDescent="0.2">
      <c r="A81" s="20" t="s">
        <v>42</v>
      </c>
      <c r="B81" s="19">
        <v>1</v>
      </c>
      <c r="C81" s="18">
        <v>11.09</v>
      </c>
      <c r="D81" s="18">
        <v>63.371428571428574</v>
      </c>
      <c r="E81" s="17">
        <v>2181058</v>
      </c>
      <c r="F81" s="16">
        <v>8.7200000000000006</v>
      </c>
      <c r="G81" s="16">
        <v>6.6</v>
      </c>
      <c r="H81" s="15" t="s">
        <v>10</v>
      </c>
      <c r="I81" s="13" t="s">
        <v>9</v>
      </c>
      <c r="J81" s="13" t="s">
        <v>41</v>
      </c>
      <c r="K81" s="13" t="s">
        <v>32</v>
      </c>
      <c r="L81" s="13" t="s">
        <v>40</v>
      </c>
      <c r="M81" s="14">
        <v>0.39040000000000002</v>
      </c>
      <c r="N81" s="13" t="s">
        <v>39</v>
      </c>
      <c r="O81" s="12" t="s">
        <v>29</v>
      </c>
    </row>
    <row r="82" spans="1:15" x14ac:dyDescent="0.2">
      <c r="A82" s="20" t="s">
        <v>38</v>
      </c>
      <c r="B82" s="19">
        <v>2</v>
      </c>
      <c r="C82" s="18">
        <v>18.98</v>
      </c>
      <c r="D82" s="18">
        <v>108.45714285714287</v>
      </c>
      <c r="E82" s="21">
        <v>3563595</v>
      </c>
      <c r="F82" s="16">
        <v>16.89</v>
      </c>
      <c r="G82" s="16">
        <v>7.7</v>
      </c>
      <c r="H82" s="15" t="s">
        <v>10</v>
      </c>
      <c r="I82" s="13" t="s">
        <v>9</v>
      </c>
      <c r="J82" s="13" t="s">
        <v>37</v>
      </c>
      <c r="K82" s="13" t="s">
        <v>32</v>
      </c>
      <c r="L82" s="13" t="s">
        <v>36</v>
      </c>
      <c r="M82" s="14">
        <v>0.19320000000000001</v>
      </c>
      <c r="N82" s="13" t="s">
        <v>35</v>
      </c>
      <c r="O82" s="12" t="s">
        <v>29</v>
      </c>
    </row>
    <row r="83" spans="1:15" x14ac:dyDescent="0.2">
      <c r="A83" s="20" t="s">
        <v>34</v>
      </c>
      <c r="B83" s="19">
        <v>1</v>
      </c>
      <c r="C83" s="18">
        <v>18.91</v>
      </c>
      <c r="D83" s="18">
        <v>108.05714285714286</v>
      </c>
      <c r="E83" s="17">
        <v>4291385</v>
      </c>
      <c r="F83" s="16">
        <v>17.3</v>
      </c>
      <c r="G83" s="16">
        <v>6.2</v>
      </c>
      <c r="H83" s="15" t="s">
        <v>10</v>
      </c>
      <c r="I83" s="13" t="s">
        <v>9</v>
      </c>
      <c r="J83" s="13" t="s">
        <v>33</v>
      </c>
      <c r="K83" s="13" t="s">
        <v>32</v>
      </c>
      <c r="L83" s="13" t="s">
        <v>31</v>
      </c>
      <c r="M83" s="14">
        <v>0.1744</v>
      </c>
      <c r="N83" s="13" t="s">
        <v>30</v>
      </c>
      <c r="O83" s="12" t="s">
        <v>29</v>
      </c>
    </row>
    <row r="84" spans="1:15" x14ac:dyDescent="0.2">
      <c r="A84" s="20" t="s">
        <v>28</v>
      </c>
      <c r="B84" s="19">
        <v>1</v>
      </c>
      <c r="C84" s="18">
        <v>13.3</v>
      </c>
      <c r="D84" s="18">
        <v>76.000000000000014</v>
      </c>
      <c r="E84" s="17">
        <v>2033868</v>
      </c>
      <c r="F84" s="16">
        <v>12.116834841999999</v>
      </c>
      <c r="G84" s="16">
        <v>9.0389999999999997</v>
      </c>
      <c r="H84" s="15" t="s">
        <v>10</v>
      </c>
      <c r="I84" s="13" t="s">
        <v>9</v>
      </c>
      <c r="J84" s="13" t="s">
        <v>27</v>
      </c>
      <c r="K84" s="13" t="s">
        <v>19</v>
      </c>
      <c r="L84" s="13" t="s">
        <v>26</v>
      </c>
      <c r="M84" s="14">
        <v>0.7117</v>
      </c>
      <c r="N84" s="13" t="s">
        <v>13</v>
      </c>
      <c r="O84" s="12" t="s">
        <v>12</v>
      </c>
    </row>
    <row r="85" spans="1:15" x14ac:dyDescent="0.2">
      <c r="A85" s="20" t="s">
        <v>25</v>
      </c>
      <c r="B85" s="19">
        <v>2</v>
      </c>
      <c r="C85" s="18">
        <v>18.2</v>
      </c>
      <c r="D85" s="18">
        <v>104</v>
      </c>
      <c r="E85" s="17">
        <v>2018466</v>
      </c>
      <c r="F85" s="16">
        <v>15.908133312</v>
      </c>
      <c r="G85" s="16">
        <v>13.978</v>
      </c>
      <c r="H85" s="15" t="s">
        <v>10</v>
      </c>
      <c r="I85" s="13" t="s">
        <v>9</v>
      </c>
      <c r="J85" s="13" t="s">
        <v>24</v>
      </c>
      <c r="K85" s="13" t="s">
        <v>23</v>
      </c>
      <c r="L85" s="13" t="s">
        <v>22</v>
      </c>
      <c r="M85" s="14">
        <v>0.78200000000000003</v>
      </c>
      <c r="N85" s="13" t="s">
        <v>13</v>
      </c>
      <c r="O85" s="12" t="s">
        <v>12</v>
      </c>
    </row>
    <row r="86" spans="1:15" x14ac:dyDescent="0.2">
      <c r="A86" s="20" t="s">
        <v>21</v>
      </c>
      <c r="B86" s="19">
        <v>1</v>
      </c>
      <c r="C86" s="18">
        <v>11.8</v>
      </c>
      <c r="D86" s="18">
        <v>67.428571428571431</v>
      </c>
      <c r="E86" s="17">
        <v>1651636</v>
      </c>
      <c r="F86" s="16">
        <v>10.533834111000001</v>
      </c>
      <c r="G86" s="16">
        <v>9.1769999999999996</v>
      </c>
      <c r="H86" s="15" t="s">
        <v>10</v>
      </c>
      <c r="I86" s="13" t="s">
        <v>9</v>
      </c>
      <c r="J86" s="13" t="s">
        <v>20</v>
      </c>
      <c r="K86" s="13" t="s">
        <v>19</v>
      </c>
      <c r="L86" s="13" t="s">
        <v>18</v>
      </c>
      <c r="M86" s="14">
        <v>0.60599999999999998</v>
      </c>
      <c r="N86" s="13" t="s">
        <v>13</v>
      </c>
      <c r="O86" s="12" t="s">
        <v>12</v>
      </c>
    </row>
    <row r="87" spans="1:15" x14ac:dyDescent="0.2">
      <c r="A87" s="20" t="s">
        <v>17</v>
      </c>
      <c r="B87" s="19">
        <v>22</v>
      </c>
      <c r="C87" s="18">
        <v>15.3</v>
      </c>
      <c r="D87" s="18">
        <v>87.428571428571445</v>
      </c>
      <c r="E87" s="17">
        <v>2140575</v>
      </c>
      <c r="F87" s="16">
        <v>15.246917019</v>
      </c>
      <c r="G87" s="16">
        <v>11.221</v>
      </c>
      <c r="H87" s="15" t="s">
        <v>16</v>
      </c>
      <c r="I87" s="13" t="s">
        <v>16</v>
      </c>
      <c r="J87" s="13" t="s">
        <v>15</v>
      </c>
      <c r="K87" s="13" t="s">
        <v>14</v>
      </c>
      <c r="L87" s="13" t="s">
        <v>12</v>
      </c>
      <c r="M87" s="14">
        <v>0.20419999999999999</v>
      </c>
      <c r="N87" s="13" t="s">
        <v>13</v>
      </c>
      <c r="O87" s="12" t="s">
        <v>12</v>
      </c>
    </row>
    <row r="88" spans="1:15" x14ac:dyDescent="0.2">
      <c r="A88" s="11" t="s">
        <v>11</v>
      </c>
      <c r="B88" s="10">
        <v>1</v>
      </c>
      <c r="C88" s="9">
        <v>14.75</v>
      </c>
      <c r="D88" s="9">
        <v>84.285714285714292</v>
      </c>
      <c r="E88" s="8">
        <v>2793968</v>
      </c>
      <c r="F88" s="7">
        <v>13.89</v>
      </c>
      <c r="G88" s="7">
        <v>9.6999999999999993</v>
      </c>
      <c r="H88" s="6" t="s">
        <v>10</v>
      </c>
      <c r="I88" s="4" t="s">
        <v>9</v>
      </c>
      <c r="J88" s="4" t="s">
        <v>8</v>
      </c>
      <c r="K88" s="4" t="s">
        <v>7</v>
      </c>
      <c r="L88" s="4" t="s">
        <v>6</v>
      </c>
      <c r="M88" s="5">
        <v>0.48139999999999999</v>
      </c>
      <c r="N88" s="4" t="s">
        <v>5</v>
      </c>
      <c r="O88" s="3" t="s">
        <v>4</v>
      </c>
    </row>
    <row r="89" spans="1: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">
      <c r="A90" s="2" t="s">
        <v>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">
      <c r="A91" s="2" t="s">
        <v>2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">
      <c r="A92" s="2" t="s">
        <v>1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">
      <c r="A93" s="2" t="s">
        <v>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</sheetData>
  <mergeCells count="23">
    <mergeCell ref="D4:D5"/>
    <mergeCell ref="E4:E5"/>
    <mergeCell ref="F4:F5"/>
    <mergeCell ref="A2:Y2"/>
    <mergeCell ref="B27:B29"/>
    <mergeCell ref="C27:C29"/>
    <mergeCell ref="A55:O55"/>
    <mergeCell ref="A27:A29"/>
    <mergeCell ref="A1:Y1"/>
    <mergeCell ref="A4:A5"/>
    <mergeCell ref="A10:A11"/>
    <mergeCell ref="A13:A14"/>
    <mergeCell ref="A18:A19"/>
    <mergeCell ref="A20:A21"/>
    <mergeCell ref="B4:B5"/>
    <mergeCell ref="C4:C5"/>
    <mergeCell ref="A38:A39"/>
    <mergeCell ref="A41:A42"/>
    <mergeCell ref="A44:A45"/>
    <mergeCell ref="C41:C42"/>
    <mergeCell ref="A47:P47"/>
    <mergeCell ref="N38:N39"/>
    <mergeCell ref="N41:N42"/>
  </mergeCells>
  <conditionalFormatting sqref="O56:O93">
    <cfRule type="containsText" dxfId="0" priority="1" operator="containsText" text="Vivien">
      <formula>NOT(ISERROR(SEARCH("Vivien",O56)))</formula>
    </cfRule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2022-02-21T15:43:26Z</dcterms:created>
  <dcterms:modified xsi:type="dcterms:W3CDTF">2022-02-21T15:43:42Z</dcterms:modified>
</cp:coreProperties>
</file>