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ate1904="1"/>
  <mc:AlternateContent xmlns:mc="http://schemas.openxmlformats.org/markup-compatibility/2006">
    <mc:Choice Requires="x15">
      <x15ac:absPath xmlns:x15ac="http://schemas.microsoft.com/office/spreadsheetml/2010/11/ac" url="/Users/sorel/Box Sync/itch/oak/QlobGenome/valleyOakGenomeMS/"/>
    </mc:Choice>
  </mc:AlternateContent>
  <xr:revisionPtr revIDLastSave="0" documentId="8_{4D4439B5-D0BE-154B-9E05-CAFA293C18B4}" xr6:coauthVersionLast="47" xr6:coauthVersionMax="47" xr10:uidLastSave="{00000000-0000-0000-0000-000000000000}"/>
  <bookViews>
    <workbookView xWindow="28820" yWindow="1180" windowWidth="17880" windowHeight="29840" xr2:uid="{00000000-000D-0000-FFFF-FFFF00000000}"/>
  </bookViews>
  <sheets>
    <sheet name="Table S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2" i="1" l="1"/>
  <c r="R42" i="1"/>
  <c r="T42" i="1"/>
  <c r="T40" i="1"/>
  <c r="T41" i="1"/>
  <c r="T39" i="1"/>
  <c r="S39" i="1"/>
  <c r="S42" i="1"/>
  <c r="S41" i="1"/>
  <c r="S40" i="1"/>
  <c r="U42" i="1"/>
  <c r="V42" i="1"/>
  <c r="W42" i="1"/>
  <c r="Z42" i="1"/>
  <c r="AA42" i="1"/>
  <c r="B42" i="1"/>
  <c r="C42" i="1"/>
  <c r="D42" i="1"/>
  <c r="E42" i="1"/>
  <c r="F42" i="1"/>
  <c r="G42" i="1"/>
  <c r="AB41" i="1" l="1"/>
  <c r="AB40" i="1"/>
  <c r="AB39" i="1"/>
  <c r="AB38" i="1"/>
  <c r="AB37" i="1"/>
  <c r="AB36" i="1"/>
  <c r="AB35" i="1"/>
  <c r="AB34" i="1"/>
  <c r="AB33" i="1"/>
  <c r="AB32" i="1"/>
  <c r="AB31" i="1"/>
  <c r="AB30" i="1"/>
  <c r="AB29" i="1"/>
  <c r="AB28" i="1"/>
  <c r="AB27" i="1"/>
  <c r="AB26" i="1"/>
  <c r="AB25" i="1"/>
  <c r="AB24" i="1"/>
  <c r="AB23" i="1"/>
  <c r="AB22" i="1"/>
  <c r="AB21" i="1"/>
  <c r="AB20" i="1"/>
  <c r="AB19" i="1"/>
  <c r="AB18" i="1"/>
  <c r="AB17" i="1"/>
  <c r="AB16" i="1"/>
  <c r="AB15" i="1"/>
  <c r="AB14" i="1"/>
  <c r="AB13" i="1"/>
  <c r="AB12" i="1"/>
  <c r="AB11" i="1"/>
  <c r="AB10" i="1"/>
  <c r="AB9" i="1"/>
  <c r="AB8" i="1"/>
  <c r="AB7" i="1"/>
  <c r="AB6" i="1"/>
  <c r="AB5" i="1"/>
  <c r="AB4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tc={4101D149-1B84-9947-8F30-0E1B0B4B34B4}</author>
    <author>Sorel Fitz-Gibbon</author>
  </authors>
  <commentList>
    <comment ref="Z33" authorId="0" shapeId="0" xr:uid="{4101D149-1B84-9947-8F30-0E1B0B4B34B4}">
      <text>
        <t>[Threaded comment]
Your version of Excel allows you to read this threaded comment; however, any edits to it will get removed if the file is opened in a newer version of Excel. Learn more: https://go.microsoft.com/fwlink/?linkid=870924
Comment:
    Genome appears to be missing pericentromere region</t>
      </text>
    </comment>
    <comment ref="Q39" authorId="1" shapeId="0" xr:uid="{0C5BB4D6-EA81-434B-A185-6FB5C3D831D2}">
      <text>
        <r>
          <rPr>
            <b/>
            <sz val="10"/>
            <color rgb="FF000000"/>
            <rFont val="Tahoma"/>
            <family val="2"/>
          </rPr>
          <t>Sorel Fitz-Gibbon:</t>
        </r>
        <r>
          <rPr>
            <sz val="10"/>
            <color rgb="FF000000"/>
            <rFont val="Tahoma"/>
            <family val="2"/>
          </rPr>
          <t xml:space="preserve">
</t>
        </r>
        <r>
          <rPr>
            <sz val="10"/>
            <color rgb="FF000000"/>
            <rFont val="Helvetica"/>
            <family val="2"/>
          </rPr>
          <t>chromosomes 1-12 only (genes on additional scaffolds not included)</t>
        </r>
        <r>
          <rPr>
            <sz val="10"/>
            <color rgb="FF000000"/>
            <rFont val="Helvetica"/>
            <family val="2"/>
          </rPr>
          <t xml:space="preserve">
</t>
        </r>
      </text>
    </comment>
    <comment ref="S39" authorId="1" shapeId="0" xr:uid="{0598B85E-C6C8-8346-937E-C8B5BB0EF2F2}">
      <text>
        <r>
          <rPr>
            <b/>
            <sz val="10"/>
            <color rgb="FF000000"/>
            <rFont val="Tahoma"/>
            <family val="2"/>
          </rPr>
          <t>Sorel Fitz-Gibbon:</t>
        </r>
        <r>
          <rPr>
            <sz val="10"/>
            <color rgb="FF000000"/>
            <rFont val="Tahoma"/>
            <family val="2"/>
          </rPr>
          <t xml:space="preserve">
</t>
        </r>
        <r>
          <rPr>
            <sz val="10"/>
            <color rgb="FF000000"/>
            <rFont val="Helvetica"/>
            <family val="2"/>
          </rPr>
          <t>chromosomes 1-12 only (genes on additional scaffolds not included)</t>
        </r>
      </text>
    </comment>
    <comment ref="V39" authorId="1" shapeId="0" xr:uid="{4B1EE9E8-B4FD-EE41-8DE7-6608F9711494}">
      <text>
        <r>
          <rPr>
            <sz val="10"/>
            <color rgb="FF000000"/>
            <rFont val="Tahoma"/>
            <family val="2"/>
          </rPr>
          <t xml:space="preserve">92% with repeat completely within the 2kb upstream region
</t>
        </r>
        <r>
          <rPr>
            <sz val="10"/>
            <color rgb="FF000000"/>
            <rFont val="Tahoma"/>
            <family val="2"/>
          </rPr>
          <t xml:space="preserve">88% with repeat &gt;= 100 bp completely within the 2kb upstream region
</t>
        </r>
        <r>
          <rPr>
            <sz val="10"/>
            <color rgb="FF000000"/>
            <rFont val="Tahoma"/>
            <family val="2"/>
          </rPr>
          <t xml:space="preserve">96% with repeat intersecting the 2kb upstream region
</t>
        </r>
        <r>
          <rPr>
            <sz val="10"/>
            <color rgb="FF000000"/>
            <rFont val="Tahoma"/>
            <family val="2"/>
          </rPr>
          <t>93% with &gt;= 100 bp of repeat intersecting the 2kb upstream region</t>
        </r>
      </text>
    </comment>
    <comment ref="V40" authorId="1" shapeId="0" xr:uid="{38004FF9-4415-DD4D-9CBB-DF0A6D0C6955}">
      <text>
        <r>
          <rPr>
            <sz val="10"/>
            <color rgb="FF000000"/>
            <rFont val="Tahoma"/>
            <family val="2"/>
          </rPr>
          <t xml:space="preserve">92% with repeat completely within the 2kb upstream region
</t>
        </r>
        <r>
          <rPr>
            <sz val="10"/>
            <color rgb="FF000000"/>
            <rFont val="Tahoma"/>
            <family val="2"/>
          </rPr>
          <t xml:space="preserve">88% with repeat &gt;= 100 bp completely within the 2kb upstream region
</t>
        </r>
        <r>
          <rPr>
            <sz val="10"/>
            <color rgb="FF000000"/>
            <rFont val="Tahoma"/>
            <family val="2"/>
          </rPr>
          <t xml:space="preserve">96% with repeat intersecting the 2kb upstream region
</t>
        </r>
        <r>
          <rPr>
            <sz val="10"/>
            <color rgb="FF000000"/>
            <rFont val="Tahoma"/>
            <family val="2"/>
          </rPr>
          <t xml:space="preserve">93% with &gt;= 100 bp of repeat intersecting the 2kb upstream region
</t>
        </r>
      </text>
    </comment>
    <comment ref="V41" authorId="1" shapeId="0" xr:uid="{7113B644-1E94-0444-8C0C-8EB1D788DF8A}">
      <text>
        <r>
          <rPr>
            <sz val="10"/>
            <color rgb="FF000000"/>
            <rFont val="Tahoma"/>
            <family val="2"/>
          </rPr>
          <t xml:space="preserve">92% with repeat completely within the 2kb upstream region
</t>
        </r>
        <r>
          <rPr>
            <sz val="10"/>
            <color rgb="FF000000"/>
            <rFont val="Tahoma"/>
            <family val="2"/>
          </rPr>
          <t xml:space="preserve">88% with repeat &gt;= 100 bp completely within the 2kb upstream region
</t>
        </r>
        <r>
          <rPr>
            <sz val="10"/>
            <color rgb="FF000000"/>
            <rFont val="Tahoma"/>
            <family val="2"/>
          </rPr>
          <t xml:space="preserve">96% with repeat intersecting the 2kb upstream region
</t>
        </r>
        <r>
          <rPr>
            <sz val="10"/>
            <color rgb="FF000000"/>
            <rFont val="Tahoma"/>
            <family val="2"/>
          </rPr>
          <t xml:space="preserve">93% with &gt;= 100 bp of repeat intersecting the 2kb upstream region
</t>
        </r>
      </text>
    </comment>
  </commentList>
</comments>
</file>

<file path=xl/sharedStrings.xml><?xml version="1.0" encoding="utf-8"?>
<sst xmlns="http://schemas.openxmlformats.org/spreadsheetml/2006/main" count="146" uniqueCount="123">
  <si>
    <t>Species</t>
  </si>
  <si>
    <t>genome size (Mbs)</t>
  </si>
  <si>
    <t>number of genes</t>
  </si>
  <si>
    <t>number of repeats</t>
  </si>
  <si>
    <t>genome-wide weighted mCG (%)</t>
  </si>
  <si>
    <t>genome-wide weighted mCHG (%)</t>
  </si>
  <si>
    <t>genome-wide weighted mCHH (%)</t>
  </si>
  <si>
    <t>CDS weighted mCG (%)</t>
  </si>
  <si>
    <t>CDS weighted mCHG (%)</t>
  </si>
  <si>
    <t>CDS weighted mCHH (%)</t>
  </si>
  <si>
    <t>number of gbM genes</t>
  </si>
  <si>
    <t>number of mCHG genes</t>
  </si>
  <si>
    <t>number of mCHH genes</t>
  </si>
  <si>
    <t>percentage of gbM genes</t>
  </si>
  <si>
    <t>percentage of mCHG genes</t>
  </si>
  <si>
    <t>percentage of mCHH genes</t>
  </si>
  <si>
    <t>number of upstream mCHH islands</t>
  </si>
  <si>
    <t>number of downstream mCHH islands</t>
  </si>
  <si>
    <t>percentage of upstream mCHH-islands</t>
  </si>
  <si>
    <t>percentage of downstream mCHH islands</t>
  </si>
  <si>
    <t>percentage of genes with repeats within the gene</t>
  </si>
  <si>
    <t>A. lyrata</t>
  </si>
  <si>
    <t>A. thaliana</t>
  </si>
  <si>
    <t>A. trichopoda</t>
  </si>
  <si>
    <t>B. distachyon</t>
  </si>
  <si>
    <t>B. oleracea</t>
  </si>
  <si>
    <t>B. rapa</t>
  </si>
  <si>
    <t>B. vulgaris</t>
  </si>
  <si>
    <t>C. clementina</t>
  </si>
  <si>
    <t>C. rubella</t>
  </si>
  <si>
    <t>C. sativa</t>
  </si>
  <si>
    <t>C. sativus</t>
  </si>
  <si>
    <t>E. grandis</t>
  </si>
  <si>
    <t>E. salsugineum</t>
  </si>
  <si>
    <t>F. vesca</t>
  </si>
  <si>
    <t>G. max</t>
  </si>
  <si>
    <t>G. raimondii</t>
  </si>
  <si>
    <t>L. japonicus</t>
  </si>
  <si>
    <t>M. domestica</t>
  </si>
  <si>
    <t>M. esculenta</t>
  </si>
  <si>
    <t>M. guttatus</t>
  </si>
  <si>
    <t>M. truncatula</t>
  </si>
  <si>
    <t>O. sativa</t>
  </si>
  <si>
    <t>P. hallii</t>
  </si>
  <si>
    <t>P. persica</t>
  </si>
  <si>
    <t>P. trichocarpa</t>
  </si>
  <si>
    <t>P. virgatum</t>
  </si>
  <si>
    <t>P. vulgaris</t>
  </si>
  <si>
    <t>R. communis</t>
  </si>
  <si>
    <t>S. bicolor</t>
  </si>
  <si>
    <t>S. lycopersicum</t>
  </si>
  <si>
    <t>S. viridis</t>
  </si>
  <si>
    <t>T. cacao</t>
  </si>
  <si>
    <t>V. vinifera</t>
  </si>
  <si>
    <t>Z. mays</t>
  </si>
  <si>
    <t>Q.lobata - bud</t>
  </si>
  <si>
    <t>oak</t>
  </si>
  <si>
    <t>Rosids;Fagales;Fagaceae</t>
  </si>
  <si>
    <t>Q.lobata - catkin</t>
  </si>
  <si>
    <t>Q.lobata - youngLeaf</t>
  </si>
  <si>
    <t>common name</t>
  </si>
  <si>
    <t>phylogeny</t>
  </si>
  <si>
    <t>Arabidopsis lyrata</t>
  </si>
  <si>
    <t>Rosids;Brassicales;Brassicaceae</t>
  </si>
  <si>
    <t>thale cress</t>
  </si>
  <si>
    <t>Amborella</t>
  </si>
  <si>
    <t>basal angiosperm</t>
  </si>
  <si>
    <t>na</t>
  </si>
  <si>
    <t>brome, grass</t>
  </si>
  <si>
    <t>Commelinids;Poales;Poaceae</t>
  </si>
  <si>
    <t>cabbage</t>
  </si>
  <si>
    <t>canola</t>
  </si>
  <si>
    <t>sugar beet</t>
  </si>
  <si>
    <t>Caryophyllales; Amaranthaceae</t>
  </si>
  <si>
    <t>clementine</t>
  </si>
  <si>
    <t>Rosids;Sapindales;Citrus</t>
  </si>
  <si>
    <t>pink shepherd's-purse</t>
  </si>
  <si>
    <t>cannabis</t>
  </si>
  <si>
    <t>Rosids;Rosales;Cannabaceae</t>
  </si>
  <si>
    <t>cucumber</t>
  </si>
  <si>
    <t>Rosids;Cucurbitales;Cucurbitaceae</t>
  </si>
  <si>
    <t>eucalyptus</t>
  </si>
  <si>
    <t>Rosids;Myrtales;Myrtaceae</t>
  </si>
  <si>
    <t>salt cress</t>
  </si>
  <si>
    <t>strawberry</t>
  </si>
  <si>
    <t>Rosids;Rosales;Rosaceae</t>
  </si>
  <si>
    <t>soybean</t>
  </si>
  <si>
    <t>Rosids;Fabales;Fabaceae</t>
  </si>
  <si>
    <t>cotton</t>
  </si>
  <si>
    <t>Rosids;Malvales;Malvaceae</t>
  </si>
  <si>
    <t>lotus</t>
  </si>
  <si>
    <t>apple</t>
  </si>
  <si>
    <t>cassava</t>
  </si>
  <si>
    <t>Rosids;Malpighiales;Euphoribiaceae</t>
  </si>
  <si>
    <t>monkey flower</t>
  </si>
  <si>
    <t>Asterids;Lamiales;Phrymaceae</t>
  </si>
  <si>
    <t>barrelclover</t>
  </si>
  <si>
    <t>rice</t>
  </si>
  <si>
    <t>bunch grass</t>
  </si>
  <si>
    <t>peach</t>
  </si>
  <si>
    <t>cottonwood</t>
  </si>
  <si>
    <t>Rosids;Malpighiales;Salicaceae</t>
  </si>
  <si>
    <t>switchgrass</t>
  </si>
  <si>
    <t>common bean</t>
  </si>
  <si>
    <t>castor bean</t>
  </si>
  <si>
    <t>broom-corn</t>
  </si>
  <si>
    <t>(35)</t>
  </si>
  <si>
    <t>tomato</t>
  </si>
  <si>
    <t>Asterids;Solanales;Solanaceae</t>
  </si>
  <si>
    <t>wild foxtail millet</t>
  </si>
  <si>
    <t>cocoa</t>
  </si>
  <si>
    <t>grape</t>
  </si>
  <si>
    <t>Rosids;Vitales;Vitaceae</t>
  </si>
  <si>
    <t>maize</t>
  </si>
  <si>
    <r>
      <t xml:space="preserve">Additions by Sork et al. 2021 are in bold at the bottom and right hand side.   While no comparisons across such different genome assemblies and annotations are reliable, we have matched our methods as feasible to those of Niederhuth et al. and look to discern broad trends rather than specific answers.  Numbers from methods that were not matched are given in italics.  Niederhuth et al. methylation measurements are from leaves, so </t>
    </r>
    <r>
      <rPr>
        <b/>
        <i/>
        <sz val="12"/>
        <rFont val="Helvetica"/>
        <family val="2"/>
        <scheme val="minor"/>
      </rPr>
      <t xml:space="preserve">Q. lobata </t>
    </r>
    <r>
      <rPr>
        <b/>
        <sz val="12"/>
        <rFont val="Helvetica"/>
        <family val="2"/>
        <scheme val="minor"/>
      </rPr>
      <t>- youngleaf is the most comparable.</t>
    </r>
  </si>
  <si>
    <t>non-Q.lobata average</t>
  </si>
  <si>
    <r>
      <t xml:space="preserve">percentage of genes with repeats upstream of the gene </t>
    </r>
    <r>
      <rPr>
        <b/>
        <sz val="10"/>
        <color rgb="FF000000"/>
        <rFont val="Helvetica"/>
        <family val="2"/>
      </rPr>
      <t>(within 2kb)</t>
    </r>
  </si>
  <si>
    <r>
      <t xml:space="preserve"> percentage of genes with repeats downstream of the gene</t>
    </r>
    <r>
      <rPr>
        <b/>
        <sz val="10"/>
        <color rgb="FF000000"/>
        <rFont val="Helvetica"/>
        <family val="2"/>
      </rPr>
      <t xml:space="preserve"> (within 2kb)</t>
    </r>
  </si>
  <si>
    <t xml:space="preserve">Adapted from Widespread natural variation of DNA methylation within angiosperms (https://genomebiology.biomedcentral.com/articles/10.1186/s13059-016-1059-0), Table S2.  </t>
  </si>
  <si>
    <r>
      <rPr>
        <sz val="12"/>
        <color rgb="FF000000"/>
        <rFont val="Helvetica"/>
        <family val="2"/>
      </rPr>
      <t>Table S2</t>
    </r>
    <r>
      <rPr>
        <b/>
        <sz val="12"/>
        <color indexed="8"/>
        <rFont val="Helvetica"/>
        <family val="2"/>
      </rPr>
      <t xml:space="preserve">: </t>
    </r>
    <r>
      <rPr>
        <sz val="12"/>
        <color indexed="8"/>
        <rFont val="Helvetica"/>
        <family val="2"/>
      </rPr>
      <t xml:space="preserve">Trait and feature Information for each species: species name, genome size, number of genes, number of repeats, genome-wide weighted mCG, genome-wide weighted mCHG, genome-wide weighted mCHH, CDS weighted mCG, CDS weighted mCHG, CDS weighted mCHH, number of gbM genes, number of mCHG genes, number mCHH genes, percentage of gbM genes, percentage of mCHG genes, percentage of mCHH genes, number of upstream mCHH islands, number of downstream mCHH islands, percentage of upstream mCHH islands, percentage of downstream mCHH islands, percentage of genes with repeats within the gene, percentage of genes with repeats upstream of the gene, percentage of genes with repeats downstream of the gene.
</t>
    </r>
  </si>
  <si>
    <t>ratio of 5' mCHH island peak % methylatiion (column AB) to background %  methylation (column P)</t>
  </si>
  <si>
    <t>5' mCHH island peak % methylation, hand measured from Sork Figure S18</t>
  </si>
  <si>
    <t>rank of correlation between mCHH &amp; gene content (Sork Figure 6A)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</si>
</sst>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0"/>
      <color indexed="8"/>
      <name val="Helvetica"/>
    </font>
    <font>
      <sz val="12"/>
      <color indexed="8"/>
      <name val="Helvetica"/>
      <family val="2"/>
    </font>
    <font>
      <b/>
      <sz val="10"/>
      <color indexed="8"/>
      <name val="Helvetica"/>
      <family val="2"/>
    </font>
    <font>
      <b/>
      <sz val="12"/>
      <color indexed="8"/>
      <name val="Helvetica"/>
      <family val="2"/>
    </font>
    <font>
      <i/>
      <sz val="10"/>
      <color indexed="8"/>
      <name val="Helvetica"/>
      <family val="2"/>
    </font>
    <font>
      <b/>
      <sz val="12"/>
      <name val="Helvetica"/>
      <family val="2"/>
      <scheme val="minor"/>
    </font>
    <font>
      <b/>
      <sz val="10"/>
      <color indexed="8"/>
      <name val="Helvetica"/>
      <family val="2"/>
    </font>
    <font>
      <sz val="12"/>
      <color rgb="FF000000"/>
      <name val="Helvetica"/>
      <family val="2"/>
    </font>
    <font>
      <sz val="10"/>
      <color indexed="8"/>
      <name val="Helvetica"/>
      <family val="2"/>
    </font>
    <font>
      <b/>
      <i/>
      <sz val="10"/>
      <name val="Helvetica"/>
      <family val="2"/>
    </font>
    <font>
      <b/>
      <sz val="10"/>
      <name val="Helvetica"/>
      <family val="2"/>
    </font>
    <font>
      <b/>
      <sz val="10"/>
      <name val="Helvetica"/>
      <family val="2"/>
      <scheme val="minor"/>
    </font>
    <font>
      <b/>
      <u/>
      <sz val="10"/>
      <name val="Helvetica"/>
      <family val="2"/>
    </font>
    <font>
      <sz val="10"/>
      <color rgb="FF000000"/>
      <name val="Tahoma"/>
      <family val="2"/>
    </font>
    <font>
      <b/>
      <i/>
      <sz val="12"/>
      <name val="Helvetica"/>
      <family val="2"/>
      <scheme val="minor"/>
    </font>
    <font>
      <b/>
      <i/>
      <sz val="10"/>
      <color theme="1" tint="0.499984740745262"/>
      <name val="Helvetica"/>
      <family val="2"/>
      <scheme val="minor"/>
    </font>
    <font>
      <b/>
      <sz val="10"/>
      <color theme="1" tint="0.499984740745262"/>
      <name val="Helvetica"/>
      <family val="2"/>
      <scheme val="minor"/>
    </font>
    <font>
      <sz val="10"/>
      <color theme="1" tint="0.499984740745262"/>
      <name val="Helvetica"/>
      <family val="2"/>
      <scheme val="minor"/>
    </font>
    <font>
      <b/>
      <sz val="10"/>
      <color rgb="FF000000"/>
      <name val="Helvetica"/>
      <family val="2"/>
    </font>
    <font>
      <b/>
      <sz val="10"/>
      <color rgb="FF000000"/>
      <name val="Tahoma"/>
      <family val="2"/>
    </font>
    <font>
      <sz val="10"/>
      <color rgb="FF000000"/>
      <name val="Helvetica"/>
      <family val="2"/>
    </font>
    <font>
      <sz val="10"/>
      <color theme="8"/>
      <name val="Helvetica"/>
      <family val="2"/>
    </font>
  </fonts>
  <fills count="4">
    <fill>
      <patternFill patternType="none"/>
    </fill>
    <fill>
      <patternFill patternType="gray125"/>
    </fill>
    <fill>
      <patternFill patternType="solid">
        <fgColor indexed="9"/>
        <bgColor auto="1"/>
      </patternFill>
    </fill>
    <fill>
      <patternFill patternType="solid">
        <fgColor indexed="11"/>
        <bgColor auto="1"/>
      </patternFill>
    </fill>
  </fills>
  <borders count="27">
    <border>
      <left/>
      <right/>
      <top/>
      <bottom/>
      <diagonal/>
    </border>
    <border>
      <left style="thin">
        <color indexed="10"/>
      </left>
      <right style="thin">
        <color indexed="10"/>
      </right>
      <top style="thin">
        <color indexed="10"/>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style="thin">
        <color indexed="64"/>
      </top>
      <bottom/>
      <diagonal/>
    </border>
    <border>
      <left/>
      <right/>
      <top/>
      <bottom style="thin">
        <color indexed="8"/>
      </bottom>
      <diagonal/>
    </border>
    <border>
      <left style="thin">
        <color indexed="8"/>
      </left>
      <right style="thin">
        <color indexed="8"/>
      </right>
      <top/>
      <bottom style="thin">
        <color indexed="8"/>
      </bottom>
      <diagonal/>
    </border>
    <border>
      <left/>
      <right/>
      <top style="thin">
        <color theme="1"/>
      </top>
      <bottom style="thin">
        <color theme="1"/>
      </bottom>
      <diagonal/>
    </border>
    <border>
      <left style="thin">
        <color rgb="FF000000"/>
      </left>
      <right style="thin">
        <color rgb="FF000000"/>
      </right>
      <top style="thin">
        <color rgb="FF000000"/>
      </top>
      <bottom/>
      <diagonal/>
    </border>
    <border>
      <left style="thin">
        <color indexed="8"/>
      </left>
      <right style="thin">
        <color indexed="8"/>
      </right>
      <top/>
      <bottom/>
      <diagonal/>
    </border>
    <border>
      <left style="thin">
        <color indexed="8"/>
      </left>
      <right/>
      <top style="thin">
        <color indexed="64"/>
      </top>
      <bottom/>
      <diagonal/>
    </border>
    <border>
      <left style="thin">
        <color indexed="64"/>
      </left>
      <right style="thin">
        <color indexed="64"/>
      </right>
      <top style="thin">
        <color indexed="64"/>
      </top>
      <bottom/>
      <diagonal/>
    </border>
    <border>
      <left/>
      <right style="thin">
        <color indexed="8"/>
      </right>
      <top style="thin">
        <color indexed="64"/>
      </top>
      <bottom/>
      <diagonal/>
    </border>
    <border>
      <left/>
      <right/>
      <top style="thin">
        <color indexed="64"/>
      </top>
      <bottom/>
      <diagonal/>
    </border>
    <border>
      <left style="thin">
        <color indexed="8"/>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applyNumberFormat="0" applyFill="0" applyBorder="0" applyProtection="0">
      <alignment vertical="top" wrapText="1"/>
    </xf>
    <xf numFmtId="0" fontId="8" fillId="0" borderId="0" applyNumberFormat="0" applyFill="0" applyBorder="0" applyProtection="0">
      <alignment vertical="top" wrapText="1"/>
    </xf>
  </cellStyleXfs>
  <cellXfs count="86">
    <xf numFmtId="0" fontId="0" fillId="0" borderId="0" xfId="0" applyFont="1" applyAlignment="1">
      <alignment vertical="top" wrapText="1"/>
    </xf>
    <xf numFmtId="0" fontId="0" fillId="0" borderId="0" xfId="0" applyNumberFormat="1" applyFont="1" applyAlignment="1">
      <alignment vertical="top" wrapText="1"/>
    </xf>
    <xf numFmtId="49" fontId="4" fillId="2" borderId="2" xfId="0" applyNumberFormat="1" applyFont="1" applyFill="1" applyBorder="1" applyAlignment="1">
      <alignment vertical="top"/>
    </xf>
    <xf numFmtId="0" fontId="0" fillId="2" borderId="2" xfId="0" applyNumberFormat="1" applyFont="1" applyFill="1" applyBorder="1" applyAlignment="1">
      <alignment vertical="top" wrapText="1"/>
    </xf>
    <xf numFmtId="0" fontId="0" fillId="2" borderId="2" xfId="0" applyNumberFormat="1" applyFont="1" applyFill="1" applyBorder="1" applyAlignment="1">
      <alignment horizontal="center" vertical="top"/>
    </xf>
    <xf numFmtId="0" fontId="5" fillId="0" borderId="0" xfId="0" applyFont="1" applyAlignment="1">
      <alignment horizontal="left" vertical="center" readingOrder="1"/>
    </xf>
    <xf numFmtId="0" fontId="0" fillId="0" borderId="0" xfId="0">
      <alignment vertical="top" wrapText="1"/>
    </xf>
    <xf numFmtId="0" fontId="6" fillId="0" borderId="0" xfId="0" applyFont="1">
      <alignment vertical="top" wrapText="1"/>
    </xf>
    <xf numFmtId="0" fontId="0" fillId="0" borderId="0" xfId="0" applyAlignment="1"/>
    <xf numFmtId="49" fontId="9" fillId="0" borderId="15" xfId="1" applyNumberFormat="1" applyFont="1" applyFill="1" applyBorder="1" applyAlignment="1">
      <alignment vertical="top"/>
    </xf>
    <xf numFmtId="1" fontId="10" fillId="2" borderId="6" xfId="1" applyNumberFormat="1" applyFont="1" applyFill="1" applyBorder="1" applyAlignment="1">
      <alignment horizontal="left" vertical="top"/>
    </xf>
    <xf numFmtId="1" fontId="10" fillId="2" borderId="9" xfId="1" applyNumberFormat="1" applyFont="1" applyFill="1" applyBorder="1" applyAlignment="1">
      <alignment horizontal="center" vertical="top"/>
    </xf>
    <xf numFmtId="2" fontId="10" fillId="2" borderId="2" xfId="1" applyNumberFormat="1" applyFont="1" applyFill="1" applyBorder="1" applyAlignment="1">
      <alignment horizontal="center" vertical="top"/>
    </xf>
    <xf numFmtId="1" fontId="10" fillId="2" borderId="16" xfId="1" applyNumberFormat="1" applyFont="1" applyFill="1" applyBorder="1" applyAlignment="1">
      <alignment horizontal="center" vertical="top"/>
    </xf>
    <xf numFmtId="2" fontId="10" fillId="2" borderId="17" xfId="1" applyNumberFormat="1" applyFont="1" applyFill="1" applyBorder="1" applyAlignment="1">
      <alignment horizontal="center" vertical="top"/>
    </xf>
    <xf numFmtId="49" fontId="10" fillId="2" borderId="9" xfId="1" applyNumberFormat="1" applyFont="1" applyFill="1" applyBorder="1" applyAlignment="1">
      <alignment horizontal="center" vertical="top"/>
    </xf>
    <xf numFmtId="1" fontId="10" fillId="2" borderId="14" xfId="1" applyNumberFormat="1" applyFont="1" applyFill="1" applyBorder="1" applyAlignment="1">
      <alignment horizontal="center" vertical="top"/>
    </xf>
    <xf numFmtId="1" fontId="10" fillId="2" borderId="18" xfId="1" applyNumberFormat="1" applyFont="1" applyFill="1" applyBorder="1" applyAlignment="1">
      <alignment horizontal="center" vertical="top"/>
    </xf>
    <xf numFmtId="0" fontId="9" fillId="0" borderId="15" xfId="1" applyNumberFormat="1" applyFont="1" applyFill="1" applyBorder="1">
      <alignment vertical="top" wrapText="1"/>
    </xf>
    <xf numFmtId="0" fontId="9" fillId="0" borderId="10" xfId="1" applyNumberFormat="1" applyFont="1" applyFill="1" applyBorder="1" applyAlignment="1">
      <alignment horizontal="center" vertical="top"/>
    </xf>
    <xf numFmtId="1" fontId="9" fillId="0" borderId="19" xfId="0" applyNumberFormat="1" applyFont="1" applyBorder="1">
      <alignment vertical="top" wrapText="1"/>
    </xf>
    <xf numFmtId="0" fontId="10" fillId="0" borderId="20" xfId="1" applyNumberFormat="1" applyFont="1" applyFill="1" applyBorder="1" applyAlignment="1">
      <alignment horizontal="center" vertical="top"/>
    </xf>
    <xf numFmtId="0" fontId="12" fillId="0" borderId="15" xfId="1" applyNumberFormat="1" applyFont="1" applyFill="1" applyBorder="1" applyAlignment="1">
      <alignment horizontal="center" vertical="top"/>
    </xf>
    <xf numFmtId="164" fontId="10" fillId="0" borderId="21" xfId="1" applyNumberFormat="1" applyFont="1" applyFill="1" applyBorder="1" applyAlignment="1">
      <alignment horizontal="center" vertical="top"/>
    </xf>
    <xf numFmtId="0" fontId="10" fillId="0" borderId="22" xfId="1" applyFont="1" applyBorder="1">
      <alignment vertical="top" wrapText="1"/>
    </xf>
    <xf numFmtId="49" fontId="11" fillId="0" borderId="22" xfId="1" applyNumberFormat="1" applyFont="1" applyFill="1" applyBorder="1" applyAlignment="1">
      <alignment vertical="top"/>
    </xf>
    <xf numFmtId="1" fontId="10" fillId="0" borderId="22" xfId="1" applyNumberFormat="1" applyFont="1" applyFill="1" applyBorder="1" applyAlignment="1">
      <alignment horizontal="left" vertical="top"/>
    </xf>
    <xf numFmtId="1" fontId="10" fillId="0" borderId="24" xfId="1" applyNumberFormat="1" applyFont="1" applyFill="1" applyBorder="1" applyAlignment="1">
      <alignment horizontal="center" vertical="top"/>
    </xf>
    <xf numFmtId="0" fontId="2" fillId="0" borderId="6" xfId="0" applyNumberFormat="1" applyFont="1" applyBorder="1" applyAlignment="1">
      <alignment horizontal="center" vertical="top" wrapText="1"/>
    </xf>
    <xf numFmtId="2" fontId="2" fillId="0" borderId="6" xfId="0" applyNumberFormat="1" applyFont="1" applyBorder="1" applyAlignment="1">
      <alignment horizontal="center" vertical="top" wrapText="1"/>
    </xf>
    <xf numFmtId="1" fontId="2" fillId="0" borderId="6" xfId="0" applyNumberFormat="1" applyFont="1" applyBorder="1" applyAlignment="1">
      <alignment horizontal="center" vertical="top" wrapText="1"/>
    </xf>
    <xf numFmtId="1" fontId="2" fillId="0" borderId="6" xfId="0" applyNumberFormat="1" applyFont="1" applyBorder="1" applyAlignment="1">
      <alignment horizontal="right" vertical="top" wrapText="1"/>
    </xf>
    <xf numFmtId="49" fontId="11" fillId="2" borderId="6" xfId="1" applyNumberFormat="1" applyFont="1" applyFill="1" applyBorder="1" applyAlignment="1">
      <alignment vertical="top"/>
    </xf>
    <xf numFmtId="2" fontId="2" fillId="0" borderId="26" xfId="0" applyNumberFormat="1" applyFont="1" applyBorder="1" applyAlignment="1">
      <alignment horizontal="center" vertical="top" wrapText="1"/>
    </xf>
    <xf numFmtId="0" fontId="2" fillId="0" borderId="0" xfId="0" applyNumberFormat="1" applyFont="1" applyBorder="1" applyAlignment="1">
      <alignment horizontal="center" vertical="top" wrapText="1"/>
    </xf>
    <xf numFmtId="0" fontId="2" fillId="0" borderId="0" xfId="0" applyFont="1" applyBorder="1" applyAlignment="1">
      <alignment horizontal="center" vertical="top" wrapText="1"/>
    </xf>
    <xf numFmtId="49" fontId="15" fillId="0" borderId="2" xfId="1" applyNumberFormat="1" applyFont="1" applyFill="1" applyBorder="1" applyAlignment="1">
      <alignment vertical="top"/>
    </xf>
    <xf numFmtId="0" fontId="15" fillId="0" borderId="3" xfId="1" applyNumberFormat="1" applyFont="1" applyFill="1" applyBorder="1">
      <alignment vertical="top" wrapText="1"/>
    </xf>
    <xf numFmtId="0" fontId="15" fillId="0" borderId="2" xfId="1" applyNumberFormat="1" applyFont="1" applyFill="1" applyBorder="1" applyAlignment="1">
      <alignment horizontal="center" vertical="top"/>
    </xf>
    <xf numFmtId="1" fontId="15" fillId="0" borderId="4" xfId="0" applyNumberFormat="1" applyFont="1" applyBorder="1">
      <alignment vertical="top" wrapText="1"/>
    </xf>
    <xf numFmtId="0" fontId="16" fillId="0" borderId="2" xfId="1" applyNumberFormat="1" applyFont="1" applyFill="1" applyBorder="1" applyAlignment="1">
      <alignment horizontal="center" vertical="top"/>
    </xf>
    <xf numFmtId="1" fontId="16" fillId="0" borderId="2" xfId="1" applyNumberFormat="1" applyFont="1" applyFill="1" applyBorder="1" applyAlignment="1">
      <alignment horizontal="center" vertical="top"/>
    </xf>
    <xf numFmtId="164" fontId="16" fillId="0" borderId="5" xfId="1" applyNumberFormat="1" applyFont="1" applyFill="1" applyBorder="1" applyAlignment="1">
      <alignment horizontal="center" vertical="top"/>
    </xf>
    <xf numFmtId="0" fontId="16" fillId="0" borderId="6" xfId="1" applyFont="1" applyBorder="1">
      <alignment vertical="top" wrapText="1"/>
    </xf>
    <xf numFmtId="49" fontId="16" fillId="0" borderId="6" xfId="1" applyNumberFormat="1" applyFont="1" applyFill="1" applyBorder="1" applyAlignment="1">
      <alignment vertical="top"/>
    </xf>
    <xf numFmtId="1" fontId="16" fillId="0" borderId="6" xfId="1" applyNumberFormat="1" applyFont="1" applyFill="1" applyBorder="1" applyAlignment="1">
      <alignment horizontal="left" vertical="top"/>
    </xf>
    <xf numFmtId="1" fontId="16" fillId="0" borderId="9" xfId="1" applyNumberFormat="1" applyFont="1" applyFill="1" applyBorder="1" applyAlignment="1">
      <alignment horizontal="center" vertical="top"/>
    </xf>
    <xf numFmtId="0" fontId="17" fillId="0" borderId="0" xfId="0" applyFont="1" applyAlignment="1"/>
    <xf numFmtId="49" fontId="15" fillId="0" borderId="10" xfId="1" applyNumberFormat="1" applyFont="1" applyFill="1" applyBorder="1" applyAlignment="1">
      <alignment vertical="top"/>
    </xf>
    <xf numFmtId="1" fontId="16" fillId="0" borderId="11" xfId="1" applyNumberFormat="1" applyFont="1" applyFill="1" applyBorder="1" applyAlignment="1">
      <alignment horizontal="center" vertical="top"/>
    </xf>
    <xf numFmtId="164" fontId="16" fillId="0" borderId="12" xfId="1" applyNumberFormat="1" applyFont="1" applyFill="1" applyBorder="1" applyAlignment="1">
      <alignment horizontal="center" vertical="top"/>
    </xf>
    <xf numFmtId="1" fontId="16" fillId="0" borderId="14" xfId="1" applyNumberFormat="1" applyFont="1" applyFill="1" applyBorder="1" applyAlignment="1">
      <alignment horizontal="center" vertical="top"/>
    </xf>
    <xf numFmtId="1" fontId="16" fillId="0" borderId="8" xfId="1" applyNumberFormat="1" applyFont="1" applyFill="1" applyBorder="1" applyAlignment="1">
      <alignment horizontal="center" vertical="top"/>
    </xf>
    <xf numFmtId="1" fontId="16" fillId="0" borderId="13" xfId="1" applyNumberFormat="1" applyFont="1" applyFill="1" applyBorder="1" applyAlignment="1">
      <alignment horizontal="center" vertical="top"/>
    </xf>
    <xf numFmtId="1" fontId="10" fillId="0" borderId="23" xfId="1" applyNumberFormat="1" applyFont="1" applyFill="1" applyBorder="1" applyAlignment="1">
      <alignment horizontal="center" vertical="top"/>
    </xf>
    <xf numFmtId="1" fontId="11" fillId="0" borderId="2" xfId="1" applyNumberFormat="1" applyFont="1" applyFill="1" applyBorder="1" applyAlignment="1">
      <alignment horizontal="center" vertical="top"/>
    </xf>
    <xf numFmtId="1" fontId="16" fillId="0" borderId="5" xfId="1" applyNumberFormat="1" applyFont="1" applyFill="1" applyBorder="1" applyAlignment="1">
      <alignment horizontal="center" vertical="top"/>
    </xf>
    <xf numFmtId="1" fontId="16" fillId="0" borderId="12" xfId="1" applyNumberFormat="1" applyFont="1" applyFill="1" applyBorder="1" applyAlignment="1">
      <alignment horizontal="center" vertical="top"/>
    </xf>
    <xf numFmtId="1" fontId="10" fillId="0" borderId="21" xfId="1" applyNumberFormat="1" applyFont="1" applyFill="1" applyBorder="1" applyAlignment="1">
      <alignment horizontal="center" vertical="top"/>
    </xf>
    <xf numFmtId="164" fontId="16" fillId="2" borderId="2" xfId="1" applyNumberFormat="1" applyFont="1" applyFill="1" applyBorder="1" applyAlignment="1">
      <alignment horizontal="center" vertical="top"/>
    </xf>
    <xf numFmtId="1" fontId="16" fillId="2" borderId="2" xfId="1" applyNumberFormat="1" applyFont="1" applyFill="1" applyBorder="1" applyAlignment="1">
      <alignment horizontal="center" vertical="top"/>
    </xf>
    <xf numFmtId="164" fontId="16" fillId="2" borderId="10" xfId="1" applyNumberFormat="1" applyFont="1" applyFill="1" applyBorder="1" applyAlignment="1">
      <alignment horizontal="center" vertical="top"/>
    </xf>
    <xf numFmtId="1" fontId="16" fillId="2" borderId="10" xfId="1" applyNumberFormat="1" applyFont="1" applyFill="1" applyBorder="1" applyAlignment="1">
      <alignment horizontal="center" vertical="top"/>
    </xf>
    <xf numFmtId="164" fontId="11" fillId="2" borderId="15" xfId="1" applyNumberFormat="1" applyFont="1" applyFill="1" applyBorder="1" applyAlignment="1">
      <alignment horizontal="center" vertical="top"/>
    </xf>
    <xf numFmtId="164" fontId="11" fillId="2" borderId="25" xfId="1" applyNumberFormat="1" applyFont="1" applyFill="1" applyBorder="1" applyAlignment="1">
      <alignment horizontal="center" vertical="top"/>
    </xf>
    <xf numFmtId="164" fontId="10" fillId="2" borderId="2" xfId="1" applyNumberFormat="1" applyFont="1" applyFill="1" applyBorder="1" applyAlignment="1">
      <alignment horizontal="center" vertical="top"/>
    </xf>
    <xf numFmtId="164" fontId="10" fillId="2" borderId="17" xfId="1" applyNumberFormat="1" applyFont="1" applyFill="1" applyBorder="1" applyAlignment="1">
      <alignment horizontal="center" vertical="top"/>
    </xf>
    <xf numFmtId="0" fontId="6" fillId="0" borderId="0" xfId="0" applyFont="1" applyAlignment="1">
      <alignment wrapText="1"/>
    </xf>
    <xf numFmtId="0" fontId="0" fillId="0" borderId="0" xfId="0" applyAlignment="1">
      <alignment wrapText="1"/>
    </xf>
    <xf numFmtId="0" fontId="0" fillId="0" borderId="0" xfId="0" applyNumberFormat="1" applyFont="1" applyAlignment="1">
      <alignment wrapText="1"/>
    </xf>
    <xf numFmtId="0" fontId="0" fillId="0" borderId="0" xfId="0" applyFont="1" applyAlignment="1">
      <alignment wrapText="1"/>
    </xf>
    <xf numFmtId="49" fontId="0" fillId="2" borderId="2" xfId="0" applyNumberFormat="1" applyFont="1" applyFill="1" applyBorder="1" applyAlignment="1">
      <alignment wrapText="1"/>
    </xf>
    <xf numFmtId="49" fontId="0" fillId="2" borderId="2" xfId="0" applyNumberFormat="1" applyFont="1" applyFill="1" applyBorder="1" applyAlignment="1">
      <alignment horizontal="center" wrapText="1"/>
    </xf>
    <xf numFmtId="49" fontId="8" fillId="2" borderId="2" xfId="0" applyNumberFormat="1" applyFont="1" applyFill="1" applyBorder="1" applyAlignment="1">
      <alignment horizontal="center" wrapText="1"/>
    </xf>
    <xf numFmtId="49" fontId="11" fillId="2" borderId="6" xfId="1" applyNumberFormat="1" applyFont="1" applyFill="1" applyBorder="1" applyAlignment="1">
      <alignment wrapText="1"/>
    </xf>
    <xf numFmtId="49" fontId="10" fillId="2" borderId="9" xfId="1" applyNumberFormat="1" applyFont="1" applyFill="1" applyBorder="1" applyAlignment="1">
      <alignment horizontal="center" wrapText="1"/>
    </xf>
    <xf numFmtId="49" fontId="10" fillId="2" borderId="2" xfId="1" applyNumberFormat="1" applyFont="1" applyFill="1" applyBorder="1" applyAlignment="1">
      <alignment horizontal="center" wrapText="1"/>
    </xf>
    <xf numFmtId="1" fontId="17" fillId="0" borderId="7" xfId="1" applyNumberFormat="1" applyFont="1" applyFill="1" applyBorder="1" applyAlignment="1">
      <alignment horizontal="center" vertical="top"/>
    </xf>
    <xf numFmtId="0" fontId="11" fillId="0" borderId="6" xfId="1" applyFont="1" applyBorder="1">
      <alignment vertical="top" wrapText="1"/>
    </xf>
    <xf numFmtId="1" fontId="11" fillId="0" borderId="7" xfId="1" applyNumberFormat="1" applyFont="1" applyFill="1" applyBorder="1" applyAlignment="1">
      <alignment horizontal="center" vertical="top"/>
    </xf>
    <xf numFmtId="1" fontId="16" fillId="0" borderId="6" xfId="1" applyNumberFormat="1" applyFont="1" applyBorder="1" applyAlignment="1">
      <alignment horizontal="center" vertical="top" wrapText="1"/>
    </xf>
    <xf numFmtId="1" fontId="11" fillId="0" borderId="6" xfId="1" applyNumberFormat="1" applyFont="1" applyBorder="1" applyAlignment="1">
      <alignment horizontal="center" vertical="top" wrapText="1"/>
    </xf>
    <xf numFmtId="0" fontId="21" fillId="0" borderId="0" xfId="0" applyFont="1" applyAlignment="1">
      <alignment wrapText="1"/>
    </xf>
    <xf numFmtId="49" fontId="3" fillId="2" borderId="1" xfId="0" applyNumberFormat="1" applyFont="1" applyFill="1" applyBorder="1" applyAlignment="1">
      <alignment wrapText="1"/>
    </xf>
    <xf numFmtId="0" fontId="2" fillId="3" borderId="1" xfId="0" applyNumberFormat="1" applyFont="1" applyFill="1" applyBorder="1" applyAlignment="1"/>
    <xf numFmtId="0" fontId="0" fillId="2" borderId="1" xfId="0" applyNumberFormat="1" applyFont="1" applyFill="1" applyBorder="1" applyAlignment="1">
      <alignment wrapText="1"/>
    </xf>
  </cellXfs>
  <cellStyles count="2">
    <cellStyle name="Normal" xfId="0" builtinId="0"/>
    <cellStyle name="Normal 2" xfId="1" xr:uid="{BBD71B8B-DF8A-F746-A4BB-1B65D24B70B9}"/>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5A5A5"/>
      <rgbColor rgb="FFBDC0B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orel Fitz-Gibbon" id="{ADFCAFE9-7A61-BF41-8A3D-F14288A0EBA1}" userId="bb7d179c030c4eda" providerId="Windows Live"/>
</personList>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5400" dir="5400000" rotWithShape="0">
            <a:srgbClr val="000000">
              <a:alpha val="50000"/>
            </a:srgbClr>
          </a:outerShdw>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5400" dir="5400000" rotWithShape="0">
            <a:srgbClr val="000000">
              <a:alpha val="50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Z33" dT="2020-12-25T02:36:10.80" personId="{ADFCAFE9-7A61-BF41-8A3D-F14288A0EBA1}" id="{4101D149-1B84-9947-8F30-0E1B0B4B34B4}">
    <text>Genome appears to be missing pericentromere region</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U42"/>
  <sheetViews>
    <sheetView showGridLines="0" tabSelected="1" workbookViewId="0">
      <pane xSplit="1" ySplit="4" topLeftCell="B5" activePane="bottomRight" state="frozen"/>
      <selection pane="topRight" activeCell="B1" sqref="B1"/>
      <selection pane="bottomLeft" activeCell="A5" sqref="A5"/>
      <selection pane="bottomRight" activeCell="Z3" sqref="Z3"/>
    </sheetView>
  </sheetViews>
  <sheetFormatPr baseColWidth="10" defaultColWidth="8.33203125" defaultRowHeight="18" customHeight="1"/>
  <cols>
    <col min="1" max="1" width="19" style="1" customWidth="1"/>
    <col min="2" max="2" width="20.83203125" style="1" customWidth="1"/>
    <col min="3" max="4" width="17.6640625" style="1" customWidth="1"/>
    <col min="5" max="5" width="27.5" style="1" customWidth="1"/>
    <col min="6" max="7" width="28.6640625" style="1" customWidth="1"/>
    <col min="8" max="11" width="21" style="1" customWidth="1"/>
    <col min="12" max="12" width="22.6640625" style="1" customWidth="1"/>
    <col min="13" max="13" width="23.1640625" style="1" customWidth="1"/>
    <col min="14" max="14" width="25.33203125" style="1" customWidth="1"/>
    <col min="15" max="15" width="28.83203125" style="1" customWidth="1"/>
    <col min="16" max="16" width="26.1640625" style="1" customWidth="1"/>
    <col min="17" max="17" width="29.5" style="1" customWidth="1"/>
    <col min="18" max="18" width="31.6640625" style="1" customWidth="1"/>
    <col min="19" max="19" width="28.5" style="1" customWidth="1"/>
    <col min="20" max="23" width="18.6640625" style="1" customWidth="1"/>
    <col min="24" max="24" width="19.5" style="8" customWidth="1"/>
    <col min="25" max="25" width="30.5" style="8" customWidth="1"/>
    <col min="26" max="27" width="16.83203125" style="8" customWidth="1"/>
    <col min="28" max="28" width="19.83203125" style="8" customWidth="1"/>
    <col min="29" max="255" width="8.33203125" style="1" customWidth="1"/>
  </cols>
  <sheetData>
    <row r="1" spans="1:255" s="8" customFormat="1" ht="16">
      <c r="A1" s="5" t="s">
        <v>118</v>
      </c>
      <c r="B1" s="6"/>
      <c r="C1" s="6"/>
      <c r="D1" s="6"/>
      <c r="E1" s="6"/>
      <c r="F1" s="6"/>
      <c r="G1" s="6"/>
      <c r="H1" s="6"/>
      <c r="I1" s="6"/>
      <c r="J1" s="6"/>
      <c r="K1" s="6"/>
      <c r="L1" s="6"/>
      <c r="M1" s="6"/>
      <c r="N1" s="6"/>
      <c r="O1" s="6"/>
      <c r="P1" s="6"/>
      <c r="Q1" s="6"/>
      <c r="R1" s="6"/>
      <c r="S1" s="6"/>
      <c r="T1" s="6"/>
      <c r="U1" s="6"/>
      <c r="V1" s="6"/>
      <c r="W1" s="6"/>
      <c r="X1" s="7"/>
      <c r="Y1" s="7"/>
      <c r="Z1" s="6"/>
      <c r="AA1" s="6"/>
      <c r="AB1" s="6"/>
    </row>
    <row r="2" spans="1:255" s="8" customFormat="1" ht="16">
      <c r="A2" s="5" t="s">
        <v>114</v>
      </c>
      <c r="B2" s="6"/>
      <c r="C2" s="6"/>
      <c r="D2" s="6"/>
      <c r="E2" s="6"/>
      <c r="F2" s="6"/>
      <c r="G2" s="6"/>
      <c r="H2" s="6"/>
      <c r="I2" s="6"/>
      <c r="J2" s="6"/>
      <c r="K2" s="6"/>
      <c r="L2" s="6"/>
      <c r="M2" s="6"/>
      <c r="N2" s="6"/>
      <c r="O2" s="6"/>
      <c r="P2" s="6"/>
      <c r="Q2" s="6"/>
      <c r="R2" s="6"/>
      <c r="S2" s="6"/>
      <c r="T2" s="6"/>
      <c r="U2" s="6"/>
      <c r="V2" s="6"/>
      <c r="W2" s="6"/>
      <c r="X2" s="7"/>
      <c r="Y2" s="7"/>
      <c r="Z2" s="6"/>
      <c r="AA2" s="6"/>
      <c r="AB2" s="6"/>
    </row>
    <row r="3" spans="1:255" s="70" customFormat="1" ht="71.5" customHeight="1">
      <c r="A3" s="83" t="s">
        <v>119</v>
      </c>
      <c r="B3" s="84"/>
      <c r="C3" s="84"/>
      <c r="D3" s="85"/>
      <c r="E3" s="84"/>
      <c r="F3" s="85"/>
      <c r="G3" s="84"/>
      <c r="H3" s="84"/>
      <c r="I3" s="84"/>
      <c r="J3" s="84"/>
      <c r="K3" s="85"/>
      <c r="L3" s="84"/>
      <c r="M3" s="84"/>
      <c r="N3" s="84"/>
      <c r="O3" s="84"/>
      <c r="P3" s="84"/>
      <c r="Q3" s="84"/>
      <c r="R3" s="84"/>
      <c r="S3" s="84"/>
      <c r="T3" s="84"/>
      <c r="U3" s="84"/>
      <c r="V3" s="84"/>
      <c r="W3" s="84"/>
      <c r="X3" s="67"/>
      <c r="Y3" s="67"/>
      <c r="Z3" s="82"/>
      <c r="AA3" s="68"/>
      <c r="AB3" s="68"/>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row>
    <row r="4" spans="1:255" s="70" customFormat="1" ht="88.75" customHeight="1">
      <c r="A4" s="71" t="s">
        <v>0</v>
      </c>
      <c r="B4" s="72" t="s">
        <v>1</v>
      </c>
      <c r="C4" s="72" t="s">
        <v>2</v>
      </c>
      <c r="D4" s="72" t="s">
        <v>3</v>
      </c>
      <c r="E4" s="72" t="s">
        <v>4</v>
      </c>
      <c r="F4" s="72" t="s">
        <v>5</v>
      </c>
      <c r="G4" s="72" t="s">
        <v>6</v>
      </c>
      <c r="H4" s="72" t="s">
        <v>7</v>
      </c>
      <c r="I4" s="72" t="s">
        <v>8</v>
      </c>
      <c r="J4" s="72" t="s">
        <v>9</v>
      </c>
      <c r="K4" s="72" t="s">
        <v>10</v>
      </c>
      <c r="L4" s="72" t="s">
        <v>11</v>
      </c>
      <c r="M4" s="72" t="s">
        <v>12</v>
      </c>
      <c r="N4" s="72" t="s">
        <v>13</v>
      </c>
      <c r="O4" s="72" t="s">
        <v>14</v>
      </c>
      <c r="P4" s="72" t="s">
        <v>15</v>
      </c>
      <c r="Q4" s="72" t="s">
        <v>16</v>
      </c>
      <c r="R4" s="72" t="s">
        <v>17</v>
      </c>
      <c r="S4" s="73" t="s">
        <v>18</v>
      </c>
      <c r="T4" s="72" t="s">
        <v>19</v>
      </c>
      <c r="U4" s="72" t="s">
        <v>20</v>
      </c>
      <c r="V4" s="73" t="s">
        <v>116</v>
      </c>
      <c r="W4" s="73" t="s">
        <v>117</v>
      </c>
      <c r="X4" s="74" t="s">
        <v>60</v>
      </c>
      <c r="Y4" s="74" t="s">
        <v>61</v>
      </c>
      <c r="Z4" s="75" t="s">
        <v>122</v>
      </c>
      <c r="AA4" s="76" t="s">
        <v>121</v>
      </c>
      <c r="AB4" s="76" t="s">
        <v>120</v>
      </c>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c r="GT4" s="69"/>
      <c r="GU4" s="69"/>
      <c r="GV4" s="69"/>
      <c r="GW4" s="69"/>
      <c r="GX4" s="69"/>
      <c r="GY4" s="69"/>
      <c r="GZ4" s="69"/>
      <c r="HA4" s="69"/>
      <c r="HB4" s="69"/>
      <c r="HC4" s="69"/>
      <c r="HD4" s="69"/>
      <c r="HE4" s="69"/>
      <c r="HF4" s="69"/>
      <c r="HG4" s="69"/>
      <c r="HH4" s="69"/>
      <c r="HI4" s="69"/>
      <c r="HJ4" s="69"/>
      <c r="HK4" s="69"/>
      <c r="HL4" s="69"/>
      <c r="HM4" s="69"/>
      <c r="HN4" s="69"/>
      <c r="HO4" s="69"/>
      <c r="HP4" s="69"/>
      <c r="HQ4" s="69"/>
      <c r="HR4" s="69"/>
      <c r="HS4" s="69"/>
      <c r="HT4" s="69"/>
      <c r="HU4" s="69"/>
      <c r="HV4" s="69"/>
      <c r="HW4" s="69"/>
      <c r="HX4" s="69"/>
      <c r="HY4" s="69"/>
      <c r="HZ4" s="69"/>
      <c r="IA4" s="69"/>
      <c r="IB4" s="69"/>
      <c r="IC4" s="69"/>
      <c r="ID4" s="69"/>
      <c r="IE4" s="69"/>
      <c r="IF4" s="69"/>
      <c r="IG4" s="69"/>
      <c r="IH4" s="69"/>
      <c r="II4" s="69"/>
      <c r="IJ4" s="69"/>
      <c r="IK4" s="69"/>
      <c r="IL4" s="69"/>
      <c r="IM4" s="69"/>
      <c r="IN4" s="69"/>
      <c r="IO4" s="69"/>
      <c r="IP4" s="69"/>
      <c r="IQ4" s="69"/>
      <c r="IR4" s="69"/>
      <c r="IS4" s="69"/>
      <c r="IT4" s="69"/>
      <c r="IU4" s="69"/>
    </row>
    <row r="5" spans="1:255" ht="20.5" customHeight="1">
      <c r="A5" s="2" t="s">
        <v>21</v>
      </c>
      <c r="B5" s="3">
        <v>245</v>
      </c>
      <c r="C5" s="4">
        <v>32670</v>
      </c>
      <c r="D5" s="3">
        <v>282441</v>
      </c>
      <c r="E5" s="4">
        <v>40.962633197400002</v>
      </c>
      <c r="F5" s="4">
        <v>21.030760907600001</v>
      </c>
      <c r="G5" s="4">
        <v>6.4885440623399999</v>
      </c>
      <c r="H5" s="4">
        <v>21.110458851000001</v>
      </c>
      <c r="I5" s="4">
        <v>3.2571826726399999</v>
      </c>
      <c r="J5" s="4">
        <v>0.84682705727999996</v>
      </c>
      <c r="K5" s="4">
        <v>8221</v>
      </c>
      <c r="L5" s="4">
        <v>175</v>
      </c>
      <c r="M5" s="4">
        <v>4038</v>
      </c>
      <c r="N5" s="4">
        <v>25.163758800122402</v>
      </c>
      <c r="O5" s="4">
        <v>0.53565962656871702</v>
      </c>
      <c r="P5" s="4">
        <v>12.3599632690542</v>
      </c>
      <c r="Q5" s="3">
        <v>13447</v>
      </c>
      <c r="R5" s="3">
        <v>10110</v>
      </c>
      <c r="S5" s="4">
        <v>41.160085705540197</v>
      </c>
      <c r="T5" s="4">
        <v>30.945821854912801</v>
      </c>
      <c r="U5" s="4">
        <v>23.734312825221899</v>
      </c>
      <c r="V5" s="4">
        <v>58.295071931435601</v>
      </c>
      <c r="W5" s="4">
        <v>52.317110498928699</v>
      </c>
      <c r="X5" s="32" t="s">
        <v>62</v>
      </c>
      <c r="Y5" s="10" t="s">
        <v>63</v>
      </c>
      <c r="Z5" s="11">
        <v>10</v>
      </c>
      <c r="AA5" s="12">
        <v>4.625</v>
      </c>
      <c r="AB5" s="12">
        <f t="shared" ref="AB5:AB38" si="0">AA5/P5</f>
        <v>0.37419205052005877</v>
      </c>
    </row>
    <row r="6" spans="1:255" ht="20.25" customHeight="1">
      <c r="A6" s="2" t="s">
        <v>22</v>
      </c>
      <c r="B6" s="3">
        <v>135</v>
      </c>
      <c r="C6" s="4">
        <v>27206</v>
      </c>
      <c r="D6" s="3">
        <v>31189</v>
      </c>
      <c r="E6" s="4">
        <v>30.451123684599999</v>
      </c>
      <c r="F6" s="4">
        <v>9.9941870689400005</v>
      </c>
      <c r="G6" s="4">
        <v>3.9103010827000002</v>
      </c>
      <c r="H6" s="4">
        <v>22.862189326199999</v>
      </c>
      <c r="I6" s="4">
        <v>1.6388687937799999</v>
      </c>
      <c r="J6" s="4">
        <v>0.84708428650400003</v>
      </c>
      <c r="K6" s="4">
        <v>3671</v>
      </c>
      <c r="L6" s="4">
        <v>83</v>
      </c>
      <c r="M6" s="4">
        <v>999</v>
      </c>
      <c r="N6" s="4">
        <v>13.4933470557965</v>
      </c>
      <c r="O6" s="4">
        <v>0.305079761817246</v>
      </c>
      <c r="P6" s="4">
        <v>3.6719841211497499</v>
      </c>
      <c r="Q6" s="3">
        <v>4052</v>
      </c>
      <c r="R6" s="3">
        <v>2738</v>
      </c>
      <c r="S6" s="4">
        <v>14.8937734323311</v>
      </c>
      <c r="T6" s="4">
        <v>10.0639564801882</v>
      </c>
      <c r="U6" s="4">
        <v>10.710872601632</v>
      </c>
      <c r="V6" s="4">
        <v>28.681173270602098</v>
      </c>
      <c r="W6" s="4">
        <v>24.7960008821583</v>
      </c>
      <c r="X6" s="32" t="s">
        <v>64</v>
      </c>
      <c r="Y6" s="10" t="s">
        <v>63</v>
      </c>
      <c r="Z6" s="11">
        <v>4</v>
      </c>
      <c r="AA6" s="12">
        <v>2.7749999999999999</v>
      </c>
      <c r="AB6" s="12">
        <f t="shared" si="0"/>
        <v>0.75572222222222152</v>
      </c>
    </row>
    <row r="7" spans="1:255" ht="20.25" customHeight="1">
      <c r="A7" s="2" t="s">
        <v>23</v>
      </c>
      <c r="B7" s="3">
        <v>748</v>
      </c>
      <c r="C7" s="4">
        <v>27313</v>
      </c>
      <c r="D7" s="3">
        <v>770361</v>
      </c>
      <c r="E7" s="4">
        <v>80.906621650700004</v>
      </c>
      <c r="F7" s="4">
        <v>60.695092196899999</v>
      </c>
      <c r="G7" s="4">
        <v>13.204319999300001</v>
      </c>
      <c r="H7" s="4">
        <v>60.0184739388</v>
      </c>
      <c r="I7" s="4">
        <v>12.892296057899999</v>
      </c>
      <c r="J7" s="4">
        <v>2.3543026673299998</v>
      </c>
      <c r="K7" s="4">
        <v>2912</v>
      </c>
      <c r="L7" s="4">
        <v>1416</v>
      </c>
      <c r="M7" s="4">
        <v>1602</v>
      </c>
      <c r="N7" s="4">
        <v>10.6615897191813</v>
      </c>
      <c r="O7" s="4">
        <v>5.1843444513601602</v>
      </c>
      <c r="P7" s="4">
        <v>5.8653388496320398</v>
      </c>
      <c r="Q7" s="3">
        <v>8541</v>
      </c>
      <c r="R7" s="3">
        <v>5995</v>
      </c>
      <c r="S7" s="4">
        <v>31.270823417420299</v>
      </c>
      <c r="T7" s="4">
        <v>21.949254933548101</v>
      </c>
      <c r="U7" s="4">
        <v>68.326437959946006</v>
      </c>
      <c r="V7" s="4">
        <v>90.608867572218003</v>
      </c>
      <c r="W7" s="4">
        <v>89.704536301394995</v>
      </c>
      <c r="X7" s="32" t="s">
        <v>65</v>
      </c>
      <c r="Y7" s="10" t="s">
        <v>66</v>
      </c>
      <c r="Z7" s="11">
        <v>25</v>
      </c>
      <c r="AA7" s="12">
        <v>2.7749999999999999</v>
      </c>
      <c r="AB7" s="12">
        <f t="shared" si="0"/>
        <v>0.47311844569288419</v>
      </c>
    </row>
    <row r="8" spans="1:255" ht="20.25" customHeight="1">
      <c r="A8" s="2" t="s">
        <v>24</v>
      </c>
      <c r="B8" s="3">
        <v>352.08</v>
      </c>
      <c r="C8" s="4">
        <v>31694</v>
      </c>
      <c r="D8" s="3">
        <v>51793</v>
      </c>
      <c r="E8" s="4">
        <v>49.1718217393</v>
      </c>
      <c r="F8" s="4">
        <v>19.170798145700001</v>
      </c>
      <c r="G8" s="4">
        <v>1.4143622970800001</v>
      </c>
      <c r="H8" s="4">
        <v>28.8229737345</v>
      </c>
      <c r="I8" s="4">
        <v>3.0385673469999999</v>
      </c>
      <c r="J8" s="4">
        <v>0.43590656304300002</v>
      </c>
      <c r="K8" s="4">
        <v>8688</v>
      </c>
      <c r="L8" s="4">
        <v>3020</v>
      </c>
      <c r="M8" s="4">
        <v>94</v>
      </c>
      <c r="N8" s="4">
        <v>27.412128478576399</v>
      </c>
      <c r="O8" s="4">
        <v>9.5286174039250309</v>
      </c>
      <c r="P8" s="4">
        <v>0.29658610462548102</v>
      </c>
      <c r="Q8" s="3">
        <v>6649</v>
      </c>
      <c r="R8" s="3">
        <v>4499</v>
      </c>
      <c r="S8" s="4">
        <v>20.978734145264099</v>
      </c>
      <c r="T8" s="4">
        <v>14.1951157947877</v>
      </c>
      <c r="U8" s="4">
        <v>15.870511768788999</v>
      </c>
      <c r="V8" s="4">
        <v>20.1205275446457</v>
      </c>
      <c r="W8" s="4">
        <v>19.3285795418691</v>
      </c>
      <c r="X8" s="32" t="s">
        <v>68</v>
      </c>
      <c r="Y8" s="10" t="s">
        <v>69</v>
      </c>
      <c r="Z8" s="11">
        <v>32</v>
      </c>
      <c r="AA8" s="12">
        <v>1.85</v>
      </c>
      <c r="AB8" s="12">
        <f t="shared" si="0"/>
        <v>6.2376489361702161</v>
      </c>
    </row>
    <row r="9" spans="1:255" ht="20.25" customHeight="1">
      <c r="A9" s="2" t="s">
        <v>25</v>
      </c>
      <c r="B9" s="3">
        <v>648</v>
      </c>
      <c r="C9" s="4">
        <v>59225</v>
      </c>
      <c r="D9" s="3">
        <v>532987</v>
      </c>
      <c r="E9" s="4">
        <v>52.577583849600003</v>
      </c>
      <c r="F9" s="4">
        <v>22.006197844799999</v>
      </c>
      <c r="G9" s="4">
        <v>5.1173941469899997</v>
      </c>
      <c r="H9" s="4">
        <v>24.0734272967</v>
      </c>
      <c r="I9" s="4">
        <v>7.2862671639599998</v>
      </c>
      <c r="J9" s="4">
        <v>1.5728822628900001</v>
      </c>
      <c r="K9" s="4">
        <v>2564</v>
      </c>
      <c r="L9" s="4">
        <v>1470</v>
      </c>
      <c r="M9" s="4">
        <v>12691</v>
      </c>
      <c r="N9" s="4">
        <v>4.3292528493034999</v>
      </c>
      <c r="O9" s="4">
        <v>2.4820599409033299</v>
      </c>
      <c r="P9" s="4">
        <v>21.428450823132099</v>
      </c>
      <c r="Q9" s="3">
        <v>18790</v>
      </c>
      <c r="R9" s="3">
        <v>13844</v>
      </c>
      <c r="S9" s="4">
        <v>31.726466863655499</v>
      </c>
      <c r="T9" s="4">
        <v>23.375263824398498</v>
      </c>
      <c r="U9" s="4">
        <v>34.684677078936303</v>
      </c>
      <c r="V9" s="4">
        <v>5.3203883495145599</v>
      </c>
      <c r="W9" s="4">
        <v>5.19544111439426</v>
      </c>
      <c r="X9" s="32" t="s">
        <v>70</v>
      </c>
      <c r="Y9" s="10" t="s">
        <v>63</v>
      </c>
      <c r="Z9" s="11">
        <v>18</v>
      </c>
      <c r="AA9" s="12">
        <v>4.625</v>
      </c>
      <c r="AB9" s="12">
        <f t="shared" si="0"/>
        <v>0.2158345481049565</v>
      </c>
    </row>
    <row r="10" spans="1:255" ht="20.25" customHeight="1">
      <c r="A10" s="2" t="s">
        <v>26</v>
      </c>
      <c r="B10" s="3">
        <v>485</v>
      </c>
      <c r="C10" s="4">
        <v>40492</v>
      </c>
      <c r="D10" s="3">
        <v>218781</v>
      </c>
      <c r="E10" s="4">
        <v>37.177449176099998</v>
      </c>
      <c r="F10" s="4">
        <v>17.2848078944</v>
      </c>
      <c r="G10" s="4">
        <v>4.4448138352999997</v>
      </c>
      <c r="H10" s="4">
        <v>9.7983084676400001</v>
      </c>
      <c r="I10" s="4">
        <v>3.48476100328</v>
      </c>
      <c r="J10" s="4">
        <v>1.04374925991</v>
      </c>
      <c r="K10" s="4">
        <v>209</v>
      </c>
      <c r="L10" s="4">
        <v>186</v>
      </c>
      <c r="M10" s="4">
        <v>2566</v>
      </c>
      <c r="N10" s="4">
        <v>0.51615133853600703</v>
      </c>
      <c r="O10" s="4">
        <v>0.45934999506075302</v>
      </c>
      <c r="P10" s="4">
        <v>6.3370542329349</v>
      </c>
      <c r="Q10" s="3">
        <v>9481</v>
      </c>
      <c r="R10" s="3">
        <v>6022</v>
      </c>
      <c r="S10" s="4">
        <v>23.414501629951602</v>
      </c>
      <c r="T10" s="4">
        <v>14.872073495999199</v>
      </c>
      <c r="U10" s="4">
        <v>30.339326286673899</v>
      </c>
      <c r="V10" s="4">
        <v>46.154796009088201</v>
      </c>
      <c r="W10" s="4">
        <v>42.163884224044303</v>
      </c>
      <c r="X10" s="32" t="s">
        <v>71</v>
      </c>
      <c r="Y10" s="10" t="s">
        <v>63</v>
      </c>
      <c r="Z10" s="11">
        <v>6</v>
      </c>
      <c r="AA10" s="12">
        <v>2.7749999999999999</v>
      </c>
      <c r="AB10" s="65">
        <f t="shared" si="0"/>
        <v>0.4379006235385815</v>
      </c>
    </row>
    <row r="11" spans="1:255" ht="20.25" customHeight="1">
      <c r="A11" s="2" t="s">
        <v>27</v>
      </c>
      <c r="B11" s="3">
        <v>758</v>
      </c>
      <c r="C11" s="4">
        <v>27421</v>
      </c>
      <c r="D11" s="3">
        <v>656014</v>
      </c>
      <c r="E11" s="4">
        <v>92.546779166700006</v>
      </c>
      <c r="F11" s="4">
        <v>81.206285968100005</v>
      </c>
      <c r="G11" s="4">
        <v>18.862626162600002</v>
      </c>
      <c r="H11" s="4">
        <v>61.934947822399998</v>
      </c>
      <c r="I11" s="4">
        <v>36.2020593994</v>
      </c>
      <c r="J11" s="4">
        <v>7.8225261526100001</v>
      </c>
      <c r="K11" s="4">
        <v>6914</v>
      </c>
      <c r="L11" s="4">
        <v>280</v>
      </c>
      <c r="M11" s="4">
        <v>5825</v>
      </c>
      <c r="N11" s="4">
        <v>25.214251850771301</v>
      </c>
      <c r="O11" s="4">
        <v>1.0211152036760101</v>
      </c>
      <c r="P11" s="4">
        <v>21.242843076474198</v>
      </c>
      <c r="Q11" s="3">
        <v>20315</v>
      </c>
      <c r="R11" s="3">
        <v>16596</v>
      </c>
      <c r="S11" s="4">
        <v>74.085554866707994</v>
      </c>
      <c r="T11" s="4">
        <v>60.522956857882598</v>
      </c>
      <c r="U11" s="4">
        <v>67.780168484008598</v>
      </c>
      <c r="V11" s="4">
        <v>84.110718062798597</v>
      </c>
      <c r="W11" s="4">
        <v>80.201305568724706</v>
      </c>
      <c r="X11" s="32" t="s">
        <v>72</v>
      </c>
      <c r="Y11" s="10" t="s">
        <v>73</v>
      </c>
      <c r="Z11" s="11">
        <v>33</v>
      </c>
      <c r="AA11" s="12">
        <v>37</v>
      </c>
      <c r="AB11" s="65">
        <f t="shared" si="0"/>
        <v>1.7417630901287584</v>
      </c>
    </row>
    <row r="12" spans="1:255" ht="20.25" customHeight="1">
      <c r="A12" s="2" t="s">
        <v>28</v>
      </c>
      <c r="B12" s="3">
        <v>370</v>
      </c>
      <c r="C12" s="4">
        <v>24533</v>
      </c>
      <c r="D12" s="3">
        <v>205699</v>
      </c>
      <c r="E12" s="4">
        <v>45.839999436900001</v>
      </c>
      <c r="F12" s="4">
        <v>25.1392625049</v>
      </c>
      <c r="G12" s="4">
        <v>8.2862358589999996</v>
      </c>
      <c r="H12" s="4">
        <v>35.509406014900001</v>
      </c>
      <c r="I12" s="4">
        <v>1.7500070800700001</v>
      </c>
      <c r="J12" s="4">
        <v>0.66878652438700004</v>
      </c>
      <c r="K12" s="4">
        <v>7969</v>
      </c>
      <c r="L12" s="4">
        <v>150</v>
      </c>
      <c r="M12" s="4">
        <v>1058</v>
      </c>
      <c r="N12" s="4">
        <v>32.4827782986182</v>
      </c>
      <c r="O12" s="4">
        <v>0.61142135083357096</v>
      </c>
      <c r="P12" s="4">
        <v>4.31255859454612</v>
      </c>
      <c r="Q12" s="3">
        <v>12812</v>
      </c>
      <c r="R12" s="3">
        <v>9517</v>
      </c>
      <c r="S12" s="4">
        <v>52.2235356458648</v>
      </c>
      <c r="T12" s="4">
        <v>38.7926466392206</v>
      </c>
      <c r="U12" s="4">
        <v>22.2638894550198</v>
      </c>
      <c r="V12" s="4">
        <v>64.667998206497401</v>
      </c>
      <c r="W12" s="4">
        <v>58.920637508661798</v>
      </c>
      <c r="X12" s="32" t="s">
        <v>74</v>
      </c>
      <c r="Y12" s="10" t="s">
        <v>75</v>
      </c>
      <c r="Z12" s="11">
        <v>9</v>
      </c>
      <c r="AA12" s="12">
        <v>6.4750000000000005</v>
      </c>
      <c r="AB12" s="65">
        <f t="shared" si="0"/>
        <v>1.5014288752362956</v>
      </c>
    </row>
    <row r="13" spans="1:255" ht="20.25" customHeight="1">
      <c r="A13" s="2" t="s">
        <v>29</v>
      </c>
      <c r="B13" s="3">
        <v>219</v>
      </c>
      <c r="C13" s="4">
        <v>26521</v>
      </c>
      <c r="D13" s="3">
        <v>39716</v>
      </c>
      <c r="E13" s="4">
        <v>32.0080908192</v>
      </c>
      <c r="F13" s="4">
        <v>9.9840705150400009</v>
      </c>
      <c r="G13" s="4">
        <v>3.7328561600999999</v>
      </c>
      <c r="H13" s="4">
        <v>21.2068586201</v>
      </c>
      <c r="I13" s="4">
        <v>1.5071337065599999</v>
      </c>
      <c r="J13" s="4">
        <v>0.53264988653099998</v>
      </c>
      <c r="K13" s="4">
        <v>6714</v>
      </c>
      <c r="L13" s="4">
        <v>110</v>
      </c>
      <c r="M13" s="4">
        <v>1344</v>
      </c>
      <c r="N13" s="4">
        <v>25.315787489159501</v>
      </c>
      <c r="O13" s="4">
        <v>0.41476565740356702</v>
      </c>
      <c r="P13" s="4">
        <v>5.0676822140944902</v>
      </c>
      <c r="Q13" s="3">
        <v>6006</v>
      </c>
      <c r="R13" s="3">
        <v>4440</v>
      </c>
      <c r="S13" s="4">
        <v>22.646204894234799</v>
      </c>
      <c r="T13" s="4">
        <v>16.7414501715622</v>
      </c>
      <c r="U13" s="4">
        <v>4.2042155273179702</v>
      </c>
      <c r="V13" s="4">
        <v>22.061762376984301</v>
      </c>
      <c r="W13" s="4">
        <v>20.029410655706801</v>
      </c>
      <c r="X13" s="32" t="s">
        <v>76</v>
      </c>
      <c r="Y13" s="10" t="s">
        <v>63</v>
      </c>
      <c r="Z13" s="11">
        <v>3</v>
      </c>
      <c r="AA13" s="12">
        <v>3.7</v>
      </c>
      <c r="AB13" s="65">
        <f t="shared" si="0"/>
        <v>0.73011681547619067</v>
      </c>
    </row>
    <row r="14" spans="1:255" ht="20.25" customHeight="1">
      <c r="A14" s="2" t="s">
        <v>30</v>
      </c>
      <c r="B14" s="3">
        <v>818</v>
      </c>
      <c r="C14" s="4">
        <v>29749</v>
      </c>
      <c r="D14" s="3">
        <v>376401</v>
      </c>
      <c r="E14" s="4">
        <v>75.575167311900003</v>
      </c>
      <c r="F14" s="4">
        <v>65.009989449000003</v>
      </c>
      <c r="G14" s="4">
        <v>8.7246287379599998</v>
      </c>
      <c r="H14" s="4">
        <v>34.2422146583</v>
      </c>
      <c r="I14" s="4">
        <v>13.1737815133</v>
      </c>
      <c r="J14" s="4">
        <v>1.7720109150800001</v>
      </c>
      <c r="K14" s="4">
        <v>2956</v>
      </c>
      <c r="L14" s="4">
        <v>1667</v>
      </c>
      <c r="M14" s="4">
        <v>4147</v>
      </c>
      <c r="N14" s="4">
        <v>9.9364684527210994</v>
      </c>
      <c r="O14" s="4">
        <v>5.6035496991495499</v>
      </c>
      <c r="P14" s="4">
        <v>13.9399643685502</v>
      </c>
      <c r="Q14" s="3">
        <v>7033</v>
      </c>
      <c r="R14" s="3">
        <v>2835</v>
      </c>
      <c r="S14" s="4">
        <v>23.641130794312001</v>
      </c>
      <c r="T14" s="4">
        <v>9.5297320918350206</v>
      </c>
      <c r="U14" s="4">
        <v>18.793909038959001</v>
      </c>
      <c r="V14" s="4">
        <v>19.40905576658</v>
      </c>
      <c r="W14" s="4">
        <v>19.852768160274</v>
      </c>
      <c r="X14" s="32" t="s">
        <v>77</v>
      </c>
      <c r="Y14" s="10" t="s">
        <v>78</v>
      </c>
      <c r="Z14" s="11" t="s">
        <v>67</v>
      </c>
      <c r="AA14" s="12">
        <v>0.92500000000000004</v>
      </c>
      <c r="AB14" s="65">
        <f t="shared" si="0"/>
        <v>6.63559802266699E-2</v>
      </c>
    </row>
    <row r="15" spans="1:255" ht="20.25" customHeight="1">
      <c r="A15" s="2" t="s">
        <v>31</v>
      </c>
      <c r="B15" s="3">
        <v>367</v>
      </c>
      <c r="C15" s="4">
        <v>21503</v>
      </c>
      <c r="D15" s="3">
        <v>57750</v>
      </c>
      <c r="E15" s="4">
        <v>45.881353054199998</v>
      </c>
      <c r="F15" s="4">
        <v>16.5161024533</v>
      </c>
      <c r="G15" s="4">
        <v>4.1342714849900002</v>
      </c>
      <c r="H15" s="4">
        <v>36.355306919900002</v>
      </c>
      <c r="I15" s="4">
        <v>4.7317117327</v>
      </c>
      <c r="J15" s="4">
        <v>2.31994445583</v>
      </c>
      <c r="K15" s="4">
        <v>5229</v>
      </c>
      <c r="L15" s="4">
        <v>314</v>
      </c>
      <c r="M15" s="4">
        <v>2512</v>
      </c>
      <c r="N15" s="4">
        <v>24.317537087848201</v>
      </c>
      <c r="O15" s="4">
        <v>1.4602613588801601</v>
      </c>
      <c r="P15" s="4">
        <v>11.682090871041201</v>
      </c>
      <c r="Q15" s="3">
        <v>8844</v>
      </c>
      <c r="R15" s="3">
        <v>5935</v>
      </c>
      <c r="S15" s="4">
        <v>41.129144770497099</v>
      </c>
      <c r="T15" s="4">
        <v>27.600799888387701</v>
      </c>
      <c r="U15" s="4">
        <v>27.7635678742501</v>
      </c>
      <c r="V15" s="4">
        <v>20.825001162628499</v>
      </c>
      <c r="W15" s="4">
        <v>19.922801469562401</v>
      </c>
      <c r="X15" s="32" t="s">
        <v>79</v>
      </c>
      <c r="Y15" s="10" t="s">
        <v>80</v>
      </c>
      <c r="Z15" s="11">
        <v>15</v>
      </c>
      <c r="AA15" s="12">
        <v>4.625</v>
      </c>
      <c r="AB15" s="65">
        <f t="shared" si="0"/>
        <v>0.39590515525477876</v>
      </c>
    </row>
    <row r="16" spans="1:255" ht="20.25" customHeight="1">
      <c r="A16" s="2" t="s">
        <v>32</v>
      </c>
      <c r="B16" s="3">
        <v>640</v>
      </c>
      <c r="C16" s="4">
        <v>36376</v>
      </c>
      <c r="D16" s="3">
        <v>689306</v>
      </c>
      <c r="E16" s="4">
        <v>37.125752008500001</v>
      </c>
      <c r="F16" s="4">
        <v>19.9663746588</v>
      </c>
      <c r="G16" s="4">
        <v>1.36352469024</v>
      </c>
      <c r="H16" s="4">
        <v>24.815919836500001</v>
      </c>
      <c r="I16" s="4">
        <v>2.56138738833</v>
      </c>
      <c r="J16" s="4">
        <v>0.45144360675</v>
      </c>
      <c r="K16" s="4">
        <v>7731</v>
      </c>
      <c r="L16" s="4">
        <v>2621</v>
      </c>
      <c r="M16" s="4">
        <v>129</v>
      </c>
      <c r="N16" s="4">
        <v>21.253023971849601</v>
      </c>
      <c r="O16" s="4">
        <v>7.2053001979326998</v>
      </c>
      <c r="P16" s="4">
        <v>0.35462942599516201</v>
      </c>
      <c r="Q16" s="3">
        <v>3402</v>
      </c>
      <c r="R16" s="3">
        <v>2141</v>
      </c>
      <c r="S16" s="4">
        <v>9.3523202111282195</v>
      </c>
      <c r="T16" s="4">
        <v>5.8857488453925697</v>
      </c>
      <c r="U16" s="4">
        <v>23.982845832416999</v>
      </c>
      <c r="V16" s="4">
        <v>70.340334286342596</v>
      </c>
      <c r="W16" s="4">
        <v>65.128106443809102</v>
      </c>
      <c r="X16" s="32" t="s">
        <v>81</v>
      </c>
      <c r="Y16" s="10" t="s">
        <v>82</v>
      </c>
      <c r="Z16" s="11">
        <v>21</v>
      </c>
      <c r="AA16" s="12">
        <v>0.92500000000000004</v>
      </c>
      <c r="AB16" s="65">
        <f t="shared" si="0"/>
        <v>2.6083565891472844</v>
      </c>
    </row>
    <row r="17" spans="1:28" ht="20.25" customHeight="1">
      <c r="A17" s="2" t="s">
        <v>33</v>
      </c>
      <c r="B17" s="3">
        <v>260</v>
      </c>
      <c r="C17" s="4">
        <v>26351</v>
      </c>
      <c r="D17" s="3">
        <v>98539</v>
      </c>
      <c r="E17" s="4">
        <v>38.206349657499999</v>
      </c>
      <c r="F17" s="4">
        <v>9.3003255302200003</v>
      </c>
      <c r="G17" s="4">
        <v>6.1197514896399996</v>
      </c>
      <c r="H17" s="4">
        <v>3.31655844466</v>
      </c>
      <c r="I17" s="4">
        <v>1.1303884281800001</v>
      </c>
      <c r="J17" s="4">
        <v>0.82367831214200005</v>
      </c>
      <c r="K17" s="4">
        <v>63</v>
      </c>
      <c r="L17" s="4">
        <v>19</v>
      </c>
      <c r="M17" s="4">
        <v>2120</v>
      </c>
      <c r="N17" s="4">
        <v>0.239080110811734</v>
      </c>
      <c r="O17" s="4">
        <v>7.2103525482903899E-2</v>
      </c>
      <c r="P17" s="4">
        <v>8.0452354749345396</v>
      </c>
      <c r="Q17" s="3">
        <v>5761</v>
      </c>
      <c r="R17" s="3">
        <v>4053</v>
      </c>
      <c r="S17" s="4">
        <v>21.862547910895199</v>
      </c>
      <c r="T17" s="4">
        <v>15.3808204622215</v>
      </c>
      <c r="U17" s="4">
        <v>6.8536298432697098</v>
      </c>
      <c r="V17" s="4">
        <v>29.1374141398808</v>
      </c>
      <c r="W17" s="4">
        <v>26.6972790406436</v>
      </c>
      <c r="X17" s="32" t="s">
        <v>83</v>
      </c>
      <c r="Y17" s="10" t="s">
        <v>63</v>
      </c>
      <c r="Z17" s="11">
        <v>1</v>
      </c>
      <c r="AA17" s="12">
        <v>2.7749999999999999</v>
      </c>
      <c r="AB17" s="65">
        <f t="shared" si="0"/>
        <v>0.344924646226415</v>
      </c>
    </row>
    <row r="18" spans="1:28" ht="20.25" customHeight="1">
      <c r="A18" s="2" t="s">
        <v>34</v>
      </c>
      <c r="B18" s="3">
        <v>240</v>
      </c>
      <c r="C18" s="4">
        <v>32831</v>
      </c>
      <c r="D18" s="3">
        <v>129500</v>
      </c>
      <c r="E18" s="4">
        <v>48.358964284999999</v>
      </c>
      <c r="F18" s="4">
        <v>20.638558397600001</v>
      </c>
      <c r="G18" s="4">
        <v>2.3243513519999999</v>
      </c>
      <c r="H18" s="4">
        <v>37.150463172400002</v>
      </c>
      <c r="I18" s="4">
        <v>9.0929175335900005</v>
      </c>
      <c r="J18" s="4">
        <v>0.89689055033999998</v>
      </c>
      <c r="K18" s="4">
        <v>6437</v>
      </c>
      <c r="L18" s="4">
        <v>1668</v>
      </c>
      <c r="M18" s="4">
        <v>9067</v>
      </c>
      <c r="N18" s="4">
        <v>19.6064694952941</v>
      </c>
      <c r="O18" s="4">
        <v>5.0805641010020999</v>
      </c>
      <c r="P18" s="4">
        <v>27.617191069416101</v>
      </c>
      <c r="Q18" s="3">
        <v>7572</v>
      </c>
      <c r="R18" s="3">
        <v>5570</v>
      </c>
      <c r="S18" s="4">
        <v>23.063567969297299</v>
      </c>
      <c r="T18" s="4">
        <v>16.965672687399099</v>
      </c>
      <c r="U18" s="4">
        <v>37.769181566202697</v>
      </c>
      <c r="V18" s="4">
        <v>46.334257256860901</v>
      </c>
      <c r="W18" s="4">
        <v>43.806158813316699</v>
      </c>
      <c r="X18" s="32" t="s">
        <v>84</v>
      </c>
      <c r="Y18" s="10" t="s">
        <v>85</v>
      </c>
      <c r="Z18" s="11">
        <v>17</v>
      </c>
      <c r="AA18" s="12">
        <v>2.7749999999999999</v>
      </c>
      <c r="AB18" s="65">
        <f t="shared" si="0"/>
        <v>0.10048089224660857</v>
      </c>
    </row>
    <row r="19" spans="1:28" ht="20.25" customHeight="1">
      <c r="A19" s="2" t="s">
        <v>35</v>
      </c>
      <c r="B19" s="3">
        <v>1115</v>
      </c>
      <c r="C19" s="4">
        <v>56044</v>
      </c>
      <c r="D19" s="3">
        <v>407373</v>
      </c>
      <c r="E19" s="4">
        <v>71.072793544099994</v>
      </c>
      <c r="F19" s="4">
        <v>45.161623022299999</v>
      </c>
      <c r="G19" s="4">
        <v>5.0939136563799998</v>
      </c>
      <c r="H19" s="4">
        <v>25.1064332083</v>
      </c>
      <c r="I19" s="4">
        <v>5.9259007960299996</v>
      </c>
      <c r="J19" s="4">
        <v>1.0994917559099999</v>
      </c>
      <c r="K19" s="4">
        <v>5188</v>
      </c>
      <c r="L19" s="4">
        <v>811</v>
      </c>
      <c r="M19" s="4">
        <v>5207</v>
      </c>
      <c r="N19" s="4">
        <v>9.2570123474413002</v>
      </c>
      <c r="O19" s="4">
        <v>1.4470772964099601</v>
      </c>
      <c r="P19" s="4">
        <v>9.2909142816358603</v>
      </c>
      <c r="Q19" s="3">
        <v>6322</v>
      </c>
      <c r="R19" s="3">
        <v>4714</v>
      </c>
      <c r="S19" s="4">
        <v>11.2804225251588</v>
      </c>
      <c r="T19" s="4">
        <v>8.4112483049032907</v>
      </c>
      <c r="U19" s="4">
        <v>28.004781957033799</v>
      </c>
      <c r="V19" s="4">
        <v>34.296267218613899</v>
      </c>
      <c r="W19" s="4">
        <v>33.5397187923774</v>
      </c>
      <c r="X19" s="32" t="s">
        <v>86</v>
      </c>
      <c r="Y19" s="10" t="s">
        <v>87</v>
      </c>
      <c r="Z19" s="11">
        <v>8</v>
      </c>
      <c r="AA19" s="12">
        <v>4.625</v>
      </c>
      <c r="AB19" s="65">
        <f t="shared" si="0"/>
        <v>0.49779815632801983</v>
      </c>
    </row>
    <row r="20" spans="1:28" ht="20.25" customHeight="1">
      <c r="A20" s="2" t="s">
        <v>36</v>
      </c>
      <c r="B20" s="3">
        <v>880</v>
      </c>
      <c r="C20" s="4">
        <v>37505</v>
      </c>
      <c r="D20" s="3">
        <v>489564</v>
      </c>
      <c r="E20" s="4">
        <v>71.9783830338</v>
      </c>
      <c r="F20" s="4">
        <v>57.800808771</v>
      </c>
      <c r="G20" s="4">
        <v>13.148584569300001</v>
      </c>
      <c r="H20" s="4">
        <v>25.983523951399999</v>
      </c>
      <c r="I20" s="4">
        <v>3.3239260126899999</v>
      </c>
      <c r="J20" s="4">
        <v>1.1895350045599999</v>
      </c>
      <c r="K20" s="4">
        <v>8630</v>
      </c>
      <c r="L20" s="4">
        <v>228</v>
      </c>
      <c r="M20" s="4">
        <v>4395</v>
      </c>
      <c r="N20" s="4">
        <v>23.010265297960299</v>
      </c>
      <c r="O20" s="4">
        <v>0.60791894414078096</v>
      </c>
      <c r="P20" s="4">
        <v>11.7184375416611</v>
      </c>
      <c r="Q20" s="3">
        <v>29390</v>
      </c>
      <c r="R20" s="3">
        <v>21424</v>
      </c>
      <c r="S20" s="4">
        <v>78.362884948673994</v>
      </c>
      <c r="T20" s="4">
        <v>57.123050259965297</v>
      </c>
      <c r="U20" s="4">
        <v>28.748166911078499</v>
      </c>
      <c r="V20" s="4">
        <v>75.976536461805097</v>
      </c>
      <c r="W20" s="4">
        <v>69.436075189974702</v>
      </c>
      <c r="X20" s="32" t="s">
        <v>88</v>
      </c>
      <c r="Y20" s="10" t="s">
        <v>89</v>
      </c>
      <c r="Z20" s="11">
        <v>23</v>
      </c>
      <c r="AA20" s="12">
        <v>16.649999999999999</v>
      </c>
      <c r="AB20" s="65">
        <f t="shared" si="0"/>
        <v>1.4208378839590456</v>
      </c>
    </row>
    <row r="21" spans="1:28" ht="20.25" customHeight="1">
      <c r="A21" s="2" t="s">
        <v>37</v>
      </c>
      <c r="B21" s="3">
        <v>472</v>
      </c>
      <c r="C21" s="4">
        <v>38482</v>
      </c>
      <c r="D21" s="3">
        <v>160505</v>
      </c>
      <c r="E21" s="4">
        <v>67.754930541899995</v>
      </c>
      <c r="F21" s="4">
        <v>36.596175229700002</v>
      </c>
      <c r="G21" s="4">
        <v>8.6661014947500004</v>
      </c>
      <c r="H21" s="4">
        <v>48.573698920600002</v>
      </c>
      <c r="I21" s="4">
        <v>8.5269762345199993</v>
      </c>
      <c r="J21" s="4">
        <v>1.7493857049399999</v>
      </c>
      <c r="K21" s="4">
        <v>8262</v>
      </c>
      <c r="L21" s="4">
        <v>536</v>
      </c>
      <c r="M21" s="4">
        <v>5645</v>
      </c>
      <c r="N21" s="4">
        <v>21.4697780780625</v>
      </c>
      <c r="O21" s="4">
        <v>1.39285899901253</v>
      </c>
      <c r="P21" s="4">
        <v>14.669195987734501</v>
      </c>
      <c r="Q21" s="3">
        <v>13619</v>
      </c>
      <c r="R21" s="3">
        <v>11045</v>
      </c>
      <c r="S21" s="4">
        <v>35.390572215581301</v>
      </c>
      <c r="T21" s="4">
        <v>28.701730679278601</v>
      </c>
      <c r="U21" s="4">
        <v>20.9630476586456</v>
      </c>
      <c r="V21" s="4">
        <v>29.593056493945198</v>
      </c>
      <c r="W21" s="4">
        <v>28.891429759367998</v>
      </c>
      <c r="X21" s="32" t="s">
        <v>90</v>
      </c>
      <c r="Y21" s="10" t="s">
        <v>87</v>
      </c>
      <c r="Z21" s="11">
        <v>24</v>
      </c>
      <c r="AA21" s="12">
        <v>9.25</v>
      </c>
      <c r="AB21" s="65">
        <f t="shared" si="0"/>
        <v>0.63057307351638725</v>
      </c>
    </row>
    <row r="22" spans="1:28" ht="20.25" customHeight="1">
      <c r="A22" s="2" t="s">
        <v>38</v>
      </c>
      <c r="B22" s="3">
        <v>742.3</v>
      </c>
      <c r="C22" s="4">
        <v>63514</v>
      </c>
      <c r="D22" s="3">
        <v>1245768</v>
      </c>
      <c r="E22" s="4">
        <v>63.502972172900002</v>
      </c>
      <c r="F22" s="4">
        <v>44.1434073669</v>
      </c>
      <c r="G22" s="4">
        <v>4.5707054885999998</v>
      </c>
      <c r="H22" s="4">
        <v>31.8206984939</v>
      </c>
      <c r="I22" s="4">
        <v>10.758707662600001</v>
      </c>
      <c r="J22" s="4">
        <v>1.17477442936</v>
      </c>
      <c r="K22" s="4">
        <v>6748</v>
      </c>
      <c r="L22" s="4">
        <v>4092</v>
      </c>
      <c r="M22" s="4">
        <v>8220</v>
      </c>
      <c r="N22" s="4">
        <v>10.6244292596908</v>
      </c>
      <c r="O22" s="4">
        <v>6.44267405611361</v>
      </c>
      <c r="P22" s="4">
        <v>12.942028529143199</v>
      </c>
      <c r="Q22" s="3">
        <v>17152</v>
      </c>
      <c r="R22" s="3">
        <v>9967</v>
      </c>
      <c r="S22" s="4">
        <v>27.005069748401901</v>
      </c>
      <c r="T22" s="4">
        <v>15.6926032055925</v>
      </c>
      <c r="U22" s="4">
        <v>44.892464653462198</v>
      </c>
      <c r="V22" s="4">
        <v>74.160027710425993</v>
      </c>
      <c r="W22" s="4">
        <v>70.280568063733995</v>
      </c>
      <c r="X22" s="32" t="s">
        <v>91</v>
      </c>
      <c r="Y22" s="10" t="s">
        <v>85</v>
      </c>
      <c r="Z22" s="11">
        <v>28</v>
      </c>
      <c r="AA22" s="12">
        <v>1.85</v>
      </c>
      <c r="AB22" s="65">
        <f t="shared" si="0"/>
        <v>0.14294513381995114</v>
      </c>
    </row>
    <row r="23" spans="1:28" ht="20.25" customHeight="1">
      <c r="A23" s="2" t="s">
        <v>39</v>
      </c>
      <c r="B23" s="3">
        <v>742</v>
      </c>
      <c r="C23" s="4">
        <v>30666</v>
      </c>
      <c r="D23" s="3">
        <v>258416</v>
      </c>
      <c r="E23" s="4">
        <v>51.536564296900004</v>
      </c>
      <c r="F23" s="4">
        <v>30.388673053200002</v>
      </c>
      <c r="G23" s="4">
        <v>1.90170319094</v>
      </c>
      <c r="H23" s="4">
        <v>23.208019181000001</v>
      </c>
      <c r="I23" s="4">
        <v>1.79120559889</v>
      </c>
      <c r="J23" s="4">
        <v>0.37681844718099999</v>
      </c>
      <c r="K23" s="4">
        <v>5991</v>
      </c>
      <c r="L23" s="4">
        <v>636</v>
      </c>
      <c r="M23" s="4">
        <v>337</v>
      </c>
      <c r="N23" s="4">
        <v>19.536294267266701</v>
      </c>
      <c r="O23" s="4">
        <v>2.0739581295245602</v>
      </c>
      <c r="P23" s="4">
        <v>1.0989369334115999</v>
      </c>
      <c r="Q23" s="3">
        <v>776</v>
      </c>
      <c r="R23" s="3">
        <v>352</v>
      </c>
      <c r="S23" s="4">
        <v>2.5304897932563799</v>
      </c>
      <c r="T23" s="4">
        <v>1.1478510402400099</v>
      </c>
      <c r="U23" s="4">
        <v>11.9448248874976</v>
      </c>
      <c r="V23" s="4">
        <v>28.3343116154699</v>
      </c>
      <c r="W23" s="4">
        <v>26.3320941759603</v>
      </c>
      <c r="X23" s="32" t="s">
        <v>92</v>
      </c>
      <c r="Y23" s="10" t="s">
        <v>93</v>
      </c>
      <c r="Z23" s="11">
        <v>7</v>
      </c>
      <c r="AA23" s="12">
        <v>0.92500000000000004</v>
      </c>
      <c r="AB23" s="65">
        <f t="shared" si="0"/>
        <v>0.84172255192878032</v>
      </c>
    </row>
    <row r="24" spans="1:28" ht="20.25" customHeight="1">
      <c r="A24" s="2" t="s">
        <v>40</v>
      </c>
      <c r="B24" s="3">
        <v>430</v>
      </c>
      <c r="C24" s="4">
        <v>28140</v>
      </c>
      <c r="D24" s="3">
        <v>227544</v>
      </c>
      <c r="E24" s="4">
        <v>77.362890194299993</v>
      </c>
      <c r="F24" s="4">
        <v>36.184421436199997</v>
      </c>
      <c r="G24" s="4">
        <v>10.4945199371</v>
      </c>
      <c r="H24" s="4">
        <v>66.5276131591</v>
      </c>
      <c r="I24" s="4">
        <v>4.0761872500500003</v>
      </c>
      <c r="J24" s="4">
        <v>1.00510244131</v>
      </c>
      <c r="K24" s="4">
        <v>17083</v>
      </c>
      <c r="L24" s="4">
        <v>980</v>
      </c>
      <c r="M24" s="4">
        <v>1684</v>
      </c>
      <c r="N24" s="4">
        <v>60.7071783937456</v>
      </c>
      <c r="O24" s="4">
        <v>3.4825870646766202</v>
      </c>
      <c r="P24" s="4">
        <v>5.9843638948116604</v>
      </c>
      <c r="Q24" s="3">
        <v>19074</v>
      </c>
      <c r="R24" s="3">
        <v>13980</v>
      </c>
      <c r="S24" s="4">
        <v>67.7825159914712</v>
      </c>
      <c r="T24" s="4">
        <v>49.680170575692998</v>
      </c>
      <c r="U24" s="4">
        <v>32.807391613361801</v>
      </c>
      <c r="V24" s="4">
        <v>74.968017057569298</v>
      </c>
      <c r="W24" s="4">
        <v>67.576403695806704</v>
      </c>
      <c r="X24" s="32" t="s">
        <v>94</v>
      </c>
      <c r="Y24" s="10" t="s">
        <v>95</v>
      </c>
      <c r="Z24" s="11">
        <v>14</v>
      </c>
      <c r="AA24" s="12">
        <v>15.725000000000001</v>
      </c>
      <c r="AB24" s="65">
        <f t="shared" si="0"/>
        <v>2.6276811163895468</v>
      </c>
    </row>
    <row r="25" spans="1:28" ht="20.25" customHeight="1">
      <c r="A25" s="2" t="s">
        <v>41</v>
      </c>
      <c r="B25" s="3">
        <v>465</v>
      </c>
      <c r="C25" s="4">
        <v>50894</v>
      </c>
      <c r="D25" s="3">
        <v>375003</v>
      </c>
      <c r="E25" s="4">
        <v>59.803044410200002</v>
      </c>
      <c r="F25" s="4">
        <v>16.947006160499999</v>
      </c>
      <c r="G25" s="4">
        <v>5.09697095802</v>
      </c>
      <c r="H25" s="4">
        <v>56.910276677799999</v>
      </c>
      <c r="I25" s="4">
        <v>5.0136756159000004</v>
      </c>
      <c r="J25" s="4">
        <v>1.26566279874</v>
      </c>
      <c r="K25" s="4">
        <v>13630</v>
      </c>
      <c r="L25" s="4">
        <v>907</v>
      </c>
      <c r="M25" s="4">
        <v>6430</v>
      </c>
      <c r="N25" s="4">
        <v>26.781152984634701</v>
      </c>
      <c r="O25" s="4">
        <v>1.7821354187134</v>
      </c>
      <c r="P25" s="4">
        <v>12.6341022517389</v>
      </c>
      <c r="Q25" s="3">
        <v>19487</v>
      </c>
      <c r="R25" s="3">
        <v>15620</v>
      </c>
      <c r="S25" s="4">
        <v>38.289385782213998</v>
      </c>
      <c r="T25" s="4">
        <v>30.691240617754602</v>
      </c>
      <c r="U25" s="4">
        <v>63.025111015050904</v>
      </c>
      <c r="V25" s="4">
        <v>81.644201674067702</v>
      </c>
      <c r="W25" s="4">
        <v>77.307737650803602</v>
      </c>
      <c r="X25" s="32" t="s">
        <v>96</v>
      </c>
      <c r="Y25" s="10" t="s">
        <v>87</v>
      </c>
      <c r="Z25" s="11">
        <v>20</v>
      </c>
      <c r="AA25" s="12">
        <v>7.4</v>
      </c>
      <c r="AB25" s="65">
        <f t="shared" si="0"/>
        <v>0.58571632970451049</v>
      </c>
    </row>
    <row r="26" spans="1:28" ht="20.25" customHeight="1">
      <c r="A26" s="2" t="s">
        <v>42</v>
      </c>
      <c r="B26" s="3">
        <v>430</v>
      </c>
      <c r="C26" s="4">
        <v>39049</v>
      </c>
      <c r="D26" s="3">
        <v>447163</v>
      </c>
      <c r="E26" s="4">
        <v>58.370660644700003</v>
      </c>
      <c r="F26" s="4">
        <v>30.945342633199999</v>
      </c>
      <c r="G26" s="4">
        <v>5.5226277804099997</v>
      </c>
      <c r="H26" s="4">
        <v>33.891761096700002</v>
      </c>
      <c r="I26" s="4">
        <v>12.201425872</v>
      </c>
      <c r="J26" s="4">
        <v>1.9584191951200001</v>
      </c>
      <c r="K26" s="4">
        <v>5558</v>
      </c>
      <c r="L26" s="4">
        <v>4450</v>
      </c>
      <c r="M26" s="4">
        <v>2284</v>
      </c>
      <c r="N26" s="4">
        <v>14.233399062716099</v>
      </c>
      <c r="O26" s="4">
        <v>11.3959384363236</v>
      </c>
      <c r="P26" s="4">
        <v>5.8490614356321498</v>
      </c>
      <c r="Q26" s="3">
        <v>18970</v>
      </c>
      <c r="R26" s="3">
        <v>14805</v>
      </c>
      <c r="S26" s="4">
        <v>48.5799892442828</v>
      </c>
      <c r="T26" s="4">
        <v>37.913903044892301</v>
      </c>
      <c r="U26" s="4">
        <v>64.086148172808507</v>
      </c>
      <c r="V26" s="4">
        <v>82.573177290071499</v>
      </c>
      <c r="W26" s="4">
        <v>77.653717124638305</v>
      </c>
      <c r="X26" s="32" t="s">
        <v>97</v>
      </c>
      <c r="Y26" s="10" t="s">
        <v>69</v>
      </c>
      <c r="Z26" s="11">
        <v>34</v>
      </c>
      <c r="AA26" s="12">
        <v>7.4</v>
      </c>
      <c r="AB26" s="65">
        <f t="shared" si="0"/>
        <v>1.265160245183889</v>
      </c>
    </row>
    <row r="27" spans="1:28" ht="20.25" customHeight="1">
      <c r="A27" s="2" t="s">
        <v>43</v>
      </c>
      <c r="B27" s="3">
        <v>550</v>
      </c>
      <c r="C27" s="4">
        <v>44905</v>
      </c>
      <c r="D27" s="3">
        <v>154970</v>
      </c>
      <c r="E27" s="4">
        <v>56.280116277499999</v>
      </c>
      <c r="F27" s="4">
        <v>29.973714533900001</v>
      </c>
      <c r="G27" s="4">
        <v>2.4302860878899999</v>
      </c>
      <c r="H27" s="4">
        <v>32.002664676400002</v>
      </c>
      <c r="I27" s="4">
        <v>9.1569900032499998</v>
      </c>
      <c r="J27" s="4">
        <v>0.84446755625799996</v>
      </c>
      <c r="K27" s="4">
        <v>6940</v>
      </c>
      <c r="L27" s="4">
        <v>4722</v>
      </c>
      <c r="M27" s="4">
        <v>7070</v>
      </c>
      <c r="N27" s="4">
        <v>15.454849125932499</v>
      </c>
      <c r="O27" s="4">
        <v>10.515532791448599</v>
      </c>
      <c r="P27" s="4">
        <v>15.7443491816056</v>
      </c>
      <c r="Q27" s="3">
        <v>8674</v>
      </c>
      <c r="R27" s="3">
        <v>6641</v>
      </c>
      <c r="S27" s="4">
        <v>19.316334483910499</v>
      </c>
      <c r="T27" s="4">
        <v>14.7889989978844</v>
      </c>
      <c r="U27" s="4">
        <v>14.1765950339606</v>
      </c>
      <c r="V27" s="4">
        <v>32.604387039305202</v>
      </c>
      <c r="W27" s="4">
        <v>32.829306313328097</v>
      </c>
      <c r="X27" s="32" t="s">
        <v>98</v>
      </c>
      <c r="Y27" s="10" t="s">
        <v>69</v>
      </c>
      <c r="Z27" s="11">
        <v>16</v>
      </c>
      <c r="AA27" s="12">
        <v>2.7749999999999999</v>
      </c>
      <c r="AB27" s="65">
        <f t="shared" si="0"/>
        <v>0.17625371287128727</v>
      </c>
    </row>
    <row r="28" spans="1:28" ht="20.25" customHeight="1">
      <c r="A28" s="2" t="s">
        <v>44</v>
      </c>
      <c r="B28" s="3">
        <v>265</v>
      </c>
      <c r="C28" s="4">
        <v>27864</v>
      </c>
      <c r="D28" s="3">
        <v>95678</v>
      </c>
      <c r="E28" s="4">
        <v>50.183995039099997</v>
      </c>
      <c r="F28" s="4">
        <v>19.593027554100001</v>
      </c>
      <c r="G28" s="4">
        <v>3.6489633268800001</v>
      </c>
      <c r="H28" s="4">
        <v>32.391277289000001</v>
      </c>
      <c r="I28" s="4">
        <v>3.4228928144399999</v>
      </c>
      <c r="J28" s="4">
        <v>0.79085576678799996</v>
      </c>
      <c r="K28" s="4">
        <v>7340</v>
      </c>
      <c r="L28" s="4">
        <v>696</v>
      </c>
      <c r="M28" s="4">
        <v>2532</v>
      </c>
      <c r="N28" s="4">
        <v>26.342233706574799</v>
      </c>
      <c r="O28" s="4">
        <v>2.4978466838931999</v>
      </c>
      <c r="P28" s="4">
        <v>9.0869939707149001</v>
      </c>
      <c r="Q28" s="3">
        <v>12525</v>
      </c>
      <c r="R28" s="3">
        <v>8735</v>
      </c>
      <c r="S28" s="4">
        <v>44.950473729543504</v>
      </c>
      <c r="T28" s="4">
        <v>31.3486936548952</v>
      </c>
      <c r="U28" s="4">
        <v>11.9257823715188</v>
      </c>
      <c r="V28" s="4">
        <v>35.055986218776901</v>
      </c>
      <c r="W28" s="4">
        <v>32.238730979041101</v>
      </c>
      <c r="X28" s="32" t="s">
        <v>99</v>
      </c>
      <c r="Y28" s="10" t="s">
        <v>85</v>
      </c>
      <c r="Z28" s="11">
        <v>19</v>
      </c>
      <c r="AA28" s="12">
        <v>5.55</v>
      </c>
      <c r="AB28" s="65">
        <f t="shared" si="0"/>
        <v>0.61076303317535552</v>
      </c>
    </row>
    <row r="29" spans="1:28" ht="20.25" customHeight="1">
      <c r="A29" s="2" t="s">
        <v>45</v>
      </c>
      <c r="B29" s="3">
        <v>485</v>
      </c>
      <c r="C29" s="4">
        <v>41335</v>
      </c>
      <c r="D29" s="3">
        <v>173230</v>
      </c>
      <c r="E29" s="4">
        <v>43.954958394499997</v>
      </c>
      <c r="F29" s="4">
        <v>26.7839472649</v>
      </c>
      <c r="G29" s="4">
        <v>5.0144209890500004</v>
      </c>
      <c r="H29" s="4">
        <v>18.793798981999998</v>
      </c>
      <c r="I29" s="4">
        <v>2.1832036284099998</v>
      </c>
      <c r="J29" s="4">
        <v>0.69153491436100001</v>
      </c>
      <c r="K29" s="4">
        <v>6626</v>
      </c>
      <c r="L29" s="4">
        <v>202</v>
      </c>
      <c r="M29" s="4">
        <v>2401</v>
      </c>
      <c r="N29" s="4">
        <v>16.029998790371401</v>
      </c>
      <c r="O29" s="4">
        <v>0.48868997217854099</v>
      </c>
      <c r="P29" s="4">
        <v>5.8086367485182002</v>
      </c>
      <c r="Q29" s="3">
        <v>1339</v>
      </c>
      <c r="R29" s="3">
        <v>846</v>
      </c>
      <c r="S29" s="4">
        <v>3.2393855086488399</v>
      </c>
      <c r="T29" s="4">
        <v>2.0466916656586398</v>
      </c>
      <c r="U29" s="4">
        <v>8.8448046449739905</v>
      </c>
      <c r="V29" s="4">
        <v>44.441756380791098</v>
      </c>
      <c r="W29" s="4">
        <v>40.466916656586399</v>
      </c>
      <c r="X29" s="32" t="s">
        <v>100</v>
      </c>
      <c r="Y29" s="10" t="s">
        <v>101</v>
      </c>
      <c r="Z29" s="11">
        <v>11</v>
      </c>
      <c r="AA29" s="12">
        <v>2.7749999999999999</v>
      </c>
      <c r="AB29" s="65">
        <f t="shared" si="0"/>
        <v>0.47773688046647267</v>
      </c>
    </row>
    <row r="30" spans="1:28" ht="20.25" customHeight="1">
      <c r="A30" s="2" t="s">
        <v>46</v>
      </c>
      <c r="B30" s="3">
        <v>1227.3900000000001</v>
      </c>
      <c r="C30" s="4">
        <v>98007</v>
      </c>
      <c r="D30" s="3">
        <v>1793620</v>
      </c>
      <c r="E30" s="4">
        <v>53.560968598599999</v>
      </c>
      <c r="F30" s="4">
        <v>35.7434174363</v>
      </c>
      <c r="G30" s="4">
        <v>3.0610279725899998</v>
      </c>
      <c r="H30" s="4">
        <v>16.063346579299999</v>
      </c>
      <c r="I30" s="4">
        <v>7.2659019729300001</v>
      </c>
      <c r="J30" s="4">
        <v>0.83819498200099996</v>
      </c>
      <c r="K30" s="4">
        <v>8029</v>
      </c>
      <c r="L30" s="4">
        <v>10069</v>
      </c>
      <c r="M30" s="4">
        <v>3675</v>
      </c>
      <c r="N30" s="4">
        <v>8.1922719805728192</v>
      </c>
      <c r="O30" s="4">
        <v>10.2737559562072</v>
      </c>
      <c r="P30" s="4">
        <v>3.7497321619884301</v>
      </c>
      <c r="Q30" s="3">
        <v>12154</v>
      </c>
      <c r="R30" s="3">
        <v>8909</v>
      </c>
      <c r="S30" s="4">
        <v>12.4011550195394</v>
      </c>
      <c r="T30" s="4">
        <v>9.0901670288856895</v>
      </c>
      <c r="U30" s="4">
        <v>45.350842286775404</v>
      </c>
      <c r="V30" s="4">
        <v>56.6418725193098</v>
      </c>
      <c r="W30" s="4">
        <v>58.6376483312416</v>
      </c>
      <c r="X30" s="32" t="s">
        <v>102</v>
      </c>
      <c r="Y30" s="10" t="s">
        <v>69</v>
      </c>
      <c r="Z30" s="11">
        <v>31</v>
      </c>
      <c r="AA30" s="12">
        <v>2.7749999999999999</v>
      </c>
      <c r="AB30" s="65">
        <f t="shared" si="0"/>
        <v>0.74005285714285696</v>
      </c>
    </row>
    <row r="31" spans="1:28" ht="20.25" customHeight="1">
      <c r="A31" s="2" t="s">
        <v>47</v>
      </c>
      <c r="B31" s="3">
        <v>587</v>
      </c>
      <c r="C31" s="4">
        <v>27197</v>
      </c>
      <c r="D31" s="3">
        <v>244956</v>
      </c>
      <c r="E31" s="4">
        <v>49.776905595300001</v>
      </c>
      <c r="F31" s="4">
        <v>33.398230991299997</v>
      </c>
      <c r="G31" s="4">
        <v>3.9903265830899999</v>
      </c>
      <c r="H31" s="4">
        <v>12.5615531021</v>
      </c>
      <c r="I31" s="4">
        <v>2.76561012198</v>
      </c>
      <c r="J31" s="4">
        <v>0.55723148634800002</v>
      </c>
      <c r="K31" s="4">
        <v>1915</v>
      </c>
      <c r="L31" s="4">
        <v>206</v>
      </c>
      <c r="M31" s="4">
        <v>2233</v>
      </c>
      <c r="N31" s="4">
        <v>7.04121778137295</v>
      </c>
      <c r="O31" s="4">
        <v>0.75743648196492297</v>
      </c>
      <c r="P31" s="4">
        <v>8.2104643894547191</v>
      </c>
      <c r="Q31" s="3">
        <v>6093</v>
      </c>
      <c r="R31" s="3">
        <v>3560</v>
      </c>
      <c r="S31" s="4">
        <v>22.403206235981902</v>
      </c>
      <c r="T31" s="4">
        <v>13.089679008714199</v>
      </c>
      <c r="U31" s="4">
        <v>19.469059087399302</v>
      </c>
      <c r="V31" s="4">
        <v>51.259330073169799</v>
      </c>
      <c r="W31" s="4">
        <v>47.7479133727985</v>
      </c>
      <c r="X31" s="32" t="s">
        <v>103</v>
      </c>
      <c r="Y31" s="10" t="s">
        <v>87</v>
      </c>
      <c r="Z31" s="11">
        <v>5</v>
      </c>
      <c r="AA31" s="12">
        <v>1.85</v>
      </c>
      <c r="AB31" s="65">
        <f t="shared" si="0"/>
        <v>0.22532221227048815</v>
      </c>
    </row>
    <row r="32" spans="1:28" ht="20.25" customHeight="1">
      <c r="A32" s="2" t="s">
        <v>48</v>
      </c>
      <c r="B32" s="3">
        <v>323</v>
      </c>
      <c r="C32" s="4">
        <v>31221</v>
      </c>
      <c r="D32" s="3">
        <v>575449</v>
      </c>
      <c r="E32" s="4">
        <v>64.545542177200005</v>
      </c>
      <c r="F32" s="4">
        <v>37.944924791600002</v>
      </c>
      <c r="G32" s="4">
        <v>11.9718317077</v>
      </c>
      <c r="H32" s="4">
        <v>36.261312492099997</v>
      </c>
      <c r="I32" s="4">
        <v>2.7715169081900002</v>
      </c>
      <c r="J32" s="4">
        <v>1.3607691631500001</v>
      </c>
      <c r="K32" s="4">
        <v>2086</v>
      </c>
      <c r="L32" s="4">
        <v>46</v>
      </c>
      <c r="M32" s="4">
        <v>1664</v>
      </c>
      <c r="N32" s="4">
        <v>6.6814003395150703</v>
      </c>
      <c r="O32" s="4">
        <v>0.14733672848403301</v>
      </c>
      <c r="P32" s="4">
        <v>5.3297460042919802</v>
      </c>
      <c r="Q32" s="3">
        <v>7389</v>
      </c>
      <c r="R32" s="3">
        <v>5630</v>
      </c>
      <c r="S32" s="4">
        <v>23.6667627558374</v>
      </c>
      <c r="T32" s="4">
        <v>18.032734377502301</v>
      </c>
      <c r="U32" s="4">
        <v>20.021780212036798</v>
      </c>
      <c r="V32" s="4">
        <v>26.985042119086501</v>
      </c>
      <c r="W32" s="4">
        <v>25.27145190737</v>
      </c>
      <c r="X32" s="32" t="s">
        <v>104</v>
      </c>
      <c r="Y32" s="10" t="s">
        <v>93</v>
      </c>
      <c r="Z32" s="13">
        <v>12</v>
      </c>
      <c r="AA32" s="14">
        <v>2.7749999999999999</v>
      </c>
      <c r="AB32" s="66">
        <f t="shared" si="0"/>
        <v>0.52066271033653877</v>
      </c>
    </row>
    <row r="33" spans="1:255" ht="20.25" customHeight="1">
      <c r="A33" s="2" t="s">
        <v>49</v>
      </c>
      <c r="B33" s="3">
        <v>730</v>
      </c>
      <c r="C33" s="4">
        <v>33032</v>
      </c>
      <c r="D33" s="3">
        <v>397003</v>
      </c>
      <c r="E33" s="4">
        <v>52.4993313043</v>
      </c>
      <c r="F33" s="4">
        <v>27.104418222300001</v>
      </c>
      <c r="G33" s="4">
        <v>2.10045998375</v>
      </c>
      <c r="H33" s="4">
        <v>20.458461218</v>
      </c>
      <c r="I33" s="4">
        <v>2.1236892843100001</v>
      </c>
      <c r="J33" s="4">
        <v>0.36095502225600001</v>
      </c>
      <c r="K33" s="4">
        <v>6794</v>
      </c>
      <c r="L33" s="4">
        <v>2054</v>
      </c>
      <c r="M33" s="4">
        <v>301</v>
      </c>
      <c r="N33" s="4">
        <v>20.567934124485301</v>
      </c>
      <c r="O33" s="4">
        <v>6.2182126422862698</v>
      </c>
      <c r="P33" s="4">
        <v>0.91123758779365505</v>
      </c>
      <c r="Q33" s="3">
        <v>14648</v>
      </c>
      <c r="R33" s="3">
        <v>10584</v>
      </c>
      <c r="S33" s="4">
        <v>44.344877694357002</v>
      </c>
      <c r="T33" s="4">
        <v>32.041656575441998</v>
      </c>
      <c r="U33" s="4">
        <v>42.419472027125202</v>
      </c>
      <c r="V33" s="4">
        <v>74.161419229837705</v>
      </c>
      <c r="W33" s="4">
        <v>69.8655848873819</v>
      </c>
      <c r="X33" s="32" t="s">
        <v>105</v>
      </c>
      <c r="Y33" s="10" t="s">
        <v>69</v>
      </c>
      <c r="Z33" s="15" t="s">
        <v>106</v>
      </c>
      <c r="AA33" s="12">
        <v>4.625</v>
      </c>
      <c r="AB33" s="65">
        <f t="shared" si="0"/>
        <v>5.0755149501661103</v>
      </c>
    </row>
    <row r="34" spans="1:255" ht="20.25" customHeight="1">
      <c r="A34" s="2" t="s">
        <v>50</v>
      </c>
      <c r="B34" s="3">
        <v>907</v>
      </c>
      <c r="C34" s="4">
        <v>34727</v>
      </c>
      <c r="D34" s="3">
        <v>887009</v>
      </c>
      <c r="E34" s="4">
        <v>84.050934853900003</v>
      </c>
      <c r="F34" s="4">
        <v>54.840054885100002</v>
      </c>
      <c r="G34" s="4">
        <v>8.3576281240900006</v>
      </c>
      <c r="H34" s="4">
        <v>54.106839691899999</v>
      </c>
      <c r="I34" s="4">
        <v>7.9384411304900002</v>
      </c>
      <c r="J34" s="4">
        <v>1.53240805629</v>
      </c>
      <c r="K34" s="4">
        <v>9743</v>
      </c>
      <c r="L34" s="4">
        <v>1334</v>
      </c>
      <c r="M34" s="4">
        <v>4393</v>
      </c>
      <c r="N34" s="4">
        <v>28.055979497221202</v>
      </c>
      <c r="O34" s="4">
        <v>3.8413914245399798</v>
      </c>
      <c r="P34" s="4">
        <v>12.650099346329901</v>
      </c>
      <c r="Q34" s="3">
        <v>15568</v>
      </c>
      <c r="R34" s="3">
        <v>11205</v>
      </c>
      <c r="S34" s="4">
        <v>44.829671437210202</v>
      </c>
      <c r="T34" s="4">
        <v>32.265960203875899</v>
      </c>
      <c r="U34" s="4">
        <v>32.202608921012498</v>
      </c>
      <c r="V34" s="4">
        <v>56.748351426843698</v>
      </c>
      <c r="W34" s="4">
        <v>53.134448699858901</v>
      </c>
      <c r="X34" s="32" t="s">
        <v>107</v>
      </c>
      <c r="Y34" s="10" t="s">
        <v>108</v>
      </c>
      <c r="Z34" s="16">
        <v>22</v>
      </c>
      <c r="AA34" s="12">
        <v>7.4</v>
      </c>
      <c r="AB34" s="65">
        <f t="shared" si="0"/>
        <v>0.58497564306852012</v>
      </c>
    </row>
    <row r="35" spans="1:255" ht="20.25" customHeight="1">
      <c r="A35" s="2" t="s">
        <v>51</v>
      </c>
      <c r="B35" s="3">
        <v>515</v>
      </c>
      <c r="C35" s="4">
        <v>34150</v>
      </c>
      <c r="D35" s="3">
        <v>372068</v>
      </c>
      <c r="E35" s="4">
        <v>44.490110260800002</v>
      </c>
      <c r="F35" s="4">
        <v>23.2505660078</v>
      </c>
      <c r="G35" s="4">
        <v>1.5649489937200001</v>
      </c>
      <c r="H35" s="4">
        <v>21.2248497171</v>
      </c>
      <c r="I35" s="4">
        <v>2.4145334591699998</v>
      </c>
      <c r="J35" s="4">
        <v>0.36139492148699998</v>
      </c>
      <c r="K35" s="4">
        <v>6817</v>
      </c>
      <c r="L35" s="4">
        <v>1563</v>
      </c>
      <c r="M35" s="4">
        <v>551</v>
      </c>
      <c r="N35" s="4">
        <v>19.961932650073202</v>
      </c>
      <c r="O35" s="4">
        <v>4.5768667642752598</v>
      </c>
      <c r="P35" s="4">
        <v>1.61346998535871</v>
      </c>
      <c r="Q35" s="3">
        <v>2211</v>
      </c>
      <c r="R35" s="3">
        <v>1058</v>
      </c>
      <c r="S35" s="4">
        <v>6.4743777452415801</v>
      </c>
      <c r="T35" s="4">
        <v>3.0980966325036601</v>
      </c>
      <c r="U35" s="4">
        <v>23.346998535871201</v>
      </c>
      <c r="V35" s="4">
        <v>45.209370424597402</v>
      </c>
      <c r="W35" s="4">
        <v>44.202049780380698</v>
      </c>
      <c r="X35" s="32" t="s">
        <v>109</v>
      </c>
      <c r="Y35" s="10" t="s">
        <v>69</v>
      </c>
      <c r="Z35" s="11">
        <v>27</v>
      </c>
      <c r="AA35" s="12">
        <v>1.85</v>
      </c>
      <c r="AB35" s="65">
        <f t="shared" si="0"/>
        <v>1.1465970961887488</v>
      </c>
    </row>
    <row r="36" spans="1:255" ht="20.25" customHeight="1">
      <c r="A36" s="2" t="s">
        <v>52</v>
      </c>
      <c r="B36" s="3">
        <v>445</v>
      </c>
      <c r="C36" s="4">
        <v>29400</v>
      </c>
      <c r="D36" s="3">
        <v>294216</v>
      </c>
      <c r="E36" s="4">
        <v>44.139885583000002</v>
      </c>
      <c r="F36" s="4">
        <v>15.161156179700001</v>
      </c>
      <c r="G36" s="4">
        <v>1.48586038697</v>
      </c>
      <c r="H36" s="4">
        <v>23.109523862300001</v>
      </c>
      <c r="I36" s="4">
        <v>1.8329196159300001</v>
      </c>
      <c r="J36" s="4">
        <v>0.43407460132999998</v>
      </c>
      <c r="K36" s="4">
        <v>4705</v>
      </c>
      <c r="L36" s="4">
        <v>1160</v>
      </c>
      <c r="M36" s="4">
        <v>258</v>
      </c>
      <c r="N36" s="4">
        <v>16.003401360544199</v>
      </c>
      <c r="O36" s="4">
        <v>3.9455782312925201</v>
      </c>
      <c r="P36" s="4">
        <v>0.87755102040816302</v>
      </c>
      <c r="Q36" s="3">
        <v>676</v>
      </c>
      <c r="R36" s="3">
        <v>308</v>
      </c>
      <c r="S36" s="4">
        <v>2.2993197278911599</v>
      </c>
      <c r="T36" s="4">
        <v>1.0476190476190499</v>
      </c>
      <c r="U36" s="4">
        <v>43.360544217687099</v>
      </c>
      <c r="V36" s="4">
        <v>27.176870748299301</v>
      </c>
      <c r="W36" s="4">
        <v>24.823129251700699</v>
      </c>
      <c r="X36" s="32" t="s">
        <v>110</v>
      </c>
      <c r="Y36" s="10" t="s">
        <v>89</v>
      </c>
      <c r="Z36" s="17">
        <v>2</v>
      </c>
      <c r="AA36" s="12">
        <v>0.92500000000000004</v>
      </c>
      <c r="AB36" s="65">
        <f t="shared" si="0"/>
        <v>1.0540697674418609</v>
      </c>
    </row>
    <row r="37" spans="1:255" ht="20.25" customHeight="1">
      <c r="A37" s="2" t="s">
        <v>53</v>
      </c>
      <c r="B37" s="3">
        <v>487</v>
      </c>
      <c r="C37" s="4">
        <v>26346</v>
      </c>
      <c r="D37" s="3">
        <v>449466</v>
      </c>
      <c r="E37" s="4">
        <v>45.947913041299998</v>
      </c>
      <c r="F37" s="4">
        <v>20.426616124100001</v>
      </c>
      <c r="G37" s="4">
        <v>1.1465642706000001</v>
      </c>
      <c r="H37" s="4">
        <v>28.768624183899998</v>
      </c>
      <c r="I37" s="4">
        <v>2.1321800129400001</v>
      </c>
      <c r="J37" s="4">
        <v>0.37076868284600001</v>
      </c>
      <c r="K37" s="4">
        <v>7566</v>
      </c>
      <c r="L37" s="4">
        <v>1096</v>
      </c>
      <c r="M37" s="4">
        <v>184</v>
      </c>
      <c r="N37" s="4">
        <v>28.7178319289456</v>
      </c>
      <c r="O37" s="4">
        <v>4.1600242921126496</v>
      </c>
      <c r="P37" s="4">
        <v>0.69839823882183305</v>
      </c>
      <c r="Q37" s="3">
        <v>218</v>
      </c>
      <c r="R37" s="3">
        <v>110</v>
      </c>
      <c r="S37" s="4">
        <v>0.82745008729977998</v>
      </c>
      <c r="T37" s="4">
        <v>0.41752068625218203</v>
      </c>
      <c r="U37" s="4">
        <v>53.621043042587097</v>
      </c>
      <c r="V37" s="4">
        <v>55.173460866924799</v>
      </c>
      <c r="W37" s="4">
        <v>51.150079708494602</v>
      </c>
      <c r="X37" s="32" t="s">
        <v>111</v>
      </c>
      <c r="Y37" s="10" t="s">
        <v>112</v>
      </c>
      <c r="Z37" s="11">
        <v>13</v>
      </c>
      <c r="AA37" s="12">
        <v>0.46250000000000002</v>
      </c>
      <c r="AB37" s="65">
        <f t="shared" si="0"/>
        <v>0.66222961956521698</v>
      </c>
    </row>
    <row r="38" spans="1:255" ht="20.25" customHeight="1">
      <c r="A38" s="2" t="s">
        <v>54</v>
      </c>
      <c r="B38" s="3">
        <v>2665</v>
      </c>
      <c r="C38" s="4">
        <v>39301</v>
      </c>
      <c r="D38" s="3">
        <v>1971471</v>
      </c>
      <c r="E38" s="4">
        <v>84.759120026299996</v>
      </c>
      <c r="F38" s="4">
        <v>73.246187369400005</v>
      </c>
      <c r="G38" s="4">
        <v>5.8125644017600004</v>
      </c>
      <c r="H38" s="4">
        <v>43.969303290699997</v>
      </c>
      <c r="I38" s="4">
        <v>29.762143698700001</v>
      </c>
      <c r="J38" s="4">
        <v>4.5010188828500004</v>
      </c>
      <c r="K38" s="4">
        <v>2609</v>
      </c>
      <c r="L38" s="4">
        <v>6008</v>
      </c>
      <c r="M38" s="4">
        <v>5716</v>
      </c>
      <c r="N38" s="4">
        <v>6.6385079260069704</v>
      </c>
      <c r="O38" s="4">
        <v>15.287142820793401</v>
      </c>
      <c r="P38" s="4">
        <v>14.5441591817002</v>
      </c>
      <c r="Q38" s="3">
        <v>21096</v>
      </c>
      <c r="R38" s="3">
        <v>18028</v>
      </c>
      <c r="S38" s="4">
        <v>53.678023459962901</v>
      </c>
      <c r="T38" s="4">
        <v>45.871606320449899</v>
      </c>
      <c r="U38" s="4">
        <v>81.975013358438702</v>
      </c>
      <c r="V38" s="4">
        <v>94.173176255057101</v>
      </c>
      <c r="W38" s="4">
        <v>92.822065596295303</v>
      </c>
      <c r="X38" s="32" t="s">
        <v>113</v>
      </c>
      <c r="Y38" s="10" t="s">
        <v>69</v>
      </c>
      <c r="Z38" s="11">
        <v>36</v>
      </c>
      <c r="AA38" s="12">
        <v>15.725000000000001</v>
      </c>
      <c r="AB38" s="65">
        <f t="shared" si="0"/>
        <v>1.0811900367389793</v>
      </c>
    </row>
    <row r="39" spans="1:255" s="47" customFormat="1" ht="13">
      <c r="A39" s="36" t="s">
        <v>55</v>
      </c>
      <c r="B39" s="37">
        <v>850</v>
      </c>
      <c r="C39" s="38">
        <v>39373</v>
      </c>
      <c r="D39" s="39">
        <v>1695188</v>
      </c>
      <c r="E39" s="40">
        <v>60</v>
      </c>
      <c r="F39" s="41">
        <v>43.5</v>
      </c>
      <c r="G39" s="42">
        <v>6.75</v>
      </c>
      <c r="H39" s="43"/>
      <c r="I39" s="43"/>
      <c r="J39" s="43"/>
      <c r="K39" s="43"/>
      <c r="L39" s="43"/>
      <c r="M39" s="43"/>
      <c r="N39" s="43"/>
      <c r="O39" s="43"/>
      <c r="P39" s="43"/>
      <c r="Q39" s="43">
        <v>23796</v>
      </c>
      <c r="R39" s="43">
        <v>17976</v>
      </c>
      <c r="S39" s="77">
        <f>Q39/(C39-854)*100</f>
        <v>61.777304706768085</v>
      </c>
      <c r="T39" s="80">
        <f>R39/(C39-854)*100</f>
        <v>46.667878189984165</v>
      </c>
      <c r="U39" s="52">
        <v>82.1</v>
      </c>
      <c r="V39" s="41">
        <v>92</v>
      </c>
      <c r="W39" s="56">
        <v>92.5</v>
      </c>
      <c r="X39" s="44" t="s">
        <v>56</v>
      </c>
      <c r="Y39" s="45" t="s">
        <v>57</v>
      </c>
      <c r="Z39" s="46">
        <v>30</v>
      </c>
      <c r="AA39" s="60">
        <v>20</v>
      </c>
      <c r="AB39" s="59">
        <f>AA39/G39</f>
        <v>2.9629629629629628</v>
      </c>
    </row>
    <row r="40" spans="1:255" s="47" customFormat="1" ht="13">
      <c r="A40" s="48" t="s">
        <v>58</v>
      </c>
      <c r="B40" s="37">
        <v>850</v>
      </c>
      <c r="C40" s="38">
        <v>39373</v>
      </c>
      <c r="D40" s="39">
        <v>1695188</v>
      </c>
      <c r="E40" s="49">
        <v>63.5</v>
      </c>
      <c r="F40" s="49">
        <v>42.5</v>
      </c>
      <c r="G40" s="50">
        <v>2</v>
      </c>
      <c r="H40" s="43"/>
      <c r="I40" s="43"/>
      <c r="J40" s="43"/>
      <c r="K40" s="43"/>
      <c r="L40" s="43"/>
      <c r="M40" s="43"/>
      <c r="N40" s="43"/>
      <c r="O40" s="43"/>
      <c r="P40" s="43"/>
      <c r="Q40" s="43">
        <v>11404</v>
      </c>
      <c r="R40" s="43">
        <v>5759</v>
      </c>
      <c r="S40" s="77">
        <f>Q40/(C40-854)*100</f>
        <v>29.606168384433655</v>
      </c>
      <c r="T40" s="80">
        <f t="shared" ref="T40:T41" si="1">R40/(C40-854)*100</f>
        <v>14.951063111711104</v>
      </c>
      <c r="U40" s="53">
        <v>82.1</v>
      </c>
      <c r="V40" s="41">
        <v>92</v>
      </c>
      <c r="W40" s="57">
        <v>92.5</v>
      </c>
      <c r="X40" s="44" t="s">
        <v>56</v>
      </c>
      <c r="Y40" s="45" t="s">
        <v>57</v>
      </c>
      <c r="Z40" s="51">
        <v>26</v>
      </c>
      <c r="AA40" s="62">
        <v>6</v>
      </c>
      <c r="AB40" s="61">
        <f>AA40/G40</f>
        <v>3</v>
      </c>
    </row>
    <row r="41" spans="1:255" s="8" customFormat="1" ht="13">
      <c r="A41" s="9" t="s">
        <v>59</v>
      </c>
      <c r="B41" s="18">
        <v>850</v>
      </c>
      <c r="C41" s="19">
        <v>39373</v>
      </c>
      <c r="D41" s="20">
        <v>1695188</v>
      </c>
      <c r="E41" s="21">
        <v>60</v>
      </c>
      <c r="F41" s="22">
        <v>39</v>
      </c>
      <c r="G41" s="23">
        <v>1.2</v>
      </c>
      <c r="H41" s="24"/>
      <c r="I41" s="24"/>
      <c r="J41" s="24"/>
      <c r="K41" s="24"/>
      <c r="L41" s="24"/>
      <c r="M41" s="24"/>
      <c r="N41" s="24"/>
      <c r="O41" s="24"/>
      <c r="P41" s="24"/>
      <c r="Q41" s="78">
        <v>6465</v>
      </c>
      <c r="R41" s="24">
        <v>2693</v>
      </c>
      <c r="S41" s="79">
        <f>Q41/(C41-854)*100</f>
        <v>16.783924816324411</v>
      </c>
      <c r="T41" s="81">
        <f t="shared" si="1"/>
        <v>6.9913549157558608</v>
      </c>
      <c r="U41" s="54">
        <v>82.1</v>
      </c>
      <c r="V41" s="55">
        <v>92</v>
      </c>
      <c r="W41" s="58">
        <v>92.5</v>
      </c>
      <c r="X41" s="25" t="s">
        <v>56</v>
      </c>
      <c r="Y41" s="26" t="s">
        <v>57</v>
      </c>
      <c r="Z41" s="27">
        <v>29</v>
      </c>
      <c r="AA41" s="63">
        <v>3.5</v>
      </c>
      <c r="AB41" s="64">
        <f>AA41/G41</f>
        <v>2.916666666666667</v>
      </c>
    </row>
    <row r="42" spans="1:255" s="35" customFormat="1" ht="27" customHeight="1">
      <c r="A42" s="28" t="s">
        <v>115</v>
      </c>
      <c r="B42" s="31">
        <f t="shared" ref="B42:AB42" si="2">AVERAGE(B5:B38)</f>
        <v>610.22852941176461</v>
      </c>
      <c r="C42" s="30">
        <f t="shared" si="2"/>
        <v>36931.294117647056</v>
      </c>
      <c r="D42" s="31">
        <f t="shared" si="2"/>
        <v>445910.26470588235</v>
      </c>
      <c r="E42" s="30">
        <f t="shared" si="2"/>
        <v>55.951814971417647</v>
      </c>
      <c r="F42" s="30">
        <f t="shared" si="2"/>
        <v>32.164015663788234</v>
      </c>
      <c r="G42" s="30">
        <f>AVERAGE(G5:G38)</f>
        <v>5.682587978347942</v>
      </c>
      <c r="H42" s="30"/>
      <c r="I42" s="30"/>
      <c r="J42" s="30"/>
      <c r="K42" s="30"/>
      <c r="L42" s="30"/>
      <c r="M42" s="30"/>
      <c r="N42" s="30"/>
      <c r="O42" s="30"/>
      <c r="P42" s="30"/>
      <c r="Q42" s="31">
        <f t="shared" ref="Q42:R42" si="3">AVERAGE(Q5:Q38)</f>
        <v>10590.764705882353</v>
      </c>
      <c r="R42" s="31">
        <f t="shared" si="3"/>
        <v>7700.4705882352937</v>
      </c>
      <c r="S42" s="30">
        <f>AVERAGE(S5:S38)</f>
        <v>29.9735517762225</v>
      </c>
      <c r="T42" s="30">
        <f t="shared" si="2"/>
        <v>21.744780469286425</v>
      </c>
      <c r="U42" s="30">
        <f t="shared" si="2"/>
        <v>31.890118433852049</v>
      </c>
      <c r="V42" s="30">
        <f t="shared" si="2"/>
        <v>49.624823081177809</v>
      </c>
      <c r="W42" s="30">
        <f t="shared" si="2"/>
        <v>46.831502651783211</v>
      </c>
      <c r="X42" s="28"/>
      <c r="Y42" s="28" t="s">
        <v>115</v>
      </c>
      <c r="Z42" s="28">
        <f t="shared" si="2"/>
        <v>17.0625</v>
      </c>
      <c r="AA42" s="29">
        <f t="shared" si="2"/>
        <v>5.6452205882352962</v>
      </c>
      <c r="AB42" s="33">
        <f t="shared" si="2"/>
        <v>1.0691632906016024</v>
      </c>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c r="CT42" s="34"/>
      <c r="CU42" s="34"/>
      <c r="CV42" s="34"/>
      <c r="CW42" s="34"/>
      <c r="CX42" s="34"/>
      <c r="CY42" s="34"/>
      <c r="CZ42" s="34"/>
      <c r="DA42" s="34"/>
      <c r="DB42" s="34"/>
      <c r="DC42" s="34"/>
      <c r="DD42" s="34"/>
      <c r="DE42" s="34"/>
      <c r="DF42" s="34"/>
      <c r="DG42" s="34"/>
      <c r="DH42" s="34"/>
      <c r="DI42" s="34"/>
      <c r="DJ42" s="34"/>
      <c r="DK42" s="34"/>
      <c r="DL42" s="34"/>
      <c r="DM42" s="34"/>
      <c r="DN42" s="34"/>
      <c r="DO42" s="34"/>
      <c r="DP42" s="34"/>
      <c r="DQ42" s="34"/>
      <c r="DR42" s="34"/>
      <c r="DS42" s="34"/>
      <c r="DT42" s="34"/>
      <c r="DU42" s="34"/>
      <c r="DV42" s="34"/>
      <c r="DW42" s="34"/>
      <c r="DX42" s="34"/>
      <c r="DY42" s="34"/>
      <c r="DZ42" s="34"/>
      <c r="EA42" s="34"/>
      <c r="EB42" s="34"/>
      <c r="EC42" s="34"/>
      <c r="ED42" s="34"/>
      <c r="EE42" s="34"/>
      <c r="EF42" s="34"/>
      <c r="EG42" s="34"/>
      <c r="EH42" s="34"/>
      <c r="EI42" s="34"/>
      <c r="EJ42" s="34"/>
      <c r="EK42" s="34"/>
      <c r="EL42" s="34"/>
      <c r="EM42" s="34"/>
      <c r="EN42" s="34"/>
      <c r="EO42" s="34"/>
      <c r="EP42" s="34"/>
      <c r="EQ42" s="34"/>
      <c r="ER42" s="34"/>
      <c r="ES42" s="34"/>
      <c r="ET42" s="34"/>
      <c r="EU42" s="34"/>
      <c r="EV42" s="34"/>
      <c r="EW42" s="34"/>
      <c r="EX42" s="34"/>
      <c r="EY42" s="34"/>
      <c r="EZ42" s="34"/>
      <c r="FA42" s="34"/>
      <c r="FB42" s="34"/>
      <c r="FC42" s="34"/>
      <c r="FD42" s="34"/>
      <c r="FE42" s="34"/>
      <c r="FF42" s="34"/>
      <c r="FG42" s="34"/>
      <c r="FH42" s="34"/>
      <c r="FI42" s="34"/>
      <c r="FJ42" s="34"/>
      <c r="FK42" s="34"/>
      <c r="FL42" s="34"/>
      <c r="FM42" s="34"/>
      <c r="FN42" s="34"/>
      <c r="FO42" s="34"/>
      <c r="FP42" s="34"/>
      <c r="FQ42" s="34"/>
      <c r="FR42" s="34"/>
      <c r="FS42" s="34"/>
      <c r="FT42" s="34"/>
      <c r="FU42" s="34"/>
      <c r="FV42" s="34"/>
      <c r="FW42" s="34"/>
      <c r="FX42" s="34"/>
      <c r="FY42" s="34"/>
      <c r="FZ42" s="34"/>
      <c r="GA42" s="34"/>
      <c r="GB42" s="34"/>
      <c r="GC42" s="34"/>
      <c r="GD42" s="34"/>
      <c r="GE42" s="34"/>
      <c r="GF42" s="34"/>
      <c r="GG42" s="34"/>
      <c r="GH42" s="34"/>
      <c r="GI42" s="34"/>
      <c r="GJ42" s="34"/>
      <c r="GK42" s="34"/>
      <c r="GL42" s="34"/>
      <c r="GM42" s="34"/>
      <c r="GN42" s="34"/>
      <c r="GO42" s="34"/>
      <c r="GP42" s="34"/>
      <c r="GQ42" s="34"/>
      <c r="GR42" s="34"/>
      <c r="GS42" s="34"/>
      <c r="GT42" s="34"/>
      <c r="GU42" s="34"/>
      <c r="GV42" s="34"/>
      <c r="GW42" s="34"/>
      <c r="GX42" s="34"/>
      <c r="GY42" s="34"/>
      <c r="GZ42" s="34"/>
      <c r="HA42" s="34"/>
      <c r="HB42" s="34"/>
      <c r="HC42" s="34"/>
      <c r="HD42" s="34"/>
      <c r="HE42" s="34"/>
      <c r="HF42" s="34"/>
      <c r="HG42" s="34"/>
      <c r="HH42" s="34"/>
      <c r="HI42" s="34"/>
      <c r="HJ42" s="34"/>
      <c r="HK42" s="34"/>
      <c r="HL42" s="34"/>
      <c r="HM42" s="34"/>
      <c r="HN42" s="34"/>
      <c r="HO42" s="34"/>
      <c r="HP42" s="34"/>
      <c r="HQ42" s="34"/>
      <c r="HR42" s="34"/>
      <c r="HS42" s="34"/>
      <c r="HT42" s="34"/>
      <c r="HU42" s="34"/>
      <c r="HV42" s="34"/>
      <c r="HW42" s="34"/>
      <c r="HX42" s="34"/>
      <c r="HY42" s="34"/>
      <c r="HZ42" s="34"/>
      <c r="IA42" s="34"/>
      <c r="IB42" s="34"/>
      <c r="IC42" s="34"/>
      <c r="ID42" s="34"/>
      <c r="IE42" s="34"/>
      <c r="IF42" s="34"/>
      <c r="IG42" s="34"/>
      <c r="IH42" s="34"/>
      <c r="II42" s="34"/>
      <c r="IJ42" s="34"/>
      <c r="IK42" s="34"/>
      <c r="IL42" s="34"/>
      <c r="IM42" s="34"/>
      <c r="IN42" s="34"/>
      <c r="IO42" s="34"/>
      <c r="IP42" s="34"/>
      <c r="IQ42" s="34"/>
      <c r="IR42" s="34"/>
      <c r="IS42" s="34"/>
      <c r="IT42" s="34"/>
      <c r="IU42" s="34"/>
    </row>
  </sheetData>
  <mergeCells count="1">
    <mergeCell ref="A3:W3"/>
  </mergeCells>
  <conditionalFormatting sqref="AB5:AB42">
    <cfRule type="colorScale" priority="5">
      <colorScale>
        <cfvo type="min"/>
        <cfvo type="max"/>
        <color rgb="FFFCFCFF"/>
        <color rgb="FF63BE7B"/>
      </colorScale>
    </cfRule>
  </conditionalFormatting>
  <conditionalFormatting sqref="Z5:Z42">
    <cfRule type="colorScale" priority="4">
      <colorScale>
        <cfvo type="min"/>
        <cfvo type="max"/>
        <color rgb="FFFCFCFF"/>
        <color rgb="FF63BE7B"/>
      </colorScale>
    </cfRule>
  </conditionalFormatting>
  <conditionalFormatting sqref="W5:W42">
    <cfRule type="colorScale" priority="3">
      <colorScale>
        <cfvo type="min"/>
        <cfvo type="max"/>
        <color rgb="FFFCFCFF"/>
        <color rgb="FF63BE7B"/>
      </colorScale>
    </cfRule>
  </conditionalFormatting>
  <conditionalFormatting sqref="V4:V42">
    <cfRule type="colorScale" priority="2">
      <colorScale>
        <cfvo type="min"/>
        <cfvo type="max"/>
        <color rgb="FFFCFCFF"/>
        <color rgb="FF63BE7B"/>
      </colorScale>
    </cfRule>
  </conditionalFormatting>
  <conditionalFormatting sqref="S4">
    <cfRule type="colorScale" priority="1">
      <colorScale>
        <cfvo type="min"/>
        <cfvo type="max"/>
        <color rgb="FFFCFCFF"/>
        <color rgb="FF63BE7B"/>
      </colorScale>
    </cfRule>
  </conditionalFormatting>
  <pageMargins left="1" right="1" top="1" bottom="1" header="0.25" footer="0.25"/>
  <pageSetup orientation="portrait"/>
  <headerFooter>
    <oddFooter>&amp;C&amp;"Helvetica,Regular"&amp;12&amp;K000000&amp;P</oddFooter>
  </headerFooter>
  <ignoredErrors>
    <ignoredError sqref="B42:G42 AA42 U42:W42" formulaRange="1"/>
    <ignoredError sqref="Z33" numberStoredAsText="1"/>
  </ignoredErrors>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Sorel Fitz-Gibbon</cp:lastModifiedBy>
  <dcterms:created xsi:type="dcterms:W3CDTF">2020-12-25T17:44:45Z</dcterms:created>
  <dcterms:modified xsi:type="dcterms:W3CDTF">2022-02-10T20:52:03Z</dcterms:modified>
</cp:coreProperties>
</file>