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82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kise-my.sharepoint.com/personal/polina_kameneva_ki_se/Documents/Dokument/KI work/Data/Serotonin data/"/>
    </mc:Choice>
  </mc:AlternateContent>
  <xr:revisionPtr revIDLastSave="436" documentId="13_ncr:1_{B5EC4940-678A-4B27-A0F8-EF956D2DA331}" xr6:coauthVersionLast="47" xr6:coauthVersionMax="47" xr10:uidLastSave="{6AF30D08-A74B-4FF6-BBE5-AA4AB6FDF8E2}"/>
  <bookViews>
    <workbookView xWindow="360" yWindow="3372" windowWidth="17280" windowHeight="10044" firstSheet="6" activeTab="12" xr2:uid="{06A0E15C-AB4F-4FF8-BB45-5C97556292FC}"/>
  </bookViews>
  <sheets>
    <sheet name="Figure 1" sheetId="1" r:id="rId1"/>
    <sheet name="Figure 2" sheetId="2" r:id="rId2"/>
    <sheet name="Figure 3" sheetId="3" r:id="rId3"/>
    <sheet name="Figure 4" sheetId="4" r:id="rId4"/>
    <sheet name="Fig 6a" sheetId="11" r:id="rId5"/>
    <sheet name="Fig 6b" sheetId="12" r:id="rId6"/>
    <sheet name="Fig 6c" sheetId="13" r:id="rId7"/>
    <sheet name="Fig 6e" sheetId="14" r:id="rId8"/>
    <sheet name="Fig 6f" sheetId="15" r:id="rId9"/>
    <sheet name="Fig 6g" sheetId="16" r:id="rId10"/>
    <sheet name="Fig 6i" sheetId="17" r:id="rId11"/>
    <sheet name="Fig 6j,l" sheetId="18" r:id="rId12"/>
    <sheet name="Figure 7" sheetId="5" r:id="rId13"/>
    <sheet name="Supplementary figure 4" sheetId="6" r:id="rId14"/>
    <sheet name="Supplementary figure 6" sheetId="7" r:id="rId15"/>
    <sheet name="Supplementary figure 7" sheetId="8" r:id="rId16"/>
    <sheet name="Supplementary figure 8" sheetId="9" r:id="rId17"/>
    <sheet name="Supplementary figure 10" sheetId="10" r:id="rId1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R7" i="18" l="1"/>
  <c r="T7" i="18" s="1"/>
  <c r="R8" i="18"/>
  <c r="T8" i="18" s="1"/>
  <c r="R9" i="18"/>
  <c r="T9" i="18"/>
  <c r="R10" i="18"/>
  <c r="T10" i="18"/>
  <c r="R11" i="18"/>
  <c r="T11" i="18"/>
  <c r="R12" i="18"/>
  <c r="T12" i="18" s="1"/>
  <c r="T13" i="18"/>
  <c r="T14" i="18"/>
  <c r="T15" i="18"/>
  <c r="T16" i="18"/>
  <c r="T17" i="18"/>
  <c r="T18" i="18"/>
  <c r="T19" i="18"/>
  <c r="T20" i="18"/>
  <c r="T21" i="18"/>
  <c r="T22" i="18"/>
  <c r="T23" i="18"/>
  <c r="T24" i="18"/>
  <c r="D8" i="13"/>
  <c r="D16" i="13" s="1"/>
  <c r="D9" i="13"/>
  <c r="D10" i="13"/>
  <c r="D11" i="13"/>
  <c r="D12" i="13"/>
  <c r="D13" i="13"/>
  <c r="D14" i="13"/>
  <c r="D21" i="13"/>
  <c r="D22" i="13"/>
  <c r="D23" i="13"/>
  <c r="D24" i="13"/>
  <c r="D25" i="13"/>
  <c r="D26" i="13"/>
  <c r="D28" i="13"/>
  <c r="D35" i="13"/>
  <c r="D36" i="13"/>
  <c r="E36" i="13"/>
  <c r="D37" i="13"/>
  <c r="D38" i="13"/>
  <c r="D39" i="13"/>
  <c r="D41" i="13"/>
  <c r="D42" i="13"/>
  <c r="D44" i="13"/>
  <c r="E37" i="13" s="1"/>
  <c r="C52" i="11"/>
  <c r="C51" i="11"/>
  <c r="E51" i="11" s="1"/>
  <c r="C50" i="11"/>
  <c r="C49" i="11"/>
  <c r="E49" i="11" s="1"/>
  <c r="C48" i="11"/>
  <c r="C47" i="11"/>
  <c r="E47" i="11" s="1"/>
  <c r="C46" i="11"/>
  <c r="C45" i="11"/>
  <c r="E45" i="11" s="1"/>
  <c r="C44" i="11"/>
  <c r="C43" i="11"/>
  <c r="E43" i="11" s="1"/>
  <c r="C42" i="11"/>
  <c r="C41" i="11"/>
  <c r="E41" i="11" s="1"/>
  <c r="C40" i="11"/>
  <c r="C39" i="11"/>
  <c r="E39" i="11" s="1"/>
  <c r="C37" i="11"/>
  <c r="C36" i="11"/>
  <c r="E36" i="11" s="1"/>
  <c r="C35" i="11"/>
  <c r="C34" i="11"/>
  <c r="E34" i="11" s="1"/>
  <c r="C33" i="11"/>
  <c r="C32" i="11"/>
  <c r="E32" i="11" s="1"/>
  <c r="C31" i="11"/>
  <c r="C30" i="11"/>
  <c r="E30" i="11" s="1"/>
  <c r="C29" i="11"/>
  <c r="C28" i="11"/>
  <c r="E28" i="11" s="1"/>
  <c r="C27" i="11"/>
  <c r="C26" i="11"/>
  <c r="E26" i="11" s="1"/>
  <c r="C25" i="11"/>
  <c r="C24" i="11"/>
  <c r="E24" i="11" s="1"/>
  <c r="C22" i="11"/>
  <c r="C21" i="11"/>
  <c r="E21" i="11" s="1"/>
  <c r="C20" i="11"/>
  <c r="C19" i="11"/>
  <c r="E19" i="11" s="1"/>
  <c r="C18" i="11"/>
  <c r="C17" i="11"/>
  <c r="E17" i="11" s="1"/>
  <c r="C16" i="11"/>
  <c r="C15" i="11"/>
  <c r="E15" i="11" s="1"/>
  <c r="C14" i="11"/>
  <c r="C13" i="11"/>
  <c r="E13" i="11" s="1"/>
  <c r="C12" i="11"/>
  <c r="C11" i="11"/>
  <c r="E11" i="11" s="1"/>
  <c r="C10" i="11"/>
  <c r="C9" i="11"/>
  <c r="E9" i="11" s="1"/>
  <c r="E25" i="13" l="1"/>
  <c r="E13" i="13"/>
  <c r="E10" i="13"/>
  <c r="E8" i="13"/>
  <c r="E14" i="13"/>
  <c r="E9" i="13"/>
  <c r="E12" i="13"/>
  <c r="E24" i="13"/>
  <c r="E21" i="13"/>
  <c r="E11" i="13"/>
  <c r="E28" i="13"/>
  <c r="E42" i="13"/>
  <c r="E41" i="13"/>
  <c r="D30" i="13"/>
  <c r="E38" i="13"/>
  <c r="E35" i="13"/>
  <c r="E39" i="13"/>
  <c r="G3" i="11"/>
  <c r="I41" i="11" s="1"/>
  <c r="M12" i="11" s="1"/>
  <c r="H9" i="13" l="1"/>
  <c r="N6" i="13"/>
  <c r="E26" i="13"/>
  <c r="L9" i="13" s="1"/>
  <c r="E22" i="13"/>
  <c r="I9" i="13" s="1"/>
  <c r="E23" i="13"/>
  <c r="I9" i="11"/>
  <c r="L10" i="11" s="1"/>
  <c r="L13" i="11" s="1"/>
  <c r="I51" i="11"/>
  <c r="R12" i="11" s="1"/>
  <c r="I19" i="11"/>
  <c r="Q10" i="11" s="1"/>
  <c r="I47" i="11"/>
  <c r="I43" i="11"/>
  <c r="N12" i="11" s="1"/>
  <c r="I34" i="11"/>
  <c r="Q11" i="11" s="1"/>
  <c r="I11" i="11"/>
  <c r="M10" i="11" s="1"/>
  <c r="M13" i="11" s="1"/>
  <c r="I39" i="11"/>
  <c r="L12" i="11" s="1"/>
  <c r="I13" i="11"/>
  <c r="N10" i="11" s="1"/>
  <c r="N13" i="11" s="1"/>
  <c r="I45" i="11"/>
  <c r="I21" i="11"/>
  <c r="R10" i="11" s="1"/>
  <c r="R13" i="11" s="1"/>
  <c r="I26" i="11"/>
  <c r="M11" i="11" s="1"/>
  <c r="I15" i="11"/>
  <c r="O10" i="11" s="1"/>
  <c r="I49" i="11"/>
  <c r="Q12" i="11" s="1"/>
  <c r="I30" i="11"/>
  <c r="O11" i="11" s="1"/>
  <c r="I17" i="11"/>
  <c r="P10" i="11" s="1"/>
  <c r="I32" i="11"/>
  <c r="P11" i="11" s="1"/>
  <c r="I36" i="11"/>
  <c r="R11" i="11" s="1"/>
  <c r="I28" i="11"/>
  <c r="N11" i="11" s="1"/>
  <c r="I24" i="11"/>
  <c r="L11" i="11" s="1"/>
  <c r="I10" i="13" l="1"/>
  <c r="J10" i="13"/>
  <c r="M10" i="13"/>
  <c r="H8" i="13"/>
  <c r="K9" i="13"/>
  <c r="L10" i="13"/>
  <c r="H10" i="13"/>
  <c r="K8" i="13"/>
  <c r="M9" i="13"/>
  <c r="K10" i="13"/>
  <c r="L8" i="13"/>
  <c r="L11" i="13" s="1"/>
  <c r="J8" i="13"/>
  <c r="J11" i="13" s="1"/>
  <c r="N9" i="13"/>
  <c r="M8" i="13"/>
  <c r="M11" i="13" s="1"/>
  <c r="N8" i="13"/>
  <c r="N10" i="13"/>
  <c r="J9" i="13"/>
  <c r="I8" i="13"/>
  <c r="P13" i="11"/>
  <c r="O12" i="11"/>
  <c r="O13" i="11" s="1"/>
  <c r="P12" i="11"/>
  <c r="Q13" i="11"/>
  <c r="K11" i="13" l="1"/>
  <c r="I11" i="13"/>
  <c r="H11" i="13"/>
  <c r="N11" i="13"/>
</calcChain>
</file>

<file path=xl/sharedStrings.xml><?xml version="1.0" encoding="utf-8"?>
<sst xmlns="http://schemas.openxmlformats.org/spreadsheetml/2006/main" count="2490" uniqueCount="386">
  <si>
    <t>TH+</t>
  </si>
  <si>
    <t>EGFP+</t>
  </si>
  <si>
    <t>5ht+</t>
  </si>
  <si>
    <t>Sox10+</t>
  </si>
  <si>
    <t>embryo 1</t>
  </si>
  <si>
    <t>embryo 2</t>
  </si>
  <si>
    <t>embryo 3</t>
  </si>
  <si>
    <t>Htr3a-EGFP+</t>
  </si>
  <si>
    <t>5HT+</t>
  </si>
  <si>
    <t>TH only</t>
  </si>
  <si>
    <t>TH+Htr3a-EGFP+5HT-</t>
  </si>
  <si>
    <t>TH+5HT+Htr3a-EGFP-</t>
  </si>
  <si>
    <t>TH+5HT+Htr3a-EGFP+</t>
  </si>
  <si>
    <t>% of TH cells</t>
  </si>
  <si>
    <t>% of Htr3a-EGFP+ cells</t>
  </si>
  <si>
    <t>Htr3a-EGFP+ only</t>
  </si>
  <si>
    <t>Htr3a-EGFP+TH+5HT-</t>
  </si>
  <si>
    <t>Htr3a-EGFP+5HT+TH-</t>
  </si>
  <si>
    <t>Fig.1h</t>
  </si>
  <si>
    <t>Fig 1c</t>
  </si>
  <si>
    <t>Fig 1e</t>
  </si>
  <si>
    <t>Fig.1j</t>
  </si>
  <si>
    <t>Fig.1m</t>
  </si>
  <si>
    <t>Fig.1o</t>
  </si>
  <si>
    <t>control</t>
  </si>
  <si>
    <t>placenta</t>
  </si>
  <si>
    <t>E14.5 adrenal glands</t>
  </si>
  <si>
    <t>5HTP</t>
  </si>
  <si>
    <t>5-HTP</t>
  </si>
  <si>
    <t>Tissue</t>
  </si>
  <si>
    <t>Repl1</t>
  </si>
  <si>
    <t>Repl2</t>
  </si>
  <si>
    <t>Repl3</t>
  </si>
  <si>
    <t>Repl4</t>
  </si>
  <si>
    <t>Repl5</t>
  </si>
  <si>
    <t>Repl6</t>
  </si>
  <si>
    <t>Repl7</t>
  </si>
  <si>
    <t>Repl8</t>
  </si>
  <si>
    <t>Repl9</t>
  </si>
  <si>
    <t>Repl10</t>
  </si>
  <si>
    <t>adrenal gland</t>
  </si>
  <si>
    <t>kidney</t>
  </si>
  <si>
    <t>Medium</t>
  </si>
  <si>
    <t>AG area</t>
  </si>
  <si>
    <t>medulla area</t>
  </si>
  <si>
    <t>cortex area</t>
  </si>
  <si>
    <t>Fig.2g</t>
  </si>
  <si>
    <t>Fig.2f</t>
  </si>
  <si>
    <t>Fig.2c</t>
  </si>
  <si>
    <t>Fig.2b</t>
  </si>
  <si>
    <t>Fig.2h</t>
  </si>
  <si>
    <t>Control</t>
  </si>
  <si>
    <t>E11.5-E15.5</t>
  </si>
  <si>
    <t>E15.5-E18.5</t>
  </si>
  <si>
    <t>Repl11</t>
  </si>
  <si>
    <t>Repl12</t>
  </si>
  <si>
    <t>Repl13</t>
  </si>
  <si>
    <t>Repl14</t>
  </si>
  <si>
    <t>Repl15</t>
  </si>
  <si>
    <t>Repl16</t>
  </si>
  <si>
    <t>Repl17</t>
  </si>
  <si>
    <t>Repl18</t>
  </si>
  <si>
    <t>Repl19</t>
  </si>
  <si>
    <t>Repl20</t>
  </si>
  <si>
    <t>Repl21</t>
  </si>
  <si>
    <t>Repl22</t>
  </si>
  <si>
    <t>Repl23</t>
  </si>
  <si>
    <t>Repl24</t>
  </si>
  <si>
    <t>rat male</t>
  </si>
  <si>
    <t>rat female</t>
  </si>
  <si>
    <t>Repl25</t>
  </si>
  <si>
    <t>Repl26</t>
  </si>
  <si>
    <t>Repl27</t>
  </si>
  <si>
    <t>Repl28</t>
  </si>
  <si>
    <t>Repl29</t>
  </si>
  <si>
    <t>Repl30</t>
  </si>
  <si>
    <t>Repl31</t>
  </si>
  <si>
    <t>Repl32</t>
  </si>
  <si>
    <t>Repl33</t>
  </si>
  <si>
    <t>Repl34</t>
  </si>
  <si>
    <t>E10.5-E14.5</t>
  </si>
  <si>
    <t>E14.5-E15.5</t>
  </si>
  <si>
    <t>mice male</t>
  </si>
  <si>
    <t>Repl35</t>
  </si>
  <si>
    <t>Repl36</t>
  </si>
  <si>
    <t>Repl37</t>
  </si>
  <si>
    <t>Repl38</t>
  </si>
  <si>
    <t>Repl39</t>
  </si>
  <si>
    <t>Repl40</t>
  </si>
  <si>
    <t>mice female</t>
  </si>
  <si>
    <t>Fig.3c</t>
  </si>
  <si>
    <t>TH+Htr3a-EGFP+</t>
  </si>
  <si>
    <t>Organ of Zuckerkandl</t>
  </si>
  <si>
    <t>Adrenal gland</t>
  </si>
  <si>
    <t>Fig.3d</t>
  </si>
  <si>
    <t>DMSO control</t>
  </si>
  <si>
    <t>SR57227</t>
  </si>
  <si>
    <t>5HTP+Granisetron</t>
  </si>
  <si>
    <t>Sympathetic chain gangia</t>
  </si>
  <si>
    <t>Fig.4b</t>
  </si>
  <si>
    <t>SOX10+</t>
  </si>
  <si>
    <t>SOX10+ SCPs</t>
  </si>
  <si>
    <t>Htr3a-EGFP+TH- Bridge cells</t>
  </si>
  <si>
    <t>Htr3a-EGFP+TH+ Early chromaffin cells</t>
  </si>
  <si>
    <t>Htr3a-EGFP-TH+ Chromaffin cells</t>
  </si>
  <si>
    <t>cell number</t>
  </si>
  <si>
    <t>proliferting cells number</t>
  </si>
  <si>
    <t>Fig.4c</t>
  </si>
  <si>
    <t>EdU+ only</t>
  </si>
  <si>
    <t>CldU+ only</t>
  </si>
  <si>
    <t>EdU+CldU+</t>
  </si>
  <si>
    <t>Fig.4e</t>
  </si>
  <si>
    <t>AM</t>
  </si>
  <si>
    <t>ZO</t>
  </si>
  <si>
    <t>Figure 7</t>
  </si>
  <si>
    <t>Fig.7b</t>
  </si>
  <si>
    <t>male</t>
  </si>
  <si>
    <t>female</t>
  </si>
  <si>
    <t>Fig.7c</t>
  </si>
  <si>
    <t>adrenlaine ng/mg tissue</t>
  </si>
  <si>
    <t>adrenlaine ng/organ</t>
  </si>
  <si>
    <t>adrenlaine ng/ml plasma</t>
  </si>
  <si>
    <t>noradrenlaine ng/mg tissue</t>
  </si>
  <si>
    <t>noradrenlaine ng/organ</t>
  </si>
  <si>
    <t>noradrenlaine ng/ml plasma</t>
  </si>
  <si>
    <t>males</t>
  </si>
  <si>
    <t>dopamine ng/mg tissue</t>
  </si>
  <si>
    <t>dopamine ng/organ</t>
  </si>
  <si>
    <t>dopamine ng/ml plasma</t>
  </si>
  <si>
    <t>Fig.7d</t>
  </si>
  <si>
    <t>resident-intruder test (rats)</t>
  </si>
  <si>
    <t>3-6</t>
  </si>
  <si>
    <t>6-9</t>
  </si>
  <si>
    <t>9-12</t>
  </si>
  <si>
    <t>12-15</t>
  </si>
  <si>
    <t>&gt;15 (no attack)</t>
  </si>
  <si>
    <t>foot shock induced agression test</t>
  </si>
  <si>
    <t>Fig.7e</t>
  </si>
  <si>
    <t>E14.5 adrenal gland and surrounding tissue</t>
  </si>
  <si>
    <t>prenatal maternal stress</t>
  </si>
  <si>
    <t>pain threshold</t>
  </si>
  <si>
    <t>atacking posture</t>
  </si>
  <si>
    <t>Fig.7f</t>
  </si>
  <si>
    <t>P30 mice medula size</t>
  </si>
  <si>
    <t>1 h restrain E10.5-E13.5</t>
  </si>
  <si>
    <t>0-1</t>
  </si>
  <si>
    <t>1-2</t>
  </si>
  <si>
    <t>2-3</t>
  </si>
  <si>
    <t>3-5</t>
  </si>
  <si>
    <t>&gt;5 (no attack)</t>
  </si>
  <si>
    <t>resident-intruder test</t>
  </si>
  <si>
    <t>Fig.7g</t>
  </si>
  <si>
    <t>resident</t>
  </si>
  <si>
    <t>migrant</t>
  </si>
  <si>
    <t>Supplementary figure 4c</t>
  </si>
  <si>
    <t>Supplementary figure 4e</t>
  </si>
  <si>
    <t>Supplementary figure 4h</t>
  </si>
  <si>
    <t>E12.5 ZO</t>
  </si>
  <si>
    <t>E13.5 ZO</t>
  </si>
  <si>
    <t>Supplementary figure 4j</t>
  </si>
  <si>
    <t>Supplementary figure 4m</t>
  </si>
  <si>
    <t>E14.5 ZO</t>
  </si>
  <si>
    <t>Supplementary figure 4o</t>
  </si>
  <si>
    <t>Supplementary figure 6b</t>
  </si>
  <si>
    <t>Supplementary figure 7b</t>
  </si>
  <si>
    <t>EdU+</t>
  </si>
  <si>
    <t>CldU+</t>
  </si>
  <si>
    <t>Supplementary figure 7c</t>
  </si>
  <si>
    <t>cell types with Organ of Zuckerkandl</t>
  </si>
  <si>
    <t xml:space="preserve">SOX10+ SCPs </t>
  </si>
  <si>
    <t>proliferting cells number in organ of Zuckerkandl</t>
  </si>
  <si>
    <t>Supplementary figure 7d</t>
  </si>
  <si>
    <t>SOX10+ SCPs %</t>
  </si>
  <si>
    <t>Htr3a-EGFP+TH- Bridge cells %</t>
  </si>
  <si>
    <t>Htr3a-EGFP+TH+ Early chromaffin cells %</t>
  </si>
  <si>
    <t>SOX10+ SCPs number</t>
  </si>
  <si>
    <t>Htr3a-EGFP+TH- Bridge cells number</t>
  </si>
  <si>
    <t>Htr3a-EGFP+TH+ Early chromaffin cells number</t>
  </si>
  <si>
    <t>Supplementary figure 7e</t>
  </si>
  <si>
    <t>Supplementary figure 8b</t>
  </si>
  <si>
    <t>Tph2+/-</t>
  </si>
  <si>
    <t>Tph2-/-</t>
  </si>
  <si>
    <t>Pet1+/-</t>
  </si>
  <si>
    <t>Pet1-/-</t>
  </si>
  <si>
    <t>Supplementary figure 8d</t>
  </si>
  <si>
    <t>C57BL/6</t>
  </si>
  <si>
    <t>Tph1-/-,Tph2-/-</t>
  </si>
  <si>
    <t>Tph1-/-,Tph2-/-,Sert-/-</t>
  </si>
  <si>
    <t>Tph1-/-,Sert-/-</t>
  </si>
  <si>
    <t>adrenal medulla</t>
  </si>
  <si>
    <t>5HT+ cell number</t>
  </si>
  <si>
    <t>TH+ cell number</t>
  </si>
  <si>
    <t>Supplementary figure 8e</t>
  </si>
  <si>
    <t>Supplementary figure 8f</t>
  </si>
  <si>
    <t>sympathetic chain ganglion</t>
  </si>
  <si>
    <t>Supplementary figure 10b</t>
  </si>
  <si>
    <t>Supplementary figure 10c</t>
  </si>
  <si>
    <t>metanephrin ng/mg tissue</t>
  </si>
  <si>
    <t>metanephrin ng/organ</t>
  </si>
  <si>
    <t>metanephrin pg/ml plasma</t>
  </si>
  <si>
    <t>normetanephrin ng/mg tissue</t>
  </si>
  <si>
    <t>normetanephrin ng/organ</t>
  </si>
  <si>
    <t>normetanephrin pg/ml plasma</t>
  </si>
  <si>
    <t>Supplementary figure 10d</t>
  </si>
  <si>
    <t>Elevated plus-maze test</t>
  </si>
  <si>
    <t>Time in open arms</t>
  </si>
  <si>
    <t>Number of exits</t>
  </si>
  <si>
    <t>Taking food latency</t>
  </si>
  <si>
    <t>Novelty-induced hypophagia</t>
  </si>
  <si>
    <t>Extrapolation escape Task</t>
  </si>
  <si>
    <t>Dive time</t>
  </si>
  <si>
    <t>Escape time</t>
  </si>
  <si>
    <t>TH+ all</t>
  </si>
  <si>
    <t>Htr3a-EGFP + all</t>
  </si>
  <si>
    <t>SOX10+ all</t>
  </si>
  <si>
    <t>Htr3a-EGFP+TH+</t>
  </si>
  <si>
    <t>left</t>
  </si>
  <si>
    <t>right</t>
  </si>
  <si>
    <t>Htr3a-EGFP+SOX10+</t>
  </si>
  <si>
    <t>TH+SOX10+</t>
  </si>
  <si>
    <t>Htr3a-EGFP+SOX10+TH+</t>
  </si>
  <si>
    <t>5HT+ all</t>
  </si>
  <si>
    <t>Htr3a-EGFP+5HT+</t>
  </si>
  <si>
    <t>TH+5HT+</t>
  </si>
  <si>
    <t>Htr3a-EGFP+5HT+TH+</t>
  </si>
  <si>
    <t>Fig.1i venn diagrams</t>
  </si>
  <si>
    <t>average of 3 repl</t>
  </si>
  <si>
    <t>Fig.1n venn diagrams</t>
  </si>
  <si>
    <t>number of cells in adrenal medulla at E12.5</t>
  </si>
  <si>
    <t>Figure 6a</t>
  </si>
  <si>
    <t xml:space="preserve">Relative HTR3A mRNA expression </t>
  </si>
  <si>
    <t>Reference control: HSP90AB1</t>
  </si>
  <si>
    <t>Mean ΔCт of three SH-SY5Y biological replicates:</t>
  </si>
  <si>
    <t xml:space="preserve">log2 FC values: -(ΔCт Mean - mean ΔCт of three SH-SY5Y biological replicates) </t>
  </si>
  <si>
    <t>Technical replicates</t>
  </si>
  <si>
    <t>Sample Name</t>
  </si>
  <si>
    <t>Target Name</t>
  </si>
  <si>
    <t>Cт Mean</t>
  </si>
  <si>
    <t>Cт SD</t>
  </si>
  <si>
    <t>ΔCт Mean</t>
  </si>
  <si>
    <t>1st</t>
  </si>
  <si>
    <t>2nd</t>
  </si>
  <si>
    <t>3rd</t>
  </si>
  <si>
    <t>log2 FC</t>
  </si>
  <si>
    <t>1st biological replicate</t>
  </si>
  <si>
    <t>HTR3A log2 FC values (shifted data, k=+4) plotted in Figure 6a</t>
  </si>
  <si>
    <t>SH-SY5Y</t>
  </si>
  <si>
    <t>HTR3A</t>
  </si>
  <si>
    <t>CHLA-15</t>
  </si>
  <si>
    <t>CHLA-20</t>
  </si>
  <si>
    <t>NBL-28</t>
  </si>
  <si>
    <t>NBL-38</t>
  </si>
  <si>
    <t>NBL-40</t>
  </si>
  <si>
    <t>NTERA-2</t>
  </si>
  <si>
    <t>HSP90AB1</t>
  </si>
  <si>
    <t>MEAN</t>
  </si>
  <si>
    <t>Undetermined</t>
  </si>
  <si>
    <t>2nd biological replicate</t>
  </si>
  <si>
    <t>3rd biological replicate</t>
  </si>
  <si>
    <t>Figure 6b</t>
  </si>
  <si>
    <t>Western blotting analysis</t>
  </si>
  <si>
    <t>Each protein of interest (&amp; each replicate) is presented along with the appropriate loading control probed on the same membrane (cutted between 37 and 50 kDa markers)</t>
  </si>
  <si>
    <t>HTR3A - 1st biological replicate</t>
  </si>
  <si>
    <t>HTR3A - 2nd biological replicate</t>
  </si>
  <si>
    <t>HTR3A - 3rd biological replicate</t>
  </si>
  <si>
    <t>HTR3A - 4th biological replicate - not included in densitometric analysis</t>
  </si>
  <si>
    <t>N-MYC - 1st biological replicate</t>
  </si>
  <si>
    <t>N-MYC - 2nd biological replicate</t>
  </si>
  <si>
    <t>N-MYC - 3rd biological replicate</t>
  </si>
  <si>
    <t>N-MYC expression in SH-SY5Y, CHLA-15, and CHLA-20 cells markedly weaker when compared with MYCN-amplified neuroblastoma cells, SK-N-BE(2) &amp; LAN1; cell lysates not related to this study are indicated with asterisk.</t>
  </si>
  <si>
    <t>c-MYC - 1st biological replicate</t>
  </si>
  <si>
    <t>c-MYC - 2nd biological replicate</t>
  </si>
  <si>
    <t>c-MYC - 3rd biological replicate</t>
  </si>
  <si>
    <t>c-MYC - 4th biological replicate</t>
  </si>
  <si>
    <t>SOX2 - 1st biological replicate</t>
  </si>
  <si>
    <t>SOX2 - 2nd biological replicate</t>
  </si>
  <si>
    <t>SOX2 - 3rd biological replicate</t>
  </si>
  <si>
    <t>HTR3A/GAPDH SUM density:</t>
  </si>
  <si>
    <t>NBL-38 (22.p)</t>
  </si>
  <si>
    <t>NBL-38 (21.p)</t>
  </si>
  <si>
    <t>HTR3A/GAPDH to SUM density</t>
  </si>
  <si>
    <t>HTR3A/GAPDH</t>
  </si>
  <si>
    <t>GAPDH</t>
  </si>
  <si>
    <t>NBL-38 (20.p)</t>
  </si>
  <si>
    <t>HTR3A/GADPH values plotted in Figure 6c relative to mean of SH-SY5Y:</t>
  </si>
  <si>
    <t>Normalized HTR3A/GAPDH values plotted relative to SH-SY5Y</t>
  </si>
  <si>
    <t>HTR3A densities normalized to GAPDH (loading control) and to a sum of all HTR3A/GADPH values in a replicate (SUM density; to normalize biological replicates as per Degasperi et al., PLoS One 2014)</t>
  </si>
  <si>
    <t>Protein band densities (Source Data - Figure 6b; HTR3A specific band position indicated by red arrow) were quantified using ImageJ 2.3.0/1.53f51 (Fiji) software (NIH, Bethesda, MD, USA).</t>
  </si>
  <si>
    <t>Densitometric analysis of HTR3A protein expression</t>
  </si>
  <si>
    <t>Figure 6c</t>
  </si>
  <si>
    <t>Nonlinear regression curves plotted in GraphPad Prism 8.1.1</t>
  </si>
  <si>
    <t>SR57227 [μM]</t>
  </si>
  <si>
    <t>Data show mean absorbance values relative to untreated control for each of 4 biological replicates (mean absorbance determined from 5 technical replicates per each concentration)</t>
  </si>
  <si>
    <t>MTT assay - SR57227</t>
  </si>
  <si>
    <t>Figure 6e</t>
  </si>
  <si>
    <t>VUF10166 [nM]</t>
  </si>
  <si>
    <t>Performed in presence of 1 μM 5HT (Merck, cat. #14927) to evaluate the effects of HTR3A inhibition under active 5HT signaling</t>
  </si>
  <si>
    <t>Data show mean absorbance values relative to untreated control for each of 4-9 biological replicates (mean absorbance determined from 5 technical replicates per each concentration)</t>
  </si>
  <si>
    <t>MTT assay - VUF10166</t>
  </si>
  <si>
    <t>Figure 6f</t>
  </si>
  <si>
    <t>Granisetron HCl [μM]</t>
  </si>
  <si>
    <t>Data show mean absorbance values relative to untreated control for each of 3-7 biological replicates (mean absorbance determined from 5 technical replicates per each concentration)</t>
  </si>
  <si>
    <t>MTT assay - Granisetron HCl</t>
  </si>
  <si>
    <t>NMQ</t>
  </si>
  <si>
    <t>Ctrl</t>
  </si>
  <si>
    <t>CHLA20</t>
  </si>
  <si>
    <t>Lower Limit</t>
  </si>
  <si>
    <t>Upper Limit</t>
  </si>
  <si>
    <t>Mean</t>
  </si>
  <si>
    <t>Sphere-forming cell frequency (%) calculated using ELDA software; Mean values &amp; 95% confidence intervals plotted in Figure 6i</t>
  </si>
  <si>
    <t>Biological replicate</t>
  </si>
  <si>
    <t>Pre-treatment group</t>
  </si>
  <si>
    <t>Cell line</t>
  </si>
  <si>
    <t>Wells with spheres</t>
  </si>
  <si>
    <t># of wells</t>
  </si>
  <si>
    <t># of cells per well</t>
  </si>
  <si>
    <t>N-methylquipazine dimaleate (NMQ)- or vehicle (Ctrl)-pretreated cells</t>
  </si>
  <si>
    <t>Limiting dilution sphere formation assay</t>
  </si>
  <si>
    <t>Figure 6i</t>
  </si>
  <si>
    <t>LTB135</t>
  </si>
  <si>
    <t>LTB134</t>
  </si>
  <si>
    <t>LTB128</t>
  </si>
  <si>
    <t>LTB123</t>
  </si>
  <si>
    <t>LTB107</t>
  </si>
  <si>
    <t>LTB106</t>
  </si>
  <si>
    <t>LTB105</t>
  </si>
  <si>
    <t>LTB104</t>
  </si>
  <si>
    <t>LTB103</t>
  </si>
  <si>
    <t>LTB102</t>
  </si>
  <si>
    <t>RAW xenograft tumor images</t>
  </si>
  <si>
    <t>no tumor</t>
  </si>
  <si>
    <t>Days</t>
  </si>
  <si>
    <t>mm3 per day</t>
  </si>
  <si>
    <t>Volume (mm3)</t>
  </si>
  <si>
    <t>Width</t>
  </si>
  <si>
    <t>Length</t>
  </si>
  <si>
    <t>1 cm calibrator</t>
  </si>
  <si>
    <t>Xenograft</t>
  </si>
  <si>
    <t>Data for Figure 6j - Tumor-free mice survival</t>
  </si>
  <si>
    <t>Endpoint (days)</t>
  </si>
  <si>
    <t>Xenograft tumor</t>
  </si>
  <si>
    <t>Mice</t>
  </si>
  <si>
    <t>Data for Figure 6l - Tumor volume increase (mm3 per day)</t>
  </si>
  <si>
    <t>Tumor measurements (length, width) performed using ImageJ 2.3.0/1.53f51 (Fiji) software (NIH, Bethesda, MD, USA) and normalized to the lentgh of 1 cm at the ruler (1 cm calibrator)</t>
  </si>
  <si>
    <t>Tumor volume (mm3) = length (mm) × width (mm) × width (mm) × 1/2</t>
  </si>
  <si>
    <t>Tumorigenicity in NSG mice</t>
  </si>
  <si>
    <t>Figure 6j,l</t>
  </si>
  <si>
    <t>144.33</t>
  </si>
  <si>
    <t>number of cells in adrenal medulla at E14.5</t>
  </si>
  <si>
    <t>number of cells in adrenal medulla at E13.5</t>
  </si>
  <si>
    <t>3D volume</t>
  </si>
  <si>
    <t>2D seection area</t>
  </si>
  <si>
    <t>5HTP treatment medullae reduction</t>
  </si>
  <si>
    <t>number of cells in specific populations</t>
  </si>
  <si>
    <t>Pharmacological treatment</t>
  </si>
  <si>
    <t>Internal control</t>
  </si>
  <si>
    <t>Number of CASP3+ cells</t>
  </si>
  <si>
    <t>adrenal gland weight</t>
  </si>
  <si>
    <t>major catecholamines produced by chromafiin cells</t>
  </si>
  <si>
    <t>medula size in Red-backed voles</t>
  </si>
  <si>
    <t>Fig.1d venn diagrams arenal medulla E12.5</t>
  </si>
  <si>
    <t>Fig.1i venn diagrams adrenal medulla E13.5</t>
  </si>
  <si>
    <t>Fig.1d venn diagrams venn diagrams organ of Zuckerkandl E12.5</t>
  </si>
  <si>
    <t>number of cells in organ ofZuckerkandl at E12.5</t>
  </si>
  <si>
    <t>number of cells in organ ofZuckerkandl at E13.5</t>
  </si>
  <si>
    <t>proportions of cells from Htr3a-EGFP+cells in organ of Zuckerkanld at E12.5</t>
  </si>
  <si>
    <t>proportions of cells from TH+ cells in organ of Zuckerkanld at E12.5</t>
  </si>
  <si>
    <t>proportions of cells from TH+ cells in organ of Zuckerkanld at E13.5</t>
  </si>
  <si>
    <t>proportions of cells from Htr3a-EGFP+cells in organ of Zuckerkanld at E13.5</t>
  </si>
  <si>
    <t>number of cells in organ ofZuckerkandl at E14.5</t>
  </si>
  <si>
    <t>organ of Zuckerkandl E13.5</t>
  </si>
  <si>
    <t>organ of Zuckerkandl E14.5</t>
  </si>
  <si>
    <t>proportions of cells from TH+ cells in organ of Zuckerkanld at E14.5</t>
  </si>
  <si>
    <t>proportions of cells from Htr3a-EGFP+cells in organ of Zuckerkanld at E14.5</t>
  </si>
  <si>
    <t>proportions of cells from TH+ cells in adrenal medulla at E14.5</t>
  </si>
  <si>
    <t>proportions of cells from Htr3a-EGFP+ cells in adrenal medulla at E14.5</t>
  </si>
  <si>
    <t>proportions of cells from TH+ cells in adrenal medulla at E13.5</t>
  </si>
  <si>
    <t>proportions of cells from Htr3a-EGFP+ cells in adrenal medulla at E13.5</t>
  </si>
  <si>
    <t>proportions of cells from TH+ cells in adrenal medulla at E12.5</t>
  </si>
  <si>
    <t>proportions of cells from Htr3a-EGFP+ cells in adrenal medulla at E12.5</t>
  </si>
  <si>
    <t>Fig.1i venn diagrams adrenal medulla E14.5</t>
  </si>
  <si>
    <t>Number of cells in sympathetic chain ganglia</t>
  </si>
  <si>
    <t xml:space="preserve">chromaffinc cells in adrenal medulla </t>
  </si>
  <si>
    <t>P75 rat weight</t>
  </si>
  <si>
    <t>metabolic compounds of catecholamines</t>
  </si>
  <si>
    <t>Behavioral tests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</si>
</sst>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7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name val="Arial"/>
    </font>
    <font>
      <sz val="10"/>
      <name val="Arial"/>
      <family val="2"/>
    </font>
    <font>
      <sz val="8"/>
      <name val="Calibri"/>
      <family val="2"/>
      <scheme val="minor"/>
    </font>
    <font>
      <i/>
      <sz val="11"/>
      <color theme="1"/>
      <name val="Calibri"/>
      <family val="2"/>
      <scheme val="minor"/>
    </font>
    <font>
      <b/>
      <sz val="10"/>
      <name val="Arial"/>
      <family val="2"/>
    </font>
    <font>
      <i/>
      <sz val="10"/>
      <name val="Arial"/>
      <family val="2"/>
    </font>
    <font>
      <b/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trike/>
      <sz val="11"/>
      <color theme="1"/>
      <name val="Calibri"/>
      <family val="2"/>
      <scheme val="minor"/>
    </font>
    <font>
      <b/>
      <strike/>
      <sz val="11"/>
      <color theme="1"/>
      <name val="Calibri"/>
      <family val="2"/>
      <scheme val="minor"/>
    </font>
    <font>
      <b/>
      <sz val="11"/>
      <name val="Calibri"/>
      <family val="2"/>
      <charset val="238"/>
      <scheme val="minor"/>
    </font>
    <font>
      <sz val="10"/>
      <name val="Arial"/>
      <family val="2"/>
      <charset val="238"/>
    </font>
    <font>
      <b/>
      <sz val="10"/>
      <name val="Arial"/>
      <family val="2"/>
      <charset val="238"/>
    </font>
    <font>
      <i/>
      <sz val="10"/>
      <name val="Arial"/>
      <family val="2"/>
      <charset val="238"/>
    </font>
    <font>
      <sz val="11"/>
      <name val="Calibri"/>
      <family val="2"/>
      <charset val="238"/>
      <scheme val="minor"/>
    </font>
  </fonts>
  <fills count="3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</borders>
  <cellStyleXfs count="1">
    <xf numFmtId="0" fontId="0" fillId="0" borderId="0"/>
  </cellStyleXfs>
  <cellXfs count="105">
    <xf numFmtId="0" fontId="0" fillId="0" borderId="0" xfId="0"/>
    <xf numFmtId="0" fontId="2" fillId="0" borderId="0" xfId="0" applyFont="1"/>
    <xf numFmtId="0" fontId="2" fillId="0" borderId="0" xfId="0" applyFont="1" applyAlignment="1">
      <alignment horizontal="center"/>
    </xf>
    <xf numFmtId="0" fontId="1" fillId="0" borderId="0" xfId="0" applyFont="1"/>
    <xf numFmtId="0" fontId="3" fillId="0" borderId="0" xfId="0" applyFont="1"/>
    <xf numFmtId="0" fontId="3" fillId="0" borderId="0" xfId="0" applyFont="1" applyAlignment="1">
      <alignment horizontal="center"/>
    </xf>
    <xf numFmtId="0" fontId="0" fillId="0" borderId="0" xfId="0" applyAlignment="1">
      <alignment wrapText="1"/>
    </xf>
    <xf numFmtId="0" fontId="3" fillId="0" borderId="0" xfId="0" applyFont="1" applyAlignment="1">
      <alignment horizontal="center" wrapText="1"/>
    </xf>
    <xf numFmtId="2" fontId="3" fillId="0" borderId="0" xfId="0" applyNumberFormat="1" applyFont="1"/>
    <xf numFmtId="0" fontId="5" fillId="0" borderId="0" xfId="0" applyFont="1" applyAlignment="1">
      <alignment wrapText="1"/>
    </xf>
    <xf numFmtId="0" fontId="3" fillId="0" borderId="0" xfId="0" applyFont="1" applyAlignment="1">
      <alignment horizontal="center"/>
    </xf>
    <xf numFmtId="0" fontId="5" fillId="0" borderId="0" xfId="0" applyFont="1"/>
    <xf numFmtId="0" fontId="3" fillId="0" borderId="0" xfId="0" applyFont="1" applyAlignment="1">
      <alignment horizontal="left"/>
    </xf>
    <xf numFmtId="0" fontId="7" fillId="0" borderId="0" xfId="0" applyFont="1" applyAlignment="1">
      <alignment horizontal="center"/>
    </xf>
    <xf numFmtId="0" fontId="7" fillId="0" borderId="0" xfId="0" applyFont="1" applyAlignment="1">
      <alignment horizontal="center" wrapText="1"/>
    </xf>
    <xf numFmtId="0" fontId="1" fillId="2" borderId="0" xfId="0" applyFont="1" applyFill="1"/>
    <xf numFmtId="0" fontId="0" fillId="2" borderId="0" xfId="0" applyFill="1"/>
    <xf numFmtId="0" fontId="8" fillId="0" borderId="0" xfId="0" applyFont="1"/>
    <xf numFmtId="0" fontId="9" fillId="0" borderId="0" xfId="0" applyFont="1"/>
    <xf numFmtId="0" fontId="8" fillId="2" borderId="0" xfId="0" applyFont="1" applyFill="1"/>
    <xf numFmtId="0" fontId="0" fillId="0" borderId="4" xfId="0" applyBorder="1"/>
    <xf numFmtId="0" fontId="8" fillId="0" borderId="5" xfId="0" applyFont="1" applyBorder="1"/>
    <xf numFmtId="0" fontId="8" fillId="0" borderId="4" xfId="0" applyFont="1" applyBorder="1"/>
    <xf numFmtId="2" fontId="0" fillId="0" borderId="0" xfId="0" applyNumberFormat="1"/>
    <xf numFmtId="2" fontId="0" fillId="0" borderId="5" xfId="0" applyNumberFormat="1" applyBorder="1"/>
    <xf numFmtId="0" fontId="8" fillId="0" borderId="6" xfId="0" applyFont="1" applyBorder="1"/>
    <xf numFmtId="2" fontId="0" fillId="0" borderId="7" xfId="0" applyNumberFormat="1" applyBorder="1"/>
    <xf numFmtId="0" fontId="0" fillId="0" borderId="0" xfId="0" applyAlignment="1">
      <alignment horizontal="right"/>
    </xf>
    <xf numFmtId="0" fontId="0" fillId="2" borderId="0" xfId="0" applyFill="1" applyAlignment="1">
      <alignment horizontal="right"/>
    </xf>
    <xf numFmtId="0" fontId="10" fillId="0" borderId="0" xfId="0" applyFont="1"/>
    <xf numFmtId="0" fontId="11" fillId="0" borderId="0" xfId="0" applyFont="1"/>
    <xf numFmtId="0" fontId="8" fillId="0" borderId="0" xfId="0" applyFont="1" applyAlignment="1">
      <alignment wrapText="1"/>
    </xf>
    <xf numFmtId="2" fontId="0" fillId="0" borderId="8" xfId="0" applyNumberFormat="1" applyBorder="1"/>
    <xf numFmtId="0" fontId="12" fillId="0" borderId="4" xfId="0" applyFont="1" applyBorder="1"/>
    <xf numFmtId="0" fontId="9" fillId="2" borderId="3" xfId="0" applyFont="1" applyFill="1" applyBorder="1"/>
    <xf numFmtId="0" fontId="8" fillId="2" borderId="2" xfId="0" applyFont="1" applyFill="1" applyBorder="1"/>
    <xf numFmtId="0" fontId="8" fillId="2" borderId="1" xfId="0" applyFont="1" applyFill="1" applyBorder="1"/>
    <xf numFmtId="0" fontId="12" fillId="2" borderId="0" xfId="0" applyFont="1" applyFill="1"/>
    <xf numFmtId="0" fontId="13" fillId="0" borderId="0" xfId="0" applyFont="1"/>
    <xf numFmtId="0" fontId="13" fillId="0" borderId="8" xfId="0" applyFont="1" applyBorder="1"/>
    <xf numFmtId="0" fontId="13" fillId="0" borderId="7" xfId="0" applyFont="1" applyBorder="1"/>
    <xf numFmtId="0" fontId="13" fillId="0" borderId="6" xfId="0" applyFont="1" applyBorder="1"/>
    <xf numFmtId="0" fontId="14" fillId="0" borderId="0" xfId="0" applyFont="1"/>
    <xf numFmtId="0" fontId="13" fillId="0" borderId="5" xfId="0" applyFont="1" applyBorder="1"/>
    <xf numFmtId="0" fontId="13" fillId="0" borderId="4" xfId="0" applyFont="1" applyBorder="1"/>
    <xf numFmtId="0" fontId="15" fillId="0" borderId="4" xfId="0" applyFont="1" applyBorder="1"/>
    <xf numFmtId="0" fontId="14" fillId="2" borderId="0" xfId="0" applyFont="1" applyFill="1" applyAlignment="1">
      <alignment horizontal="center"/>
    </xf>
    <xf numFmtId="0" fontId="9" fillId="0" borderId="7" xfId="0" applyFont="1" applyBorder="1"/>
    <xf numFmtId="0" fontId="13" fillId="0" borderId="3" xfId="0" applyFont="1" applyBorder="1"/>
    <xf numFmtId="0" fontId="13" fillId="0" borderId="2" xfId="0" applyFont="1" applyBorder="1"/>
    <xf numFmtId="0" fontId="9" fillId="0" borderId="2" xfId="0" applyFont="1" applyBorder="1"/>
    <xf numFmtId="0" fontId="13" fillId="0" borderId="1" xfId="0" applyFont="1" applyBorder="1"/>
    <xf numFmtId="0" fontId="0" fillId="0" borderId="8" xfId="0" applyBorder="1"/>
    <xf numFmtId="0" fontId="0" fillId="0" borderId="7" xfId="0" applyBorder="1"/>
    <xf numFmtId="0" fontId="0" fillId="0" borderId="6" xfId="0" applyBorder="1"/>
    <xf numFmtId="0" fontId="9" fillId="0" borderId="8" xfId="0" applyFont="1" applyBorder="1"/>
    <xf numFmtId="0" fontId="9" fillId="0" borderId="6" xfId="0" applyFont="1" applyBorder="1"/>
    <xf numFmtId="0" fontId="0" fillId="0" borderId="5" xfId="0" applyBorder="1"/>
    <xf numFmtId="0" fontId="9" fillId="0" borderId="5" xfId="0" applyFont="1" applyBorder="1"/>
    <xf numFmtId="0" fontId="9" fillId="0" borderId="4" xfId="0" applyFont="1" applyBorder="1"/>
    <xf numFmtId="0" fontId="14" fillId="2" borderId="0" xfId="0" applyFont="1" applyFill="1" applyAlignment="1">
      <alignment horizontal="center" vertical="center" wrapText="1"/>
    </xf>
    <xf numFmtId="0" fontId="0" fillId="0" borderId="2" xfId="0" applyBorder="1"/>
    <xf numFmtId="0" fontId="14" fillId="0" borderId="4" xfId="0" applyFont="1" applyBorder="1" applyAlignment="1">
      <alignment horizontal="left"/>
    </xf>
    <xf numFmtId="0" fontId="8" fillId="0" borderId="3" xfId="0" applyFont="1" applyBorder="1"/>
    <xf numFmtId="0" fontId="8" fillId="0" borderId="2" xfId="0" applyFont="1" applyBorder="1"/>
    <xf numFmtId="0" fontId="8" fillId="0" borderId="1" xfId="0" applyFont="1" applyBorder="1"/>
    <xf numFmtId="0" fontId="13" fillId="0" borderId="4" xfId="0" applyFont="1" applyBorder="1" applyAlignment="1">
      <alignment horizontal="center"/>
    </xf>
    <xf numFmtId="0" fontId="8" fillId="0" borderId="7" xfId="0" applyFont="1" applyBorder="1" applyAlignment="1">
      <alignment vertical="center" wrapText="1"/>
    </xf>
    <xf numFmtId="0" fontId="8" fillId="0" borderId="7" xfId="0" applyFont="1" applyBorder="1" applyAlignment="1">
      <alignment vertical="center"/>
    </xf>
    <xf numFmtId="0" fontId="0" fillId="0" borderId="9" xfId="0" applyBorder="1"/>
    <xf numFmtId="0" fontId="0" fillId="0" borderId="10" xfId="0" applyBorder="1"/>
    <xf numFmtId="0" fontId="8" fillId="0" borderId="11" xfId="0" applyFont="1" applyBorder="1"/>
    <xf numFmtId="0" fontId="0" fillId="0" borderId="13" xfId="0" applyBorder="1"/>
    <xf numFmtId="0" fontId="0" fillId="0" borderId="14" xfId="0" applyBorder="1"/>
    <xf numFmtId="0" fontId="0" fillId="0" borderId="15" xfId="0" applyBorder="1"/>
    <xf numFmtId="0" fontId="16" fillId="0" borderId="0" xfId="0" applyFont="1"/>
    <xf numFmtId="0" fontId="8" fillId="0" borderId="9" xfId="0" applyFont="1" applyBorder="1" applyAlignment="1">
      <alignment vertical="center" wrapText="1"/>
    </xf>
    <xf numFmtId="0" fontId="8" fillId="0" borderId="10" xfId="0" applyFont="1" applyBorder="1" applyAlignment="1">
      <alignment vertical="center" wrapText="1"/>
    </xf>
    <xf numFmtId="0" fontId="8" fillId="0" borderId="10" xfId="0" applyFont="1" applyBorder="1" applyAlignment="1">
      <alignment horizontal="left" wrapText="1"/>
    </xf>
    <xf numFmtId="0" fontId="8" fillId="0" borderId="11" xfId="0" applyFont="1" applyBorder="1" applyAlignment="1">
      <alignment vertical="center" wrapText="1"/>
    </xf>
    <xf numFmtId="0" fontId="3" fillId="0" borderId="0" xfId="0" applyFont="1" applyAlignment="1">
      <alignment horizontal="center"/>
    </xf>
    <xf numFmtId="0" fontId="6" fillId="2" borderId="0" xfId="0" applyFont="1" applyFill="1" applyAlignment="1">
      <alignment horizontal="left"/>
    </xf>
    <xf numFmtId="0" fontId="5" fillId="2" borderId="0" xfId="0" applyFont="1" applyFill="1" applyAlignment="1">
      <alignment wrapText="1"/>
    </xf>
    <xf numFmtId="0" fontId="5" fillId="2" borderId="0" xfId="0" applyFont="1" applyFill="1"/>
    <xf numFmtId="0" fontId="7" fillId="2" borderId="0" xfId="0" applyFont="1" applyFill="1" applyAlignment="1">
      <alignment horizontal="center" wrapText="1"/>
    </xf>
    <xf numFmtId="0" fontId="7" fillId="2" borderId="0" xfId="0" applyFont="1" applyFill="1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 wrapText="1"/>
    </xf>
    <xf numFmtId="0" fontId="8" fillId="0" borderId="0" xfId="0" applyFont="1" applyAlignment="1">
      <alignment horizontal="center"/>
    </xf>
    <xf numFmtId="0" fontId="8" fillId="2" borderId="1" xfId="0" applyFont="1" applyFill="1" applyBorder="1" applyAlignment="1">
      <alignment horizontal="center"/>
    </xf>
    <xf numFmtId="0" fontId="8" fillId="2" borderId="2" xfId="0" applyFont="1" applyFill="1" applyBorder="1" applyAlignment="1">
      <alignment horizontal="center"/>
    </xf>
    <xf numFmtId="0" fontId="8" fillId="2" borderId="3" xfId="0" applyFont="1" applyFill="1" applyBorder="1" applyAlignment="1">
      <alignment horizontal="center"/>
    </xf>
    <xf numFmtId="0" fontId="14" fillId="2" borderId="11" xfId="0" applyFont="1" applyFill="1" applyBorder="1" applyAlignment="1">
      <alignment horizontal="center"/>
    </xf>
    <xf numFmtId="0" fontId="14" fillId="2" borderId="10" xfId="0" applyFont="1" applyFill="1" applyBorder="1" applyAlignment="1">
      <alignment horizontal="center"/>
    </xf>
    <xf numFmtId="0" fontId="14" fillId="2" borderId="9" xfId="0" applyFont="1" applyFill="1" applyBorder="1" applyAlignment="1">
      <alignment horizontal="center"/>
    </xf>
    <xf numFmtId="0" fontId="14" fillId="2" borderId="1" xfId="0" applyFont="1" applyFill="1" applyBorder="1" applyAlignment="1">
      <alignment horizontal="center"/>
    </xf>
    <xf numFmtId="0" fontId="14" fillId="2" borderId="2" xfId="0" applyFont="1" applyFill="1" applyBorder="1" applyAlignment="1">
      <alignment horizontal="center"/>
    </xf>
    <xf numFmtId="0" fontId="14" fillId="2" borderId="1" xfId="0" applyFont="1" applyFill="1" applyBorder="1" applyAlignment="1">
      <alignment horizontal="center" vertical="center"/>
    </xf>
    <xf numFmtId="0" fontId="14" fillId="2" borderId="2" xfId="0" applyFont="1" applyFill="1" applyBorder="1" applyAlignment="1">
      <alignment horizontal="center" vertical="center"/>
    </xf>
    <xf numFmtId="0" fontId="14" fillId="2" borderId="3" xfId="0" applyFont="1" applyFill="1" applyBorder="1" applyAlignment="1">
      <alignment horizontal="center" vertical="center"/>
    </xf>
    <xf numFmtId="0" fontId="14" fillId="0" borderId="12" xfId="0" applyFont="1" applyBorder="1" applyAlignment="1">
      <alignment horizontal="center"/>
    </xf>
    <xf numFmtId="0" fontId="8" fillId="2" borderId="11" xfId="0" applyFont="1" applyFill="1" applyBorder="1" applyAlignment="1">
      <alignment horizontal="center" vertical="center"/>
    </xf>
    <xf numFmtId="0" fontId="8" fillId="2" borderId="10" xfId="0" applyFont="1" applyFill="1" applyBorder="1" applyAlignment="1">
      <alignment horizontal="center" vertical="center"/>
    </xf>
    <xf numFmtId="0" fontId="8" fillId="2" borderId="9" xfId="0" applyFont="1" applyFill="1" applyBorder="1" applyAlignment="1">
      <alignment horizontal="center" vertical="center"/>
    </xf>
    <xf numFmtId="0" fontId="0" fillId="0" borderId="0" xfId="0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jp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2.jpg"/><Relationship Id="rId2" Type="http://schemas.openxmlformats.org/officeDocument/2006/relationships/image" Target="../media/image2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5" Type="http://schemas.openxmlformats.org/officeDocument/2006/relationships/image" Target="../media/image5.jpg"/><Relationship Id="rId10" Type="http://schemas.openxmlformats.org/officeDocument/2006/relationships/image" Target="../media/image10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jpeg"/><Relationship Id="rId3" Type="http://schemas.openxmlformats.org/officeDocument/2006/relationships/image" Target="../media/image17.jpeg"/><Relationship Id="rId7" Type="http://schemas.openxmlformats.org/officeDocument/2006/relationships/image" Target="../media/image21.jpeg"/><Relationship Id="rId2" Type="http://schemas.openxmlformats.org/officeDocument/2006/relationships/image" Target="../media/image16.jpeg"/><Relationship Id="rId1" Type="http://schemas.openxmlformats.org/officeDocument/2006/relationships/image" Target="../media/image15.jpeg"/><Relationship Id="rId6" Type="http://schemas.openxmlformats.org/officeDocument/2006/relationships/image" Target="../media/image20.jpeg"/><Relationship Id="rId5" Type="http://schemas.openxmlformats.org/officeDocument/2006/relationships/image" Target="../media/image19.jpeg"/><Relationship Id="rId10" Type="http://schemas.openxmlformats.org/officeDocument/2006/relationships/image" Target="../media/image24.jpeg"/><Relationship Id="rId4" Type="http://schemas.openxmlformats.org/officeDocument/2006/relationships/image" Target="../media/image18.jpeg"/><Relationship Id="rId9" Type="http://schemas.openxmlformats.org/officeDocument/2006/relationships/image" Target="../media/image2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0</xdr:rowOff>
    </xdr:from>
    <xdr:to>
      <xdr:col>7</xdr:col>
      <xdr:colOff>438773</xdr:colOff>
      <xdr:row>35</xdr:row>
      <xdr:rowOff>83543</xdr:rowOff>
    </xdr:to>
    <xdr:pic>
      <xdr:nvPicPr>
        <xdr:cNvPr id="2" name="Obrázek 31">
          <a:extLst>
            <a:ext uri="{FF2B5EF4-FFF2-40B4-BE49-F238E27FC236}">
              <a16:creationId xmlns:a16="http://schemas.microsoft.com/office/drawing/2014/main" id="{B54C8886-69D1-4610-A748-78CC2599E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14400"/>
          <a:ext cx="4705973" cy="5569943"/>
        </a:xfrm>
        <a:prstGeom prst="rect">
          <a:avLst/>
        </a:prstGeom>
      </xdr:spPr>
    </xdr:pic>
    <xdr:clientData/>
  </xdr:twoCellAnchor>
  <xdr:twoCellAnchor>
    <xdr:from>
      <xdr:col>6</xdr:col>
      <xdr:colOff>460158</xdr:colOff>
      <xdr:row>12</xdr:row>
      <xdr:rowOff>184547</xdr:rowOff>
    </xdr:from>
    <xdr:to>
      <xdr:col>7</xdr:col>
      <xdr:colOff>85242</xdr:colOff>
      <xdr:row>12</xdr:row>
      <xdr:rowOff>184547</xdr:rowOff>
    </xdr:to>
    <xdr:cxnSp macro="">
      <xdr:nvCxnSpPr>
        <xdr:cNvPr id="3" name="Přímá spojnice se šipkou 21">
          <a:extLst>
            <a:ext uri="{FF2B5EF4-FFF2-40B4-BE49-F238E27FC236}">
              <a16:creationId xmlns:a16="http://schemas.microsoft.com/office/drawing/2014/main" id="{CE35F438-D265-4FA0-8E4C-BF6E24548C8A}"/>
            </a:ext>
          </a:extLst>
        </xdr:cNvPr>
        <xdr:cNvCxnSpPr/>
      </xdr:nvCxnSpPr>
      <xdr:spPr>
        <a:xfrm flipH="1">
          <a:off x="4117758" y="2379107"/>
          <a:ext cx="234684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9</xdr:col>
      <xdr:colOff>0</xdr:colOff>
      <xdr:row>4</xdr:row>
      <xdr:rowOff>115453</xdr:rowOff>
    </xdr:from>
    <xdr:to>
      <xdr:col>16</xdr:col>
      <xdr:colOff>438773</xdr:colOff>
      <xdr:row>36</xdr:row>
      <xdr:rowOff>98089</xdr:rowOff>
    </xdr:to>
    <xdr:pic>
      <xdr:nvPicPr>
        <xdr:cNvPr id="4" name="Obrázek 23">
          <a:extLst>
            <a:ext uri="{FF2B5EF4-FFF2-40B4-BE49-F238E27FC236}">
              <a16:creationId xmlns:a16="http://schemas.microsoft.com/office/drawing/2014/main" id="{BABE6303-E94B-4422-82A7-FB818B8C0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400" y="846973"/>
          <a:ext cx="4705973" cy="5834796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4</xdr:row>
      <xdr:rowOff>72157</xdr:rowOff>
    </xdr:from>
    <xdr:to>
      <xdr:col>25</xdr:col>
      <xdr:colOff>438773</xdr:colOff>
      <xdr:row>41</xdr:row>
      <xdr:rowOff>92085</xdr:rowOff>
    </xdr:to>
    <xdr:pic>
      <xdr:nvPicPr>
        <xdr:cNvPr id="5" name="Obrázek 25">
          <a:extLst>
            <a:ext uri="{FF2B5EF4-FFF2-40B4-BE49-F238E27FC236}">
              <a16:creationId xmlns:a16="http://schemas.microsoft.com/office/drawing/2014/main" id="{8EE301E3-0507-40C3-9062-ECB1B039F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26040" y="803677"/>
          <a:ext cx="4705973" cy="6786488"/>
        </a:xfrm>
        <a:prstGeom prst="rect">
          <a:avLst/>
        </a:prstGeom>
      </xdr:spPr>
    </xdr:pic>
    <xdr:clientData/>
  </xdr:twoCellAnchor>
  <xdr:twoCellAnchor editAs="oneCell">
    <xdr:from>
      <xdr:col>27</xdr:col>
      <xdr:colOff>0</xdr:colOff>
      <xdr:row>4</xdr:row>
      <xdr:rowOff>158749</xdr:rowOff>
    </xdr:from>
    <xdr:to>
      <xdr:col>34</xdr:col>
      <xdr:colOff>438774</xdr:colOff>
      <xdr:row>36</xdr:row>
      <xdr:rowOff>141385</xdr:rowOff>
    </xdr:to>
    <xdr:pic>
      <xdr:nvPicPr>
        <xdr:cNvPr id="6" name="Obrázek 27">
          <a:extLst>
            <a:ext uri="{FF2B5EF4-FFF2-40B4-BE49-F238E27FC236}">
              <a16:creationId xmlns:a16="http://schemas.microsoft.com/office/drawing/2014/main" id="{08639A1A-9CE0-4FA9-A05F-1FF16F14F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4300" y="890269"/>
          <a:ext cx="4705974" cy="5834796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82</xdr:row>
      <xdr:rowOff>0</xdr:rowOff>
    </xdr:from>
    <xdr:to>
      <xdr:col>16</xdr:col>
      <xdr:colOff>444869</xdr:colOff>
      <xdr:row>112</xdr:row>
      <xdr:rowOff>83543</xdr:rowOff>
    </xdr:to>
    <xdr:pic>
      <xdr:nvPicPr>
        <xdr:cNvPr id="7" name="Obrázek 29">
          <a:extLst>
            <a:ext uri="{FF2B5EF4-FFF2-40B4-BE49-F238E27FC236}">
              <a16:creationId xmlns:a16="http://schemas.microsoft.com/office/drawing/2014/main" id="{ABA97956-9D43-4DA8-88A0-0B6B0B1EF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400" y="14996160"/>
          <a:ext cx="4712069" cy="556994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0</xdr:rowOff>
    </xdr:from>
    <xdr:to>
      <xdr:col>7</xdr:col>
      <xdr:colOff>476771</xdr:colOff>
      <xdr:row>77</xdr:row>
      <xdr:rowOff>19758</xdr:rowOff>
    </xdr:to>
    <xdr:pic>
      <xdr:nvPicPr>
        <xdr:cNvPr id="8" name="Obrázek 33">
          <a:extLst>
            <a:ext uri="{FF2B5EF4-FFF2-40B4-BE49-F238E27FC236}">
              <a16:creationId xmlns:a16="http://schemas.microsoft.com/office/drawing/2014/main" id="{31955CFE-36CB-49B5-B91C-E89FA8A97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12480"/>
          <a:ext cx="4743971" cy="56890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133682</xdr:rowOff>
    </xdr:from>
    <xdr:to>
      <xdr:col>7</xdr:col>
      <xdr:colOff>476771</xdr:colOff>
      <xdr:row>112</xdr:row>
      <xdr:rowOff>147345</xdr:rowOff>
    </xdr:to>
    <xdr:pic>
      <xdr:nvPicPr>
        <xdr:cNvPr id="9" name="Obrázek 35">
          <a:extLst>
            <a:ext uri="{FF2B5EF4-FFF2-40B4-BE49-F238E27FC236}">
              <a16:creationId xmlns:a16="http://schemas.microsoft.com/office/drawing/2014/main" id="{92A424A9-7A09-410D-86F1-F90C726DB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946962"/>
          <a:ext cx="4743971" cy="5682943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46</xdr:row>
      <xdr:rowOff>0</xdr:rowOff>
    </xdr:from>
    <xdr:to>
      <xdr:col>16</xdr:col>
      <xdr:colOff>465074</xdr:colOff>
      <xdr:row>78</xdr:row>
      <xdr:rowOff>170688</xdr:rowOff>
    </xdr:to>
    <xdr:pic>
      <xdr:nvPicPr>
        <xdr:cNvPr id="10" name="Obrázek 39">
          <a:extLst>
            <a:ext uri="{FF2B5EF4-FFF2-40B4-BE49-F238E27FC236}">
              <a16:creationId xmlns:a16="http://schemas.microsoft.com/office/drawing/2014/main" id="{55CE012A-573C-4855-B191-235EB4882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400" y="8412480"/>
          <a:ext cx="4732274" cy="6022848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</xdr:colOff>
      <xdr:row>118</xdr:row>
      <xdr:rowOff>0</xdr:rowOff>
    </xdr:from>
    <xdr:to>
      <xdr:col>16</xdr:col>
      <xdr:colOff>506603</xdr:colOff>
      <xdr:row>157</xdr:row>
      <xdr:rowOff>166116</xdr:rowOff>
    </xdr:to>
    <xdr:pic>
      <xdr:nvPicPr>
        <xdr:cNvPr id="11" name="Obrázek 41">
          <a:extLst>
            <a:ext uri="{FF2B5EF4-FFF2-40B4-BE49-F238E27FC236}">
              <a16:creationId xmlns:a16="http://schemas.microsoft.com/office/drawing/2014/main" id="{169D9D5F-6F02-48E0-AB9F-FEF93BBC4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3025" y="21579840"/>
          <a:ext cx="4726178" cy="729843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118</xdr:row>
      <xdr:rowOff>0</xdr:rowOff>
    </xdr:from>
    <xdr:to>
      <xdr:col>7</xdr:col>
      <xdr:colOff>458978</xdr:colOff>
      <xdr:row>153</xdr:row>
      <xdr:rowOff>92964</xdr:rowOff>
    </xdr:to>
    <xdr:pic>
      <xdr:nvPicPr>
        <xdr:cNvPr id="12" name="Obrázek 45">
          <a:extLst>
            <a:ext uri="{FF2B5EF4-FFF2-40B4-BE49-F238E27FC236}">
              <a16:creationId xmlns:a16="http://schemas.microsoft.com/office/drawing/2014/main" id="{4CCF493B-EF89-4F50-AB6B-6456AF66C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579840"/>
          <a:ext cx="4726178" cy="6493764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118</xdr:row>
      <xdr:rowOff>0</xdr:rowOff>
    </xdr:from>
    <xdr:to>
      <xdr:col>25</xdr:col>
      <xdr:colOff>458978</xdr:colOff>
      <xdr:row>157</xdr:row>
      <xdr:rowOff>160020</xdr:rowOff>
    </xdr:to>
    <xdr:pic>
      <xdr:nvPicPr>
        <xdr:cNvPr id="13" name="Obrázek 47">
          <a:extLst>
            <a:ext uri="{FF2B5EF4-FFF2-40B4-BE49-F238E27FC236}">
              <a16:creationId xmlns:a16="http://schemas.microsoft.com/office/drawing/2014/main" id="{01FA4F43-8B53-41BD-94F9-C09B94D69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26040" y="21579840"/>
          <a:ext cx="4726178" cy="7292340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82</xdr:row>
      <xdr:rowOff>0</xdr:rowOff>
    </xdr:from>
    <xdr:to>
      <xdr:col>25</xdr:col>
      <xdr:colOff>401574</xdr:colOff>
      <xdr:row>114</xdr:row>
      <xdr:rowOff>170688</xdr:rowOff>
    </xdr:to>
    <xdr:pic>
      <xdr:nvPicPr>
        <xdr:cNvPr id="14" name="Obrázek 49">
          <a:extLst>
            <a:ext uri="{FF2B5EF4-FFF2-40B4-BE49-F238E27FC236}">
              <a16:creationId xmlns:a16="http://schemas.microsoft.com/office/drawing/2014/main" id="{ED99716A-0E4D-4540-9DF5-67EF6D844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26040" y="14996160"/>
          <a:ext cx="4668774" cy="6022848"/>
        </a:xfrm>
        <a:prstGeom prst="rect">
          <a:avLst/>
        </a:prstGeom>
      </xdr:spPr>
    </xdr:pic>
    <xdr:clientData/>
  </xdr:twoCellAnchor>
  <xdr:twoCellAnchor editAs="oneCell">
    <xdr:from>
      <xdr:col>27</xdr:col>
      <xdr:colOff>0</xdr:colOff>
      <xdr:row>82</xdr:row>
      <xdr:rowOff>0</xdr:rowOff>
    </xdr:from>
    <xdr:to>
      <xdr:col>34</xdr:col>
      <xdr:colOff>401574</xdr:colOff>
      <xdr:row>123</xdr:row>
      <xdr:rowOff>108204</xdr:rowOff>
    </xdr:to>
    <xdr:pic>
      <xdr:nvPicPr>
        <xdr:cNvPr id="15" name="Obrázek 51">
          <a:extLst>
            <a:ext uri="{FF2B5EF4-FFF2-40B4-BE49-F238E27FC236}">
              <a16:creationId xmlns:a16="http://schemas.microsoft.com/office/drawing/2014/main" id="{82F35017-0B02-4135-8715-B9BA9D0F3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4300" y="14996160"/>
          <a:ext cx="4668774" cy="7606284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47</xdr:row>
      <xdr:rowOff>0</xdr:rowOff>
    </xdr:from>
    <xdr:to>
      <xdr:col>31</xdr:col>
      <xdr:colOff>279400</xdr:colOff>
      <xdr:row>68</xdr:row>
      <xdr:rowOff>146359</xdr:rowOff>
    </xdr:to>
    <xdr:pic>
      <xdr:nvPicPr>
        <xdr:cNvPr id="16" name="Obrázek 53">
          <a:extLst>
            <a:ext uri="{FF2B5EF4-FFF2-40B4-BE49-F238E27FC236}">
              <a16:creationId xmlns:a16="http://schemas.microsoft.com/office/drawing/2014/main" id="{FAC11128-318A-4945-9C61-0912EFF8C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26040" y="8595360"/>
          <a:ext cx="7846060" cy="398683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30</xdr:row>
      <xdr:rowOff>190498</xdr:rowOff>
    </xdr:from>
    <xdr:ext cx="3007180" cy="2898237"/>
    <xdr:pic>
      <xdr:nvPicPr>
        <xdr:cNvPr id="2" name="Obrázek 2">
          <a:extLst>
            <a:ext uri="{FF2B5EF4-FFF2-40B4-BE49-F238E27FC236}">
              <a16:creationId xmlns:a16="http://schemas.microsoft.com/office/drawing/2014/main" id="{F5A0CCFE-587F-42E5-B88B-4566C8F1EF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5669278"/>
          <a:ext cx="3007180" cy="2898237"/>
        </a:xfrm>
        <a:prstGeom prst="rect">
          <a:avLst/>
        </a:prstGeom>
      </xdr:spPr>
    </xdr:pic>
    <xdr:clientData/>
  </xdr:oneCellAnchor>
  <xdr:oneCellAnchor>
    <xdr:from>
      <xdr:col>6</xdr:col>
      <xdr:colOff>0</xdr:colOff>
      <xdr:row>31</xdr:row>
      <xdr:rowOff>9526</xdr:rowOff>
    </xdr:from>
    <xdr:ext cx="2971046" cy="2895557"/>
    <xdr:pic>
      <xdr:nvPicPr>
        <xdr:cNvPr id="3" name="Obrázek 6">
          <a:extLst>
            <a:ext uri="{FF2B5EF4-FFF2-40B4-BE49-F238E27FC236}">
              <a16:creationId xmlns:a16="http://schemas.microsoft.com/office/drawing/2014/main" id="{1A1F2592-CA93-409F-BAA0-0906D52FED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57600" y="5678806"/>
          <a:ext cx="2971046" cy="2895557"/>
        </a:xfrm>
        <a:prstGeom prst="rect">
          <a:avLst/>
        </a:prstGeom>
      </xdr:spPr>
    </xdr:pic>
    <xdr:clientData/>
  </xdr:oneCellAnchor>
  <xdr:oneCellAnchor>
    <xdr:from>
      <xdr:col>12</xdr:col>
      <xdr:colOff>9525</xdr:colOff>
      <xdr:row>31</xdr:row>
      <xdr:rowOff>0</xdr:rowOff>
    </xdr:from>
    <xdr:ext cx="3032854" cy="2895557"/>
    <xdr:pic>
      <xdr:nvPicPr>
        <xdr:cNvPr id="4" name="Obrázek 8">
          <a:extLst>
            <a:ext uri="{FF2B5EF4-FFF2-40B4-BE49-F238E27FC236}">
              <a16:creationId xmlns:a16="http://schemas.microsoft.com/office/drawing/2014/main" id="{E9BC6594-7AA3-473D-B1A1-632FA0C18C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324725" y="5669280"/>
          <a:ext cx="3032854" cy="2895557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49</xdr:row>
      <xdr:rowOff>0</xdr:rowOff>
    </xdr:from>
    <xdr:ext cx="3006428" cy="2895557"/>
    <xdr:pic>
      <xdr:nvPicPr>
        <xdr:cNvPr id="5" name="Obrázek 10">
          <a:extLst>
            <a:ext uri="{FF2B5EF4-FFF2-40B4-BE49-F238E27FC236}">
              <a16:creationId xmlns:a16="http://schemas.microsoft.com/office/drawing/2014/main" id="{8E866886-BB65-4D66-89EE-1E88DDD56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-1"/>
        <a:stretch/>
      </xdr:blipFill>
      <xdr:spPr>
        <a:xfrm>
          <a:off x="0" y="8961120"/>
          <a:ext cx="3006428" cy="2895557"/>
        </a:xfrm>
        <a:prstGeom prst="rect">
          <a:avLst/>
        </a:prstGeom>
      </xdr:spPr>
    </xdr:pic>
    <xdr:clientData/>
  </xdr:oneCellAnchor>
  <xdr:oneCellAnchor>
    <xdr:from>
      <xdr:col>6</xdr:col>
      <xdr:colOff>0</xdr:colOff>
      <xdr:row>49</xdr:row>
      <xdr:rowOff>0</xdr:rowOff>
    </xdr:from>
    <xdr:ext cx="2981325" cy="2895557"/>
    <xdr:pic>
      <xdr:nvPicPr>
        <xdr:cNvPr id="6" name="Obrázek 12">
          <a:extLst>
            <a:ext uri="{FF2B5EF4-FFF2-40B4-BE49-F238E27FC236}">
              <a16:creationId xmlns:a16="http://schemas.microsoft.com/office/drawing/2014/main" id="{3A823A51-5973-437E-9CA4-73AB3C8F28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57600" y="8961120"/>
          <a:ext cx="2981325" cy="2895557"/>
        </a:xfrm>
        <a:prstGeom prst="rect">
          <a:avLst/>
        </a:prstGeom>
      </xdr:spPr>
    </xdr:pic>
    <xdr:clientData/>
  </xdr:oneCellAnchor>
  <xdr:oneCellAnchor>
    <xdr:from>
      <xdr:col>12</xdr:col>
      <xdr:colOff>9525</xdr:colOff>
      <xdr:row>49</xdr:row>
      <xdr:rowOff>0</xdr:rowOff>
    </xdr:from>
    <xdr:ext cx="3032855" cy="2895557"/>
    <xdr:pic>
      <xdr:nvPicPr>
        <xdr:cNvPr id="7" name="Obrázek 14">
          <a:extLst>
            <a:ext uri="{FF2B5EF4-FFF2-40B4-BE49-F238E27FC236}">
              <a16:creationId xmlns:a16="http://schemas.microsoft.com/office/drawing/2014/main" id="{7572A2F4-8EC6-4FE9-B653-9CC24783B9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-1297"/>
        <a:stretch/>
      </xdr:blipFill>
      <xdr:spPr>
        <a:xfrm>
          <a:off x="7324725" y="8961120"/>
          <a:ext cx="3032855" cy="2895557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69</xdr:row>
      <xdr:rowOff>2</xdr:rowOff>
    </xdr:from>
    <xdr:ext cx="3015587" cy="3860745"/>
    <xdr:pic>
      <xdr:nvPicPr>
        <xdr:cNvPr id="8" name="Obrázek 16">
          <a:extLst>
            <a:ext uri="{FF2B5EF4-FFF2-40B4-BE49-F238E27FC236}">
              <a16:creationId xmlns:a16="http://schemas.microsoft.com/office/drawing/2014/main" id="{F5C94350-E0EB-4063-81D9-258C2F284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-422579" y="13041301"/>
          <a:ext cx="3860745" cy="3015587"/>
        </a:xfrm>
        <a:prstGeom prst="rect">
          <a:avLst/>
        </a:prstGeom>
      </xdr:spPr>
    </xdr:pic>
    <xdr:clientData/>
  </xdr:oneCellAnchor>
  <xdr:oneCellAnchor>
    <xdr:from>
      <xdr:col>6</xdr:col>
      <xdr:colOff>14652</xdr:colOff>
      <xdr:row>69</xdr:row>
      <xdr:rowOff>0</xdr:rowOff>
    </xdr:from>
    <xdr:ext cx="2969179" cy="3860743"/>
    <xdr:pic>
      <xdr:nvPicPr>
        <xdr:cNvPr id="9" name="Obrázek 18">
          <a:extLst>
            <a:ext uri="{FF2B5EF4-FFF2-40B4-BE49-F238E27FC236}">
              <a16:creationId xmlns:a16="http://schemas.microsoft.com/office/drawing/2014/main" id="{25A14A7B-B558-44F1-A638-792C4D772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226470" y="13064502"/>
          <a:ext cx="3860743" cy="2969179"/>
        </a:xfrm>
        <a:prstGeom prst="rect">
          <a:avLst/>
        </a:prstGeom>
      </xdr:spPr>
    </xdr:pic>
    <xdr:clientData/>
  </xdr:oneCellAnchor>
  <xdr:oneCellAnchor>
    <xdr:from>
      <xdr:col>12</xdr:col>
      <xdr:colOff>14652</xdr:colOff>
      <xdr:row>69</xdr:row>
      <xdr:rowOff>0</xdr:rowOff>
    </xdr:from>
    <xdr:ext cx="3026472" cy="3860743"/>
    <xdr:pic>
      <xdr:nvPicPr>
        <xdr:cNvPr id="10" name="Obrázek 20">
          <a:extLst>
            <a:ext uri="{FF2B5EF4-FFF2-40B4-BE49-F238E27FC236}">
              <a16:creationId xmlns:a16="http://schemas.microsoft.com/office/drawing/2014/main" id="{3AA7B71A-561C-4B97-B013-622173BAD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912716" y="13035856"/>
          <a:ext cx="3860743" cy="302647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92</xdr:row>
      <xdr:rowOff>0</xdr:rowOff>
    </xdr:from>
    <xdr:ext cx="3015587" cy="3860743"/>
    <xdr:pic>
      <xdr:nvPicPr>
        <xdr:cNvPr id="11" name="Obrázek 22">
          <a:extLst>
            <a:ext uri="{FF2B5EF4-FFF2-40B4-BE49-F238E27FC236}">
              <a16:creationId xmlns:a16="http://schemas.microsoft.com/office/drawing/2014/main" id="{A1B43D82-845F-43E0-9BC3-7FE71E502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-422578" y="17247538"/>
          <a:ext cx="3860743" cy="3015587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73B18-B054-4F5D-8380-987C0408883C}">
  <dimension ref="A1:M59"/>
  <sheetViews>
    <sheetView zoomScale="80" zoomScaleNormal="80" workbookViewId="0">
      <selection activeCell="J41" sqref="J41"/>
    </sheetView>
  </sheetViews>
  <sheetFormatPr defaultRowHeight="14.4" x14ac:dyDescent="0.3"/>
  <cols>
    <col min="1" max="1" width="20.109375" customWidth="1"/>
    <col min="3" max="3" width="13" customWidth="1"/>
    <col min="4" max="4" width="12" customWidth="1"/>
    <col min="5" max="6" width="13.33203125" customWidth="1"/>
  </cols>
  <sheetData>
    <row r="1" spans="1:13" x14ac:dyDescent="0.3">
      <c r="A1" s="15" t="s">
        <v>19</v>
      </c>
    </row>
    <row r="2" spans="1:13" x14ac:dyDescent="0.3">
      <c r="A2" s="15" t="s">
        <v>228</v>
      </c>
      <c r="B2" s="16"/>
      <c r="C2" s="16"/>
      <c r="D2" s="16"/>
      <c r="E2" s="16"/>
    </row>
    <row r="3" spans="1:13" x14ac:dyDescent="0.3">
      <c r="B3" s="2" t="s">
        <v>0</v>
      </c>
      <c r="C3" s="2" t="s">
        <v>8</v>
      </c>
      <c r="D3" s="5" t="s">
        <v>7</v>
      </c>
      <c r="E3" s="5" t="s">
        <v>100</v>
      </c>
      <c r="F3" s="2"/>
    </row>
    <row r="4" spans="1:13" x14ac:dyDescent="0.3">
      <c r="A4" t="s">
        <v>4</v>
      </c>
      <c r="B4" s="1">
        <v>55.71</v>
      </c>
      <c r="C4" s="1">
        <v>16</v>
      </c>
      <c r="D4" s="1">
        <v>82.29</v>
      </c>
      <c r="E4" s="1">
        <v>32.14</v>
      </c>
      <c r="F4" s="1"/>
    </row>
    <row r="5" spans="1:13" x14ac:dyDescent="0.3">
      <c r="A5" t="s">
        <v>5</v>
      </c>
      <c r="B5" s="1">
        <v>41.5</v>
      </c>
      <c r="C5" s="1">
        <v>18</v>
      </c>
      <c r="D5" s="1">
        <v>75.75</v>
      </c>
      <c r="E5" s="1">
        <v>25.75</v>
      </c>
      <c r="F5" s="1"/>
    </row>
    <row r="6" spans="1:13" x14ac:dyDescent="0.3">
      <c r="A6" t="s">
        <v>6</v>
      </c>
      <c r="B6" s="1">
        <v>48</v>
      </c>
      <c r="C6" s="1">
        <v>16.329999999999998</v>
      </c>
      <c r="D6" s="1">
        <v>74.67</v>
      </c>
      <c r="E6" s="1">
        <v>31</v>
      </c>
      <c r="F6" s="1"/>
    </row>
    <row r="8" spans="1:13" x14ac:dyDescent="0.3">
      <c r="A8" s="15" t="s">
        <v>360</v>
      </c>
      <c r="B8" s="16"/>
      <c r="C8" s="16"/>
      <c r="D8" s="16"/>
      <c r="E8" s="16"/>
      <c r="F8" s="16"/>
      <c r="G8" s="16"/>
      <c r="H8" s="16"/>
    </row>
    <row r="9" spans="1:13" s="6" customFormat="1" ht="43.2" x14ac:dyDescent="0.3">
      <c r="A9" s="6" t="s">
        <v>216</v>
      </c>
      <c r="B9" s="6" t="s">
        <v>213</v>
      </c>
      <c r="C9" s="6" t="s">
        <v>212</v>
      </c>
      <c r="D9" s="6" t="s">
        <v>214</v>
      </c>
      <c r="E9" s="6" t="s">
        <v>215</v>
      </c>
      <c r="F9" s="6" t="s">
        <v>218</v>
      </c>
      <c r="G9" s="6" t="s">
        <v>219</v>
      </c>
      <c r="H9" s="6" t="s">
        <v>220</v>
      </c>
    </row>
    <row r="10" spans="1:13" x14ac:dyDescent="0.3">
      <c r="A10" t="s">
        <v>226</v>
      </c>
      <c r="B10">
        <v>86.31</v>
      </c>
      <c r="C10">
        <v>48.33</v>
      </c>
      <c r="D10">
        <v>29.63</v>
      </c>
      <c r="E10">
        <v>34.58</v>
      </c>
      <c r="F10">
        <v>6.44</v>
      </c>
      <c r="G10">
        <v>1.67</v>
      </c>
      <c r="H10">
        <v>1</v>
      </c>
    </row>
    <row r="11" spans="1:13" ht="43.2" x14ac:dyDescent="0.3">
      <c r="A11" t="s">
        <v>217</v>
      </c>
      <c r="B11" s="6" t="s">
        <v>213</v>
      </c>
      <c r="C11" s="6" t="s">
        <v>212</v>
      </c>
      <c r="D11" s="6" t="s">
        <v>221</v>
      </c>
      <c r="E11" s="6" t="s">
        <v>215</v>
      </c>
      <c r="F11" s="6" t="s">
        <v>222</v>
      </c>
      <c r="G11" s="6" t="s">
        <v>223</v>
      </c>
      <c r="H11" s="6" t="s">
        <v>224</v>
      </c>
    </row>
    <row r="12" spans="1:13" x14ac:dyDescent="0.3">
      <c r="A12" t="s">
        <v>226</v>
      </c>
      <c r="B12">
        <v>86.31</v>
      </c>
      <c r="C12">
        <v>48.33</v>
      </c>
      <c r="D12">
        <v>16.78</v>
      </c>
      <c r="E12">
        <v>34.58</v>
      </c>
      <c r="F12">
        <v>15.94</v>
      </c>
      <c r="G12">
        <v>15.36</v>
      </c>
      <c r="H12">
        <v>14.42</v>
      </c>
    </row>
    <row r="14" spans="1:13" x14ac:dyDescent="0.3">
      <c r="A14" s="15" t="s">
        <v>20</v>
      </c>
    </row>
    <row r="15" spans="1:13" x14ac:dyDescent="0.3">
      <c r="A15" s="15" t="s">
        <v>378</v>
      </c>
      <c r="B15" s="16"/>
      <c r="C15" s="16"/>
      <c r="D15" s="16"/>
      <c r="E15" s="16"/>
      <c r="G15" s="15" t="s">
        <v>379</v>
      </c>
      <c r="H15" s="16"/>
      <c r="I15" s="16"/>
      <c r="J15" s="16"/>
      <c r="K15" s="16"/>
      <c r="L15" s="16"/>
      <c r="M15" s="16"/>
    </row>
    <row r="16" spans="1:13" s="6" customFormat="1" ht="40.200000000000003" x14ac:dyDescent="0.3">
      <c r="B16" s="7" t="s">
        <v>9</v>
      </c>
      <c r="C16" s="7" t="s">
        <v>10</v>
      </c>
      <c r="D16" s="7" t="s">
        <v>11</v>
      </c>
      <c r="E16" s="7" t="s">
        <v>12</v>
      </c>
      <c r="F16" s="7"/>
      <c r="H16" s="7" t="s">
        <v>15</v>
      </c>
      <c r="I16" s="7" t="s">
        <v>16</v>
      </c>
      <c r="J16" s="7" t="s">
        <v>17</v>
      </c>
      <c r="K16" s="7" t="s">
        <v>12</v>
      </c>
    </row>
    <row r="17" spans="1:11" x14ac:dyDescent="0.3">
      <c r="A17" t="s">
        <v>4</v>
      </c>
      <c r="B17" s="8">
        <v>22.22222</v>
      </c>
      <c r="C17" s="8">
        <v>53.49794</v>
      </c>
      <c r="D17" s="8">
        <v>0.82304526700000002</v>
      </c>
      <c r="E17" s="8">
        <v>23.456790000000002</v>
      </c>
      <c r="F17" s="4"/>
      <c r="G17" t="s">
        <v>4</v>
      </c>
      <c r="H17" s="8">
        <v>56.950670000000002</v>
      </c>
      <c r="I17" s="8">
        <v>29.14798</v>
      </c>
      <c r="J17" s="8">
        <v>1.1210762329999999</v>
      </c>
      <c r="K17" s="8">
        <v>12.78027</v>
      </c>
    </row>
    <row r="18" spans="1:11" x14ac:dyDescent="0.3">
      <c r="A18" t="s">
        <v>5</v>
      </c>
      <c r="B18" s="8">
        <v>30.597010000000001</v>
      </c>
      <c r="C18" s="8">
        <v>30.597010000000001</v>
      </c>
      <c r="D18" s="8">
        <v>5.223880597</v>
      </c>
      <c r="E18" s="8">
        <v>33.582090000000001</v>
      </c>
      <c r="F18" s="4"/>
      <c r="G18" t="s">
        <v>5</v>
      </c>
      <c r="H18" s="8">
        <v>61.637929999999997</v>
      </c>
      <c r="I18" s="8">
        <v>17.672409999999999</v>
      </c>
      <c r="J18" s="8">
        <v>1.2931034480000001</v>
      </c>
      <c r="K18" s="8">
        <v>19.396550000000001</v>
      </c>
    </row>
    <row r="19" spans="1:11" x14ac:dyDescent="0.3">
      <c r="A19" t="s">
        <v>6</v>
      </c>
      <c r="B19" s="8">
        <v>30.76923</v>
      </c>
      <c r="C19" s="8">
        <v>33.974359999999997</v>
      </c>
      <c r="D19" s="8">
        <v>1.2820512820000001</v>
      </c>
      <c r="E19" s="8">
        <v>33.974359999999997</v>
      </c>
      <c r="F19" s="4"/>
      <c r="G19" t="s">
        <v>6</v>
      </c>
      <c r="H19" s="8">
        <v>70.895520000000005</v>
      </c>
      <c r="I19" s="8">
        <v>13.18408</v>
      </c>
      <c r="J19" s="8">
        <v>2.7363184079999998</v>
      </c>
      <c r="K19" s="8">
        <v>13.18408</v>
      </c>
    </row>
    <row r="21" spans="1:11" x14ac:dyDescent="0.3">
      <c r="A21" s="15" t="s">
        <v>18</v>
      </c>
    </row>
    <row r="22" spans="1:11" x14ac:dyDescent="0.3">
      <c r="A22" s="15" t="s">
        <v>349</v>
      </c>
      <c r="B22" s="16"/>
      <c r="C22" s="16"/>
      <c r="D22" s="16"/>
      <c r="E22" s="16"/>
    </row>
    <row r="23" spans="1:11" x14ac:dyDescent="0.3">
      <c r="B23" s="5" t="s">
        <v>0</v>
      </c>
      <c r="C23" s="2" t="s">
        <v>8</v>
      </c>
      <c r="D23" s="5" t="s">
        <v>7</v>
      </c>
      <c r="E23" s="5" t="s">
        <v>100</v>
      </c>
    </row>
    <row r="24" spans="1:11" x14ac:dyDescent="0.3">
      <c r="A24" t="s">
        <v>4</v>
      </c>
      <c r="B24" s="4">
        <v>128</v>
      </c>
      <c r="C24" s="4">
        <v>67.2</v>
      </c>
      <c r="D24" s="4">
        <v>108.4</v>
      </c>
      <c r="E24" s="4">
        <v>71</v>
      </c>
    </row>
    <row r="25" spans="1:11" x14ac:dyDescent="0.3">
      <c r="A25" t="s">
        <v>5</v>
      </c>
      <c r="B25" s="4">
        <v>194.33</v>
      </c>
      <c r="C25" s="4">
        <v>109</v>
      </c>
      <c r="D25" s="4">
        <v>193.67</v>
      </c>
      <c r="E25" s="4">
        <v>89.67</v>
      </c>
    </row>
    <row r="26" spans="1:11" x14ac:dyDescent="0.3">
      <c r="A26" t="s">
        <v>6</v>
      </c>
      <c r="B26" s="4">
        <v>175.33</v>
      </c>
      <c r="C26" s="4">
        <v>96.33</v>
      </c>
      <c r="D26" s="4">
        <v>136.33000000000001</v>
      </c>
      <c r="E26" s="4">
        <v>83.67</v>
      </c>
    </row>
    <row r="27" spans="1:11" x14ac:dyDescent="0.3">
      <c r="D27" s="5"/>
    </row>
    <row r="28" spans="1:11" x14ac:dyDescent="0.3">
      <c r="A28" s="15" t="s">
        <v>361</v>
      </c>
      <c r="B28" s="16"/>
      <c r="C28" s="16"/>
      <c r="D28" s="16"/>
      <c r="E28" s="16"/>
      <c r="F28" s="16"/>
      <c r="G28" s="16"/>
      <c r="H28" s="16"/>
    </row>
    <row r="29" spans="1:11" ht="43.2" x14ac:dyDescent="0.3">
      <c r="A29" s="6" t="s">
        <v>216</v>
      </c>
      <c r="B29" s="6" t="s">
        <v>213</v>
      </c>
      <c r="C29" s="6" t="s">
        <v>212</v>
      </c>
      <c r="D29" s="6" t="s">
        <v>214</v>
      </c>
      <c r="E29" s="6" t="s">
        <v>215</v>
      </c>
      <c r="F29" s="6" t="s">
        <v>218</v>
      </c>
      <c r="G29" s="6" t="s">
        <v>219</v>
      </c>
      <c r="H29" s="6" t="s">
        <v>220</v>
      </c>
    </row>
    <row r="30" spans="1:11" x14ac:dyDescent="0.3">
      <c r="A30" t="s">
        <v>226</v>
      </c>
      <c r="B30">
        <v>139.06</v>
      </c>
      <c r="C30">
        <v>167.87</v>
      </c>
      <c r="D30">
        <v>81.44</v>
      </c>
      <c r="E30">
        <v>105.13</v>
      </c>
      <c r="F30">
        <v>13.98</v>
      </c>
      <c r="G30">
        <v>7.93</v>
      </c>
      <c r="H30">
        <v>4.16</v>
      </c>
    </row>
    <row r="31" spans="1:11" ht="43.2" x14ac:dyDescent="0.3">
      <c r="A31" t="s">
        <v>217</v>
      </c>
      <c r="B31" s="6" t="s">
        <v>213</v>
      </c>
      <c r="C31" s="6" t="s">
        <v>212</v>
      </c>
      <c r="D31" s="6" t="s">
        <v>221</v>
      </c>
      <c r="E31" s="6" t="s">
        <v>215</v>
      </c>
      <c r="F31" s="6" t="s">
        <v>222</v>
      </c>
      <c r="G31" s="6" t="s">
        <v>223</v>
      </c>
      <c r="H31" s="6" t="s">
        <v>224</v>
      </c>
    </row>
    <row r="32" spans="1:11" x14ac:dyDescent="0.3">
      <c r="A32" t="s">
        <v>226</v>
      </c>
      <c r="B32">
        <v>139.06</v>
      </c>
      <c r="C32">
        <v>167.87</v>
      </c>
      <c r="D32">
        <v>89.73</v>
      </c>
      <c r="E32">
        <v>105.13</v>
      </c>
      <c r="F32">
        <v>65.47</v>
      </c>
      <c r="G32">
        <v>84.98</v>
      </c>
      <c r="H32">
        <v>65.400000000000006</v>
      </c>
    </row>
    <row r="33" spans="1:13" x14ac:dyDescent="0.3">
      <c r="D33" s="10"/>
    </row>
    <row r="34" spans="1:13" x14ac:dyDescent="0.3">
      <c r="A34" s="15" t="s">
        <v>21</v>
      </c>
      <c r="D34" s="4"/>
    </row>
    <row r="35" spans="1:13" x14ac:dyDescent="0.3">
      <c r="A35" s="15" t="s">
        <v>376</v>
      </c>
      <c r="B35" s="16"/>
      <c r="C35" s="16"/>
      <c r="D35" s="16"/>
      <c r="E35" s="16"/>
      <c r="G35" s="15" t="s">
        <v>377</v>
      </c>
      <c r="H35" s="16"/>
      <c r="I35" s="16"/>
      <c r="J35" s="16"/>
      <c r="K35" s="16"/>
      <c r="L35" s="16"/>
      <c r="M35" s="16"/>
    </row>
    <row r="36" spans="1:13" s="6" customFormat="1" ht="40.200000000000003" x14ac:dyDescent="0.3">
      <c r="B36" s="7" t="s">
        <v>9</v>
      </c>
      <c r="C36" s="7" t="s">
        <v>10</v>
      </c>
      <c r="D36" s="7" t="s">
        <v>11</v>
      </c>
      <c r="E36" s="7" t="s">
        <v>12</v>
      </c>
      <c r="H36" s="7" t="s">
        <v>15</v>
      </c>
      <c r="I36" s="7" t="s">
        <v>16</v>
      </c>
      <c r="J36" s="7" t="s">
        <v>17</v>
      </c>
      <c r="K36" s="7" t="s">
        <v>12</v>
      </c>
    </row>
    <row r="37" spans="1:13" x14ac:dyDescent="0.3">
      <c r="A37" t="s">
        <v>4</v>
      </c>
      <c r="B37" s="8">
        <v>18.287040000000001</v>
      </c>
      <c r="C37" s="8">
        <v>21.296296300000002</v>
      </c>
      <c r="D37" s="8">
        <v>18.287037040000001</v>
      </c>
      <c r="E37" s="8">
        <v>42.129629999999999</v>
      </c>
      <c r="G37" t="s">
        <v>4</v>
      </c>
      <c r="H37" s="4">
        <v>30.024809999999999</v>
      </c>
      <c r="I37" s="4">
        <v>22.828784120000002</v>
      </c>
      <c r="J37" s="4">
        <v>1.9851116630000001</v>
      </c>
      <c r="K37" s="4">
        <v>45.161290000000001</v>
      </c>
    </row>
    <row r="38" spans="1:13" x14ac:dyDescent="0.3">
      <c r="A38" t="s">
        <v>5</v>
      </c>
      <c r="B38" s="8">
        <v>19.525069999999999</v>
      </c>
      <c r="C38" s="8">
        <v>21.899736149999999</v>
      </c>
      <c r="D38" s="8">
        <v>6.5963060689999997</v>
      </c>
      <c r="E38" s="8">
        <v>51.97889</v>
      </c>
      <c r="G38" t="s">
        <v>5</v>
      </c>
      <c r="H38" s="4">
        <v>28.048780000000001</v>
      </c>
      <c r="I38" s="4">
        <v>20.243902439999999</v>
      </c>
      <c r="J38" s="4">
        <v>3.6585365849999998</v>
      </c>
      <c r="K38" s="4">
        <v>48.048780000000001</v>
      </c>
    </row>
    <row r="39" spans="1:13" x14ac:dyDescent="0.3">
      <c r="A39" t="s">
        <v>6</v>
      </c>
      <c r="B39" s="8">
        <v>25.23901</v>
      </c>
      <c r="C39" s="8">
        <v>21.223709370000002</v>
      </c>
      <c r="D39" s="8">
        <v>15.86998088</v>
      </c>
      <c r="E39" s="8">
        <v>37.667299999999997</v>
      </c>
      <c r="G39" t="s">
        <v>6</v>
      </c>
      <c r="H39" s="4">
        <v>21.728400000000001</v>
      </c>
      <c r="I39" s="4">
        <v>27.407407410000001</v>
      </c>
      <c r="J39" s="4">
        <v>2.2222222220000001</v>
      </c>
      <c r="K39" s="4">
        <v>48.641979999999997</v>
      </c>
    </row>
    <row r="41" spans="1:13" x14ac:dyDescent="0.3">
      <c r="A41" s="15" t="s">
        <v>22</v>
      </c>
    </row>
    <row r="42" spans="1:13" x14ac:dyDescent="0.3">
      <c r="A42" s="15" t="s">
        <v>348</v>
      </c>
      <c r="B42" s="16"/>
      <c r="C42" s="16"/>
      <c r="D42" s="16"/>
      <c r="E42" s="16"/>
    </row>
    <row r="43" spans="1:13" x14ac:dyDescent="0.3">
      <c r="A43" s="6"/>
      <c r="B43" s="5" t="s">
        <v>0</v>
      </c>
      <c r="C43" s="5" t="s">
        <v>2</v>
      </c>
      <c r="D43" s="5" t="s">
        <v>1</v>
      </c>
      <c r="E43" s="5" t="s">
        <v>100</v>
      </c>
    </row>
    <row r="44" spans="1:13" x14ac:dyDescent="0.3">
      <c r="A44" t="s">
        <v>4</v>
      </c>
      <c r="B44" s="4">
        <v>214.67</v>
      </c>
      <c r="C44" s="4">
        <v>173</v>
      </c>
      <c r="D44" s="4">
        <v>127.67</v>
      </c>
      <c r="E44" s="4">
        <v>72.33</v>
      </c>
    </row>
    <row r="45" spans="1:13" x14ac:dyDescent="0.3">
      <c r="A45" t="s">
        <v>5</v>
      </c>
      <c r="B45" s="4">
        <v>241.75</v>
      </c>
      <c r="C45" s="4">
        <v>195.25</v>
      </c>
      <c r="D45" s="4">
        <v>176.75</v>
      </c>
      <c r="E45" s="4">
        <v>81.5</v>
      </c>
    </row>
    <row r="46" spans="1:13" x14ac:dyDescent="0.3">
      <c r="A46" t="s">
        <v>6</v>
      </c>
      <c r="B46" s="4">
        <v>265</v>
      </c>
      <c r="C46" s="4">
        <v>240.67</v>
      </c>
      <c r="D46" s="4">
        <v>146.33000000000001</v>
      </c>
      <c r="E46" s="4">
        <v>97.67</v>
      </c>
    </row>
    <row r="48" spans="1:13" x14ac:dyDescent="0.3">
      <c r="A48" s="15" t="s">
        <v>380</v>
      </c>
      <c r="B48" s="16"/>
      <c r="C48" s="16"/>
    </row>
    <row r="49" spans="1:13" ht="43.2" x14ac:dyDescent="0.3">
      <c r="A49" s="6" t="s">
        <v>216</v>
      </c>
      <c r="B49" s="6" t="s">
        <v>213</v>
      </c>
      <c r="C49" s="6" t="s">
        <v>212</v>
      </c>
      <c r="D49" s="6" t="s">
        <v>214</v>
      </c>
      <c r="E49" s="6" t="s">
        <v>215</v>
      </c>
      <c r="F49" s="6" t="s">
        <v>218</v>
      </c>
      <c r="G49" s="6" t="s">
        <v>219</v>
      </c>
      <c r="H49" s="6" t="s">
        <v>220</v>
      </c>
    </row>
    <row r="50" spans="1:13" x14ac:dyDescent="0.3">
      <c r="A50" t="s">
        <v>226</v>
      </c>
      <c r="B50">
        <v>153.18</v>
      </c>
      <c r="C50">
        <v>244.39</v>
      </c>
      <c r="D50">
        <v>83.83</v>
      </c>
      <c r="E50">
        <v>74.64</v>
      </c>
      <c r="F50">
        <v>11.17</v>
      </c>
      <c r="G50">
        <v>8.11</v>
      </c>
      <c r="H50">
        <v>3.11</v>
      </c>
    </row>
    <row r="51" spans="1:13" ht="43.2" x14ac:dyDescent="0.3">
      <c r="A51" t="s">
        <v>217</v>
      </c>
      <c r="B51" s="6" t="s">
        <v>213</v>
      </c>
      <c r="C51" s="6" t="s">
        <v>212</v>
      </c>
      <c r="D51" s="6" t="s">
        <v>221</v>
      </c>
      <c r="E51" s="6" t="s">
        <v>215</v>
      </c>
      <c r="F51" s="6" t="s">
        <v>222</v>
      </c>
      <c r="G51" s="6" t="s">
        <v>223</v>
      </c>
      <c r="H51" s="6" t="s">
        <v>224</v>
      </c>
    </row>
    <row r="52" spans="1:13" x14ac:dyDescent="0.3">
      <c r="A52" t="s">
        <v>226</v>
      </c>
      <c r="B52">
        <v>153.18</v>
      </c>
      <c r="C52">
        <v>244.39</v>
      </c>
      <c r="D52">
        <v>202.97</v>
      </c>
      <c r="E52">
        <v>74.64</v>
      </c>
      <c r="F52">
        <v>62.72</v>
      </c>
      <c r="G52">
        <v>196.94</v>
      </c>
      <c r="H52">
        <v>55.81</v>
      </c>
    </row>
    <row r="54" spans="1:13" x14ac:dyDescent="0.3">
      <c r="A54" s="15" t="s">
        <v>23</v>
      </c>
    </row>
    <row r="55" spans="1:13" x14ac:dyDescent="0.3">
      <c r="A55" s="15" t="s">
        <v>374</v>
      </c>
      <c r="B55" s="16"/>
      <c r="C55" s="16"/>
      <c r="D55" s="16"/>
      <c r="E55" s="16"/>
      <c r="G55" s="15" t="s">
        <v>375</v>
      </c>
      <c r="H55" s="16"/>
      <c r="I55" s="16"/>
      <c r="J55" s="16"/>
      <c r="K55" s="16"/>
      <c r="L55" s="16"/>
      <c r="M55" s="16"/>
    </row>
    <row r="56" spans="1:13" s="6" customFormat="1" ht="40.200000000000003" x14ac:dyDescent="0.3">
      <c r="B56" s="7" t="s">
        <v>9</v>
      </c>
      <c r="C56" s="7" t="s">
        <v>10</v>
      </c>
      <c r="D56" s="7" t="s">
        <v>11</v>
      </c>
      <c r="E56" s="7" t="s">
        <v>12</v>
      </c>
      <c r="H56" s="7" t="s">
        <v>15</v>
      </c>
      <c r="I56" s="7" t="s">
        <v>16</v>
      </c>
      <c r="J56" s="7" t="s">
        <v>17</v>
      </c>
      <c r="K56" s="7" t="s">
        <v>12</v>
      </c>
    </row>
    <row r="57" spans="1:13" x14ac:dyDescent="0.3">
      <c r="A57" t="s">
        <v>4</v>
      </c>
      <c r="B57" s="4">
        <v>19.901319999999998</v>
      </c>
      <c r="C57" s="4">
        <v>6.5789470000000003</v>
      </c>
      <c r="D57" s="4">
        <v>56.578949999999999</v>
      </c>
      <c r="E57" s="4">
        <v>16.94079</v>
      </c>
      <c r="G57" t="s">
        <v>4</v>
      </c>
      <c r="H57" s="4">
        <v>52.941180000000003</v>
      </c>
      <c r="I57" s="4">
        <v>11.764709999999999</v>
      </c>
      <c r="J57" s="4">
        <v>5</v>
      </c>
      <c r="K57" s="4">
        <v>30.294119999999999</v>
      </c>
    </row>
    <row r="58" spans="1:13" x14ac:dyDescent="0.3">
      <c r="A58" t="s">
        <v>5</v>
      </c>
      <c r="B58" s="4">
        <v>14.827019999999999</v>
      </c>
      <c r="C58" s="4">
        <v>14.662269999999999</v>
      </c>
      <c r="D58" s="4">
        <v>39.37397</v>
      </c>
      <c r="E58" s="4">
        <v>31.13674</v>
      </c>
      <c r="G58" t="s">
        <v>5</v>
      </c>
      <c r="H58" s="4">
        <v>39.672800000000002</v>
      </c>
      <c r="I58" s="4">
        <v>18.200410000000002</v>
      </c>
      <c r="J58" s="4">
        <v>3.476483</v>
      </c>
      <c r="K58" s="4">
        <v>38.650309999999998</v>
      </c>
    </row>
    <row r="59" spans="1:13" x14ac:dyDescent="0.3">
      <c r="A59" t="s">
        <v>6</v>
      </c>
      <c r="B59" s="4">
        <v>8.9320389999999996</v>
      </c>
      <c r="C59" s="4">
        <v>4.6601939999999997</v>
      </c>
      <c r="D59" s="4">
        <v>59.223300000000002</v>
      </c>
      <c r="E59" s="4">
        <v>27.184470000000001</v>
      </c>
      <c r="G59" t="s">
        <v>6</v>
      </c>
      <c r="H59" s="4">
        <v>43.84384</v>
      </c>
      <c r="I59" s="4">
        <v>7.2072070000000004</v>
      </c>
      <c r="J59" s="4">
        <v>6.9069070000000004</v>
      </c>
      <c r="K59" s="4">
        <v>42.04204</v>
      </c>
    </row>
  </sheetData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047345-1A8C-4EAC-9792-110A2D7BD74E}">
  <dimension ref="A1:S81"/>
  <sheetViews>
    <sheetView topLeftCell="A37" zoomScale="70" zoomScaleNormal="70" workbookViewId="0">
      <selection activeCell="A40" sqref="A40:D40"/>
    </sheetView>
  </sheetViews>
  <sheetFormatPr defaultRowHeight="14.4" x14ac:dyDescent="0.3"/>
  <cols>
    <col min="1" max="1" width="11.21875" customWidth="1"/>
  </cols>
  <sheetData>
    <row r="1" spans="1:13" x14ac:dyDescent="0.3">
      <c r="A1" s="15" t="s">
        <v>49</v>
      </c>
    </row>
    <row r="2" spans="1:13" s="6" customFormat="1" ht="43.2" x14ac:dyDescent="0.3">
      <c r="A2" s="82" t="s">
        <v>26</v>
      </c>
      <c r="B2" s="7" t="s">
        <v>24</v>
      </c>
      <c r="C2" s="7" t="s">
        <v>27</v>
      </c>
      <c r="E2" s="82" t="s">
        <v>25</v>
      </c>
      <c r="F2" s="7" t="s">
        <v>24</v>
      </c>
      <c r="G2" s="7" t="s">
        <v>27</v>
      </c>
    </row>
    <row r="3" spans="1:13" x14ac:dyDescent="0.3">
      <c r="A3" t="s">
        <v>30</v>
      </c>
      <c r="B3" s="4">
        <v>1.1844E-2</v>
      </c>
      <c r="C3" s="4">
        <v>1.7561E-2</v>
      </c>
      <c r="E3" t="s">
        <v>30</v>
      </c>
      <c r="F3" s="4">
        <v>0.57680699999999996</v>
      </c>
      <c r="G3" s="4">
        <v>1.028656</v>
      </c>
    </row>
    <row r="4" spans="1:13" x14ac:dyDescent="0.3">
      <c r="A4" t="s">
        <v>31</v>
      </c>
      <c r="B4" s="4">
        <v>7.1370000000000001E-3</v>
      </c>
      <c r="C4" s="4">
        <v>1.804E-2</v>
      </c>
      <c r="E4" t="s">
        <v>31</v>
      </c>
      <c r="F4" s="4">
        <v>0.99741900000000006</v>
      </c>
      <c r="G4" s="4">
        <v>1.258248</v>
      </c>
    </row>
    <row r="5" spans="1:13" x14ac:dyDescent="0.3">
      <c r="A5" t="s">
        <v>32</v>
      </c>
      <c r="B5" s="4">
        <v>5.7990000000000003E-3</v>
      </c>
      <c r="C5" s="4">
        <v>2.2072000000000001E-2</v>
      </c>
      <c r="E5" t="s">
        <v>32</v>
      </c>
      <c r="F5" s="4">
        <v>0.82278200000000001</v>
      </c>
      <c r="G5" s="4">
        <v>1.2045630000000001</v>
      </c>
    </row>
    <row r="6" spans="1:13" x14ac:dyDescent="0.3">
      <c r="A6" t="s">
        <v>33</v>
      </c>
      <c r="B6" s="4">
        <v>9.7099999999999999E-3</v>
      </c>
      <c r="C6" s="4">
        <v>2.3788E-2</v>
      </c>
      <c r="E6" t="s">
        <v>33</v>
      </c>
      <c r="F6" s="4">
        <v>0.61223099999999997</v>
      </c>
      <c r="G6" s="4">
        <v>1.487182</v>
      </c>
    </row>
    <row r="7" spans="1:13" x14ac:dyDescent="0.3">
      <c r="A7" t="s">
        <v>34</v>
      </c>
      <c r="B7" s="4">
        <v>7.6899999999999998E-3</v>
      </c>
      <c r="C7" s="4">
        <v>1.6854000000000001E-2</v>
      </c>
      <c r="E7" t="s">
        <v>34</v>
      </c>
      <c r="F7" s="4">
        <v>0.57842099999999996</v>
      </c>
      <c r="G7" s="4">
        <v>1.2175180000000001</v>
      </c>
    </row>
    <row r="8" spans="1:13" x14ac:dyDescent="0.3">
      <c r="A8" t="s">
        <v>35</v>
      </c>
      <c r="B8" s="4">
        <v>6.5799999999999999E-3</v>
      </c>
      <c r="C8" s="4">
        <v>2.1871999999999999E-2</v>
      </c>
      <c r="E8" t="s">
        <v>35</v>
      </c>
      <c r="F8" s="4">
        <v>0.47082499999999999</v>
      </c>
      <c r="G8" s="4">
        <v>1.047396</v>
      </c>
    </row>
    <row r="9" spans="1:13" x14ac:dyDescent="0.3">
      <c r="A9" t="s">
        <v>36</v>
      </c>
      <c r="B9" s="4">
        <v>8.8710000000000004E-3</v>
      </c>
      <c r="C9" s="4">
        <v>2.299E-2</v>
      </c>
      <c r="E9" t="s">
        <v>36</v>
      </c>
      <c r="F9" s="4">
        <v>0.57969300000000001</v>
      </c>
      <c r="G9" s="4">
        <v>1.0029969999999999</v>
      </c>
    </row>
    <row r="10" spans="1:13" x14ac:dyDescent="0.3">
      <c r="A10" t="s">
        <v>37</v>
      </c>
      <c r="B10" s="4">
        <v>6.8409999999999999E-3</v>
      </c>
      <c r="C10" s="4">
        <v>2.1985000000000001E-2</v>
      </c>
      <c r="E10" t="s">
        <v>37</v>
      </c>
      <c r="F10" s="4">
        <v>0.52177099999999998</v>
      </c>
      <c r="G10" s="4">
        <v>0.927176</v>
      </c>
    </row>
    <row r="11" spans="1:13" x14ac:dyDescent="0.3">
      <c r="A11" t="s">
        <v>38</v>
      </c>
      <c r="B11" s="4">
        <v>1.1891000000000001E-2</v>
      </c>
      <c r="C11" s="4">
        <v>2.4799000000000002E-2</v>
      </c>
      <c r="E11" t="s">
        <v>38</v>
      </c>
      <c r="F11" s="4">
        <v>0.49216199999999999</v>
      </c>
      <c r="G11" s="4">
        <v>1.4180060000000001</v>
      </c>
    </row>
    <row r="12" spans="1:13" x14ac:dyDescent="0.3">
      <c r="E12" t="s">
        <v>39</v>
      </c>
      <c r="F12" s="4">
        <v>0.58611899999999995</v>
      </c>
      <c r="G12" s="4">
        <v>1.3125100000000001</v>
      </c>
    </row>
    <row r="14" spans="1:13" x14ac:dyDescent="0.3">
      <c r="A14" s="15" t="s">
        <v>48</v>
      </c>
    </row>
    <row r="15" spans="1:13" x14ac:dyDescent="0.3">
      <c r="A15" s="83" t="s">
        <v>29</v>
      </c>
      <c r="B15" s="86" t="s">
        <v>24</v>
      </c>
      <c r="C15" s="86"/>
      <c r="D15" s="86"/>
      <c r="E15" s="86"/>
      <c r="F15" s="86"/>
      <c r="G15" s="86"/>
      <c r="H15" s="86" t="s">
        <v>27</v>
      </c>
      <c r="I15" s="86"/>
      <c r="J15" s="86"/>
      <c r="K15" s="86"/>
      <c r="L15" s="86"/>
      <c r="M15" s="86"/>
    </row>
    <row r="16" spans="1:13" x14ac:dyDescent="0.3">
      <c r="A16" s="11"/>
      <c r="B16" s="5" t="s">
        <v>30</v>
      </c>
      <c r="C16" s="5" t="s">
        <v>31</v>
      </c>
      <c r="D16" s="5" t="s">
        <v>32</v>
      </c>
      <c r="E16" s="5" t="s">
        <v>33</v>
      </c>
      <c r="F16" s="5" t="s">
        <v>34</v>
      </c>
      <c r="G16" s="5" t="s">
        <v>35</v>
      </c>
      <c r="H16" s="5" t="s">
        <v>30</v>
      </c>
      <c r="I16" s="5" t="s">
        <v>31</v>
      </c>
      <c r="J16" s="5" t="s">
        <v>32</v>
      </c>
      <c r="K16" s="5" t="s">
        <v>33</v>
      </c>
      <c r="L16" s="5" t="s">
        <v>34</v>
      </c>
      <c r="M16" s="5" t="s">
        <v>35</v>
      </c>
    </row>
    <row r="17" spans="1:13" x14ac:dyDescent="0.3">
      <c r="A17" s="12" t="s">
        <v>40</v>
      </c>
      <c r="B17" s="4">
        <v>3.0081E-2</v>
      </c>
      <c r="C17" s="4">
        <v>8.8760000000000002E-3</v>
      </c>
      <c r="D17" s="4">
        <v>2.1367000000000001E-2</v>
      </c>
      <c r="E17" s="4">
        <v>1.8741000000000001E-2</v>
      </c>
      <c r="F17" s="4">
        <v>1.9411999999999999E-2</v>
      </c>
      <c r="G17" s="4">
        <v>1.4158E-2</v>
      </c>
      <c r="H17" s="4">
        <v>3.2287000000000003E-2</v>
      </c>
      <c r="I17" s="4">
        <v>3.8074999999999998E-2</v>
      </c>
      <c r="J17" s="4">
        <v>0.120223</v>
      </c>
      <c r="K17" s="4">
        <v>5.9142E-2</v>
      </c>
      <c r="L17" s="4">
        <v>6.8402000000000004E-2</v>
      </c>
      <c r="M17" s="4">
        <v>8.1424999999999997E-2</v>
      </c>
    </row>
    <row r="18" spans="1:13" x14ac:dyDescent="0.3">
      <c r="A18" s="12" t="s">
        <v>41</v>
      </c>
      <c r="B18" s="4">
        <v>2.7049999999999999E-3</v>
      </c>
      <c r="C18" s="4">
        <v>1.9170000000000001E-3</v>
      </c>
      <c r="D18" s="4">
        <v>2.5899999999999999E-3</v>
      </c>
      <c r="E18" s="4">
        <v>1.853E-3</v>
      </c>
      <c r="F18" s="4">
        <v>1.735E-3</v>
      </c>
      <c r="G18" s="4">
        <v>1.9740000000000001E-3</v>
      </c>
      <c r="H18" s="4">
        <v>1.32E-3</v>
      </c>
      <c r="I18" s="4">
        <v>4.4949999999999999E-3</v>
      </c>
      <c r="J18" s="4">
        <v>2.1589999999999999E-3</v>
      </c>
      <c r="K18" s="4">
        <v>6.4130000000000003E-3</v>
      </c>
      <c r="L18" s="4">
        <v>5.4710000000000002E-3</v>
      </c>
      <c r="M18" s="4">
        <v>4.1780000000000003E-3</v>
      </c>
    </row>
    <row r="20" spans="1:13" x14ac:dyDescent="0.3">
      <c r="A20" s="83" t="s">
        <v>42</v>
      </c>
      <c r="B20" s="86" t="s">
        <v>24</v>
      </c>
      <c r="C20" s="86"/>
      <c r="D20" s="86"/>
      <c r="E20" s="86"/>
      <c r="F20" s="86"/>
      <c r="G20" s="86"/>
      <c r="H20" s="86" t="s">
        <v>27</v>
      </c>
      <c r="I20" s="86"/>
      <c r="J20" s="86"/>
      <c r="K20" s="86"/>
      <c r="L20" s="86"/>
      <c r="M20" s="86"/>
    </row>
    <row r="21" spans="1:13" x14ac:dyDescent="0.3">
      <c r="A21" s="11"/>
      <c r="B21" s="5" t="s">
        <v>30</v>
      </c>
      <c r="C21" s="5" t="s">
        <v>31</v>
      </c>
      <c r="D21" s="5" t="s">
        <v>32</v>
      </c>
      <c r="E21" s="5" t="s">
        <v>33</v>
      </c>
      <c r="F21" s="5" t="s">
        <v>34</v>
      </c>
      <c r="G21" s="5" t="s">
        <v>35</v>
      </c>
      <c r="H21" s="5" t="s">
        <v>30</v>
      </c>
      <c r="I21" s="5" t="s">
        <v>31</v>
      </c>
      <c r="J21" s="5" t="s">
        <v>32</v>
      </c>
      <c r="K21" s="5" t="s">
        <v>33</v>
      </c>
      <c r="L21" s="5" t="s">
        <v>34</v>
      </c>
      <c r="M21" s="5" t="s">
        <v>35</v>
      </c>
    </row>
    <row r="22" spans="1:13" x14ac:dyDescent="0.3">
      <c r="A22" s="12" t="s">
        <v>40</v>
      </c>
      <c r="B22" s="4">
        <v>3.7356090000000002</v>
      </c>
      <c r="C22" s="4">
        <v>5.705228</v>
      </c>
      <c r="D22" s="4">
        <v>7.3838090000000003</v>
      </c>
      <c r="E22" s="4">
        <v>5.1402130000000001</v>
      </c>
      <c r="F22" s="4">
        <v>8.2119099999999996</v>
      </c>
      <c r="G22" s="4">
        <v>3.9122409999999999</v>
      </c>
      <c r="H22" s="4">
        <v>7.9986819999999996</v>
      </c>
      <c r="I22" s="4">
        <v>13.165480000000001</v>
      </c>
      <c r="J22" s="4">
        <v>6.8490919999999997</v>
      </c>
      <c r="K22" s="4">
        <v>12.81024</v>
      </c>
      <c r="L22" s="4">
        <v>16.87764</v>
      </c>
      <c r="M22" s="4">
        <v>14.91872</v>
      </c>
    </row>
    <row r="23" spans="1:13" x14ac:dyDescent="0.3">
      <c r="A23" s="12" t="s">
        <v>41</v>
      </c>
      <c r="B23" s="4">
        <v>0.44489400000000001</v>
      </c>
      <c r="C23" s="4">
        <v>0.81749799999999995</v>
      </c>
      <c r="D23" s="4">
        <v>0.71498200000000001</v>
      </c>
      <c r="E23" s="4">
        <v>0.51237100000000002</v>
      </c>
      <c r="F23" s="4">
        <v>0.48143799999999998</v>
      </c>
      <c r="G23" s="4">
        <v>0.29152</v>
      </c>
      <c r="H23" s="4">
        <v>0.59186399999999995</v>
      </c>
      <c r="I23" s="4">
        <v>1.307366</v>
      </c>
      <c r="J23" s="4">
        <v>0.58323199999999997</v>
      </c>
      <c r="K23" s="4">
        <v>0.92413199999999995</v>
      </c>
      <c r="L23" s="4">
        <v>1.085321</v>
      </c>
      <c r="M23" s="4">
        <v>0.76173999999999997</v>
      </c>
    </row>
    <row r="25" spans="1:13" x14ac:dyDescent="0.3">
      <c r="A25" s="15" t="s">
        <v>47</v>
      </c>
    </row>
    <row r="26" spans="1:13" x14ac:dyDescent="0.3">
      <c r="A26" s="15" t="s">
        <v>350</v>
      </c>
      <c r="B26" s="5" t="s">
        <v>24</v>
      </c>
      <c r="C26" s="5" t="s">
        <v>27</v>
      </c>
    </row>
    <row r="27" spans="1:13" x14ac:dyDescent="0.3">
      <c r="A27" t="s">
        <v>30</v>
      </c>
      <c r="B27" s="4">
        <v>8.7873549999999998</v>
      </c>
      <c r="C27" s="4">
        <v>4.7517379999999996</v>
      </c>
    </row>
    <row r="28" spans="1:13" x14ac:dyDescent="0.3">
      <c r="A28" t="s">
        <v>31</v>
      </c>
      <c r="B28" s="4">
        <v>8.9261920000000003</v>
      </c>
      <c r="C28" s="4">
        <v>7.2388820000000003</v>
      </c>
    </row>
    <row r="29" spans="1:13" x14ac:dyDescent="0.3">
      <c r="A29" t="s">
        <v>32</v>
      </c>
      <c r="B29" s="4">
        <v>9.947756</v>
      </c>
      <c r="C29" s="4">
        <v>5.4908070000000002</v>
      </c>
    </row>
    <row r="30" spans="1:13" x14ac:dyDescent="0.3">
      <c r="A30" t="s">
        <v>33</v>
      </c>
      <c r="B30" s="4">
        <v>8.1604320000000001</v>
      </c>
      <c r="C30" s="4">
        <v>5.0228349999999997</v>
      </c>
    </row>
    <row r="31" spans="1:13" x14ac:dyDescent="0.3">
      <c r="B31" s="4"/>
      <c r="C31" s="4"/>
    </row>
    <row r="32" spans="1:13" x14ac:dyDescent="0.3">
      <c r="A32" s="15" t="s">
        <v>46</v>
      </c>
    </row>
    <row r="33" spans="1:19" x14ac:dyDescent="0.3">
      <c r="A33" s="16" t="s">
        <v>351</v>
      </c>
      <c r="B33" s="86" t="s">
        <v>24</v>
      </c>
      <c r="C33" s="86"/>
      <c r="D33" s="86"/>
      <c r="E33" s="86"/>
      <c r="F33" s="86"/>
      <c r="G33" s="86" t="s">
        <v>27</v>
      </c>
      <c r="H33" s="86"/>
      <c r="I33" s="86"/>
      <c r="J33" s="86"/>
      <c r="K33" s="86"/>
    </row>
    <row r="34" spans="1:19" x14ac:dyDescent="0.3">
      <c r="B34" s="5" t="s">
        <v>30</v>
      </c>
      <c r="C34" s="5" t="s">
        <v>31</v>
      </c>
      <c r="D34" s="5" t="s">
        <v>32</v>
      </c>
      <c r="E34" s="5" t="s">
        <v>33</v>
      </c>
      <c r="F34" s="5"/>
      <c r="G34" s="5" t="s">
        <v>30</v>
      </c>
      <c r="H34" s="5" t="s">
        <v>31</v>
      </c>
      <c r="I34" s="5" t="s">
        <v>32</v>
      </c>
      <c r="J34" s="5" t="s">
        <v>33</v>
      </c>
      <c r="K34" s="5" t="s">
        <v>34</v>
      </c>
    </row>
    <row r="35" spans="1:19" x14ac:dyDescent="0.3">
      <c r="A35" s="12" t="s">
        <v>43</v>
      </c>
      <c r="B35" s="4">
        <v>8.6321569999999994</v>
      </c>
      <c r="C35" s="4">
        <v>11.927619999999999</v>
      </c>
      <c r="D35" s="4">
        <v>8.7752110000000005</v>
      </c>
      <c r="E35" s="4">
        <v>12.08</v>
      </c>
      <c r="F35" s="4"/>
      <c r="G35" s="4">
        <v>7.9870169999999998</v>
      </c>
      <c r="H35" s="4">
        <v>9.0374960000000009</v>
      </c>
      <c r="I35" s="4">
        <v>8.4345140000000001</v>
      </c>
      <c r="J35" s="4">
        <v>11.5</v>
      </c>
      <c r="K35" s="4">
        <v>11.4</v>
      </c>
    </row>
    <row r="36" spans="1:19" x14ac:dyDescent="0.3">
      <c r="A36" s="12" t="s">
        <v>44</v>
      </c>
      <c r="B36" s="4">
        <v>3.6981169999999999</v>
      </c>
      <c r="C36" s="4">
        <v>4.5573839999999999</v>
      </c>
      <c r="D36" s="4">
        <v>3.9427850000000002</v>
      </c>
      <c r="E36" s="4">
        <v>4.05</v>
      </c>
      <c r="F36" s="4"/>
      <c r="G36" s="4">
        <v>2.7846199999999999</v>
      </c>
      <c r="H36" s="4">
        <v>3.0584899999999999</v>
      </c>
      <c r="I36" s="4">
        <v>3.1760130000000002</v>
      </c>
      <c r="J36" s="4">
        <v>3.12</v>
      </c>
      <c r="K36" s="4">
        <v>3.72</v>
      </c>
    </row>
    <row r="37" spans="1:19" x14ac:dyDescent="0.3">
      <c r="A37" s="12" t="s">
        <v>45</v>
      </c>
      <c r="B37" s="4">
        <v>4.9340409999999997</v>
      </c>
      <c r="C37" s="4">
        <v>7.3702319999999997</v>
      </c>
      <c r="D37" s="4">
        <v>4.8324259999999999</v>
      </c>
      <c r="E37" s="4">
        <v>8.0299999999999994</v>
      </c>
      <c r="F37" s="4"/>
      <c r="G37" s="4">
        <v>5.2023970000000004</v>
      </c>
      <c r="H37" s="4">
        <v>5.9790070000000002</v>
      </c>
      <c r="I37" s="4">
        <v>5.258502</v>
      </c>
      <c r="J37" s="4">
        <v>8.4</v>
      </c>
      <c r="K37" s="4">
        <v>7.7</v>
      </c>
    </row>
    <row r="39" spans="1:19" x14ac:dyDescent="0.3">
      <c r="A39" s="81" t="s">
        <v>50</v>
      </c>
    </row>
    <row r="40" spans="1:19" x14ac:dyDescent="0.3">
      <c r="A40" s="81" t="s">
        <v>352</v>
      </c>
      <c r="B40" s="16"/>
      <c r="C40" s="16"/>
      <c r="D40" s="16"/>
    </row>
    <row r="41" spans="1:19" s="6" customFormat="1" ht="28.8" x14ac:dyDescent="0.3">
      <c r="A41" s="9" t="s">
        <v>68</v>
      </c>
      <c r="B41" s="7" t="s">
        <v>51</v>
      </c>
      <c r="C41" s="7" t="s">
        <v>52</v>
      </c>
      <c r="D41" s="7" t="s">
        <v>53</v>
      </c>
      <c r="F41" s="9" t="s">
        <v>69</v>
      </c>
      <c r="G41" s="7" t="s">
        <v>51</v>
      </c>
      <c r="H41" s="7" t="s">
        <v>52</v>
      </c>
      <c r="I41" s="7" t="s">
        <v>53</v>
      </c>
      <c r="K41" s="9" t="s">
        <v>82</v>
      </c>
      <c r="L41" s="7" t="s">
        <v>24</v>
      </c>
      <c r="M41" s="7" t="s">
        <v>80</v>
      </c>
      <c r="N41" s="7" t="s">
        <v>81</v>
      </c>
      <c r="P41" s="9" t="s">
        <v>89</v>
      </c>
      <c r="Q41" s="5" t="s">
        <v>24</v>
      </c>
      <c r="R41" s="5" t="s">
        <v>80</v>
      </c>
      <c r="S41" s="5" t="s">
        <v>81</v>
      </c>
    </row>
    <row r="42" spans="1:19" x14ac:dyDescent="0.3">
      <c r="A42" t="s">
        <v>30</v>
      </c>
      <c r="B42" s="4">
        <v>20.9</v>
      </c>
      <c r="C42" s="4">
        <v>16.3</v>
      </c>
      <c r="D42" s="4">
        <v>18.899999999999999</v>
      </c>
      <c r="F42" t="s">
        <v>30</v>
      </c>
      <c r="G42" s="4">
        <v>20.8</v>
      </c>
      <c r="H42" s="4">
        <v>18.2</v>
      </c>
      <c r="I42" s="4">
        <v>17.899999999999999</v>
      </c>
      <c r="K42" t="s">
        <v>30</v>
      </c>
      <c r="L42" s="4">
        <v>32.430210000000002</v>
      </c>
      <c r="M42" s="4">
        <v>22.624980000000001</v>
      </c>
      <c r="N42" s="4">
        <v>30.22794</v>
      </c>
      <c r="P42" t="s">
        <v>30</v>
      </c>
      <c r="Q42" s="4">
        <v>28.799990000000001</v>
      </c>
      <c r="R42" s="4">
        <v>27</v>
      </c>
      <c r="S42" s="4">
        <v>28.563649999999999</v>
      </c>
    </row>
    <row r="43" spans="1:19" x14ac:dyDescent="0.3">
      <c r="A43" t="s">
        <v>31</v>
      </c>
      <c r="B43" s="4">
        <v>22.1</v>
      </c>
      <c r="C43" s="4">
        <v>16.7</v>
      </c>
      <c r="D43" s="4">
        <v>19</v>
      </c>
      <c r="F43" t="s">
        <v>31</v>
      </c>
      <c r="G43" s="4">
        <v>22.9</v>
      </c>
      <c r="H43" s="4">
        <v>17.600000000000001</v>
      </c>
      <c r="I43" s="4">
        <v>20.2</v>
      </c>
      <c r="K43" t="s">
        <v>31</v>
      </c>
      <c r="L43" s="4">
        <v>32.67259</v>
      </c>
      <c r="M43" s="4">
        <v>25.112020000000001</v>
      </c>
      <c r="N43" s="4">
        <v>26.842690000000001</v>
      </c>
      <c r="P43" t="s">
        <v>31</v>
      </c>
      <c r="Q43" s="4">
        <v>33.405140000000003</v>
      </c>
      <c r="R43" s="4">
        <v>28</v>
      </c>
      <c r="S43" s="4">
        <v>26.53866</v>
      </c>
    </row>
    <row r="44" spans="1:19" x14ac:dyDescent="0.3">
      <c r="A44" t="s">
        <v>32</v>
      </c>
      <c r="B44" s="4">
        <v>19.7</v>
      </c>
      <c r="C44" s="4">
        <v>17.8</v>
      </c>
      <c r="D44" s="4">
        <v>19.399999999999999</v>
      </c>
      <c r="F44" t="s">
        <v>32</v>
      </c>
      <c r="G44" s="4">
        <v>23.4</v>
      </c>
      <c r="H44" s="4">
        <v>17.8</v>
      </c>
      <c r="I44" s="4">
        <v>18</v>
      </c>
      <c r="K44" t="s">
        <v>32</v>
      </c>
      <c r="L44" s="4">
        <v>36.014949999999999</v>
      </c>
      <c r="M44" s="4">
        <v>22.487310000000001</v>
      </c>
      <c r="N44" s="4">
        <v>31.470410000000001</v>
      </c>
      <c r="P44" t="s">
        <v>32</v>
      </c>
      <c r="Q44" s="4">
        <v>30.44746</v>
      </c>
      <c r="R44" s="4">
        <v>26.205020000000001</v>
      </c>
      <c r="S44" s="4">
        <v>29.724730000000001</v>
      </c>
    </row>
    <row r="45" spans="1:19" x14ac:dyDescent="0.3">
      <c r="A45" t="s">
        <v>33</v>
      </c>
      <c r="B45" s="4">
        <v>20.3</v>
      </c>
      <c r="C45" s="4">
        <v>13.5</v>
      </c>
      <c r="D45" s="4">
        <v>20.399999999999999</v>
      </c>
      <c r="F45" t="s">
        <v>33</v>
      </c>
      <c r="G45" s="4">
        <v>22.8</v>
      </c>
      <c r="H45" s="4">
        <v>17.899999999999999</v>
      </c>
      <c r="I45" s="4">
        <v>18.899999999999999</v>
      </c>
      <c r="K45" t="s">
        <v>33</v>
      </c>
      <c r="L45" s="4">
        <v>32.727719999999998</v>
      </c>
      <c r="M45" s="4">
        <v>25.19126</v>
      </c>
      <c r="N45" s="4">
        <v>31.27853</v>
      </c>
      <c r="P45" t="s">
        <v>33</v>
      </c>
      <c r="Q45" s="4">
        <v>29.19913</v>
      </c>
      <c r="R45" s="4">
        <v>25.705210000000001</v>
      </c>
      <c r="S45" s="4">
        <v>27.739879999999999</v>
      </c>
    </row>
    <row r="46" spans="1:19" x14ac:dyDescent="0.3">
      <c r="A46" t="s">
        <v>34</v>
      </c>
      <c r="B46" s="4">
        <v>20.7</v>
      </c>
      <c r="C46" s="4">
        <v>15</v>
      </c>
      <c r="D46" s="4">
        <v>20.399999999999999</v>
      </c>
      <c r="F46" t="s">
        <v>34</v>
      </c>
      <c r="G46" s="4">
        <v>22.8</v>
      </c>
      <c r="H46" s="4">
        <v>18.3</v>
      </c>
      <c r="I46" s="4">
        <v>19.3</v>
      </c>
      <c r="K46" t="s">
        <v>34</v>
      </c>
      <c r="L46" s="4">
        <v>33.500619999999998</v>
      </c>
      <c r="M46" s="4">
        <v>21.073640000000001</v>
      </c>
      <c r="N46" s="4">
        <v>30.81268</v>
      </c>
      <c r="P46" t="s">
        <v>34</v>
      </c>
      <c r="Q46" s="4">
        <v>30.406400000000001</v>
      </c>
      <c r="R46" s="4">
        <v>25.904350000000001</v>
      </c>
      <c r="S46" s="4">
        <v>26.701979999999999</v>
      </c>
    </row>
    <row r="47" spans="1:19" x14ac:dyDescent="0.3">
      <c r="A47" t="s">
        <v>35</v>
      </c>
      <c r="B47" s="4">
        <v>22.7</v>
      </c>
      <c r="C47" s="4">
        <v>13.5</v>
      </c>
      <c r="D47" s="4">
        <v>19.8</v>
      </c>
      <c r="F47" t="s">
        <v>35</v>
      </c>
      <c r="G47" s="4">
        <v>22.3</v>
      </c>
      <c r="H47" s="4">
        <v>15.8</v>
      </c>
      <c r="I47" s="4">
        <v>19.5</v>
      </c>
      <c r="K47" t="s">
        <v>35</v>
      </c>
      <c r="L47" s="4">
        <v>35.430579999999999</v>
      </c>
      <c r="M47" s="4">
        <v>24.21002</v>
      </c>
      <c r="N47" s="4">
        <v>32.727919999999997</v>
      </c>
      <c r="P47" t="s">
        <v>35</v>
      </c>
      <c r="Q47" s="4">
        <v>27.8948</v>
      </c>
      <c r="R47" s="4">
        <v>27.18946</v>
      </c>
      <c r="S47" s="4">
        <v>25.966909999999999</v>
      </c>
    </row>
    <row r="48" spans="1:19" x14ac:dyDescent="0.3">
      <c r="A48" t="s">
        <v>36</v>
      </c>
      <c r="B48" s="4">
        <v>21</v>
      </c>
      <c r="C48" s="4">
        <v>13.7</v>
      </c>
      <c r="D48" s="4">
        <v>19</v>
      </c>
      <c r="F48" t="s">
        <v>36</v>
      </c>
      <c r="G48" s="4">
        <v>23.2</v>
      </c>
      <c r="H48" s="4">
        <v>17.600000000000001</v>
      </c>
      <c r="I48" s="4">
        <v>20.2</v>
      </c>
      <c r="K48" t="s">
        <v>36</v>
      </c>
      <c r="L48" s="4">
        <v>31.101410000000001</v>
      </c>
      <c r="M48" s="4">
        <v>22.317900000000002</v>
      </c>
      <c r="N48" s="4">
        <v>29.98432</v>
      </c>
      <c r="P48" t="s">
        <v>36</v>
      </c>
      <c r="Q48" s="4">
        <v>30.92755</v>
      </c>
      <c r="R48" s="4">
        <v>25.06606</v>
      </c>
      <c r="S48" s="4">
        <v>27.916969999999999</v>
      </c>
    </row>
    <row r="49" spans="1:19" x14ac:dyDescent="0.3">
      <c r="A49" t="s">
        <v>37</v>
      </c>
      <c r="B49" s="4">
        <v>20.3</v>
      </c>
      <c r="C49" s="4">
        <v>17.5</v>
      </c>
      <c r="D49" s="4">
        <v>18.399999999999999</v>
      </c>
      <c r="F49" t="s">
        <v>37</v>
      </c>
      <c r="G49" s="4">
        <v>23.3</v>
      </c>
      <c r="H49" s="4">
        <v>18.8</v>
      </c>
      <c r="I49" s="4">
        <v>18.2</v>
      </c>
      <c r="K49" t="s">
        <v>37</v>
      </c>
      <c r="L49" s="4">
        <v>35.545079999999999</v>
      </c>
      <c r="M49" s="4">
        <v>23.376539999999999</v>
      </c>
      <c r="N49" s="4">
        <v>30.350670000000001</v>
      </c>
      <c r="P49" t="s">
        <v>37</v>
      </c>
      <c r="Q49" s="4">
        <v>27.731449999999999</v>
      </c>
      <c r="R49" s="4">
        <v>23.910399999999999</v>
      </c>
      <c r="S49" s="4">
        <v>29.63899</v>
      </c>
    </row>
    <row r="50" spans="1:19" x14ac:dyDescent="0.3">
      <c r="A50" t="s">
        <v>38</v>
      </c>
      <c r="B50" s="4">
        <v>21</v>
      </c>
      <c r="C50" s="4">
        <v>15.7</v>
      </c>
      <c r="D50" s="4">
        <v>20.6</v>
      </c>
      <c r="F50" t="s">
        <v>38</v>
      </c>
      <c r="G50" s="4">
        <v>21</v>
      </c>
      <c r="H50" s="4">
        <v>17.600000000000001</v>
      </c>
      <c r="I50" s="4">
        <v>21.9</v>
      </c>
      <c r="K50" t="s">
        <v>38</v>
      </c>
      <c r="L50" s="4">
        <v>34.76014</v>
      </c>
      <c r="M50" s="4">
        <v>22.650480000000002</v>
      </c>
      <c r="N50" s="4">
        <v>29.868739999999999</v>
      </c>
      <c r="P50" t="s">
        <v>38</v>
      </c>
      <c r="Q50" s="4">
        <v>28.89245</v>
      </c>
      <c r="R50" s="4">
        <v>25.844480000000001</v>
      </c>
      <c r="S50" s="4">
        <v>27.887889999999999</v>
      </c>
    </row>
    <row r="51" spans="1:19" x14ac:dyDescent="0.3">
      <c r="A51" t="s">
        <v>39</v>
      </c>
      <c r="B51" s="4">
        <v>19</v>
      </c>
      <c r="C51" s="4">
        <v>16.2</v>
      </c>
      <c r="D51" s="4">
        <v>19.7</v>
      </c>
      <c r="F51" t="s">
        <v>39</v>
      </c>
      <c r="G51" s="4">
        <v>23.2</v>
      </c>
      <c r="H51" s="4">
        <v>18.3</v>
      </c>
      <c r="I51" s="4">
        <v>19.3</v>
      </c>
      <c r="K51" t="s">
        <v>39</v>
      </c>
      <c r="L51" s="4">
        <v>35.781399999999998</v>
      </c>
      <c r="M51" s="4">
        <v>23.64845</v>
      </c>
      <c r="N51" s="4">
        <v>28.43411</v>
      </c>
      <c r="P51" t="s">
        <v>39</v>
      </c>
      <c r="Q51" s="4">
        <v>28.241330000000001</v>
      </c>
      <c r="R51" s="4">
        <v>26.413699999999999</v>
      </c>
      <c r="S51" s="4">
        <v>29.648119999999999</v>
      </c>
    </row>
    <row r="52" spans="1:19" x14ac:dyDescent="0.3">
      <c r="A52" t="s">
        <v>54</v>
      </c>
      <c r="B52" s="4">
        <v>23.1</v>
      </c>
      <c r="C52" s="4">
        <v>16</v>
      </c>
      <c r="D52" s="4">
        <v>20.8</v>
      </c>
      <c r="F52" t="s">
        <v>54</v>
      </c>
      <c r="G52" s="4">
        <v>22.8</v>
      </c>
      <c r="H52" s="4">
        <v>16.7</v>
      </c>
      <c r="I52" s="4">
        <v>21.2</v>
      </c>
      <c r="K52" t="s">
        <v>54</v>
      </c>
      <c r="L52" s="4">
        <v>34.466009999999997</v>
      </c>
      <c r="M52" s="4">
        <v>20.894870000000001</v>
      </c>
      <c r="N52" s="4">
        <v>30.346229999999998</v>
      </c>
      <c r="P52" t="s">
        <v>54</v>
      </c>
      <c r="Q52" s="4">
        <v>31.823920000000001</v>
      </c>
      <c r="R52" s="4">
        <v>26.701979999999999</v>
      </c>
      <c r="S52" s="4">
        <v>29.79674</v>
      </c>
    </row>
    <row r="53" spans="1:19" x14ac:dyDescent="0.3">
      <c r="A53" t="s">
        <v>55</v>
      </c>
      <c r="B53" s="4">
        <v>20.8</v>
      </c>
      <c r="C53" s="4">
        <v>15.9</v>
      </c>
      <c r="D53" s="4">
        <v>20.8</v>
      </c>
      <c r="F53" t="s">
        <v>55</v>
      </c>
      <c r="G53" s="4">
        <v>23.3</v>
      </c>
      <c r="H53" s="4">
        <v>19.2</v>
      </c>
      <c r="I53" s="4">
        <v>17.5</v>
      </c>
      <c r="K53" t="s">
        <v>55</v>
      </c>
      <c r="L53" s="4">
        <v>34.547110000000004</v>
      </c>
      <c r="M53" s="4">
        <v>23.771640000000001</v>
      </c>
      <c r="N53" s="4">
        <v>29.746919999999999</v>
      </c>
      <c r="P53" t="s">
        <v>55</v>
      </c>
      <c r="Q53" s="4">
        <v>31.62951</v>
      </c>
      <c r="R53" s="4">
        <v>25.966909999999999</v>
      </c>
      <c r="S53" s="4">
        <v>28.747730000000001</v>
      </c>
    </row>
    <row r="54" spans="1:19" x14ac:dyDescent="0.3">
      <c r="A54" t="s">
        <v>56</v>
      </c>
      <c r="B54" s="4">
        <v>22.1</v>
      </c>
      <c r="C54" s="4">
        <v>13.5</v>
      </c>
      <c r="D54" s="4">
        <v>20.100000000000001</v>
      </c>
      <c r="F54" t="s">
        <v>56</v>
      </c>
      <c r="G54" s="4">
        <v>23.4</v>
      </c>
      <c r="H54" s="4">
        <v>19.399999999999999</v>
      </c>
      <c r="I54" s="4">
        <v>21.3</v>
      </c>
      <c r="K54" t="s">
        <v>56</v>
      </c>
      <c r="L54" s="4">
        <v>32.833829999999999</v>
      </c>
      <c r="M54" s="4">
        <v>28.357600000000001</v>
      </c>
      <c r="N54" s="4">
        <v>31.864529999999998</v>
      </c>
      <c r="P54" t="s">
        <v>56</v>
      </c>
      <c r="Q54" s="4">
        <v>33.67794</v>
      </c>
      <c r="R54" s="4">
        <v>25.31202</v>
      </c>
      <c r="S54" s="4">
        <v>30.215599999999998</v>
      </c>
    </row>
    <row r="55" spans="1:19" x14ac:dyDescent="0.3">
      <c r="A55" t="s">
        <v>57</v>
      </c>
      <c r="B55" s="4">
        <v>20.2</v>
      </c>
      <c r="C55" s="4">
        <v>15.7</v>
      </c>
      <c r="D55" s="4">
        <v>19.2</v>
      </c>
      <c r="F55" t="s">
        <v>57</v>
      </c>
      <c r="G55" s="4">
        <v>21.6</v>
      </c>
      <c r="H55" s="4">
        <v>16.7</v>
      </c>
      <c r="I55" s="4">
        <v>18.3</v>
      </c>
      <c r="K55" t="s">
        <v>57</v>
      </c>
      <c r="L55" s="4">
        <v>32.603810000000003</v>
      </c>
      <c r="M55" s="4">
        <v>23.520320000000002</v>
      </c>
      <c r="N55" s="4">
        <v>29.789470000000001</v>
      </c>
      <c r="P55" t="s">
        <v>57</v>
      </c>
      <c r="Q55" s="4">
        <v>28.799309999999998</v>
      </c>
      <c r="R55" s="4">
        <v>22.4573</v>
      </c>
      <c r="S55" s="4">
        <v>25.844480000000001</v>
      </c>
    </row>
    <row r="56" spans="1:19" x14ac:dyDescent="0.3">
      <c r="A56" t="s">
        <v>58</v>
      </c>
      <c r="B56" s="4">
        <v>19.5</v>
      </c>
      <c r="C56" s="4">
        <v>15.1</v>
      </c>
      <c r="D56" s="4">
        <v>18.8</v>
      </c>
      <c r="F56" t="s">
        <v>58</v>
      </c>
      <c r="G56" s="4">
        <v>21.4</v>
      </c>
      <c r="H56" s="4">
        <v>18</v>
      </c>
      <c r="I56" s="4">
        <v>18.3</v>
      </c>
      <c r="K56" t="s">
        <v>58</v>
      </c>
      <c r="L56" s="4">
        <v>33.432879999999997</v>
      </c>
      <c r="M56" s="4">
        <v>25.440249999999999</v>
      </c>
      <c r="N56" s="4">
        <v>28.853280000000002</v>
      </c>
      <c r="P56" t="s">
        <v>58</v>
      </c>
      <c r="Q56" s="4">
        <v>31.576129999999999</v>
      </c>
      <c r="R56" s="4">
        <v>24.33333</v>
      </c>
      <c r="S56" s="4">
        <v>26.413699999999999</v>
      </c>
    </row>
    <row r="57" spans="1:19" x14ac:dyDescent="0.3">
      <c r="A57" t="s">
        <v>59</v>
      </c>
      <c r="B57" s="4">
        <v>21.8</v>
      </c>
      <c r="C57" s="4">
        <v>16.2</v>
      </c>
      <c r="D57" s="4">
        <v>19.2</v>
      </c>
      <c r="F57" t="s">
        <v>59</v>
      </c>
      <c r="G57" s="4">
        <v>21.3</v>
      </c>
      <c r="H57" s="4">
        <v>17.2</v>
      </c>
      <c r="I57" s="4">
        <v>20.399999999999999</v>
      </c>
      <c r="K57" t="s">
        <v>59</v>
      </c>
      <c r="L57" s="4">
        <v>29.512609999999999</v>
      </c>
      <c r="M57" s="4">
        <v>23.505500000000001</v>
      </c>
      <c r="N57" s="4">
        <v>30.298870000000001</v>
      </c>
      <c r="P57" t="s">
        <v>59</v>
      </c>
      <c r="Q57" s="4">
        <v>32.600520000000003</v>
      </c>
      <c r="R57" s="4">
        <v>25.70682</v>
      </c>
      <c r="S57" s="4">
        <v>31.28445</v>
      </c>
    </row>
    <row r="58" spans="1:19" x14ac:dyDescent="0.3">
      <c r="A58" t="s">
        <v>60</v>
      </c>
      <c r="B58" s="4">
        <v>22.5</v>
      </c>
      <c r="C58" s="4">
        <v>14</v>
      </c>
      <c r="D58" s="4">
        <v>18.399999999999999</v>
      </c>
      <c r="F58" t="s">
        <v>60</v>
      </c>
      <c r="G58" s="4">
        <v>19.600000000000001</v>
      </c>
      <c r="H58" s="4"/>
      <c r="I58" s="4">
        <v>19.399999999999999</v>
      </c>
      <c r="K58" t="s">
        <v>60</v>
      </c>
      <c r="L58" s="4">
        <v>31.420809999999999</v>
      </c>
      <c r="M58" s="4">
        <v>24.83</v>
      </c>
      <c r="N58" s="4">
        <v>31.015059999999998</v>
      </c>
      <c r="P58" t="s">
        <v>60</v>
      </c>
      <c r="Q58" s="4">
        <v>26.165690000000001</v>
      </c>
      <c r="R58" s="4">
        <v>24.23443</v>
      </c>
      <c r="S58" s="4">
        <v>25.811669999999999</v>
      </c>
    </row>
    <row r="59" spans="1:19" x14ac:dyDescent="0.3">
      <c r="A59" t="s">
        <v>61</v>
      </c>
      <c r="B59" s="4">
        <v>21.9</v>
      </c>
      <c r="C59" s="4">
        <v>14.5</v>
      </c>
      <c r="D59" s="4">
        <v>18.100000000000001</v>
      </c>
      <c r="F59" t="s">
        <v>61</v>
      </c>
      <c r="G59" s="4">
        <v>20.5</v>
      </c>
      <c r="H59" s="4"/>
      <c r="I59" s="4">
        <v>22.3</v>
      </c>
      <c r="K59" t="s">
        <v>61</v>
      </c>
      <c r="L59" s="4">
        <v>29.53031</v>
      </c>
      <c r="M59" s="4">
        <v>22.43</v>
      </c>
      <c r="N59" s="4">
        <v>29.686039999999998</v>
      </c>
      <c r="P59" t="s">
        <v>61</v>
      </c>
      <c r="Q59" s="4">
        <v>27.599409999999999</v>
      </c>
      <c r="R59" s="4">
        <v>23.351379999999999</v>
      </c>
      <c r="S59" s="4">
        <v>29.657360000000001</v>
      </c>
    </row>
    <row r="60" spans="1:19" x14ac:dyDescent="0.3">
      <c r="A60" t="s">
        <v>62</v>
      </c>
      <c r="B60" s="4">
        <v>21.5</v>
      </c>
      <c r="C60" s="4">
        <v>17.2</v>
      </c>
      <c r="D60" s="4">
        <v>18.399999999999999</v>
      </c>
      <c r="F60" t="s">
        <v>62</v>
      </c>
      <c r="G60" s="4">
        <v>21.1</v>
      </c>
      <c r="H60" s="4"/>
      <c r="I60" s="4">
        <v>22</v>
      </c>
      <c r="K60" t="s">
        <v>62</v>
      </c>
      <c r="L60" s="4">
        <v>36.247259999999997</v>
      </c>
      <c r="M60" s="4">
        <v>23.113510000000002</v>
      </c>
      <c r="N60" s="4">
        <v>28.164639999999999</v>
      </c>
      <c r="P60" t="s">
        <v>62</v>
      </c>
      <c r="Q60" s="4">
        <v>30.412939999999999</v>
      </c>
      <c r="R60" s="4"/>
      <c r="S60" s="4"/>
    </row>
    <row r="61" spans="1:19" x14ac:dyDescent="0.3">
      <c r="A61" t="s">
        <v>63</v>
      </c>
      <c r="B61" s="4">
        <v>22.6</v>
      </c>
      <c r="C61" s="4"/>
      <c r="D61" s="4">
        <v>18.100000000000001</v>
      </c>
      <c r="F61" t="s">
        <v>63</v>
      </c>
      <c r="G61" s="4">
        <v>23.5</v>
      </c>
      <c r="H61" s="4"/>
      <c r="I61" s="4">
        <v>22.3</v>
      </c>
      <c r="K61" t="s">
        <v>63</v>
      </c>
      <c r="L61" s="4">
        <v>35.301290000000002</v>
      </c>
      <c r="M61" s="4">
        <v>24.412590000000002</v>
      </c>
      <c r="N61" s="4">
        <v>28.534269999999999</v>
      </c>
      <c r="P61" t="s">
        <v>63</v>
      </c>
      <c r="Q61" s="4">
        <v>32.209940000000003</v>
      </c>
      <c r="R61" s="4"/>
      <c r="S61" s="4"/>
    </row>
    <row r="62" spans="1:19" x14ac:dyDescent="0.3">
      <c r="A62" t="s">
        <v>64</v>
      </c>
      <c r="B62" s="4">
        <v>21.7</v>
      </c>
      <c r="C62" s="4"/>
      <c r="D62" s="4"/>
      <c r="F62" t="s">
        <v>64</v>
      </c>
      <c r="G62" s="4">
        <v>19.899999999999999</v>
      </c>
      <c r="H62" s="4"/>
      <c r="I62" s="4"/>
      <c r="K62" t="s">
        <v>64</v>
      </c>
      <c r="L62" s="4">
        <v>34.523110000000003</v>
      </c>
      <c r="M62" s="4">
        <v>24.107880000000002</v>
      </c>
      <c r="N62" s="4">
        <v>31.06542</v>
      </c>
      <c r="P62" t="s">
        <v>64</v>
      </c>
      <c r="Q62" s="4">
        <v>29.766349999999999</v>
      </c>
      <c r="R62" s="4"/>
      <c r="S62" s="4"/>
    </row>
    <row r="63" spans="1:19" x14ac:dyDescent="0.3">
      <c r="A63" t="s">
        <v>65</v>
      </c>
      <c r="B63" s="4">
        <v>17.600000000000001</v>
      </c>
      <c r="C63" s="4"/>
      <c r="D63" s="4"/>
      <c r="F63" t="s">
        <v>65</v>
      </c>
      <c r="G63" s="4">
        <v>22.2</v>
      </c>
      <c r="H63" s="4"/>
      <c r="I63" s="4"/>
      <c r="K63" t="s">
        <v>65</v>
      </c>
      <c r="L63" s="4">
        <v>33.723230000000001</v>
      </c>
      <c r="M63" s="4">
        <v>22.721910000000001</v>
      </c>
      <c r="N63" s="4">
        <v>27.288640000000001</v>
      </c>
      <c r="P63" t="s">
        <v>65</v>
      </c>
      <c r="Q63" s="4">
        <v>30.64594</v>
      </c>
      <c r="R63" s="4"/>
      <c r="S63" s="4"/>
    </row>
    <row r="64" spans="1:19" x14ac:dyDescent="0.3">
      <c r="A64" t="s">
        <v>66</v>
      </c>
      <c r="B64" s="4">
        <v>19</v>
      </c>
      <c r="C64" s="4"/>
      <c r="D64" s="4"/>
      <c r="F64" t="s">
        <v>66</v>
      </c>
      <c r="G64" s="4">
        <v>20.9</v>
      </c>
      <c r="H64" s="4"/>
      <c r="I64" s="4"/>
      <c r="K64" t="s">
        <v>66</v>
      </c>
      <c r="L64" s="4">
        <v>31.257650000000002</v>
      </c>
      <c r="M64" s="4">
        <v>26.730930000000001</v>
      </c>
      <c r="N64" s="4">
        <v>30.481459999999998</v>
      </c>
      <c r="P64" t="s">
        <v>66</v>
      </c>
      <c r="Q64" s="4">
        <v>30.9603</v>
      </c>
      <c r="R64" s="4"/>
      <c r="S64" s="4"/>
    </row>
    <row r="65" spans="1:19" x14ac:dyDescent="0.3">
      <c r="A65" t="s">
        <v>67</v>
      </c>
      <c r="B65" s="4">
        <v>20.399999999999999</v>
      </c>
      <c r="C65" s="4"/>
      <c r="D65" s="4"/>
      <c r="F65" t="s">
        <v>67</v>
      </c>
      <c r="G65" s="4">
        <v>21.4</v>
      </c>
      <c r="H65" s="4"/>
      <c r="I65" s="4"/>
      <c r="K65" t="s">
        <v>67</v>
      </c>
      <c r="L65" s="4">
        <v>32.230049999999999</v>
      </c>
      <c r="M65" s="4">
        <v>24.143789999999999</v>
      </c>
      <c r="N65" s="4">
        <v>26.633459999999999</v>
      </c>
      <c r="P65" t="s">
        <v>67</v>
      </c>
      <c r="Q65" s="4">
        <v>30.126110000000001</v>
      </c>
      <c r="R65" s="4"/>
      <c r="S65" s="4"/>
    </row>
    <row r="66" spans="1:19" x14ac:dyDescent="0.3">
      <c r="F66" t="s">
        <v>70</v>
      </c>
      <c r="G66" s="4">
        <v>19.8</v>
      </c>
      <c r="H66" s="4"/>
      <c r="I66" s="4"/>
      <c r="K66" t="s">
        <v>70</v>
      </c>
      <c r="L66" s="4">
        <v>34.583329999999997</v>
      </c>
      <c r="M66" s="4"/>
      <c r="N66" s="4">
        <v>27.6068</v>
      </c>
      <c r="P66" t="s">
        <v>70</v>
      </c>
      <c r="Q66" s="4">
        <v>31.843309999999999</v>
      </c>
      <c r="R66" s="4"/>
      <c r="S66" s="4"/>
    </row>
    <row r="67" spans="1:19" x14ac:dyDescent="0.3">
      <c r="F67" t="s">
        <v>71</v>
      </c>
      <c r="G67" s="4">
        <v>22.4</v>
      </c>
      <c r="H67" s="4"/>
      <c r="I67" s="4"/>
      <c r="K67" t="s">
        <v>71</v>
      </c>
      <c r="L67" s="4">
        <v>33.49926</v>
      </c>
      <c r="M67" s="4"/>
      <c r="N67" s="4">
        <v>29.977170000000001</v>
      </c>
      <c r="P67" t="s">
        <v>71</v>
      </c>
      <c r="Q67" s="4">
        <v>26.113790000000002</v>
      </c>
      <c r="R67" s="4"/>
      <c r="S67" s="4"/>
    </row>
    <row r="68" spans="1:19" x14ac:dyDescent="0.3">
      <c r="F68" t="s">
        <v>72</v>
      </c>
      <c r="G68" s="4">
        <v>22.8</v>
      </c>
      <c r="H68" s="4"/>
      <c r="I68" s="4"/>
      <c r="K68" t="s">
        <v>72</v>
      </c>
      <c r="L68" s="4">
        <v>32.208559999999999</v>
      </c>
      <c r="M68" s="4"/>
      <c r="N68" s="4">
        <v>25.817550000000001</v>
      </c>
      <c r="P68" t="s">
        <v>72</v>
      </c>
      <c r="Q68" s="4">
        <v>30.211010000000002</v>
      </c>
      <c r="R68" s="4"/>
      <c r="S68" s="4"/>
    </row>
    <row r="69" spans="1:19" x14ac:dyDescent="0.3">
      <c r="F69" t="s">
        <v>73</v>
      </c>
      <c r="G69" s="4">
        <v>21.7</v>
      </c>
      <c r="H69" s="4"/>
      <c r="I69" s="4"/>
      <c r="K69" t="s">
        <v>73</v>
      </c>
      <c r="L69" s="4">
        <v>29.46246</v>
      </c>
      <c r="M69" s="4"/>
      <c r="N69" s="4"/>
      <c r="P69" t="s">
        <v>73</v>
      </c>
      <c r="Q69" s="4">
        <v>31.789850000000001</v>
      </c>
      <c r="R69" s="4"/>
      <c r="S69" s="4"/>
    </row>
    <row r="70" spans="1:19" x14ac:dyDescent="0.3">
      <c r="F70" t="s">
        <v>74</v>
      </c>
      <c r="G70" s="4">
        <v>22.9</v>
      </c>
      <c r="H70" s="4"/>
      <c r="I70" s="4"/>
      <c r="K70" t="s">
        <v>74</v>
      </c>
      <c r="L70" s="4">
        <v>34.473059999999997</v>
      </c>
      <c r="M70" s="4"/>
      <c r="N70" s="4"/>
      <c r="P70" t="s">
        <v>74</v>
      </c>
      <c r="Q70" s="4">
        <v>28.941500000000001</v>
      </c>
      <c r="R70" s="4"/>
      <c r="S70" s="4"/>
    </row>
    <row r="71" spans="1:19" x14ac:dyDescent="0.3">
      <c r="F71" t="s">
        <v>75</v>
      </c>
      <c r="G71" s="4">
        <v>19.2</v>
      </c>
      <c r="H71" s="4"/>
      <c r="I71" s="4"/>
      <c r="K71" t="s">
        <v>75</v>
      </c>
      <c r="L71" s="4">
        <v>34.98939</v>
      </c>
      <c r="M71" s="4"/>
      <c r="N71" s="4"/>
      <c r="P71" t="s">
        <v>75</v>
      </c>
      <c r="Q71" s="4">
        <v>30.218530000000001</v>
      </c>
      <c r="R71" s="4"/>
      <c r="S71" s="4"/>
    </row>
    <row r="72" spans="1:19" x14ac:dyDescent="0.3">
      <c r="F72" t="s">
        <v>76</v>
      </c>
      <c r="G72" s="4">
        <v>18.7</v>
      </c>
      <c r="H72" s="4"/>
      <c r="I72" s="4"/>
      <c r="K72" t="s">
        <v>76</v>
      </c>
      <c r="L72" s="4">
        <v>29.084769999999999</v>
      </c>
      <c r="M72" s="4"/>
      <c r="N72" s="4"/>
      <c r="P72" t="s">
        <v>76</v>
      </c>
      <c r="Q72" s="4">
        <v>30.05133</v>
      </c>
      <c r="R72" s="4"/>
      <c r="S72" s="4"/>
    </row>
    <row r="73" spans="1:19" x14ac:dyDescent="0.3">
      <c r="F73" t="s">
        <v>77</v>
      </c>
      <c r="G73" s="4">
        <v>18.5</v>
      </c>
      <c r="H73" s="4"/>
      <c r="I73" s="4"/>
      <c r="K73" t="s">
        <v>77</v>
      </c>
      <c r="L73" s="4">
        <v>28.96611</v>
      </c>
      <c r="M73" s="4"/>
      <c r="N73" s="4"/>
      <c r="P73" t="s">
        <v>77</v>
      </c>
      <c r="Q73" s="4">
        <v>29.238520000000001</v>
      </c>
      <c r="R73" s="4"/>
      <c r="S73" s="4"/>
    </row>
    <row r="74" spans="1:19" x14ac:dyDescent="0.3">
      <c r="F74" t="s">
        <v>78</v>
      </c>
      <c r="G74" s="4">
        <v>18.600000000000001</v>
      </c>
      <c r="H74" s="4"/>
      <c r="I74" s="4"/>
      <c r="K74" t="s">
        <v>78</v>
      </c>
      <c r="L74" s="4">
        <v>37.469239999999999</v>
      </c>
      <c r="M74" s="4"/>
      <c r="N74" s="4"/>
      <c r="P74" t="s">
        <v>78</v>
      </c>
      <c r="Q74" s="4">
        <v>27.98244</v>
      </c>
      <c r="R74" s="4"/>
      <c r="S74" s="4"/>
    </row>
    <row r="75" spans="1:19" x14ac:dyDescent="0.3">
      <c r="F75" t="s">
        <v>79</v>
      </c>
      <c r="G75" s="4">
        <v>19.8</v>
      </c>
      <c r="H75" s="4"/>
      <c r="I75" s="4"/>
      <c r="K75" t="s">
        <v>79</v>
      </c>
      <c r="L75" s="4">
        <v>37.203659999999999</v>
      </c>
      <c r="M75" s="4"/>
      <c r="N75" s="4"/>
      <c r="P75" t="s">
        <v>79</v>
      </c>
      <c r="Q75" s="4">
        <v>28.27704</v>
      </c>
      <c r="R75" s="4"/>
      <c r="S75" s="4"/>
    </row>
    <row r="76" spans="1:19" x14ac:dyDescent="0.3">
      <c r="K76" t="s">
        <v>83</v>
      </c>
      <c r="L76" s="4">
        <v>33.565620000000003</v>
      </c>
      <c r="M76" s="4"/>
      <c r="N76" s="4"/>
      <c r="P76" t="s">
        <v>83</v>
      </c>
      <c r="Q76" s="4">
        <v>30.203019999999999</v>
      </c>
      <c r="R76" s="4"/>
      <c r="S76" s="4"/>
    </row>
    <row r="77" spans="1:19" x14ac:dyDescent="0.3">
      <c r="K77" t="s">
        <v>84</v>
      </c>
      <c r="L77" s="4">
        <v>33.541960000000003</v>
      </c>
      <c r="M77" s="4"/>
      <c r="N77" s="4"/>
    </row>
    <row r="78" spans="1:19" x14ac:dyDescent="0.3">
      <c r="K78" t="s">
        <v>85</v>
      </c>
      <c r="L78" s="4">
        <v>33.3157</v>
      </c>
      <c r="M78" s="4"/>
      <c r="N78" s="4"/>
    </row>
    <row r="79" spans="1:19" x14ac:dyDescent="0.3">
      <c r="K79" t="s">
        <v>86</v>
      </c>
      <c r="L79" s="4">
        <v>33.571210000000001</v>
      </c>
      <c r="M79" s="4"/>
      <c r="N79" s="4"/>
    </row>
    <row r="80" spans="1:19" x14ac:dyDescent="0.3">
      <c r="K80" t="s">
        <v>87</v>
      </c>
      <c r="L80" s="4">
        <v>35.24727</v>
      </c>
      <c r="M80" s="4"/>
      <c r="N80" s="4"/>
    </row>
    <row r="81" spans="11:14" x14ac:dyDescent="0.3">
      <c r="K81" t="s">
        <v>88</v>
      </c>
      <c r="L81" s="4">
        <v>29.679739999999999</v>
      </c>
      <c r="M81" s="4"/>
      <c r="N81" s="4"/>
    </row>
  </sheetData>
  <mergeCells count="6">
    <mergeCell ref="B15:G15"/>
    <mergeCell ref="H15:M15"/>
    <mergeCell ref="B20:G20"/>
    <mergeCell ref="H20:M20"/>
    <mergeCell ref="B33:F33"/>
    <mergeCell ref="G33:K33"/>
  </mergeCells>
  <phoneticPr fontId="4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CA0228-90BD-4969-91D9-F94467A2871E}">
  <dimension ref="A1:O19"/>
  <sheetViews>
    <sheetView zoomScale="70" zoomScaleNormal="70" workbookViewId="0">
      <selection activeCell="I11" sqref="I11"/>
    </sheetView>
  </sheetViews>
  <sheetFormatPr defaultRowHeight="14.4" x14ac:dyDescent="0.3"/>
  <cols>
    <col min="1" max="1" width="19" customWidth="1"/>
    <col min="9" max="9" width="17.6640625" customWidth="1"/>
  </cols>
  <sheetData>
    <row r="1" spans="1:15" x14ac:dyDescent="0.3">
      <c r="A1" s="3" t="s">
        <v>90</v>
      </c>
    </row>
    <row r="2" spans="1:15" x14ac:dyDescent="0.3">
      <c r="A2" s="15" t="s">
        <v>353</v>
      </c>
    </row>
    <row r="3" spans="1:15" s="6" customFormat="1" ht="28.8" x14ac:dyDescent="0.3">
      <c r="A3" s="82" t="s">
        <v>93</v>
      </c>
      <c r="B3" s="86" t="s">
        <v>51</v>
      </c>
      <c r="C3" s="86"/>
      <c r="D3" s="86"/>
      <c r="E3" s="86" t="s">
        <v>27</v>
      </c>
      <c r="F3" s="86"/>
      <c r="G3" s="86"/>
      <c r="I3" s="82" t="s">
        <v>92</v>
      </c>
      <c r="J3" s="86" t="s">
        <v>51</v>
      </c>
      <c r="K3" s="86"/>
      <c r="L3" s="86"/>
      <c r="M3" s="86" t="s">
        <v>28</v>
      </c>
      <c r="N3" s="86"/>
      <c r="O3" s="86"/>
    </row>
    <row r="4" spans="1:15" s="6" customFormat="1" x14ac:dyDescent="0.3">
      <c r="A4" s="9"/>
      <c r="B4" s="5" t="s">
        <v>30</v>
      </c>
      <c r="C4" s="5" t="s">
        <v>31</v>
      </c>
      <c r="D4" s="5" t="s">
        <v>32</v>
      </c>
      <c r="E4" s="5" t="s">
        <v>30</v>
      </c>
      <c r="F4" s="5" t="s">
        <v>31</v>
      </c>
      <c r="G4" s="5" t="s">
        <v>32</v>
      </c>
      <c r="J4" s="5" t="s">
        <v>30</v>
      </c>
      <c r="K4" s="5" t="s">
        <v>31</v>
      </c>
      <c r="L4" s="5" t="s">
        <v>32</v>
      </c>
      <c r="M4" s="5" t="s">
        <v>30</v>
      </c>
      <c r="N4" s="5" t="s">
        <v>31</v>
      </c>
      <c r="O4" s="5" t="s">
        <v>32</v>
      </c>
    </row>
    <row r="5" spans="1:15" x14ac:dyDescent="0.3">
      <c r="A5" s="12" t="s">
        <v>3</v>
      </c>
      <c r="B5" s="4">
        <v>57</v>
      </c>
      <c r="C5" s="4">
        <v>54.17</v>
      </c>
      <c r="D5" s="4">
        <v>69.17</v>
      </c>
      <c r="E5" s="4">
        <v>66</v>
      </c>
      <c r="F5" s="4">
        <v>50</v>
      </c>
      <c r="G5" s="4">
        <v>52.67</v>
      </c>
      <c r="I5" s="12" t="s">
        <v>3</v>
      </c>
      <c r="J5" s="4">
        <v>172</v>
      </c>
      <c r="K5" s="4">
        <v>149</v>
      </c>
      <c r="L5" s="4">
        <v>180</v>
      </c>
      <c r="M5" s="4">
        <v>184</v>
      </c>
      <c r="N5" s="4">
        <v>144</v>
      </c>
      <c r="O5" s="4">
        <v>129</v>
      </c>
    </row>
    <row r="6" spans="1:15" x14ac:dyDescent="0.3">
      <c r="A6" s="12" t="s">
        <v>7</v>
      </c>
      <c r="B6" s="4">
        <v>60.8</v>
      </c>
      <c r="C6" s="4">
        <v>63.75</v>
      </c>
      <c r="D6" s="4">
        <v>80.599999999999994</v>
      </c>
      <c r="E6" s="4">
        <v>82.17</v>
      </c>
      <c r="F6" s="4">
        <v>49.5</v>
      </c>
      <c r="G6" s="4">
        <v>68.17</v>
      </c>
      <c r="I6" s="12" t="s">
        <v>7</v>
      </c>
      <c r="J6" s="4">
        <v>39</v>
      </c>
      <c r="K6" s="4">
        <v>46</v>
      </c>
      <c r="L6" s="4">
        <v>59</v>
      </c>
      <c r="M6" s="4">
        <v>91</v>
      </c>
      <c r="N6" s="4">
        <v>96</v>
      </c>
      <c r="O6" s="4">
        <v>98</v>
      </c>
    </row>
    <row r="7" spans="1:15" x14ac:dyDescent="0.3">
      <c r="A7" s="12" t="s">
        <v>91</v>
      </c>
      <c r="B7" s="4">
        <v>88.2</v>
      </c>
      <c r="C7" s="4">
        <v>90.25</v>
      </c>
      <c r="D7" s="4">
        <v>114.8</v>
      </c>
      <c r="E7" s="4">
        <v>61</v>
      </c>
      <c r="F7" s="4">
        <v>52.83</v>
      </c>
      <c r="G7" s="4">
        <v>64.83</v>
      </c>
      <c r="I7" s="12" t="s">
        <v>91</v>
      </c>
      <c r="J7" s="4">
        <v>428</v>
      </c>
      <c r="K7" s="4">
        <v>361</v>
      </c>
      <c r="L7" s="4">
        <v>494</v>
      </c>
      <c r="M7" s="4">
        <v>382</v>
      </c>
      <c r="N7" s="4">
        <v>401</v>
      </c>
      <c r="O7" s="4">
        <v>350</v>
      </c>
    </row>
    <row r="8" spans="1:15" x14ac:dyDescent="0.3">
      <c r="A8" s="12" t="s">
        <v>0</v>
      </c>
      <c r="B8" s="4">
        <v>79.8</v>
      </c>
      <c r="C8" s="4">
        <v>80.25</v>
      </c>
      <c r="D8" s="4">
        <v>106</v>
      </c>
      <c r="E8" s="4">
        <v>70.33</v>
      </c>
      <c r="F8" s="4">
        <v>37</v>
      </c>
      <c r="G8" s="4">
        <v>55.5</v>
      </c>
      <c r="I8" s="12" t="s">
        <v>0</v>
      </c>
      <c r="J8" s="4">
        <v>37</v>
      </c>
      <c r="K8" s="4">
        <v>21</v>
      </c>
      <c r="L8" s="4">
        <v>32</v>
      </c>
      <c r="M8" s="4">
        <v>15</v>
      </c>
      <c r="N8" s="4">
        <v>6</v>
      </c>
      <c r="O8" s="4">
        <v>16</v>
      </c>
    </row>
    <row r="10" spans="1:15" x14ac:dyDescent="0.3">
      <c r="A10" s="3" t="s">
        <v>94</v>
      </c>
    </row>
    <row r="11" spans="1:15" x14ac:dyDescent="0.3">
      <c r="A11" s="15" t="s">
        <v>354</v>
      </c>
      <c r="I11" s="81" t="s">
        <v>355</v>
      </c>
    </row>
    <row r="12" spans="1:15" s="6" customFormat="1" ht="28.8" x14ac:dyDescent="0.3">
      <c r="A12" s="82" t="s">
        <v>93</v>
      </c>
      <c r="B12" s="7" t="s">
        <v>95</v>
      </c>
      <c r="C12" s="7" t="s">
        <v>27</v>
      </c>
      <c r="D12" s="7" t="s">
        <v>97</v>
      </c>
      <c r="E12" s="7" t="s">
        <v>96</v>
      </c>
      <c r="I12" s="82" t="s">
        <v>98</v>
      </c>
      <c r="J12" s="7" t="s">
        <v>95</v>
      </c>
      <c r="K12" s="7" t="s">
        <v>27</v>
      </c>
      <c r="L12" s="7" t="s">
        <v>97</v>
      </c>
      <c r="M12" s="7" t="s">
        <v>96</v>
      </c>
    </row>
    <row r="13" spans="1:15" x14ac:dyDescent="0.3">
      <c r="A13" t="s">
        <v>30</v>
      </c>
      <c r="B13" s="4">
        <v>233</v>
      </c>
      <c r="C13" s="4">
        <v>125.67</v>
      </c>
      <c r="D13" s="4">
        <v>202</v>
      </c>
      <c r="E13" s="4">
        <v>97.6</v>
      </c>
      <c r="I13" t="s">
        <v>30</v>
      </c>
      <c r="J13" s="4">
        <v>51</v>
      </c>
      <c r="K13" s="4">
        <v>33.25</v>
      </c>
      <c r="L13" s="4">
        <v>48.5</v>
      </c>
      <c r="M13" s="4">
        <v>38.6</v>
      </c>
    </row>
    <row r="14" spans="1:15" x14ac:dyDescent="0.3">
      <c r="A14" t="s">
        <v>31</v>
      </c>
      <c r="B14" s="4">
        <v>152.16999999999999</v>
      </c>
      <c r="C14" s="4">
        <v>120.75</v>
      </c>
      <c r="D14" s="4">
        <v>164</v>
      </c>
      <c r="E14" s="4">
        <v>160.66999999999999</v>
      </c>
      <c r="I14" t="s">
        <v>31</v>
      </c>
      <c r="J14" s="4">
        <v>44.67</v>
      </c>
      <c r="K14" s="4">
        <v>49</v>
      </c>
      <c r="L14" s="4">
        <v>54.2</v>
      </c>
      <c r="M14" s="4">
        <v>56</v>
      </c>
    </row>
    <row r="15" spans="1:15" x14ac:dyDescent="0.3">
      <c r="A15" t="s">
        <v>32</v>
      </c>
      <c r="B15" s="4">
        <v>169</v>
      </c>
      <c r="C15" s="4">
        <v>130.63</v>
      </c>
      <c r="D15" s="4">
        <v>190.83</v>
      </c>
      <c r="E15" s="4">
        <v>155.5</v>
      </c>
      <c r="I15" t="s">
        <v>32</v>
      </c>
      <c r="J15" s="4">
        <v>37.67</v>
      </c>
      <c r="K15" s="4">
        <v>45.33</v>
      </c>
      <c r="L15" s="4">
        <v>42.17</v>
      </c>
      <c r="M15" s="4">
        <v>48</v>
      </c>
    </row>
    <row r="16" spans="1:15" x14ac:dyDescent="0.3">
      <c r="A16" t="s">
        <v>33</v>
      </c>
      <c r="B16" s="4">
        <v>234.67</v>
      </c>
      <c r="C16" s="4">
        <v>142.6</v>
      </c>
      <c r="D16" s="4">
        <v>162.16999999999999</v>
      </c>
      <c r="E16" s="4">
        <v>95.17</v>
      </c>
      <c r="I16" t="s">
        <v>33</v>
      </c>
      <c r="J16" s="4">
        <v>49.5</v>
      </c>
      <c r="K16" s="4">
        <v>40</v>
      </c>
      <c r="L16" s="4">
        <v>46.83</v>
      </c>
      <c r="M16" s="4">
        <v>46.4</v>
      </c>
    </row>
    <row r="17" spans="1:13" x14ac:dyDescent="0.3">
      <c r="A17" t="s">
        <v>34</v>
      </c>
      <c r="B17" s="4">
        <v>182</v>
      </c>
      <c r="C17" s="4">
        <v>64.86</v>
      </c>
      <c r="D17" s="4">
        <v>164.75</v>
      </c>
      <c r="E17" s="4">
        <v>179</v>
      </c>
      <c r="I17" t="s">
        <v>34</v>
      </c>
      <c r="J17" s="4">
        <v>37.5</v>
      </c>
      <c r="K17" s="4">
        <v>47.67</v>
      </c>
      <c r="L17" s="4">
        <v>28.67</v>
      </c>
      <c r="M17" s="4">
        <v>53</v>
      </c>
    </row>
    <row r="18" spans="1:13" x14ac:dyDescent="0.3">
      <c r="A18" t="s">
        <v>35</v>
      </c>
      <c r="B18" s="4">
        <v>241</v>
      </c>
      <c r="C18" s="4">
        <v>209.17</v>
      </c>
      <c r="D18" s="4"/>
      <c r="E18" s="4">
        <v>152.13999999999999</v>
      </c>
      <c r="I18" t="s">
        <v>35</v>
      </c>
      <c r="J18" s="4">
        <v>77.5</v>
      </c>
      <c r="K18" s="4">
        <v>59.5</v>
      </c>
      <c r="L18" s="4"/>
      <c r="M18" s="4">
        <v>80</v>
      </c>
    </row>
    <row r="19" spans="1:13" x14ac:dyDescent="0.3">
      <c r="B19" s="4"/>
      <c r="C19" s="4"/>
      <c r="D19" s="4"/>
      <c r="E19" s="4"/>
    </row>
  </sheetData>
  <mergeCells count="4">
    <mergeCell ref="B3:D3"/>
    <mergeCell ref="E3:G3"/>
    <mergeCell ref="J3:L3"/>
    <mergeCell ref="M3:O3"/>
  </mergeCell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272FEF-3CC7-4502-8065-E5E8F71E1848}">
  <dimension ref="A1:U36"/>
  <sheetViews>
    <sheetView topLeftCell="A11" zoomScale="60" zoomScaleNormal="60" workbookViewId="0">
      <selection activeCell="A30" sqref="A30"/>
    </sheetView>
  </sheetViews>
  <sheetFormatPr defaultRowHeight="14.4" x14ac:dyDescent="0.3"/>
  <cols>
    <col min="1" max="1" width="17.44140625" customWidth="1"/>
  </cols>
  <sheetData>
    <row r="1" spans="1:21" x14ac:dyDescent="0.3">
      <c r="A1" s="3" t="s">
        <v>99</v>
      </c>
    </row>
    <row r="2" spans="1:21" x14ac:dyDescent="0.3">
      <c r="A2" s="13" t="s">
        <v>105</v>
      </c>
      <c r="B2" s="86" t="s">
        <v>101</v>
      </c>
      <c r="C2" s="86"/>
      <c r="D2" s="86"/>
      <c r="E2" s="86"/>
      <c r="F2" s="86"/>
      <c r="G2" s="86" t="s">
        <v>102</v>
      </c>
      <c r="H2" s="86"/>
      <c r="I2" s="86"/>
      <c r="J2" s="86"/>
      <c r="K2" s="86"/>
      <c r="L2" s="86" t="s">
        <v>103</v>
      </c>
      <c r="M2" s="86"/>
      <c r="N2" s="86"/>
      <c r="O2" s="86"/>
      <c r="P2" s="86"/>
      <c r="Q2" s="86" t="s">
        <v>104</v>
      </c>
      <c r="R2" s="86"/>
      <c r="S2" s="86"/>
      <c r="T2" s="86"/>
      <c r="U2" s="86"/>
    </row>
    <row r="3" spans="1:21" x14ac:dyDescent="0.3">
      <c r="A3" s="5"/>
      <c r="B3" s="5" t="s">
        <v>30</v>
      </c>
      <c r="C3" s="5" t="s">
        <v>31</v>
      </c>
      <c r="D3" s="5" t="s">
        <v>32</v>
      </c>
      <c r="E3" s="5" t="s">
        <v>33</v>
      </c>
      <c r="F3" s="5" t="s">
        <v>34</v>
      </c>
      <c r="G3" s="5" t="s">
        <v>30</v>
      </c>
      <c r="H3" s="5" t="s">
        <v>31</v>
      </c>
      <c r="I3" s="5" t="s">
        <v>32</v>
      </c>
      <c r="J3" s="5" t="s">
        <v>33</v>
      </c>
      <c r="K3" s="5" t="s">
        <v>34</v>
      </c>
      <c r="L3" s="5" t="s">
        <v>30</v>
      </c>
      <c r="M3" s="5" t="s">
        <v>31</v>
      </c>
      <c r="N3" s="5" t="s">
        <v>32</v>
      </c>
      <c r="O3" s="5" t="s">
        <v>33</v>
      </c>
      <c r="P3" s="5" t="s">
        <v>34</v>
      </c>
      <c r="Q3" s="5" t="s">
        <v>30</v>
      </c>
      <c r="R3" s="5" t="s">
        <v>31</v>
      </c>
      <c r="S3" s="5" t="s">
        <v>32</v>
      </c>
      <c r="T3" s="5" t="s">
        <v>33</v>
      </c>
      <c r="U3" s="5" t="s">
        <v>34</v>
      </c>
    </row>
    <row r="4" spans="1:21" x14ac:dyDescent="0.3">
      <c r="A4" s="12" t="s">
        <v>24</v>
      </c>
      <c r="B4" s="4">
        <v>32</v>
      </c>
      <c r="C4" s="4">
        <v>65.599999999999994</v>
      </c>
      <c r="D4" s="4">
        <v>43.166670000000003</v>
      </c>
      <c r="E4" s="4"/>
      <c r="F4" s="4"/>
      <c r="G4" s="4">
        <v>83</v>
      </c>
      <c r="H4" s="4">
        <v>75.709999999999994</v>
      </c>
      <c r="I4" s="4">
        <v>90.71</v>
      </c>
      <c r="J4" s="4">
        <v>86.8</v>
      </c>
      <c r="K4" s="4"/>
      <c r="L4" s="4">
        <v>29</v>
      </c>
      <c r="M4" s="4">
        <v>34.428570000000001</v>
      </c>
      <c r="N4" s="4">
        <v>35.571429999999999</v>
      </c>
      <c r="O4" s="4">
        <v>43.2</v>
      </c>
      <c r="P4" s="4"/>
      <c r="Q4" s="4">
        <v>5.5</v>
      </c>
      <c r="R4" s="4">
        <v>10.428570000000001</v>
      </c>
      <c r="S4" s="4">
        <v>22.142859999999999</v>
      </c>
      <c r="T4" s="4">
        <v>21.4</v>
      </c>
      <c r="U4" s="4"/>
    </row>
    <row r="5" spans="1:21" x14ac:dyDescent="0.3">
      <c r="A5" s="12" t="s">
        <v>27</v>
      </c>
      <c r="B5" s="4">
        <v>42</v>
      </c>
      <c r="C5" s="4">
        <v>40</v>
      </c>
      <c r="D5" s="4">
        <v>41.3</v>
      </c>
      <c r="E5" s="4">
        <v>28.4</v>
      </c>
      <c r="F5" s="4"/>
      <c r="G5" s="4">
        <v>54.625</v>
      </c>
      <c r="H5" s="4">
        <v>70.888890000000004</v>
      </c>
      <c r="I5" s="4">
        <v>47.285710000000002</v>
      </c>
      <c r="J5" s="4">
        <v>40.333329999999997</v>
      </c>
      <c r="K5" s="4">
        <v>55</v>
      </c>
      <c r="L5" s="4">
        <v>23</v>
      </c>
      <c r="M5" s="4">
        <v>24.66667</v>
      </c>
      <c r="N5" s="4">
        <v>20.571429999999999</v>
      </c>
      <c r="O5" s="4">
        <v>16</v>
      </c>
      <c r="P5" s="4">
        <v>17.66667</v>
      </c>
      <c r="Q5" s="4">
        <v>12.125</v>
      </c>
      <c r="R5" s="4">
        <v>10.22222</v>
      </c>
      <c r="S5" s="4">
        <v>4</v>
      </c>
      <c r="T5" s="4">
        <v>0.33333299999999999</v>
      </c>
      <c r="U5" s="4">
        <v>6.8333329999999997</v>
      </c>
    </row>
    <row r="7" spans="1:21" x14ac:dyDescent="0.3">
      <c r="A7" s="13" t="s">
        <v>106</v>
      </c>
      <c r="B7" s="86" t="s">
        <v>101</v>
      </c>
      <c r="C7" s="86"/>
      <c r="D7" s="86"/>
      <c r="E7" s="86"/>
      <c r="F7" s="86"/>
      <c r="G7" s="86" t="s">
        <v>102</v>
      </c>
      <c r="H7" s="86"/>
      <c r="I7" s="86"/>
      <c r="J7" s="86"/>
      <c r="K7" s="86"/>
      <c r="L7" s="86" t="s">
        <v>103</v>
      </c>
      <c r="M7" s="86"/>
      <c r="N7" s="86"/>
      <c r="O7" s="86"/>
      <c r="P7" s="86"/>
      <c r="Q7" s="86" t="s">
        <v>104</v>
      </c>
      <c r="R7" s="86"/>
      <c r="S7" s="86"/>
      <c r="T7" s="86"/>
      <c r="U7" s="86"/>
    </row>
    <row r="8" spans="1:21" x14ac:dyDescent="0.3">
      <c r="A8" s="13"/>
      <c r="B8" s="5" t="s">
        <v>30</v>
      </c>
      <c r="C8" s="5" t="s">
        <v>31</v>
      </c>
      <c r="D8" s="5" t="s">
        <v>32</v>
      </c>
      <c r="E8" s="5" t="s">
        <v>33</v>
      </c>
      <c r="F8" s="5" t="s">
        <v>34</v>
      </c>
      <c r="G8" s="5" t="s">
        <v>30</v>
      </c>
      <c r="H8" s="5" t="s">
        <v>31</v>
      </c>
      <c r="I8" s="5" t="s">
        <v>32</v>
      </c>
      <c r="J8" s="5" t="s">
        <v>33</v>
      </c>
      <c r="K8" s="5" t="s">
        <v>34</v>
      </c>
      <c r="L8" s="5" t="s">
        <v>30</v>
      </c>
      <c r="M8" s="5" t="s">
        <v>31</v>
      </c>
      <c r="N8" s="5" t="s">
        <v>32</v>
      </c>
      <c r="O8" s="5" t="s">
        <v>33</v>
      </c>
      <c r="P8" s="5" t="s">
        <v>34</v>
      </c>
      <c r="Q8" s="5" t="s">
        <v>30</v>
      </c>
      <c r="R8" s="5" t="s">
        <v>31</v>
      </c>
      <c r="S8" s="5" t="s">
        <v>32</v>
      </c>
      <c r="T8" s="5" t="s">
        <v>33</v>
      </c>
      <c r="U8" s="5" t="s">
        <v>34</v>
      </c>
    </row>
    <row r="9" spans="1:21" x14ac:dyDescent="0.3">
      <c r="A9" s="12" t="s">
        <v>24</v>
      </c>
      <c r="B9" s="4">
        <v>16.5</v>
      </c>
      <c r="C9" s="4">
        <v>32</v>
      </c>
      <c r="D9" s="4">
        <v>20</v>
      </c>
      <c r="E9" s="4"/>
      <c r="F9" s="4"/>
      <c r="G9" s="4">
        <v>20.75</v>
      </c>
      <c r="H9" s="4">
        <v>15</v>
      </c>
      <c r="I9" s="4">
        <v>22.43</v>
      </c>
      <c r="J9" s="4">
        <v>20.399999999999999</v>
      </c>
      <c r="K9" s="4"/>
      <c r="L9" s="4">
        <v>1.83</v>
      </c>
      <c r="M9" s="4">
        <v>4.71</v>
      </c>
      <c r="N9" s="4">
        <v>3.71</v>
      </c>
      <c r="O9" s="4">
        <v>5.6</v>
      </c>
      <c r="P9" s="4"/>
      <c r="Q9" s="4">
        <v>0</v>
      </c>
      <c r="R9" s="4">
        <v>0.28999999999999998</v>
      </c>
      <c r="S9" s="4">
        <v>2</v>
      </c>
      <c r="T9" s="4">
        <v>2.4</v>
      </c>
      <c r="U9" s="4"/>
    </row>
    <row r="10" spans="1:21" x14ac:dyDescent="0.3">
      <c r="A10" s="12" t="s">
        <v>27</v>
      </c>
      <c r="B10" s="4">
        <v>14.17</v>
      </c>
      <c r="C10" s="4">
        <v>18</v>
      </c>
      <c r="D10" s="4">
        <v>15.2</v>
      </c>
      <c r="E10" s="4">
        <v>14.2</v>
      </c>
      <c r="F10" s="4"/>
      <c r="G10" s="4">
        <v>23.75</v>
      </c>
      <c r="H10" s="4">
        <v>21.33</v>
      </c>
      <c r="I10" s="4">
        <v>12.86</v>
      </c>
      <c r="J10" s="4">
        <v>11.33</v>
      </c>
      <c r="K10" s="4">
        <v>17.170000000000002</v>
      </c>
      <c r="L10" s="4">
        <v>5.63</v>
      </c>
      <c r="M10" s="4">
        <v>4.5599999999999996</v>
      </c>
      <c r="N10" s="4">
        <v>4.1399999999999997</v>
      </c>
      <c r="O10" s="4">
        <v>6</v>
      </c>
      <c r="P10" s="4">
        <v>1.83</v>
      </c>
      <c r="Q10" s="4">
        <v>3.75</v>
      </c>
      <c r="R10" s="4">
        <v>3</v>
      </c>
      <c r="S10" s="4">
        <v>1.43</v>
      </c>
      <c r="T10" s="4">
        <v>0.33</v>
      </c>
      <c r="U10" s="4">
        <v>2</v>
      </c>
    </row>
    <row r="12" spans="1:21" x14ac:dyDescent="0.3">
      <c r="A12" s="3" t="s">
        <v>107</v>
      </c>
    </row>
    <row r="13" spans="1:21" x14ac:dyDescent="0.3">
      <c r="A13" s="83" t="s">
        <v>172</v>
      </c>
      <c r="B13" s="86" t="s">
        <v>108</v>
      </c>
      <c r="C13" s="86"/>
      <c r="D13" s="86"/>
      <c r="E13" s="86"/>
      <c r="F13" s="86" t="s">
        <v>109</v>
      </c>
      <c r="G13" s="86"/>
      <c r="H13" s="86"/>
      <c r="I13" s="86"/>
      <c r="J13" s="86" t="s">
        <v>110</v>
      </c>
      <c r="K13" s="86"/>
      <c r="L13" s="86"/>
      <c r="M13" s="86"/>
    </row>
    <row r="14" spans="1:21" x14ac:dyDescent="0.3">
      <c r="B14" s="5" t="s">
        <v>30</v>
      </c>
      <c r="C14" s="5" t="s">
        <v>31</v>
      </c>
      <c r="D14" s="5" t="s">
        <v>32</v>
      </c>
      <c r="E14" s="5" t="s">
        <v>33</v>
      </c>
      <c r="F14" s="5" t="s">
        <v>30</v>
      </c>
      <c r="G14" s="5" t="s">
        <v>31</v>
      </c>
      <c r="H14" s="5" t="s">
        <v>32</v>
      </c>
      <c r="I14" s="5" t="s">
        <v>33</v>
      </c>
      <c r="J14" s="5" t="s">
        <v>30</v>
      </c>
      <c r="K14" s="5" t="s">
        <v>31</v>
      </c>
      <c r="L14" s="5" t="s">
        <v>32</v>
      </c>
      <c r="M14" s="5" t="s">
        <v>33</v>
      </c>
    </row>
    <row r="15" spans="1:21" x14ac:dyDescent="0.3">
      <c r="A15" s="12" t="s">
        <v>24</v>
      </c>
      <c r="B15" s="4">
        <v>39.849620000000002</v>
      </c>
      <c r="C15" s="4">
        <v>40.890900000000002</v>
      </c>
      <c r="D15" s="4">
        <v>48.650790000000001</v>
      </c>
      <c r="E15" s="4"/>
      <c r="F15" s="4">
        <v>51.31579</v>
      </c>
      <c r="G15" s="4">
        <v>49.004330000000003</v>
      </c>
      <c r="H15" s="4">
        <v>38.531750000000002</v>
      </c>
      <c r="I15" s="4"/>
      <c r="J15" s="4">
        <v>8.8345859999999998</v>
      </c>
      <c r="K15" s="4">
        <v>10.10477</v>
      </c>
      <c r="L15" s="4">
        <v>12.817460000000001</v>
      </c>
      <c r="M15" s="4"/>
    </row>
    <row r="16" spans="1:21" x14ac:dyDescent="0.3">
      <c r="A16" s="12" t="s">
        <v>27</v>
      </c>
      <c r="B16" s="4">
        <v>47.382480000000001</v>
      </c>
      <c r="C16" s="4">
        <v>58.482140000000001</v>
      </c>
      <c r="D16" s="4">
        <v>42.149389999999997</v>
      </c>
      <c r="E16" s="4">
        <v>53.218620000000001</v>
      </c>
      <c r="F16" s="4">
        <v>40.594729999999998</v>
      </c>
      <c r="G16" s="4">
        <v>33.883929999999999</v>
      </c>
      <c r="H16" s="4">
        <v>34.167430000000003</v>
      </c>
      <c r="I16" s="4">
        <v>33.938369999999999</v>
      </c>
      <c r="J16" s="4">
        <v>12.022790000000001</v>
      </c>
      <c r="K16" s="4">
        <v>7.6339290000000002</v>
      </c>
      <c r="L16" s="4">
        <v>23.68318</v>
      </c>
      <c r="M16" s="4">
        <v>12.843</v>
      </c>
    </row>
    <row r="18" spans="1:16" s="6" customFormat="1" ht="27" x14ac:dyDescent="0.3">
      <c r="A18" s="84" t="s">
        <v>173</v>
      </c>
      <c r="B18" s="87" t="s">
        <v>108</v>
      </c>
      <c r="C18" s="87"/>
      <c r="D18" s="87"/>
      <c r="E18" s="87"/>
      <c r="F18" s="87"/>
      <c r="G18" s="87" t="s">
        <v>109</v>
      </c>
      <c r="H18" s="87"/>
      <c r="I18" s="87"/>
      <c r="J18" s="87"/>
      <c r="K18" s="87"/>
      <c r="L18" s="87" t="s">
        <v>110</v>
      </c>
      <c r="M18" s="87"/>
      <c r="N18" s="87"/>
      <c r="O18" s="87"/>
      <c r="P18" s="87"/>
    </row>
    <row r="19" spans="1:16" x14ac:dyDescent="0.3">
      <c r="A19" s="5"/>
      <c r="B19" s="5" t="s">
        <v>30</v>
      </c>
      <c r="C19" s="5" t="s">
        <v>31</v>
      </c>
      <c r="D19" s="5" t="s">
        <v>32</v>
      </c>
      <c r="E19" s="5" t="s">
        <v>33</v>
      </c>
      <c r="F19" s="5" t="s">
        <v>34</v>
      </c>
      <c r="G19" s="5" t="s">
        <v>30</v>
      </c>
      <c r="H19" s="5" t="s">
        <v>31</v>
      </c>
      <c r="I19" s="5" t="s">
        <v>32</v>
      </c>
      <c r="J19" s="5" t="s">
        <v>33</v>
      </c>
      <c r="K19" s="5" t="s">
        <v>34</v>
      </c>
      <c r="L19" s="5" t="s">
        <v>30</v>
      </c>
      <c r="M19" s="5" t="s">
        <v>31</v>
      </c>
      <c r="N19" s="5" t="s">
        <v>32</v>
      </c>
      <c r="O19" s="5" t="s">
        <v>33</v>
      </c>
      <c r="P19" s="5" t="s">
        <v>34</v>
      </c>
    </row>
    <row r="20" spans="1:16" x14ac:dyDescent="0.3">
      <c r="A20" s="12" t="s">
        <v>24</v>
      </c>
      <c r="B20" s="4">
        <v>42.17</v>
      </c>
      <c r="C20" s="4">
        <v>54.29</v>
      </c>
      <c r="D20" s="4">
        <v>42.04</v>
      </c>
      <c r="E20" s="4">
        <v>46.08</v>
      </c>
      <c r="F20" s="4"/>
      <c r="G20" s="4">
        <v>43.37</v>
      </c>
      <c r="H20" s="4">
        <v>28.57</v>
      </c>
      <c r="I20" s="4">
        <v>39.49</v>
      </c>
      <c r="J20" s="4">
        <v>39.22</v>
      </c>
      <c r="K20" s="4"/>
      <c r="L20" s="4">
        <v>14.46</v>
      </c>
      <c r="M20" s="4">
        <v>17.14</v>
      </c>
      <c r="N20" s="4">
        <v>18.47</v>
      </c>
      <c r="O20" s="4">
        <v>14.71</v>
      </c>
      <c r="P20" s="4"/>
    </row>
    <row r="21" spans="1:16" x14ac:dyDescent="0.3">
      <c r="A21" s="12" t="s">
        <v>27</v>
      </c>
      <c r="B21" s="4">
        <v>20.526319999999998</v>
      </c>
      <c r="C21" s="4">
        <v>36.458329999999997</v>
      </c>
      <c r="D21" s="4">
        <v>32.22222</v>
      </c>
      <c r="E21" s="4">
        <v>26.470590000000001</v>
      </c>
      <c r="F21" s="4">
        <v>41.747570000000003</v>
      </c>
      <c r="G21" s="4">
        <v>49.473680000000002</v>
      </c>
      <c r="H21" s="4">
        <v>40.104170000000003</v>
      </c>
      <c r="I21" s="4">
        <v>33.333329999999997</v>
      </c>
      <c r="J21" s="4">
        <v>52.941180000000003</v>
      </c>
      <c r="K21" s="4">
        <v>36.8932</v>
      </c>
      <c r="L21" s="4">
        <v>30</v>
      </c>
      <c r="M21" s="4">
        <v>23.4375</v>
      </c>
      <c r="N21" s="4">
        <v>34.44444</v>
      </c>
      <c r="O21" s="4">
        <v>20.588239999999999</v>
      </c>
      <c r="P21" s="4">
        <v>21.359220000000001</v>
      </c>
    </row>
    <row r="23" spans="1:16" s="6" customFormat="1" ht="40.200000000000003" x14ac:dyDescent="0.3">
      <c r="A23" s="84" t="s">
        <v>174</v>
      </c>
      <c r="B23" s="87" t="s">
        <v>108</v>
      </c>
      <c r="C23" s="87"/>
      <c r="D23" s="87"/>
      <c r="E23" s="87"/>
      <c r="F23" s="87"/>
      <c r="G23" s="87" t="s">
        <v>109</v>
      </c>
      <c r="H23" s="87"/>
      <c r="I23" s="87"/>
      <c r="J23" s="87"/>
      <c r="K23" s="87"/>
      <c r="L23" s="87" t="s">
        <v>110</v>
      </c>
      <c r="M23" s="87"/>
      <c r="N23" s="87"/>
      <c r="O23" s="87"/>
      <c r="P23" s="87"/>
    </row>
    <row r="24" spans="1:16" s="6" customFormat="1" x14ac:dyDescent="0.3">
      <c r="A24" s="14"/>
      <c r="B24" s="5" t="s">
        <v>30</v>
      </c>
      <c r="C24" s="5" t="s">
        <v>31</v>
      </c>
      <c r="D24" s="5" t="s">
        <v>32</v>
      </c>
      <c r="E24" s="5" t="s">
        <v>33</v>
      </c>
      <c r="F24" s="5" t="s">
        <v>34</v>
      </c>
      <c r="G24" s="5" t="s">
        <v>30</v>
      </c>
      <c r="H24" s="5" t="s">
        <v>31</v>
      </c>
      <c r="I24" s="5" t="s">
        <v>32</v>
      </c>
      <c r="J24" s="5" t="s">
        <v>33</v>
      </c>
      <c r="K24" s="5" t="s">
        <v>34</v>
      </c>
      <c r="L24" s="5" t="s">
        <v>30</v>
      </c>
      <c r="M24" s="5" t="s">
        <v>31</v>
      </c>
      <c r="N24" s="5" t="s">
        <v>32</v>
      </c>
      <c r="O24" s="5" t="s">
        <v>33</v>
      </c>
      <c r="P24" s="5" t="s">
        <v>34</v>
      </c>
    </row>
    <row r="25" spans="1:16" x14ac:dyDescent="0.3">
      <c r="A25" s="12" t="s">
        <v>24</v>
      </c>
      <c r="B25" s="4">
        <v>0</v>
      </c>
      <c r="C25" s="4">
        <v>12.12</v>
      </c>
      <c r="D25" s="4">
        <v>26.92</v>
      </c>
      <c r="E25" s="4">
        <v>25</v>
      </c>
      <c r="F25" s="4"/>
      <c r="G25" s="4">
        <v>36.36</v>
      </c>
      <c r="H25" s="4">
        <v>63.64</v>
      </c>
      <c r="I25" s="4">
        <v>57.69</v>
      </c>
      <c r="J25" s="4">
        <v>57.14</v>
      </c>
      <c r="K25" s="4"/>
      <c r="L25" s="4">
        <v>63.64</v>
      </c>
      <c r="M25" s="4">
        <v>24.24</v>
      </c>
      <c r="N25" s="4">
        <v>15.38</v>
      </c>
      <c r="O25" s="4">
        <v>17.86</v>
      </c>
      <c r="P25" s="4"/>
    </row>
    <row r="26" spans="1:16" x14ac:dyDescent="0.3">
      <c r="A26" s="12" t="s">
        <v>28</v>
      </c>
      <c r="B26" s="4">
        <v>26.67</v>
      </c>
      <c r="C26" s="4">
        <v>19.510000000000002</v>
      </c>
      <c r="D26" s="4">
        <v>17.239999999999998</v>
      </c>
      <c r="E26" s="4">
        <v>22.22</v>
      </c>
      <c r="F26" s="4">
        <v>0</v>
      </c>
      <c r="G26" s="4">
        <v>37.78</v>
      </c>
      <c r="H26" s="4">
        <v>34.15</v>
      </c>
      <c r="I26" s="4">
        <v>41.38</v>
      </c>
      <c r="J26" s="4">
        <v>72.22</v>
      </c>
      <c r="K26" s="4">
        <v>36.363639999999997</v>
      </c>
      <c r="L26" s="4">
        <v>35.56</v>
      </c>
      <c r="M26" s="4">
        <v>46.34</v>
      </c>
      <c r="N26" s="4">
        <v>41.38</v>
      </c>
      <c r="O26" s="4">
        <v>5.56</v>
      </c>
      <c r="P26" s="4">
        <v>63.636360000000003</v>
      </c>
    </row>
    <row r="29" spans="1:16" x14ac:dyDescent="0.3">
      <c r="A29" t="s">
        <v>111</v>
      </c>
    </row>
    <row r="30" spans="1:16" x14ac:dyDescent="0.3">
      <c r="A30" s="16" t="s">
        <v>356</v>
      </c>
    </row>
    <row r="31" spans="1:16" x14ac:dyDescent="0.3">
      <c r="A31" s="11" t="s">
        <v>112</v>
      </c>
      <c r="B31" s="5" t="s">
        <v>24</v>
      </c>
      <c r="C31" s="5" t="s">
        <v>28</v>
      </c>
      <c r="E31" s="11" t="s">
        <v>113</v>
      </c>
      <c r="F31" s="5" t="s">
        <v>24</v>
      </c>
      <c r="G31" s="5" t="s">
        <v>28</v>
      </c>
    </row>
    <row r="32" spans="1:16" x14ac:dyDescent="0.3">
      <c r="A32" t="s">
        <v>30</v>
      </c>
      <c r="B32" s="4">
        <v>0</v>
      </c>
      <c r="C32" s="4">
        <v>0.33</v>
      </c>
      <c r="E32" t="s">
        <v>30</v>
      </c>
      <c r="F32" s="4">
        <v>0</v>
      </c>
      <c r="G32" s="4">
        <v>0</v>
      </c>
    </row>
    <row r="33" spans="1:7" x14ac:dyDescent="0.3">
      <c r="A33" t="s">
        <v>31</v>
      </c>
      <c r="B33" s="4">
        <v>0.25</v>
      </c>
      <c r="C33" s="4">
        <v>1.33</v>
      </c>
      <c r="E33" t="s">
        <v>31</v>
      </c>
      <c r="F33" s="4">
        <v>0</v>
      </c>
      <c r="G33" s="4">
        <v>0</v>
      </c>
    </row>
    <row r="34" spans="1:7" x14ac:dyDescent="0.3">
      <c r="A34" t="s">
        <v>32</v>
      </c>
      <c r="B34" s="4">
        <v>0.375</v>
      </c>
      <c r="C34" s="4">
        <v>0.2</v>
      </c>
      <c r="E34" t="s">
        <v>32</v>
      </c>
      <c r="F34" s="4">
        <v>0.25</v>
      </c>
      <c r="G34" s="4">
        <v>1</v>
      </c>
    </row>
    <row r="35" spans="1:7" x14ac:dyDescent="0.3">
      <c r="A35" t="s">
        <v>33</v>
      </c>
      <c r="B35" s="4">
        <v>0.75</v>
      </c>
      <c r="C35" s="4">
        <v>0</v>
      </c>
      <c r="E35" t="s">
        <v>33</v>
      </c>
      <c r="F35" s="4">
        <v>0.33</v>
      </c>
      <c r="G35" s="4">
        <v>0</v>
      </c>
    </row>
    <row r="36" spans="1:7" x14ac:dyDescent="0.3">
      <c r="A36" t="s">
        <v>34</v>
      </c>
      <c r="B36" s="4">
        <v>0.2</v>
      </c>
      <c r="C36" s="4">
        <v>0.8</v>
      </c>
      <c r="E36" t="s">
        <v>34</v>
      </c>
      <c r="F36" s="4">
        <v>0</v>
      </c>
      <c r="G36" s="4">
        <v>0</v>
      </c>
    </row>
  </sheetData>
  <mergeCells count="17">
    <mergeCell ref="B23:F23"/>
    <mergeCell ref="G23:K23"/>
    <mergeCell ref="L23:P23"/>
    <mergeCell ref="B13:E13"/>
    <mergeCell ref="F13:I13"/>
    <mergeCell ref="J13:M13"/>
    <mergeCell ref="B18:F18"/>
    <mergeCell ref="G18:K18"/>
    <mergeCell ref="L18:P18"/>
    <mergeCell ref="B2:F2"/>
    <mergeCell ref="G2:K2"/>
    <mergeCell ref="L2:P2"/>
    <mergeCell ref="Q2:U2"/>
    <mergeCell ref="B7:F7"/>
    <mergeCell ref="G7:K7"/>
    <mergeCell ref="L7:P7"/>
    <mergeCell ref="Q7:U7"/>
  </mergeCells>
  <phoneticPr fontId="4" type="noConversion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D2E08C-CDCF-4FBE-9CD3-46EA53D80275}">
  <dimension ref="A1:R52"/>
  <sheetViews>
    <sheetView zoomScale="50" zoomScaleNormal="50" workbookViewId="0">
      <selection activeCell="P20" sqref="P20"/>
    </sheetView>
  </sheetViews>
  <sheetFormatPr defaultRowHeight="14.4" x14ac:dyDescent="0.3"/>
  <cols>
    <col min="1" max="1" width="15.5546875" style="17" customWidth="1"/>
    <col min="2" max="2" width="13.88671875" style="17" customWidth="1"/>
    <col min="4" max="4" width="5.44140625" customWidth="1"/>
    <col min="5" max="5" width="10.6640625" customWidth="1"/>
    <col min="6" max="7" width="9.5546875" customWidth="1"/>
    <col min="8" max="8" width="10.109375" customWidth="1"/>
  </cols>
  <sheetData>
    <row r="1" spans="1:18" x14ac:dyDescent="0.3">
      <c r="A1" s="17" t="s">
        <v>229</v>
      </c>
      <c r="B1" s="17" t="s">
        <v>230</v>
      </c>
    </row>
    <row r="2" spans="1:18" x14ac:dyDescent="0.3">
      <c r="B2" s="18" t="s">
        <v>231</v>
      </c>
      <c r="K2" s="17"/>
      <c r="L2" s="17"/>
    </row>
    <row r="3" spans="1:18" x14ac:dyDescent="0.3">
      <c r="B3" s="18" t="s">
        <v>232</v>
      </c>
      <c r="G3" s="17">
        <f>AVERAGE(E9,E24,E39)</f>
        <v>8.2093339496188786</v>
      </c>
    </row>
    <row r="4" spans="1:18" x14ac:dyDescent="0.3">
      <c r="B4" s="18" t="s">
        <v>233</v>
      </c>
      <c r="I4" s="17"/>
    </row>
    <row r="5" spans="1:18" x14ac:dyDescent="0.3">
      <c r="B5" s="18"/>
      <c r="I5" s="17"/>
    </row>
    <row r="6" spans="1:18" x14ac:dyDescent="0.3">
      <c r="C6" s="17"/>
      <c r="D6" s="17"/>
      <c r="E6" s="17"/>
      <c r="F6" s="88" t="s">
        <v>234</v>
      </c>
      <c r="G6" s="88"/>
      <c r="H6" s="88"/>
      <c r="J6" s="17"/>
    </row>
    <row r="7" spans="1:18" x14ac:dyDescent="0.3">
      <c r="A7" s="17" t="s">
        <v>235</v>
      </c>
      <c r="B7" s="17" t="s">
        <v>236</v>
      </c>
      <c r="C7" s="17" t="s">
        <v>237</v>
      </c>
      <c r="D7" s="17" t="s">
        <v>238</v>
      </c>
      <c r="E7" s="17" t="s">
        <v>239</v>
      </c>
      <c r="F7" s="17" t="s">
        <v>240</v>
      </c>
      <c r="G7" s="17" t="s">
        <v>241</v>
      </c>
      <c r="H7" s="17" t="s">
        <v>242</v>
      </c>
      <c r="I7" s="17" t="s">
        <v>243</v>
      </c>
    </row>
    <row r="8" spans="1:18" x14ac:dyDescent="0.3">
      <c r="A8" s="19" t="s">
        <v>244</v>
      </c>
      <c r="B8" s="19"/>
      <c r="C8" s="16"/>
      <c r="D8" s="16"/>
      <c r="E8" s="16"/>
      <c r="F8" s="16"/>
      <c r="G8" s="16"/>
      <c r="H8" s="16"/>
      <c r="I8" s="16"/>
      <c r="J8" s="17"/>
      <c r="K8" s="89" t="s">
        <v>245</v>
      </c>
      <c r="L8" s="90"/>
      <c r="M8" s="90"/>
      <c r="N8" s="90"/>
      <c r="O8" s="90"/>
      <c r="P8" s="90"/>
      <c r="Q8" s="90"/>
      <c r="R8" s="91"/>
    </row>
    <row r="9" spans="1:18" x14ac:dyDescent="0.3">
      <c r="A9" s="18" t="s">
        <v>246</v>
      </c>
      <c r="B9" s="18" t="s">
        <v>247</v>
      </c>
      <c r="C9">
        <f t="shared" ref="C9:C22" si="0">AVERAGE(F9:H9)</f>
        <v>23.727720260620117</v>
      </c>
      <c r="D9">
        <v>0.58576399087905884</v>
      </c>
      <c r="E9">
        <f xml:space="preserve"> C9-C10</f>
        <v>7.6479682922363281</v>
      </c>
      <c r="F9">
        <v>24.345186233520508</v>
      </c>
      <c r="G9">
        <v>23.658092498779297</v>
      </c>
      <c r="H9">
        <v>23.179882049560547</v>
      </c>
      <c r="I9">
        <f>-(E9-$G$3)</f>
        <v>0.56136565738255051</v>
      </c>
      <c r="K9" s="20"/>
      <c r="L9" s="17" t="s">
        <v>246</v>
      </c>
      <c r="M9" s="17" t="s">
        <v>248</v>
      </c>
      <c r="N9" s="17" t="s">
        <v>249</v>
      </c>
      <c r="O9" s="17" t="s">
        <v>250</v>
      </c>
      <c r="P9" s="17" t="s">
        <v>251</v>
      </c>
      <c r="Q9" s="17" t="s">
        <v>252</v>
      </c>
      <c r="R9" s="21" t="s">
        <v>253</v>
      </c>
    </row>
    <row r="10" spans="1:18" x14ac:dyDescent="0.3">
      <c r="A10" s="18" t="s">
        <v>246</v>
      </c>
      <c r="B10" s="18" t="s">
        <v>254</v>
      </c>
      <c r="C10">
        <f t="shared" si="0"/>
        <v>16.079751968383789</v>
      </c>
      <c r="D10">
        <v>5.9492360800504684E-2</v>
      </c>
      <c r="F10">
        <v>16.023464202880859</v>
      </c>
      <c r="G10">
        <v>16.07379150390625</v>
      </c>
      <c r="H10">
        <v>16.142000198364258</v>
      </c>
      <c r="K10" s="22" t="s">
        <v>240</v>
      </c>
      <c r="L10" s="23">
        <f>I9+4</f>
        <v>4.5613656573825505</v>
      </c>
      <c r="M10" s="23">
        <f>I11+4</f>
        <v>3.377781762017154</v>
      </c>
      <c r="N10" s="23">
        <f>I13+4</f>
        <v>3.9320111804538396</v>
      </c>
      <c r="O10" s="23">
        <f>I15+4</f>
        <v>-8.5127437379625004</v>
      </c>
      <c r="P10" s="23">
        <f>I17+4</f>
        <v>-6.2906444337632816</v>
      </c>
      <c r="Q10" s="23">
        <f>I19+4</f>
        <v>-6.8790500428941446</v>
      </c>
      <c r="R10" s="24">
        <f>I21+4</f>
        <v>9.5071727964613277</v>
      </c>
    </row>
    <row r="11" spans="1:18" x14ac:dyDescent="0.3">
      <c r="A11" s="18" t="s">
        <v>248</v>
      </c>
      <c r="B11" s="18" t="s">
        <v>247</v>
      </c>
      <c r="C11">
        <f t="shared" si="0"/>
        <v>24.717110951741535</v>
      </c>
      <c r="D11">
        <v>0.42414021492004395</v>
      </c>
      <c r="E11">
        <f xml:space="preserve"> C11-C12</f>
        <v>8.8315521876017247</v>
      </c>
      <c r="F11">
        <v>25.082403182983398</v>
      </c>
      <c r="G11">
        <v>24.816982269287109</v>
      </c>
      <c r="H11">
        <v>24.251947402954102</v>
      </c>
      <c r="I11">
        <f>-(E11-$G$3)</f>
        <v>-0.62221823798284603</v>
      </c>
      <c r="K11" s="22" t="s">
        <v>241</v>
      </c>
      <c r="L11" s="23">
        <f>I24+4</f>
        <v>2.8924619886610046</v>
      </c>
      <c r="M11" s="23">
        <f>I26+4</f>
        <v>1.8193024529351209</v>
      </c>
      <c r="N11" s="23">
        <f>I28+4</f>
        <v>1.5342987908257459</v>
      </c>
      <c r="O11" s="23">
        <f>I30+4</f>
        <v>-12.362554020351823</v>
      </c>
      <c r="P11" s="23">
        <f>I32+4</f>
        <v>-6.7808438407050158</v>
      </c>
      <c r="Q11" s="23">
        <f>I34+4</f>
        <v>-9.5208525127834651</v>
      </c>
      <c r="R11" s="24">
        <f>I36+4</f>
        <v>8.2571263843112614</v>
      </c>
    </row>
    <row r="12" spans="1:18" x14ac:dyDescent="0.3">
      <c r="A12" s="18" t="s">
        <v>248</v>
      </c>
      <c r="B12" s="18" t="s">
        <v>254</v>
      </c>
      <c r="C12">
        <f t="shared" si="0"/>
        <v>15.885558764139811</v>
      </c>
      <c r="D12">
        <v>2.5055970996618271E-2</v>
      </c>
      <c r="F12">
        <v>15.857016563415527</v>
      </c>
      <c r="G12">
        <v>15.895730018615723</v>
      </c>
      <c r="H12">
        <v>15.903929710388184</v>
      </c>
      <c r="K12" s="22" t="s">
        <v>242</v>
      </c>
      <c r="L12" s="23">
        <f>I39+4</f>
        <v>4.5461723539564449</v>
      </c>
      <c r="M12" s="23">
        <f>I41+4</f>
        <v>1.8990445666843083</v>
      </c>
      <c r="N12" s="23">
        <f>I43+4</f>
        <v>1.6539610756768237</v>
      </c>
      <c r="O12" s="23">
        <f>I47+4</f>
        <v>-1.6981259451971997</v>
      </c>
      <c r="P12" s="23">
        <f>I47+4</f>
        <v>-1.6981259451971997</v>
      </c>
      <c r="Q12" s="23">
        <f>I49+4</f>
        <v>-1.9844008551703478</v>
      </c>
      <c r="R12" s="24">
        <f>I51+4</f>
        <v>8.8770146899753239</v>
      </c>
    </row>
    <row r="13" spans="1:18" x14ac:dyDescent="0.3">
      <c r="A13" s="18" t="s">
        <v>249</v>
      </c>
      <c r="B13" s="18" t="s">
        <v>247</v>
      </c>
      <c r="C13">
        <f t="shared" si="0"/>
        <v>25.231266657511394</v>
      </c>
      <c r="D13">
        <v>0.42756226658821106</v>
      </c>
      <c r="E13">
        <f xml:space="preserve"> C13-C14</f>
        <v>8.2773227691650391</v>
      </c>
      <c r="F13">
        <v>25.493043899536133</v>
      </c>
      <c r="G13">
        <v>25.462888717651367</v>
      </c>
      <c r="H13">
        <v>24.73786735534668</v>
      </c>
      <c r="I13">
        <f>-(E13-$G$3)</f>
        <v>-6.7988819546160428E-2</v>
      </c>
      <c r="K13" s="25" t="s">
        <v>255</v>
      </c>
      <c r="L13" s="26">
        <f>AVERAGE(L10:L12)</f>
        <v>4</v>
      </c>
      <c r="M13" s="26">
        <f t="shared" ref="M13:R13" si="1">AVERAGE(M10:M12)</f>
        <v>2.3653762605455277</v>
      </c>
      <c r="N13" s="26">
        <f t="shared" si="1"/>
        <v>2.3734236823188031</v>
      </c>
      <c r="O13" s="26">
        <f t="shared" si="1"/>
        <v>-7.5244745678371743</v>
      </c>
      <c r="P13" s="26">
        <f t="shared" si="1"/>
        <v>-4.923204739888499</v>
      </c>
      <c r="Q13" s="26">
        <f t="shared" si="1"/>
        <v>-6.1281011369493186</v>
      </c>
      <c r="R13" s="26">
        <f t="shared" si="1"/>
        <v>8.880437956915971</v>
      </c>
    </row>
    <row r="14" spans="1:18" x14ac:dyDescent="0.3">
      <c r="A14" s="18" t="s">
        <v>249</v>
      </c>
      <c r="B14" s="18" t="s">
        <v>254</v>
      </c>
      <c r="C14">
        <f t="shared" si="0"/>
        <v>16.953943888346355</v>
      </c>
      <c r="D14">
        <v>0.12304555624723434</v>
      </c>
      <c r="F14">
        <v>16.816463470458984</v>
      </c>
      <c r="G14">
        <v>16.991626739501953</v>
      </c>
      <c r="H14">
        <v>17.053741455078125</v>
      </c>
    </row>
    <row r="15" spans="1:18" x14ac:dyDescent="0.3">
      <c r="A15" s="18" t="s">
        <v>250</v>
      </c>
      <c r="B15" s="18" t="s">
        <v>247</v>
      </c>
      <c r="C15">
        <f t="shared" si="0"/>
        <v>39.010047912597656</v>
      </c>
      <c r="E15">
        <f xml:space="preserve"> C15-C16</f>
        <v>20.722077687581379</v>
      </c>
      <c r="F15">
        <v>39.010047912597656</v>
      </c>
      <c r="G15" t="s">
        <v>256</v>
      </c>
      <c r="H15" t="s">
        <v>256</v>
      </c>
      <c r="I15">
        <f>-(E15-$G$3)</f>
        <v>-12.5127437379625</v>
      </c>
    </row>
    <row r="16" spans="1:18" x14ac:dyDescent="0.3">
      <c r="A16" s="18" t="s">
        <v>250</v>
      </c>
      <c r="B16" s="18" t="s">
        <v>254</v>
      </c>
      <c r="C16">
        <f t="shared" si="0"/>
        <v>18.287970225016277</v>
      </c>
      <c r="D16">
        <v>8.3903759717941284E-2</v>
      </c>
      <c r="F16">
        <v>18.236307144165039</v>
      </c>
      <c r="G16">
        <v>18.242822647094727</v>
      </c>
      <c r="H16">
        <v>18.384780883789063</v>
      </c>
    </row>
    <row r="17" spans="1:9" x14ac:dyDescent="0.3">
      <c r="A17" s="18" t="s">
        <v>251</v>
      </c>
      <c r="B17" s="18" t="s">
        <v>247</v>
      </c>
      <c r="C17">
        <f t="shared" si="0"/>
        <v>35.39250373840332</v>
      </c>
      <c r="D17">
        <v>2.4957542419433594</v>
      </c>
      <c r="E17">
        <f xml:space="preserve"> C17-C18</f>
        <v>18.49997838338216</v>
      </c>
      <c r="F17">
        <v>33.627738952636719</v>
      </c>
      <c r="G17" t="s">
        <v>256</v>
      </c>
      <c r="H17">
        <v>37.157268524169922</v>
      </c>
      <c r="I17">
        <f>-(E17-$G$3)</f>
        <v>-10.290644433763282</v>
      </c>
    </row>
    <row r="18" spans="1:9" x14ac:dyDescent="0.3">
      <c r="A18" s="18" t="s">
        <v>251</v>
      </c>
      <c r="B18" s="18" t="s">
        <v>254</v>
      </c>
      <c r="C18">
        <f t="shared" si="0"/>
        <v>16.89252535502116</v>
      </c>
      <c r="D18">
        <v>0.12320913374423981</v>
      </c>
      <c r="F18">
        <v>16.756418228149414</v>
      </c>
      <c r="G18">
        <v>16.924709320068359</v>
      </c>
      <c r="H18">
        <v>16.996448516845703</v>
      </c>
    </row>
    <row r="19" spans="1:9" x14ac:dyDescent="0.3">
      <c r="A19" s="18" t="s">
        <v>252</v>
      </c>
      <c r="B19" s="18" t="s">
        <v>247</v>
      </c>
      <c r="C19">
        <f t="shared" si="0"/>
        <v>34.570721626281738</v>
      </c>
      <c r="D19">
        <v>4.5317678451538086</v>
      </c>
      <c r="E19">
        <f xml:space="preserve"> C19-C20</f>
        <v>19.088383992513023</v>
      </c>
      <c r="F19" s="27" t="s">
        <v>256</v>
      </c>
      <c r="G19">
        <v>37.775165557861328</v>
      </c>
      <c r="H19">
        <v>31.366277694702148</v>
      </c>
      <c r="I19">
        <f>-(E19-$G$3)</f>
        <v>-10.879050042894145</v>
      </c>
    </row>
    <row r="20" spans="1:9" x14ac:dyDescent="0.3">
      <c r="A20" s="18" t="s">
        <v>252</v>
      </c>
      <c r="B20" s="18" t="s">
        <v>254</v>
      </c>
      <c r="C20">
        <f t="shared" si="0"/>
        <v>15.482337633768717</v>
      </c>
      <c r="D20">
        <v>0.65604406595230103</v>
      </c>
      <c r="F20" s="27">
        <v>14.743355751037598</v>
      </c>
      <c r="G20">
        <v>15.99613094329834</v>
      </c>
      <c r="H20">
        <v>15.707526206970215</v>
      </c>
    </row>
    <row r="21" spans="1:9" x14ac:dyDescent="0.3">
      <c r="A21" s="18" t="s">
        <v>253</v>
      </c>
      <c r="B21" s="18" t="s">
        <v>247</v>
      </c>
      <c r="C21">
        <f t="shared" si="0"/>
        <v>18.027663548787434</v>
      </c>
      <c r="D21">
        <v>0.32348629832267761</v>
      </c>
      <c r="E21">
        <f xml:space="preserve"> C21-C22</f>
        <v>2.7021611531575509</v>
      </c>
      <c r="F21">
        <v>18.394899368286133</v>
      </c>
      <c r="G21">
        <v>17.903179168701172</v>
      </c>
      <c r="H21">
        <v>17.784912109375</v>
      </c>
      <c r="I21">
        <f>-(E21-$G$3)</f>
        <v>5.5071727964613277</v>
      </c>
    </row>
    <row r="22" spans="1:9" x14ac:dyDescent="0.3">
      <c r="A22" s="18" t="s">
        <v>253</v>
      </c>
      <c r="B22" s="18" t="s">
        <v>254</v>
      </c>
      <c r="C22">
        <f t="shared" si="0"/>
        <v>15.325502395629883</v>
      </c>
      <c r="D22">
        <v>2.6770684868097305E-2</v>
      </c>
      <c r="F22">
        <v>15.319082260131836</v>
      </c>
      <c r="G22">
        <v>15.302525520324707</v>
      </c>
      <c r="H22">
        <v>15.354899406433105</v>
      </c>
    </row>
    <row r="23" spans="1:9" x14ac:dyDescent="0.3">
      <c r="A23" s="19" t="s">
        <v>257</v>
      </c>
      <c r="B23" s="19"/>
      <c r="C23" s="16"/>
      <c r="D23" s="16"/>
      <c r="E23" s="16"/>
      <c r="F23" s="28"/>
      <c r="G23" s="16"/>
      <c r="H23" s="16"/>
      <c r="I23" s="16"/>
    </row>
    <row r="24" spans="1:9" x14ac:dyDescent="0.3">
      <c r="A24" s="18" t="s">
        <v>246</v>
      </c>
      <c r="B24" s="18" t="s">
        <v>247</v>
      </c>
      <c r="C24">
        <f t="shared" ref="C24:C37" si="2">AVERAGE(F24:H24)</f>
        <v>24.887101491292317</v>
      </c>
      <c r="D24">
        <v>0.14166565239429474</v>
      </c>
      <c r="E24">
        <f xml:space="preserve"> C24-C25</f>
        <v>9.3168719609578741</v>
      </c>
      <c r="F24" s="27">
        <v>24.723745346069336</v>
      </c>
      <c r="G24">
        <v>24.976211547851563</v>
      </c>
      <c r="H24">
        <v>24.961347579956055</v>
      </c>
      <c r="I24">
        <f>-(E24-$G$3)</f>
        <v>-1.1075380113389954</v>
      </c>
    </row>
    <row r="25" spans="1:9" x14ac:dyDescent="0.3">
      <c r="A25" s="18" t="s">
        <v>246</v>
      </c>
      <c r="B25" s="18" t="s">
        <v>254</v>
      </c>
      <c r="C25">
        <f t="shared" si="2"/>
        <v>15.570229530334442</v>
      </c>
      <c r="D25">
        <v>0.17329888045787811</v>
      </c>
      <c r="F25" s="27">
        <v>15.437585830688477</v>
      </c>
      <c r="G25">
        <v>15.766307830810547</v>
      </c>
      <c r="H25">
        <v>15.5067949295043</v>
      </c>
    </row>
    <row r="26" spans="1:9" x14ac:dyDescent="0.3">
      <c r="A26" s="18" t="s">
        <v>248</v>
      </c>
      <c r="B26" s="18" t="s">
        <v>247</v>
      </c>
      <c r="C26">
        <f t="shared" si="2"/>
        <v>25.848072687784832</v>
      </c>
      <c r="D26">
        <v>0.1347537636756897</v>
      </c>
      <c r="E26">
        <f xml:space="preserve"> C26-C27</f>
        <v>10.390031496683758</v>
      </c>
      <c r="F26" s="27">
        <v>25.703975677490234</v>
      </c>
      <c r="G26">
        <v>25.869272232055664</v>
      </c>
      <c r="H26">
        <v>25.970970153808594</v>
      </c>
      <c r="I26">
        <f>-(E26-$G$3)</f>
        <v>-2.1806975470648791</v>
      </c>
    </row>
    <row r="27" spans="1:9" x14ac:dyDescent="0.3">
      <c r="A27" s="18" t="s">
        <v>248</v>
      </c>
      <c r="B27" s="18" t="s">
        <v>254</v>
      </c>
      <c r="C27">
        <f t="shared" si="2"/>
        <v>15.458041191101074</v>
      </c>
      <c r="D27">
        <v>5.2275966852903366E-2</v>
      </c>
      <c r="F27" s="27">
        <v>15.470145225524902</v>
      </c>
      <c r="G27">
        <v>15.400774955749512</v>
      </c>
      <c r="H27">
        <v>15.503203392028809</v>
      </c>
    </row>
    <row r="28" spans="1:9" x14ac:dyDescent="0.3">
      <c r="A28" s="18" t="s">
        <v>249</v>
      </c>
      <c r="B28" s="18" t="s">
        <v>247</v>
      </c>
      <c r="C28">
        <f t="shared" si="2"/>
        <v>25.708939234415691</v>
      </c>
      <c r="D28">
        <v>0.20251807570457458</v>
      </c>
      <c r="E28">
        <f xml:space="preserve"> C28-C29</f>
        <v>10.675035158793133</v>
      </c>
      <c r="F28" s="27">
        <v>25.922283172607422</v>
      </c>
      <c r="G28">
        <v>25.68519401550293</v>
      </c>
      <c r="H28">
        <v>25.519340515136719</v>
      </c>
      <c r="I28">
        <f>-(E28-$G$3)</f>
        <v>-2.4657012091742541</v>
      </c>
    </row>
    <row r="29" spans="1:9" x14ac:dyDescent="0.3">
      <c r="A29" s="18" t="s">
        <v>249</v>
      </c>
      <c r="B29" s="18" t="s">
        <v>254</v>
      </c>
      <c r="C29">
        <f t="shared" si="2"/>
        <v>15.033904075622559</v>
      </c>
      <c r="D29">
        <v>9.27000492811203E-2</v>
      </c>
      <c r="F29" s="27">
        <v>14.934953689575195</v>
      </c>
      <c r="G29">
        <v>15.048025131225586</v>
      </c>
      <c r="H29">
        <v>15.118733406066895</v>
      </c>
    </row>
    <row r="30" spans="1:9" x14ac:dyDescent="0.3">
      <c r="A30" s="18" t="s">
        <v>250</v>
      </c>
      <c r="B30" s="18" t="s">
        <v>247</v>
      </c>
      <c r="C30">
        <f t="shared" si="2"/>
        <v>42.240875244140625</v>
      </c>
      <c r="D30">
        <v>3.7271623611450195</v>
      </c>
      <c r="E30">
        <f xml:space="preserve"> C30-C31</f>
        <v>24.571887969970703</v>
      </c>
      <c r="F30" s="27">
        <v>39.605373382568359</v>
      </c>
      <c r="G30" t="s">
        <v>256</v>
      </c>
      <c r="H30">
        <v>44.876377105712891</v>
      </c>
      <c r="I30">
        <f>-(E30-$G$3)</f>
        <v>-16.362554020351823</v>
      </c>
    </row>
    <row r="31" spans="1:9" x14ac:dyDescent="0.3">
      <c r="A31" s="18" t="s">
        <v>250</v>
      </c>
      <c r="B31" s="18" t="s">
        <v>254</v>
      </c>
      <c r="C31">
        <f t="shared" si="2"/>
        <v>17.668987274169922</v>
      </c>
      <c r="D31">
        <v>8.1196025013923645E-2</v>
      </c>
      <c r="F31" s="27">
        <v>17.608789443969727</v>
      </c>
      <c r="G31">
        <v>17.636837005615234</v>
      </c>
      <c r="H31">
        <v>17.761335372924805</v>
      </c>
    </row>
    <row r="32" spans="1:9" x14ac:dyDescent="0.3">
      <c r="A32" s="18" t="s">
        <v>251</v>
      </c>
      <c r="B32" s="18" t="s">
        <v>247</v>
      </c>
      <c r="C32">
        <f t="shared" si="2"/>
        <v>35.451606750488281</v>
      </c>
      <c r="E32">
        <f xml:space="preserve"> C32-C33</f>
        <v>18.990177790323894</v>
      </c>
      <c r="F32" s="27" t="s">
        <v>256</v>
      </c>
      <c r="G32">
        <v>35.451606750488281</v>
      </c>
      <c r="H32" t="s">
        <v>256</v>
      </c>
      <c r="I32">
        <f>-(E32-$G$3)</f>
        <v>-10.780843840705016</v>
      </c>
    </row>
    <row r="33" spans="1:9" x14ac:dyDescent="0.3">
      <c r="A33" s="18" t="s">
        <v>251</v>
      </c>
      <c r="B33" s="18" t="s">
        <v>254</v>
      </c>
      <c r="C33">
        <f t="shared" si="2"/>
        <v>16.461428960164387</v>
      </c>
      <c r="D33">
        <v>6.3430421054363251E-2</v>
      </c>
      <c r="F33" s="27">
        <v>16.424995422363281</v>
      </c>
      <c r="G33">
        <v>16.534671783447266</v>
      </c>
      <c r="H33">
        <v>16.424619674682617</v>
      </c>
    </row>
    <row r="34" spans="1:9" x14ac:dyDescent="0.3">
      <c r="A34" s="18" t="s">
        <v>252</v>
      </c>
      <c r="B34" s="18" t="s">
        <v>247</v>
      </c>
      <c r="C34">
        <f t="shared" si="2"/>
        <v>39.254428863525391</v>
      </c>
      <c r="E34">
        <f xml:space="preserve"> C34-C35</f>
        <v>21.730186462402344</v>
      </c>
      <c r="F34" s="27" t="s">
        <v>256</v>
      </c>
      <c r="G34" t="s">
        <v>256</v>
      </c>
      <c r="H34">
        <v>39.254428863525391</v>
      </c>
      <c r="I34">
        <f>-(E34-$G$3)</f>
        <v>-13.520852512783465</v>
      </c>
    </row>
    <row r="35" spans="1:9" x14ac:dyDescent="0.3">
      <c r="A35" s="18" t="s">
        <v>252</v>
      </c>
      <c r="B35" s="18" t="s">
        <v>254</v>
      </c>
      <c r="C35">
        <f t="shared" si="2"/>
        <v>17.524242401123047</v>
      </c>
      <c r="D35">
        <v>0.13770048320293427</v>
      </c>
      <c r="F35" s="27">
        <v>17.420488357543945</v>
      </c>
      <c r="G35">
        <v>17.471775054931641</v>
      </c>
      <c r="H35">
        <v>17.680463790893555</v>
      </c>
    </row>
    <row r="36" spans="1:9" x14ac:dyDescent="0.3">
      <c r="A36" s="18" t="s">
        <v>253</v>
      </c>
      <c r="B36" s="18" t="s">
        <v>247</v>
      </c>
      <c r="C36">
        <f t="shared" si="2"/>
        <v>18.882793426513672</v>
      </c>
      <c r="D36">
        <v>8.7442919611930847E-2</v>
      </c>
      <c r="E36">
        <f xml:space="preserve"> C36-C37</f>
        <v>3.9522075653076172</v>
      </c>
      <c r="F36" s="27">
        <v>18.84895133972168</v>
      </c>
      <c r="G36">
        <v>18.982099533081055</v>
      </c>
      <c r="H36">
        <v>18.817329406738281</v>
      </c>
      <c r="I36">
        <f>-(E36-$G$3)</f>
        <v>4.2571263843112614</v>
      </c>
    </row>
    <row r="37" spans="1:9" x14ac:dyDescent="0.3">
      <c r="A37" s="18" t="s">
        <v>253</v>
      </c>
      <c r="B37" s="18" t="s">
        <v>254</v>
      </c>
      <c r="C37">
        <f t="shared" si="2"/>
        <v>14.930585861206055</v>
      </c>
      <c r="D37">
        <v>0.22973185777664185</v>
      </c>
      <c r="F37" s="27">
        <v>14.712206840515137</v>
      </c>
      <c r="G37">
        <v>15.170196533203125</v>
      </c>
      <c r="H37">
        <v>14.909354209899902</v>
      </c>
    </row>
    <row r="38" spans="1:9" x14ac:dyDescent="0.3">
      <c r="A38" s="19" t="s">
        <v>258</v>
      </c>
      <c r="B38" s="19"/>
      <c r="C38" s="16"/>
      <c r="D38" s="16"/>
      <c r="E38" s="16"/>
      <c r="F38" s="28"/>
      <c r="G38" s="16"/>
      <c r="H38" s="16"/>
      <c r="I38" s="16"/>
    </row>
    <row r="39" spans="1:9" x14ac:dyDescent="0.3">
      <c r="A39" s="18" t="s">
        <v>246</v>
      </c>
      <c r="B39" s="18" t="s">
        <v>247</v>
      </c>
      <c r="C39">
        <f t="shared" ref="C39:C52" si="3">AVERAGE(F39:H39)</f>
        <v>24.358840306599934</v>
      </c>
      <c r="D39">
        <v>6.7426033318042755E-2</v>
      </c>
      <c r="E39">
        <f xml:space="preserve"> C39-C40</f>
        <v>7.6631615956624337</v>
      </c>
      <c r="F39" s="27">
        <v>24.434595108032227</v>
      </c>
      <c r="G39">
        <v>24.336524963378906</v>
      </c>
      <c r="H39">
        <v>24.305400848388672</v>
      </c>
      <c r="I39">
        <f>-(E39-$G$3)</f>
        <v>0.54617235395644492</v>
      </c>
    </row>
    <row r="40" spans="1:9" x14ac:dyDescent="0.3">
      <c r="A40" s="18" t="s">
        <v>246</v>
      </c>
      <c r="B40" s="18" t="s">
        <v>254</v>
      </c>
      <c r="C40">
        <f t="shared" si="3"/>
        <v>16.6956787109375</v>
      </c>
      <c r="D40">
        <v>8.1865273416042328E-2</v>
      </c>
      <c r="F40" s="27">
        <v>16.625577926635742</v>
      </c>
      <c r="G40">
        <v>16.675807952880859</v>
      </c>
      <c r="H40">
        <v>16.785650253295898</v>
      </c>
    </row>
    <row r="41" spans="1:9" x14ac:dyDescent="0.3">
      <c r="A41" s="18" t="s">
        <v>248</v>
      </c>
      <c r="B41" s="18" t="s">
        <v>247</v>
      </c>
      <c r="C41">
        <f t="shared" si="3"/>
        <v>27.105436960856121</v>
      </c>
      <c r="D41">
        <v>0.47775837779045105</v>
      </c>
      <c r="E41">
        <f xml:space="preserve"> C41-C42</f>
        <v>10.31028938293457</v>
      </c>
      <c r="F41" s="27">
        <v>27.42955207824707</v>
      </c>
      <c r="G41">
        <v>27.329986572265625</v>
      </c>
      <c r="H41">
        <v>26.556772232055664</v>
      </c>
      <c r="I41">
        <f>-(E41-$G$3)</f>
        <v>-2.1009554333156917</v>
      </c>
    </row>
    <row r="42" spans="1:9" x14ac:dyDescent="0.3">
      <c r="A42" s="18" t="s">
        <v>248</v>
      </c>
      <c r="B42" s="18" t="s">
        <v>254</v>
      </c>
      <c r="C42">
        <f t="shared" si="3"/>
        <v>16.795147577921551</v>
      </c>
      <c r="D42">
        <v>6.4359106123447418E-2</v>
      </c>
      <c r="F42" s="27">
        <v>16.816539764404297</v>
      </c>
      <c r="G42">
        <v>16.722816467285156</v>
      </c>
      <c r="H42">
        <v>16.846086502075195</v>
      </c>
    </row>
    <row r="43" spans="1:9" x14ac:dyDescent="0.3">
      <c r="A43" s="18" t="s">
        <v>249</v>
      </c>
      <c r="B43" s="18" t="s">
        <v>247</v>
      </c>
      <c r="C43">
        <f t="shared" si="3"/>
        <v>27.686160405476887</v>
      </c>
      <c r="D43">
        <v>0.30679282546043396</v>
      </c>
      <c r="E43">
        <f xml:space="preserve"> C43-C44</f>
        <v>10.555372873942055</v>
      </c>
      <c r="F43" s="27">
        <v>27.637031555175781</v>
      </c>
      <c r="G43">
        <v>28.014553070068359</v>
      </c>
      <c r="H43">
        <v>27.406896591186523</v>
      </c>
      <c r="I43">
        <f>-(E43-$G$3)</f>
        <v>-2.3460389243231763</v>
      </c>
    </row>
    <row r="44" spans="1:9" x14ac:dyDescent="0.3">
      <c r="A44" s="18" t="s">
        <v>249</v>
      </c>
      <c r="B44" s="18" t="s">
        <v>254</v>
      </c>
      <c r="C44">
        <f t="shared" si="3"/>
        <v>17.130787531534832</v>
      </c>
      <c r="D44">
        <v>9.4164416193962097E-2</v>
      </c>
      <c r="F44" s="27">
        <v>17.056060791015625</v>
      </c>
      <c r="G44">
        <v>17.099748611450195</v>
      </c>
      <c r="H44">
        <v>17.236553192138672</v>
      </c>
    </row>
    <row r="45" spans="1:9" x14ac:dyDescent="0.3">
      <c r="A45" s="18" t="s">
        <v>250</v>
      </c>
      <c r="B45" s="18" t="s">
        <v>247</v>
      </c>
      <c r="C45">
        <f t="shared" si="3"/>
        <v>32.380828857421875</v>
      </c>
      <c r="E45">
        <f xml:space="preserve"> C45-C46</f>
        <v>13.898136138916016</v>
      </c>
      <c r="F45" s="27" t="s">
        <v>256</v>
      </c>
      <c r="G45">
        <v>32.380828857421875</v>
      </c>
      <c r="H45" t="s">
        <v>256</v>
      </c>
      <c r="I45">
        <f>-(E45-$G$3)</f>
        <v>-5.688802189297137</v>
      </c>
    </row>
    <row r="46" spans="1:9" x14ac:dyDescent="0.3">
      <c r="A46" s="18" t="s">
        <v>250</v>
      </c>
      <c r="B46" s="18" t="s">
        <v>254</v>
      </c>
      <c r="C46">
        <f t="shared" si="3"/>
        <v>18.482692718505859</v>
      </c>
      <c r="D46">
        <v>5.2907735109329224E-2</v>
      </c>
      <c r="F46" s="27">
        <v>18.422555923461914</v>
      </c>
      <c r="G46">
        <v>18.503438949584961</v>
      </c>
      <c r="H46">
        <v>18.522083282470703</v>
      </c>
    </row>
    <row r="47" spans="1:9" x14ac:dyDescent="0.3">
      <c r="A47" s="18" t="s">
        <v>251</v>
      </c>
      <c r="B47" s="18" t="s">
        <v>247</v>
      </c>
      <c r="C47">
        <f t="shared" si="3"/>
        <v>31.774018605550129</v>
      </c>
      <c r="D47">
        <v>0.37237709760665894</v>
      </c>
      <c r="E47">
        <f xml:space="preserve"> C47-C48</f>
        <v>13.907459894816078</v>
      </c>
      <c r="F47" s="27">
        <v>32.195243835449219</v>
      </c>
      <c r="G47">
        <v>31.63818359375</v>
      </c>
      <c r="H47">
        <v>31.488628387451172</v>
      </c>
      <c r="I47">
        <f>-(E47-$G$3)</f>
        <v>-5.6981259451971997</v>
      </c>
    </row>
    <row r="48" spans="1:9" x14ac:dyDescent="0.3">
      <c r="A48" s="18" t="s">
        <v>251</v>
      </c>
      <c r="B48" s="18" t="s">
        <v>254</v>
      </c>
      <c r="C48">
        <f t="shared" si="3"/>
        <v>17.866558710734051</v>
      </c>
      <c r="D48">
        <v>9.6075467765331268E-2</v>
      </c>
      <c r="F48" s="27">
        <v>17.756759643554688</v>
      </c>
      <c r="G48">
        <v>17.907724380493164</v>
      </c>
      <c r="H48">
        <v>17.935192108154297</v>
      </c>
    </row>
    <row r="49" spans="1:9" x14ac:dyDescent="0.3">
      <c r="A49" s="18" t="s">
        <v>252</v>
      </c>
      <c r="B49" s="18" t="s">
        <v>247</v>
      </c>
      <c r="C49">
        <f t="shared" si="3"/>
        <v>33.334038734436035</v>
      </c>
      <c r="D49">
        <v>2.9209249019622803</v>
      </c>
      <c r="E49">
        <f xml:space="preserve"> C49-C50</f>
        <v>14.193734804789226</v>
      </c>
      <c r="F49" s="27">
        <v>31.268632888793945</v>
      </c>
      <c r="G49">
        <v>35.399444580078125</v>
      </c>
      <c r="H49" t="s">
        <v>256</v>
      </c>
      <c r="I49">
        <f>-(E49-$G$3)</f>
        <v>-5.9844008551703478</v>
      </c>
    </row>
    <row r="50" spans="1:9" x14ac:dyDescent="0.3">
      <c r="A50" s="18" t="s">
        <v>252</v>
      </c>
      <c r="B50" s="18" t="s">
        <v>254</v>
      </c>
      <c r="C50">
        <f t="shared" si="3"/>
        <v>19.140303929646809</v>
      </c>
      <c r="D50">
        <v>7.2442308068275452E-2</v>
      </c>
      <c r="F50" s="27">
        <v>19.086690902709961</v>
      </c>
      <c r="G50">
        <v>19.22271728515625</v>
      </c>
      <c r="H50">
        <v>19.111503601074219</v>
      </c>
    </row>
    <row r="51" spans="1:9" x14ac:dyDescent="0.3">
      <c r="A51" s="18" t="s">
        <v>253</v>
      </c>
      <c r="B51" s="18" t="s">
        <v>247</v>
      </c>
      <c r="C51">
        <f t="shared" si="3"/>
        <v>19.723350524902344</v>
      </c>
      <c r="D51">
        <v>0.3378017246723175</v>
      </c>
      <c r="E51">
        <f xml:space="preserve"> C51-C52</f>
        <v>3.3323192596435547</v>
      </c>
      <c r="F51" s="27">
        <v>19.336271286010742</v>
      </c>
      <c r="G51">
        <v>19.95857048034668</v>
      </c>
      <c r="H51">
        <v>19.875209808349609</v>
      </c>
      <c r="I51">
        <f>-(E51-$G$3)</f>
        <v>4.8770146899753239</v>
      </c>
    </row>
    <row r="52" spans="1:9" x14ac:dyDescent="0.3">
      <c r="A52" s="18" t="s">
        <v>253</v>
      </c>
      <c r="B52" s="18" t="s">
        <v>254</v>
      </c>
      <c r="C52">
        <f t="shared" si="3"/>
        <v>16.391031265258789</v>
      </c>
      <c r="D52">
        <v>0.18325093388557434</v>
      </c>
      <c r="F52" s="27">
        <v>16.244098663330078</v>
      </c>
      <c r="G52">
        <v>16.332630157470703</v>
      </c>
      <c r="H52">
        <v>16.596364974975586</v>
      </c>
    </row>
  </sheetData>
  <mergeCells count="2">
    <mergeCell ref="F6:H6"/>
    <mergeCell ref="K8:R8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B2058C-BDD1-4BF6-8BB4-66635538C735}">
  <dimension ref="A1:AL117"/>
  <sheetViews>
    <sheetView zoomScale="80" zoomScaleNormal="80" workbookViewId="0">
      <selection activeCell="AN53" sqref="AN53"/>
    </sheetView>
  </sheetViews>
  <sheetFormatPr defaultRowHeight="14.4" x14ac:dyDescent="0.3"/>
  <cols>
    <col min="9" max="9" width="3.33203125" customWidth="1"/>
    <col min="18" max="18" width="3.5546875" customWidth="1"/>
    <col min="27" max="27" width="3.6640625" customWidth="1"/>
  </cols>
  <sheetData>
    <row r="1" spans="1:35" x14ac:dyDescent="0.3">
      <c r="A1" s="17" t="s">
        <v>259</v>
      </c>
      <c r="B1" s="17" t="s">
        <v>260</v>
      </c>
    </row>
    <row r="2" spans="1:35" x14ac:dyDescent="0.3">
      <c r="A2" s="17"/>
      <c r="B2" s="18" t="s">
        <v>261</v>
      </c>
    </row>
    <row r="4" spans="1:35" x14ac:dyDescent="0.3">
      <c r="A4" s="19" t="s">
        <v>262</v>
      </c>
      <c r="B4" s="19"/>
      <c r="C4" s="16"/>
      <c r="D4" s="16"/>
      <c r="E4" s="16"/>
      <c r="F4" s="16"/>
      <c r="G4" s="16"/>
      <c r="H4" s="16"/>
      <c r="J4" s="19" t="s">
        <v>263</v>
      </c>
      <c r="K4" s="19"/>
      <c r="L4" s="16"/>
      <c r="M4" s="16"/>
      <c r="N4" s="16"/>
      <c r="O4" s="16"/>
      <c r="P4" s="16"/>
      <c r="Q4" s="16"/>
      <c r="S4" s="19" t="s">
        <v>264</v>
      </c>
      <c r="T4" s="19"/>
      <c r="U4" s="16"/>
      <c r="V4" s="16"/>
      <c r="W4" s="16"/>
      <c r="X4" s="16"/>
      <c r="Y4" s="16"/>
      <c r="Z4" s="16"/>
      <c r="AB4" s="19" t="s">
        <v>265</v>
      </c>
      <c r="AC4" s="19"/>
      <c r="AD4" s="16"/>
      <c r="AE4" s="16"/>
      <c r="AF4" s="16"/>
      <c r="AG4" s="16"/>
      <c r="AH4" s="16"/>
      <c r="AI4" s="16"/>
    </row>
    <row r="45" spans="1:38" x14ac:dyDescent="0.3">
      <c r="A45" s="19" t="s">
        <v>266</v>
      </c>
      <c r="B45" s="19"/>
      <c r="C45" s="16"/>
      <c r="D45" s="16"/>
      <c r="E45" s="16"/>
      <c r="F45" s="16"/>
      <c r="G45" s="16"/>
      <c r="H45" s="16"/>
      <c r="J45" s="19" t="s">
        <v>267</v>
      </c>
      <c r="K45" s="19"/>
      <c r="L45" s="16"/>
      <c r="M45" s="16"/>
      <c r="N45" s="16"/>
      <c r="O45" s="16"/>
      <c r="P45" s="16"/>
      <c r="Q45" s="16"/>
      <c r="S45" s="19" t="s">
        <v>268</v>
      </c>
      <c r="T45" s="19"/>
      <c r="U45" s="16"/>
      <c r="V45" s="16"/>
      <c r="W45" s="16"/>
      <c r="X45" s="16"/>
      <c r="Y45" s="16"/>
      <c r="Z45" s="16"/>
      <c r="AA45" s="16"/>
      <c r="AB45" s="16"/>
      <c r="AC45" s="16"/>
      <c r="AD45" s="16"/>
      <c r="AE45" s="16"/>
      <c r="AF45" s="16"/>
      <c r="AG45" s="16"/>
      <c r="AH45" s="16"/>
      <c r="AI45" s="16"/>
      <c r="AJ45" s="16"/>
      <c r="AK45" s="16"/>
      <c r="AL45" s="16"/>
    </row>
    <row r="46" spans="1:38" x14ac:dyDescent="0.3">
      <c r="S46" t="s">
        <v>269</v>
      </c>
    </row>
    <row r="81" spans="1:35" x14ac:dyDescent="0.3">
      <c r="A81" s="19" t="s">
        <v>270</v>
      </c>
      <c r="B81" s="19"/>
      <c r="C81" s="16"/>
      <c r="D81" s="16"/>
      <c r="E81" s="16"/>
      <c r="F81" s="16"/>
      <c r="G81" s="16"/>
      <c r="H81" s="16"/>
      <c r="J81" s="19" t="s">
        <v>271</v>
      </c>
      <c r="K81" s="19"/>
      <c r="L81" s="16"/>
      <c r="M81" s="16"/>
      <c r="N81" s="16"/>
      <c r="O81" s="16"/>
      <c r="P81" s="16"/>
      <c r="Q81" s="16"/>
      <c r="S81" s="19" t="s">
        <v>272</v>
      </c>
      <c r="T81" s="19"/>
      <c r="U81" s="16"/>
      <c r="V81" s="16"/>
      <c r="W81" s="16"/>
      <c r="X81" s="16"/>
      <c r="Y81" s="16"/>
      <c r="Z81" s="16"/>
      <c r="AB81" s="19" t="s">
        <v>273</v>
      </c>
      <c r="AC81" s="19"/>
      <c r="AD81" s="16"/>
      <c r="AE81" s="16"/>
      <c r="AF81" s="16"/>
      <c r="AG81" s="16"/>
      <c r="AH81" s="16"/>
      <c r="AI81" s="16"/>
    </row>
    <row r="117" spans="1:26" x14ac:dyDescent="0.3">
      <c r="A117" s="19" t="s">
        <v>274</v>
      </c>
      <c r="B117" s="19"/>
      <c r="C117" s="16"/>
      <c r="D117" s="16"/>
      <c r="E117" s="16"/>
      <c r="F117" s="16"/>
      <c r="G117" s="16"/>
      <c r="H117" s="16"/>
      <c r="J117" s="19" t="s">
        <v>275</v>
      </c>
      <c r="K117" s="19"/>
      <c r="L117" s="16"/>
      <c r="M117" s="16"/>
      <c r="N117" s="16"/>
      <c r="O117" s="16"/>
      <c r="P117" s="16"/>
      <c r="Q117" s="16"/>
      <c r="S117" s="19" t="s">
        <v>276</v>
      </c>
      <c r="T117" s="19"/>
      <c r="U117" s="16"/>
      <c r="V117" s="16"/>
      <c r="W117" s="16"/>
      <c r="X117" s="16"/>
      <c r="Y117" s="16"/>
      <c r="Z117" s="16"/>
    </row>
  </sheetData>
  <pageMargins left="0.7" right="0.7" top="0.78740157499999996" bottom="0.78740157499999996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89DA09-9B4E-49A9-B8D5-B453B431F058}">
  <dimension ref="A1:N44"/>
  <sheetViews>
    <sheetView workbookViewId="0">
      <selection activeCell="I19" sqref="I19"/>
    </sheetView>
  </sheetViews>
  <sheetFormatPr defaultRowHeight="14.4" x14ac:dyDescent="0.3"/>
  <cols>
    <col min="1" max="1" width="13.88671875" customWidth="1"/>
    <col min="4" max="4" width="13.33203125" customWidth="1"/>
    <col min="5" max="5" width="14.5546875" customWidth="1"/>
  </cols>
  <sheetData>
    <row r="1" spans="1:14" x14ac:dyDescent="0.3">
      <c r="A1" s="17" t="s">
        <v>289</v>
      </c>
      <c r="B1" s="17" t="s">
        <v>288</v>
      </c>
    </row>
    <row r="2" spans="1:14" x14ac:dyDescent="0.3">
      <c r="B2" t="s">
        <v>287</v>
      </c>
    </row>
    <row r="3" spans="1:14" x14ac:dyDescent="0.3">
      <c r="B3" t="s">
        <v>286</v>
      </c>
    </row>
    <row r="4" spans="1:14" x14ac:dyDescent="0.3">
      <c r="B4" t="s">
        <v>285</v>
      </c>
    </row>
    <row r="6" spans="1:14" x14ac:dyDescent="0.3">
      <c r="A6" s="37" t="s">
        <v>244</v>
      </c>
      <c r="B6" s="19"/>
      <c r="C6" s="16"/>
      <c r="D6" s="16"/>
      <c r="E6" s="16"/>
      <c r="G6" s="36" t="s">
        <v>284</v>
      </c>
      <c r="H6" s="35"/>
      <c r="I6" s="35"/>
      <c r="J6" s="35"/>
      <c r="K6" s="35"/>
      <c r="L6" s="35"/>
      <c r="M6" s="35"/>
      <c r="N6" s="34">
        <f>AVERAGE(E35,E21,E8)</f>
        <v>0.31450897397128869</v>
      </c>
    </row>
    <row r="7" spans="1:14" ht="28.8" x14ac:dyDescent="0.3">
      <c r="B7" s="17" t="s">
        <v>247</v>
      </c>
      <c r="C7" s="17" t="s">
        <v>282</v>
      </c>
      <c r="D7" s="17" t="s">
        <v>281</v>
      </c>
      <c r="E7" s="31" t="s">
        <v>280</v>
      </c>
      <c r="G7" s="20"/>
      <c r="H7" s="17" t="s">
        <v>246</v>
      </c>
      <c r="I7" s="17" t="s">
        <v>248</v>
      </c>
      <c r="J7" s="17" t="s">
        <v>249</v>
      </c>
      <c r="K7" s="17" t="s">
        <v>250</v>
      </c>
      <c r="L7" s="17" t="s">
        <v>251</v>
      </c>
      <c r="M7" s="17" t="s">
        <v>252</v>
      </c>
      <c r="N7" s="21" t="s">
        <v>253</v>
      </c>
    </row>
    <row r="8" spans="1:14" x14ac:dyDescent="0.3">
      <c r="A8" s="17" t="s">
        <v>246</v>
      </c>
      <c r="B8">
        <v>3939.7190000000001</v>
      </c>
      <c r="C8">
        <v>3363.9119999999998</v>
      </c>
      <c r="D8">
        <f t="shared" ref="D8:D14" si="0">B8/C8</f>
        <v>1.1711718380266785</v>
      </c>
      <c r="E8">
        <f t="shared" ref="E8:E14" si="1">D8/$D$16</f>
        <v>0.31711520771933616</v>
      </c>
      <c r="G8" s="33" t="s">
        <v>240</v>
      </c>
      <c r="H8" s="23">
        <f>E8/N6</f>
        <v>1.0082866753057589</v>
      </c>
      <c r="I8" s="23">
        <f>E9/N6</f>
        <v>0.58635410907617946</v>
      </c>
      <c r="J8" s="23">
        <f>E10/N6</f>
        <v>0.56820666294989219</v>
      </c>
      <c r="K8" s="23">
        <f>E11/N6</f>
        <v>0</v>
      </c>
      <c r="L8" s="23">
        <f>E12/N6</f>
        <v>1.3421686445655128E-2</v>
      </c>
      <c r="M8" s="23">
        <f>E13/N6</f>
        <v>1.5631626486221774E-2</v>
      </c>
      <c r="N8" s="24">
        <f>E14/N6</f>
        <v>0.9876587523729311</v>
      </c>
    </row>
    <row r="9" spans="1:14" x14ac:dyDescent="0.3">
      <c r="A9" s="17" t="s">
        <v>248</v>
      </c>
      <c r="B9">
        <v>3435.4259999999999</v>
      </c>
      <c r="C9">
        <v>5044.1040000000003</v>
      </c>
      <c r="D9">
        <f t="shared" si="0"/>
        <v>0.68107755113693136</v>
      </c>
      <c r="E9">
        <f t="shared" si="1"/>
        <v>0.1844136292293983</v>
      </c>
      <c r="G9" s="22" t="s">
        <v>241</v>
      </c>
      <c r="H9" s="23">
        <f>E21/N6</f>
        <v>1.1719101557838021</v>
      </c>
      <c r="I9" s="23">
        <f>E22/N6</f>
        <v>0.67514583663527528</v>
      </c>
      <c r="J9" s="23">
        <f>E23/N6</f>
        <v>0.70599036188998998</v>
      </c>
      <c r="K9" s="23">
        <f>E24/N6</f>
        <v>4.6633072909317473E-2</v>
      </c>
      <c r="L9" s="23">
        <f>E26/N6</f>
        <v>3.2413799459595209E-2</v>
      </c>
      <c r="M9" s="23">
        <f>E25/N6</f>
        <v>6.0380102237381231E-2</v>
      </c>
      <c r="N9" s="24">
        <f>E28/N6</f>
        <v>0.4870861837212776</v>
      </c>
    </row>
    <row r="10" spans="1:14" x14ac:dyDescent="0.3">
      <c r="A10" s="17" t="s">
        <v>249</v>
      </c>
      <c r="B10">
        <v>3353.134</v>
      </c>
      <c r="C10">
        <v>5080.518</v>
      </c>
      <c r="D10">
        <f t="shared" si="0"/>
        <v>0.65999844897705318</v>
      </c>
      <c r="E10">
        <f t="shared" si="1"/>
        <v>0.17870609456802045</v>
      </c>
      <c r="G10" s="22" t="s">
        <v>242</v>
      </c>
      <c r="H10" s="23">
        <f>E35/N6</f>
        <v>0.81980316891043903</v>
      </c>
      <c r="I10" s="23">
        <f>E36/N6</f>
        <v>0.45347853323918974</v>
      </c>
      <c r="J10" s="23">
        <f>E37/N6</f>
        <v>0.5038334108416711</v>
      </c>
      <c r="K10" s="23">
        <f>E38/N6</f>
        <v>0.23895289701643047</v>
      </c>
      <c r="L10" s="23">
        <f>E41/N6</f>
        <v>0.32523105792960222</v>
      </c>
      <c r="M10" s="23">
        <f>E39/N6</f>
        <v>0.2713464399745375</v>
      </c>
      <c r="N10" s="24">
        <f>E42/N6</f>
        <v>0.56691400472476927</v>
      </c>
    </row>
    <row r="11" spans="1:14" x14ac:dyDescent="0.3">
      <c r="A11" s="17" t="s">
        <v>250</v>
      </c>
      <c r="B11">
        <v>0</v>
      </c>
      <c r="C11">
        <v>7094.4679999999998</v>
      </c>
      <c r="D11">
        <f t="shared" si="0"/>
        <v>0</v>
      </c>
      <c r="E11">
        <f t="shared" si="1"/>
        <v>0</v>
      </c>
      <c r="G11" s="25" t="s">
        <v>255</v>
      </c>
      <c r="H11" s="26">
        <f t="shared" ref="H11:N11" si="2">AVERAGE(H8:H10)</f>
        <v>1</v>
      </c>
      <c r="I11" s="26">
        <f t="shared" si="2"/>
        <v>0.57165949298354812</v>
      </c>
      <c r="J11" s="26">
        <f t="shared" si="2"/>
        <v>0.59267681189385113</v>
      </c>
      <c r="K11" s="26">
        <f t="shared" si="2"/>
        <v>9.5195323308582644E-2</v>
      </c>
      <c r="L11" s="26">
        <f t="shared" si="2"/>
        <v>0.12368884794495084</v>
      </c>
      <c r="M11" s="26">
        <f t="shared" si="2"/>
        <v>0.1157860562327135</v>
      </c>
      <c r="N11" s="32">
        <f t="shared" si="2"/>
        <v>0.6805529802729926</v>
      </c>
    </row>
    <row r="12" spans="1:14" x14ac:dyDescent="0.3">
      <c r="A12" s="17" t="s">
        <v>251</v>
      </c>
      <c r="B12">
        <v>81.191999999999993</v>
      </c>
      <c r="C12">
        <v>5207.9830000000002</v>
      </c>
      <c r="D12">
        <f t="shared" si="0"/>
        <v>1.5589912639883807E-2</v>
      </c>
      <c r="E12">
        <f t="shared" si="1"/>
        <v>4.2212408329873469E-3</v>
      </c>
    </row>
    <row r="13" spans="1:14" x14ac:dyDescent="0.3">
      <c r="A13" s="17" t="s">
        <v>252</v>
      </c>
      <c r="B13">
        <v>109.021</v>
      </c>
      <c r="C13">
        <v>6004.3969999999999</v>
      </c>
      <c r="D13">
        <f t="shared" si="0"/>
        <v>1.8156860713906826E-2</v>
      </c>
      <c r="E13">
        <f t="shared" si="1"/>
        <v>4.9162868076840305E-3</v>
      </c>
    </row>
    <row r="14" spans="1:14" x14ac:dyDescent="0.3">
      <c r="A14" s="17" t="s">
        <v>253</v>
      </c>
      <c r="B14">
        <v>6124.4679999999998</v>
      </c>
      <c r="C14">
        <v>5338.5690000000004</v>
      </c>
      <c r="D14">
        <f t="shared" si="0"/>
        <v>1.1472115467646853</v>
      </c>
      <c r="E14">
        <f t="shared" si="1"/>
        <v>0.31062754084257366</v>
      </c>
    </row>
    <row r="16" spans="1:14" x14ac:dyDescent="0.3">
      <c r="A16" s="17" t="s">
        <v>277</v>
      </c>
      <c r="D16">
        <f>SUM(D7:D14)</f>
        <v>3.6932061582591391</v>
      </c>
    </row>
    <row r="18" spans="1:5" x14ac:dyDescent="0.3">
      <c r="A18" s="17"/>
    </row>
    <row r="19" spans="1:5" x14ac:dyDescent="0.3">
      <c r="A19" s="19" t="s">
        <v>257</v>
      </c>
      <c r="B19" s="19"/>
      <c r="C19" s="16"/>
      <c r="D19" s="16"/>
      <c r="E19" s="16"/>
    </row>
    <row r="20" spans="1:5" ht="28.8" x14ac:dyDescent="0.3">
      <c r="B20" s="17" t="s">
        <v>247</v>
      </c>
      <c r="C20" s="17" t="s">
        <v>282</v>
      </c>
      <c r="D20" s="17" t="s">
        <v>281</v>
      </c>
      <c r="E20" s="31" t="s">
        <v>280</v>
      </c>
    </row>
    <row r="21" spans="1:5" x14ac:dyDescent="0.3">
      <c r="A21" s="17" t="s">
        <v>246</v>
      </c>
      <c r="B21">
        <v>23756.401000000002</v>
      </c>
      <c r="C21">
        <v>8948.9240000000009</v>
      </c>
      <c r="D21">
        <f t="shared" ref="D21:D26" si="3">B21/C21</f>
        <v>2.6546656335443233</v>
      </c>
      <c r="E21">
        <f t="shared" ref="E21:E26" si="4">D21/$D$30</f>
        <v>0.36857626068209665</v>
      </c>
    </row>
    <row r="22" spans="1:5" x14ac:dyDescent="0.3">
      <c r="A22" s="17" t="s">
        <v>248</v>
      </c>
      <c r="B22">
        <v>16199.208000000001</v>
      </c>
      <c r="C22">
        <v>10592.066000000001</v>
      </c>
      <c r="D22">
        <f t="shared" si="3"/>
        <v>1.529371890243131</v>
      </c>
      <c r="E22">
        <f t="shared" si="4"/>
        <v>0.21233942436114772</v>
      </c>
    </row>
    <row r="23" spans="1:5" x14ac:dyDescent="0.3">
      <c r="A23" s="17" t="s">
        <v>249</v>
      </c>
      <c r="B23">
        <v>24584.401000000002</v>
      </c>
      <c r="C23">
        <v>15372.53</v>
      </c>
      <c r="D23">
        <f t="shared" si="3"/>
        <v>1.5992423498279074</v>
      </c>
      <c r="E23">
        <f t="shared" si="4"/>
        <v>0.22204030435163954</v>
      </c>
    </row>
    <row r="24" spans="1:5" x14ac:dyDescent="0.3">
      <c r="A24" s="17" t="s">
        <v>250</v>
      </c>
      <c r="B24">
        <v>1837.962</v>
      </c>
      <c r="C24">
        <v>17399.108</v>
      </c>
      <c r="D24">
        <f t="shared" si="3"/>
        <v>0.10563541533278602</v>
      </c>
      <c r="E24">
        <f t="shared" si="4"/>
        <v>1.4666519913837736E-2</v>
      </c>
    </row>
    <row r="25" spans="1:5" x14ac:dyDescent="0.3">
      <c r="A25" s="17" t="s">
        <v>252</v>
      </c>
      <c r="B25">
        <v>2250.154</v>
      </c>
      <c r="C25">
        <v>16451.401000000002</v>
      </c>
      <c r="D25">
        <f t="shared" si="3"/>
        <v>0.13677582839297395</v>
      </c>
      <c r="E25">
        <f t="shared" si="4"/>
        <v>1.8990084002960282E-2</v>
      </c>
    </row>
    <row r="26" spans="1:5" x14ac:dyDescent="0.3">
      <c r="A26" s="17" t="s">
        <v>283</v>
      </c>
      <c r="B26">
        <v>1332.6479999999999</v>
      </c>
      <c r="C26">
        <v>18149.723000000002</v>
      </c>
      <c r="D26">
        <f t="shared" si="3"/>
        <v>7.3425252826172599E-2</v>
      </c>
      <c r="E26">
        <f t="shared" si="4"/>
        <v>1.0194430810548402E-2</v>
      </c>
    </row>
    <row r="27" spans="1:5" x14ac:dyDescent="0.3">
      <c r="A27" s="30" t="s">
        <v>278</v>
      </c>
      <c r="B27" s="29">
        <v>589.26300000000003</v>
      </c>
      <c r="C27" s="29">
        <v>22207.672999999999</v>
      </c>
      <c r="D27" s="29"/>
    </row>
    <row r="28" spans="1:5" x14ac:dyDescent="0.3">
      <c r="A28" s="17" t="s">
        <v>253</v>
      </c>
      <c r="B28">
        <v>30278.743999999999</v>
      </c>
      <c r="C28">
        <v>27442.048999999999</v>
      </c>
      <c r="D28">
        <f>B28/C28</f>
        <v>1.1033703787935076</v>
      </c>
      <c r="E28">
        <f>D28/$D$30</f>
        <v>0.15319297587776964</v>
      </c>
    </row>
    <row r="29" spans="1:5" x14ac:dyDescent="0.3">
      <c r="A29" s="17"/>
    </row>
    <row r="30" spans="1:5" x14ac:dyDescent="0.3">
      <c r="A30" s="17" t="s">
        <v>277</v>
      </c>
      <c r="D30">
        <f>SUM(D21:D28)</f>
        <v>7.2024867489608022</v>
      </c>
    </row>
    <row r="31" spans="1:5" x14ac:dyDescent="0.3">
      <c r="A31" s="17"/>
    </row>
    <row r="33" spans="1:5" x14ac:dyDescent="0.3">
      <c r="A33" s="19" t="s">
        <v>258</v>
      </c>
      <c r="B33" s="19"/>
      <c r="C33" s="16"/>
      <c r="D33" s="16"/>
      <c r="E33" s="16"/>
    </row>
    <row r="34" spans="1:5" ht="28.8" x14ac:dyDescent="0.3">
      <c r="B34" s="17" t="s">
        <v>247</v>
      </c>
      <c r="C34" s="17" t="s">
        <v>282</v>
      </c>
      <c r="D34" s="17" t="s">
        <v>281</v>
      </c>
      <c r="E34" s="31" t="s">
        <v>280</v>
      </c>
    </row>
    <row r="35" spans="1:5" x14ac:dyDescent="0.3">
      <c r="A35" s="17" t="s">
        <v>246</v>
      </c>
      <c r="B35">
        <v>16414.794000000002</v>
      </c>
      <c r="C35">
        <v>12010.772999999999</v>
      </c>
      <c r="D35">
        <f>B35/C35</f>
        <v>1.3666725697005515</v>
      </c>
      <c r="E35">
        <f>D35/$D$44</f>
        <v>0.25783545351243325</v>
      </c>
    </row>
    <row r="36" spans="1:5" x14ac:dyDescent="0.3">
      <c r="A36" s="17" t="s">
        <v>248</v>
      </c>
      <c r="B36">
        <v>14711.794</v>
      </c>
      <c r="C36">
        <v>19460.501</v>
      </c>
      <c r="D36">
        <f>B36/C36</f>
        <v>0.75598228432042935</v>
      </c>
      <c r="E36">
        <f>D36/$D$44</f>
        <v>0.1426230682070625</v>
      </c>
    </row>
    <row r="37" spans="1:5" x14ac:dyDescent="0.3">
      <c r="A37" s="17" t="s">
        <v>249</v>
      </c>
      <c r="B37">
        <v>16232.208000000001</v>
      </c>
      <c r="C37">
        <v>19325.723000000002</v>
      </c>
      <c r="D37">
        <f>B37/C37</f>
        <v>0.83992759287712027</v>
      </c>
      <c r="E37">
        <f>D37/$D$44</f>
        <v>0.15846012909626872</v>
      </c>
    </row>
    <row r="38" spans="1:5" x14ac:dyDescent="0.3">
      <c r="A38" s="17" t="s">
        <v>250</v>
      </c>
      <c r="B38">
        <v>7583.3879999999999</v>
      </c>
      <c r="C38">
        <v>19036.894</v>
      </c>
      <c r="D38">
        <f>B38/C38</f>
        <v>0.398352168163567</v>
      </c>
      <c r="E38">
        <f>D38/$D$44</f>
        <v>7.5152830468104559E-2</v>
      </c>
    </row>
    <row r="39" spans="1:5" x14ac:dyDescent="0.3">
      <c r="A39" s="17" t="s">
        <v>252</v>
      </c>
      <c r="B39">
        <v>8834.0949999999993</v>
      </c>
      <c r="C39">
        <v>19529.136999999999</v>
      </c>
      <c r="D39">
        <f>B39/C39</f>
        <v>0.4523546022540576</v>
      </c>
      <c r="E39">
        <f>D39/$D$44</f>
        <v>8.5340890427153662E-2</v>
      </c>
    </row>
    <row r="40" spans="1:5" x14ac:dyDescent="0.3">
      <c r="A40" s="30" t="s">
        <v>279</v>
      </c>
      <c r="B40" s="29">
        <v>8368.1460000000006</v>
      </c>
      <c r="C40" s="29">
        <v>14181.701999999999</v>
      </c>
      <c r="D40" s="29"/>
    </row>
    <row r="41" spans="1:5" x14ac:dyDescent="0.3">
      <c r="A41" s="17" t="s">
        <v>278</v>
      </c>
      <c r="B41">
        <v>8648.51</v>
      </c>
      <c r="C41">
        <v>15951.237999999999</v>
      </c>
      <c r="D41">
        <f>B41/C41</f>
        <v>0.54218424927268971</v>
      </c>
      <c r="E41">
        <f>D41/$D$44</f>
        <v>0.10228808633303595</v>
      </c>
    </row>
    <row r="42" spans="1:5" x14ac:dyDescent="0.3">
      <c r="A42" s="17" t="s">
        <v>253</v>
      </c>
      <c r="B42">
        <v>16551.773000000001</v>
      </c>
      <c r="C42">
        <v>17513.48</v>
      </c>
      <c r="D42">
        <f>B42/C42</f>
        <v>0.94508761251333262</v>
      </c>
      <c r="E42">
        <f>D42/$D$44</f>
        <v>0.1782995419559415</v>
      </c>
    </row>
    <row r="44" spans="1:5" x14ac:dyDescent="0.3">
      <c r="A44" s="17" t="s">
        <v>277</v>
      </c>
      <c r="D44">
        <f>SUM(D35:D42)</f>
        <v>5.3005610791017475</v>
      </c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988C26-2634-4DF2-9C5A-AC08B4F8F0DF}">
  <dimension ref="A1:O19"/>
  <sheetViews>
    <sheetView zoomScaleNormal="100" workbookViewId="0">
      <selection activeCell="A5" sqref="A5"/>
    </sheetView>
  </sheetViews>
  <sheetFormatPr defaultRowHeight="14.4" x14ac:dyDescent="0.3"/>
  <cols>
    <col min="1" max="1" width="13.109375" customWidth="1"/>
  </cols>
  <sheetData>
    <row r="1" spans="1:15" x14ac:dyDescent="0.3">
      <c r="A1" s="17" t="s">
        <v>294</v>
      </c>
      <c r="B1" s="17" t="s">
        <v>293</v>
      </c>
    </row>
    <row r="2" spans="1:15" x14ac:dyDescent="0.3">
      <c r="A2" s="17"/>
      <c r="B2" s="18" t="s">
        <v>292</v>
      </c>
    </row>
    <row r="3" spans="1:15" x14ac:dyDescent="0.3">
      <c r="A3" s="17"/>
    </row>
    <row r="5" spans="1:15" x14ac:dyDescent="0.3">
      <c r="A5" s="46" t="s">
        <v>291</v>
      </c>
      <c r="B5" s="92" t="s">
        <v>246</v>
      </c>
      <c r="C5" s="93"/>
      <c r="D5" s="93"/>
      <c r="E5" s="93"/>
      <c r="F5" s="92" t="s">
        <v>250</v>
      </c>
      <c r="G5" s="93"/>
      <c r="H5" s="93"/>
      <c r="I5" s="94"/>
      <c r="N5" s="38"/>
      <c r="O5" s="38"/>
    </row>
    <row r="6" spans="1:15" x14ac:dyDescent="0.3">
      <c r="A6" s="42">
        <v>0</v>
      </c>
      <c r="B6" s="44">
        <v>1</v>
      </c>
      <c r="C6" s="38">
        <v>1</v>
      </c>
      <c r="D6" s="38">
        <v>1</v>
      </c>
      <c r="E6" s="38">
        <v>1</v>
      </c>
      <c r="F6" s="44">
        <v>1</v>
      </c>
      <c r="G6" s="38">
        <v>1</v>
      </c>
      <c r="H6" s="38">
        <v>1</v>
      </c>
      <c r="I6" s="43">
        <v>1</v>
      </c>
      <c r="O6" s="38"/>
    </row>
    <row r="7" spans="1:15" x14ac:dyDescent="0.3">
      <c r="A7" s="42">
        <v>0.01</v>
      </c>
      <c r="B7" s="44">
        <v>0.78111587999999998</v>
      </c>
      <c r="C7" s="38">
        <v>0.99851411599999995</v>
      </c>
      <c r="D7" s="38">
        <v>0.88081936699999996</v>
      </c>
      <c r="E7" s="38">
        <v>0.91666666699999999</v>
      </c>
      <c r="F7" s="44">
        <v>1.0370370369999999</v>
      </c>
      <c r="G7" s="38">
        <v>1.011811024</v>
      </c>
      <c r="H7" s="38">
        <v>0.80279720300000001</v>
      </c>
      <c r="I7" s="43">
        <v>0.86434108499999995</v>
      </c>
      <c r="O7" s="38"/>
    </row>
    <row r="8" spans="1:15" x14ac:dyDescent="0.3">
      <c r="A8" s="42">
        <v>0.1</v>
      </c>
      <c r="B8" s="45">
        <v>0.91988555100000002</v>
      </c>
      <c r="C8" s="38">
        <v>0.96285289699999999</v>
      </c>
      <c r="D8" s="38">
        <v>0.85102420899999998</v>
      </c>
      <c r="E8" s="38">
        <v>1.021428571</v>
      </c>
      <c r="F8" s="44">
        <v>1.014814815</v>
      </c>
      <c r="G8" s="38">
        <v>0.972440945</v>
      </c>
      <c r="H8" s="38">
        <v>0.85314685300000004</v>
      </c>
      <c r="I8" s="43">
        <v>0.81007751900000002</v>
      </c>
      <c r="O8" s="38"/>
    </row>
    <row r="9" spans="1:15" x14ac:dyDescent="0.3">
      <c r="A9" s="42">
        <v>1</v>
      </c>
      <c r="B9" s="45">
        <v>0.82403433500000001</v>
      </c>
      <c r="C9" s="38">
        <v>0.95690936100000001</v>
      </c>
      <c r="D9" s="38">
        <v>0.79143389200000003</v>
      </c>
      <c r="E9" s="38">
        <v>1.0285714290000001</v>
      </c>
      <c r="F9" s="44">
        <v>0.859259259</v>
      </c>
      <c r="G9" s="38">
        <v>0.95275590600000004</v>
      </c>
      <c r="H9" s="38">
        <v>0.88111888100000002</v>
      </c>
      <c r="I9" s="43">
        <v>1.07751938</v>
      </c>
      <c r="O9" s="38"/>
    </row>
    <row r="10" spans="1:15" x14ac:dyDescent="0.3">
      <c r="A10" s="42">
        <v>10</v>
      </c>
      <c r="B10" s="45">
        <v>0.67525035799999999</v>
      </c>
      <c r="C10" s="38">
        <v>0.76225854400000004</v>
      </c>
      <c r="D10" s="38">
        <v>0.83798882699999999</v>
      </c>
      <c r="E10" s="38">
        <v>0.90238095200000001</v>
      </c>
      <c r="F10" s="44">
        <v>0.76296296299999999</v>
      </c>
      <c r="G10" s="38">
        <v>1.216535433</v>
      </c>
      <c r="H10" s="38">
        <v>0.962237762</v>
      </c>
      <c r="I10" s="43">
        <v>0.89534883700000001</v>
      </c>
      <c r="O10" s="38"/>
    </row>
    <row r="11" spans="1:15" x14ac:dyDescent="0.3">
      <c r="A11" s="42">
        <v>50</v>
      </c>
      <c r="B11" s="44">
        <v>0.592274678</v>
      </c>
      <c r="C11" s="38">
        <v>0.54383358100000001</v>
      </c>
      <c r="D11" s="38">
        <v>0.71694599599999997</v>
      </c>
      <c r="E11" s="38">
        <v>0.96190476199999997</v>
      </c>
      <c r="F11" s="44">
        <v>1.259259259</v>
      </c>
      <c r="G11" s="38">
        <v>0.83070866099999996</v>
      </c>
      <c r="H11" s="38">
        <v>0.87832167800000005</v>
      </c>
      <c r="I11" s="43">
        <v>0.92635658899999995</v>
      </c>
      <c r="O11" s="38"/>
    </row>
    <row r="12" spans="1:15" x14ac:dyDescent="0.3">
      <c r="A12" s="42">
        <v>100</v>
      </c>
      <c r="B12" s="44">
        <v>0.56938483500000003</v>
      </c>
      <c r="C12" s="38">
        <v>0.48439821700000002</v>
      </c>
      <c r="D12" s="38">
        <v>0.24208566100000001</v>
      </c>
      <c r="E12" s="38">
        <v>0.81190476199999995</v>
      </c>
      <c r="F12" s="44">
        <v>1.2740740740000001</v>
      </c>
      <c r="G12" s="38">
        <v>1.1929133860000001</v>
      </c>
      <c r="H12" s="38">
        <v>1.054545455</v>
      </c>
      <c r="I12" s="43">
        <v>1.251937984</v>
      </c>
      <c r="O12" s="38"/>
    </row>
    <row r="13" spans="1:15" x14ac:dyDescent="0.3">
      <c r="A13" s="42">
        <v>200</v>
      </c>
      <c r="B13" s="44">
        <v>0.366237482</v>
      </c>
      <c r="C13" s="38">
        <v>0.248142645</v>
      </c>
      <c r="D13" s="38">
        <v>0.182495345</v>
      </c>
      <c r="E13" s="38">
        <v>0.53571428600000004</v>
      </c>
      <c r="F13" s="44">
        <v>1</v>
      </c>
      <c r="G13" s="38">
        <v>0.92519684999999996</v>
      </c>
      <c r="H13" s="38">
        <v>0.998601399</v>
      </c>
      <c r="I13" s="43">
        <v>1.007751938</v>
      </c>
      <c r="O13" s="38"/>
    </row>
    <row r="14" spans="1:15" x14ac:dyDescent="0.3">
      <c r="A14" s="42">
        <v>250</v>
      </c>
      <c r="B14" s="44">
        <v>0.246065808</v>
      </c>
      <c r="C14" s="38">
        <v>0.14858841</v>
      </c>
      <c r="D14" s="38">
        <v>0.11918063299999999</v>
      </c>
      <c r="E14" s="38">
        <v>0.34047619000000001</v>
      </c>
      <c r="F14" s="44">
        <v>0.71111111100000002</v>
      </c>
      <c r="G14" s="38">
        <v>0.771653543</v>
      </c>
      <c r="H14" s="38">
        <v>0.97902097899999996</v>
      </c>
      <c r="I14" s="43">
        <v>1</v>
      </c>
      <c r="O14" s="38"/>
    </row>
    <row r="15" spans="1:15" x14ac:dyDescent="0.3">
      <c r="A15" s="42">
        <v>300</v>
      </c>
      <c r="B15" s="44">
        <v>9.0128755000000005E-2</v>
      </c>
      <c r="C15" s="38">
        <v>0.101040119</v>
      </c>
      <c r="D15" s="38">
        <v>5.4003724000000003E-2</v>
      </c>
      <c r="E15" s="38">
        <v>0.25476190500000001</v>
      </c>
      <c r="F15" s="44">
        <v>0.52592592599999999</v>
      </c>
      <c r="G15" s="38">
        <v>0.53149606299999996</v>
      </c>
      <c r="H15" s="38">
        <v>0.89790209799999998</v>
      </c>
      <c r="I15" s="43">
        <v>1.0155038759999999</v>
      </c>
      <c r="O15" s="38"/>
    </row>
    <row r="16" spans="1:15" x14ac:dyDescent="0.3">
      <c r="A16" s="42">
        <v>350</v>
      </c>
      <c r="B16" s="44">
        <v>2.1459227000000001E-2</v>
      </c>
      <c r="C16" s="38">
        <v>3.1203565999999999E-2</v>
      </c>
      <c r="D16" s="38">
        <v>5.4003724000000003E-2</v>
      </c>
      <c r="E16" s="38">
        <v>0.14047619</v>
      </c>
      <c r="F16" s="44">
        <v>0.19259259300000001</v>
      </c>
      <c r="G16" s="38">
        <v>0.42913385799999998</v>
      </c>
      <c r="H16" s="38">
        <v>0.73286713299999995</v>
      </c>
      <c r="I16" s="43">
        <v>0.69379844999999996</v>
      </c>
      <c r="O16" s="38"/>
    </row>
    <row r="17" spans="1:15" x14ac:dyDescent="0.3">
      <c r="A17" s="42">
        <v>400</v>
      </c>
      <c r="B17" s="41">
        <v>6.7954219999999996E-2</v>
      </c>
      <c r="C17" s="40">
        <v>2.4145617000000001E-2</v>
      </c>
      <c r="D17" s="40">
        <v>8.1471136E-2</v>
      </c>
      <c r="E17" s="40">
        <v>0.19345238100000001</v>
      </c>
      <c r="F17" s="41">
        <v>0.318518519</v>
      </c>
      <c r="G17" s="40">
        <v>0.24015748000000001</v>
      </c>
      <c r="H17" s="40">
        <v>0.472727273</v>
      </c>
      <c r="I17" s="39">
        <v>0.54263565899999999</v>
      </c>
      <c r="O17" s="38"/>
    </row>
    <row r="19" spans="1:15" x14ac:dyDescent="0.3">
      <c r="B19" s="17" t="s">
        <v>290</v>
      </c>
    </row>
  </sheetData>
  <mergeCells count="2">
    <mergeCell ref="B5:E5"/>
    <mergeCell ref="F5:I5"/>
  </mergeCells>
  <pageMargins left="0.7" right="0.7" top="0.78740157499999996" bottom="0.78740157499999996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AA50A-B0B3-4232-9EFF-382CD7194943}">
  <dimension ref="A1:T17"/>
  <sheetViews>
    <sheetView zoomScaleNormal="100" workbookViewId="0">
      <selection activeCell="A5" sqref="A5"/>
    </sheetView>
  </sheetViews>
  <sheetFormatPr defaultRowHeight="14.4" x14ac:dyDescent="0.3"/>
  <cols>
    <col min="1" max="1" width="15" customWidth="1"/>
  </cols>
  <sheetData>
    <row r="1" spans="1:20" x14ac:dyDescent="0.3">
      <c r="A1" s="17" t="s">
        <v>299</v>
      </c>
      <c r="B1" s="17" t="s">
        <v>298</v>
      </c>
    </row>
    <row r="2" spans="1:20" x14ac:dyDescent="0.3">
      <c r="A2" s="17"/>
      <c r="B2" s="18" t="s">
        <v>297</v>
      </c>
    </row>
    <row r="3" spans="1:20" x14ac:dyDescent="0.3">
      <c r="A3" s="17"/>
      <c r="B3" t="s">
        <v>296</v>
      </c>
    </row>
    <row r="5" spans="1:20" x14ac:dyDescent="0.3">
      <c r="A5" s="46" t="s">
        <v>295</v>
      </c>
      <c r="B5" s="95" t="s">
        <v>246</v>
      </c>
      <c r="C5" s="96"/>
      <c r="D5" s="96"/>
      <c r="E5" s="96"/>
      <c r="F5" s="96"/>
      <c r="G5" s="96"/>
      <c r="H5" s="96"/>
      <c r="I5" s="96"/>
      <c r="J5" s="96"/>
      <c r="K5" s="92" t="s">
        <v>250</v>
      </c>
      <c r="L5" s="93"/>
      <c r="M5" s="93"/>
      <c r="N5" s="94"/>
      <c r="S5" s="38"/>
      <c r="T5" s="38"/>
    </row>
    <row r="6" spans="1:20" x14ac:dyDescent="0.3">
      <c r="A6" s="42">
        <v>0</v>
      </c>
      <c r="B6" s="51">
        <v>1</v>
      </c>
      <c r="C6" s="50">
        <v>1</v>
      </c>
      <c r="D6" s="50">
        <v>1</v>
      </c>
      <c r="E6" s="50">
        <v>1</v>
      </c>
      <c r="F6" s="50">
        <v>1</v>
      </c>
      <c r="G6" s="49">
        <v>1</v>
      </c>
      <c r="H6" s="49">
        <v>1</v>
      </c>
      <c r="I6" s="49">
        <v>1</v>
      </c>
      <c r="J6" s="48">
        <v>1</v>
      </c>
      <c r="K6" s="38">
        <v>1</v>
      </c>
      <c r="L6" s="38">
        <v>1</v>
      </c>
      <c r="M6" s="38">
        <v>1</v>
      </c>
      <c r="N6" s="43">
        <v>1</v>
      </c>
      <c r="T6" s="38"/>
    </row>
    <row r="7" spans="1:20" x14ac:dyDescent="0.3">
      <c r="A7" s="42">
        <v>1</v>
      </c>
      <c r="B7" s="44"/>
      <c r="C7" s="18">
        <v>1.010141988</v>
      </c>
      <c r="D7" s="18">
        <v>1.0474308299999999</v>
      </c>
      <c r="E7" s="18">
        <v>0.87474332600000004</v>
      </c>
      <c r="F7" s="18">
        <v>0.71494252899999999</v>
      </c>
      <c r="G7" s="38">
        <v>0.84719999999999995</v>
      </c>
      <c r="H7" s="38">
        <v>0.92444400000000004</v>
      </c>
      <c r="I7" s="38">
        <v>0.84722200000000003</v>
      </c>
      <c r="J7" s="43">
        <v>1.0758620000000001</v>
      </c>
      <c r="K7" s="38"/>
      <c r="L7" s="38">
        <v>0.88076923100000004</v>
      </c>
      <c r="M7" s="38">
        <v>0.909090909</v>
      </c>
      <c r="N7" s="43">
        <v>0.96368038700000003</v>
      </c>
      <c r="T7" s="38"/>
    </row>
    <row r="8" spans="1:20" x14ac:dyDescent="0.3">
      <c r="A8" s="42">
        <v>3.3</v>
      </c>
      <c r="B8" s="44"/>
      <c r="C8" s="18">
        <v>1.0953346859999999</v>
      </c>
      <c r="D8" s="18">
        <v>1.0415019759999999</v>
      </c>
      <c r="E8" s="18">
        <v>0.96098562600000004</v>
      </c>
      <c r="F8" s="18">
        <v>0.71264367799999995</v>
      </c>
      <c r="G8" s="38">
        <v>0.69269999999999998</v>
      </c>
      <c r="H8" s="38">
        <v>0.968889</v>
      </c>
      <c r="I8" s="38">
        <v>0.69270799999999999</v>
      </c>
      <c r="J8" s="43">
        <v>0.96551699999999996</v>
      </c>
      <c r="K8" s="38"/>
      <c r="L8" s="38">
        <v>0.99230769200000002</v>
      </c>
      <c r="M8" s="38">
        <v>0.95454545499999999</v>
      </c>
      <c r="N8" s="43">
        <v>1.024213075</v>
      </c>
      <c r="T8" s="38"/>
    </row>
    <row r="9" spans="1:20" x14ac:dyDescent="0.3">
      <c r="A9" s="42">
        <v>10</v>
      </c>
      <c r="B9" s="44">
        <v>1.097</v>
      </c>
      <c r="C9" s="18">
        <v>0.89858012200000004</v>
      </c>
      <c r="D9" s="18">
        <v>0.94005270100000005</v>
      </c>
      <c r="E9" s="18">
        <v>0.99383983600000003</v>
      </c>
      <c r="F9" s="18">
        <v>0.75632183900000005</v>
      </c>
      <c r="G9" s="38">
        <v>0.78820000000000001</v>
      </c>
      <c r="H9" s="38">
        <v>0.96</v>
      </c>
      <c r="I9" s="38">
        <v>0.78819399999999995</v>
      </c>
      <c r="J9" s="43">
        <v>0.88275899999999996</v>
      </c>
      <c r="K9" s="38">
        <v>1.222</v>
      </c>
      <c r="L9" s="38">
        <v>0.70673076899999998</v>
      </c>
      <c r="M9" s="38">
        <v>0.94772727300000004</v>
      </c>
      <c r="N9" s="43">
        <v>0.92736077500000003</v>
      </c>
      <c r="T9" s="38"/>
    </row>
    <row r="10" spans="1:20" x14ac:dyDescent="0.3">
      <c r="A10" s="42">
        <v>33</v>
      </c>
      <c r="B10" s="44"/>
      <c r="C10" s="18">
        <v>1.208924949</v>
      </c>
      <c r="D10" s="18">
        <v>1.028985507</v>
      </c>
      <c r="E10" s="18">
        <v>0.67351129399999998</v>
      </c>
      <c r="F10" s="18">
        <v>0.70804597700000005</v>
      </c>
      <c r="G10" s="38">
        <v>0.68579999999999997</v>
      </c>
      <c r="H10" s="38">
        <v>1.026667</v>
      </c>
      <c r="I10" s="38">
        <v>0.68576400000000004</v>
      </c>
      <c r="J10" s="43">
        <v>0.98275900000000005</v>
      </c>
      <c r="K10" s="38"/>
      <c r="L10" s="38">
        <v>1.0346153849999999</v>
      </c>
      <c r="M10" s="38">
        <v>0.98863636399999999</v>
      </c>
      <c r="N10" s="43">
        <v>1.062953995</v>
      </c>
      <c r="T10" s="38"/>
    </row>
    <row r="11" spans="1:20" x14ac:dyDescent="0.3">
      <c r="A11" s="42">
        <v>100</v>
      </c>
      <c r="B11" s="44">
        <v>1.26</v>
      </c>
      <c r="C11" s="18">
        <v>0.91277890500000003</v>
      </c>
      <c r="D11" s="18">
        <v>0.97430830000000002</v>
      </c>
      <c r="E11" s="18">
        <v>0.81519507199999997</v>
      </c>
      <c r="F11" s="18"/>
      <c r="G11" s="38">
        <v>0.88019999999999998</v>
      </c>
      <c r="H11" s="38">
        <v>0.98666699999999996</v>
      </c>
      <c r="I11" s="38">
        <v>0.88020799999999999</v>
      </c>
      <c r="J11" s="43">
        <v>0.79655200000000004</v>
      </c>
      <c r="K11" s="38">
        <v>1.226</v>
      </c>
      <c r="L11" s="38">
        <v>0.89230769200000004</v>
      </c>
      <c r="M11" s="38">
        <v>0.95909090900000005</v>
      </c>
      <c r="N11" s="43">
        <v>0.99515738499999995</v>
      </c>
      <c r="T11" s="38"/>
    </row>
    <row r="12" spans="1:20" x14ac:dyDescent="0.3">
      <c r="A12" s="42">
        <v>333</v>
      </c>
      <c r="B12" s="44">
        <v>1.1519999999999999</v>
      </c>
      <c r="C12" s="38">
        <v>0.98782961499999999</v>
      </c>
      <c r="D12" s="38">
        <v>1.0902503290000001</v>
      </c>
      <c r="E12" s="38">
        <v>0.72073922000000001</v>
      </c>
      <c r="F12" s="18">
        <v>0.86666666699999995</v>
      </c>
      <c r="G12" s="38"/>
      <c r="H12" s="38"/>
      <c r="I12" s="38"/>
      <c r="J12" s="43"/>
      <c r="K12" s="38">
        <v>1.2849999999999999</v>
      </c>
      <c r="L12" s="38">
        <v>0.95384615399999995</v>
      </c>
      <c r="M12" s="38">
        <v>0.98181818200000004</v>
      </c>
      <c r="N12" s="43">
        <v>1.0169491530000001</v>
      </c>
      <c r="T12" s="38"/>
    </row>
    <row r="13" spans="1:20" x14ac:dyDescent="0.3">
      <c r="A13" s="42">
        <v>1000</v>
      </c>
      <c r="B13" s="41">
        <v>1.196</v>
      </c>
      <c r="C13" s="40">
        <v>0.74543610500000002</v>
      </c>
      <c r="D13" s="40">
        <v>1.210803689</v>
      </c>
      <c r="E13" s="40">
        <v>1.0035934289999999</v>
      </c>
      <c r="F13" s="47">
        <v>0.87816092000000001</v>
      </c>
      <c r="G13" s="40"/>
      <c r="H13" s="40"/>
      <c r="I13" s="40"/>
      <c r="J13" s="39"/>
      <c r="K13" s="40">
        <v>1.3480000000000001</v>
      </c>
      <c r="L13" s="40">
        <v>0.70384615399999995</v>
      </c>
      <c r="M13" s="40">
        <v>0.97045454499999995</v>
      </c>
      <c r="N13" s="39">
        <v>1.024213075</v>
      </c>
      <c r="T13" s="38"/>
    </row>
    <row r="14" spans="1:20" x14ac:dyDescent="0.3">
      <c r="T14" s="38"/>
    </row>
    <row r="15" spans="1:20" x14ac:dyDescent="0.3">
      <c r="B15" s="17" t="s">
        <v>290</v>
      </c>
      <c r="T15" s="38"/>
    </row>
    <row r="16" spans="1:20" x14ac:dyDescent="0.3">
      <c r="T16" s="38"/>
    </row>
    <row r="17" spans="20:20" x14ac:dyDescent="0.3">
      <c r="T17" s="38"/>
    </row>
  </sheetData>
  <mergeCells count="2">
    <mergeCell ref="B5:J5"/>
    <mergeCell ref="K5:N5"/>
  </mergeCells>
  <pageMargins left="0.7" right="0.7" top="0.78740157499999996" bottom="0.78740157499999996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E9D754-7771-4662-BC82-B1A88B204BE8}">
  <dimension ref="A1:Q19"/>
  <sheetViews>
    <sheetView zoomScaleNormal="100" workbookViewId="0">
      <selection activeCell="A5" sqref="A5"/>
    </sheetView>
  </sheetViews>
  <sheetFormatPr defaultRowHeight="14.4" x14ac:dyDescent="0.3"/>
  <cols>
    <col min="1" max="1" width="15" customWidth="1"/>
  </cols>
  <sheetData>
    <row r="1" spans="1:17" x14ac:dyDescent="0.3">
      <c r="A1" s="17" t="s">
        <v>299</v>
      </c>
      <c r="B1" s="17" t="s">
        <v>302</v>
      </c>
    </row>
    <row r="2" spans="1:17" x14ac:dyDescent="0.3">
      <c r="A2" s="17"/>
      <c r="B2" s="18" t="s">
        <v>301</v>
      </c>
    </row>
    <row r="3" spans="1:17" x14ac:dyDescent="0.3">
      <c r="A3" s="17"/>
      <c r="B3" t="s">
        <v>296</v>
      </c>
    </row>
    <row r="5" spans="1:17" ht="26.4" x14ac:dyDescent="0.3">
      <c r="A5" s="60" t="s">
        <v>300</v>
      </c>
      <c r="B5" s="97" t="s">
        <v>246</v>
      </c>
      <c r="C5" s="98"/>
      <c r="D5" s="98"/>
      <c r="E5" s="98"/>
      <c r="F5" s="98"/>
      <c r="G5" s="98"/>
      <c r="H5" s="98"/>
      <c r="I5" s="97" t="s">
        <v>250</v>
      </c>
      <c r="J5" s="98"/>
      <c r="K5" s="99"/>
      <c r="P5" s="38"/>
      <c r="Q5" s="38"/>
    </row>
    <row r="6" spans="1:17" x14ac:dyDescent="0.3">
      <c r="A6" s="42">
        <v>0</v>
      </c>
      <c r="B6" s="51">
        <v>1</v>
      </c>
      <c r="C6" s="50">
        <v>1</v>
      </c>
      <c r="D6" s="50">
        <v>1</v>
      </c>
      <c r="E6" s="50">
        <v>1</v>
      </c>
      <c r="F6" s="50">
        <v>1</v>
      </c>
      <c r="G6" s="49">
        <v>1</v>
      </c>
      <c r="H6" s="48">
        <v>1</v>
      </c>
      <c r="I6" s="51">
        <v>1</v>
      </c>
      <c r="J6" s="49">
        <v>1</v>
      </c>
      <c r="K6" s="48">
        <v>1</v>
      </c>
      <c r="Q6" s="38"/>
    </row>
    <row r="7" spans="1:17" x14ac:dyDescent="0.3">
      <c r="A7" s="42">
        <v>1</v>
      </c>
      <c r="B7" s="44">
        <v>0.99541299999999999</v>
      </c>
      <c r="C7" s="18">
        <v>0.78719399999999995</v>
      </c>
      <c r="D7" s="18">
        <v>1.28013</v>
      </c>
      <c r="E7" s="18">
        <v>0.88400000000000001</v>
      </c>
      <c r="F7" s="18">
        <v>0.98273273299999997</v>
      </c>
      <c r="G7" s="38">
        <v>1.139369278</v>
      </c>
      <c r="H7" s="43">
        <v>0.90731292500000005</v>
      </c>
      <c r="I7" s="44">
        <v>0.85799999999999998</v>
      </c>
      <c r="J7" s="38">
        <v>1.1638795989999999</v>
      </c>
      <c r="K7" s="43">
        <v>0.97355769199999997</v>
      </c>
      <c r="Q7" s="38"/>
    </row>
    <row r="8" spans="1:17" x14ac:dyDescent="0.3">
      <c r="A8" s="42">
        <v>10</v>
      </c>
      <c r="B8" s="44">
        <v>1.123853</v>
      </c>
      <c r="C8" s="18">
        <v>0.92466999999999999</v>
      </c>
      <c r="D8" s="18">
        <v>1.0488599999999999</v>
      </c>
      <c r="E8" s="18">
        <v>0.93899999999999995</v>
      </c>
      <c r="F8" s="18">
        <v>1.007507508</v>
      </c>
      <c r="G8" s="38">
        <v>1.0610376399999999</v>
      </c>
      <c r="H8" s="43">
        <v>0.880102041</v>
      </c>
      <c r="I8" s="44">
        <v>0.90900000000000003</v>
      </c>
      <c r="J8" s="38">
        <v>1.3545150500000001</v>
      </c>
      <c r="K8" s="43">
        <v>1.096153846</v>
      </c>
      <c r="Q8" s="38"/>
    </row>
    <row r="9" spans="1:17" x14ac:dyDescent="0.3">
      <c r="A9" s="42">
        <v>33</v>
      </c>
      <c r="B9" s="44">
        <v>1.114679</v>
      </c>
      <c r="C9" s="18">
        <v>0.80602600000000002</v>
      </c>
      <c r="D9" s="18">
        <v>1.2377849999999999</v>
      </c>
      <c r="E9" s="18">
        <v>0.89900000000000002</v>
      </c>
      <c r="F9" s="18">
        <v>0.94294294300000003</v>
      </c>
      <c r="G9" s="38">
        <v>1.126144456</v>
      </c>
      <c r="H9" s="43">
        <v>0.95238095199999995</v>
      </c>
      <c r="I9" s="44">
        <v>0.72099999999999997</v>
      </c>
      <c r="J9" s="38">
        <v>1.287625418</v>
      </c>
      <c r="K9" s="43">
        <v>1.069711538</v>
      </c>
      <c r="Q9" s="38"/>
    </row>
    <row r="10" spans="1:17" x14ac:dyDescent="0.3">
      <c r="A10" s="42">
        <v>50</v>
      </c>
      <c r="B10" s="44"/>
      <c r="C10" s="18"/>
      <c r="D10" s="18"/>
      <c r="E10" s="18">
        <v>0.77300000000000002</v>
      </c>
      <c r="F10" s="18">
        <v>0.98273273299999997</v>
      </c>
      <c r="G10" s="38">
        <v>1.100712106</v>
      </c>
      <c r="H10" s="43">
        <v>0.81717687100000003</v>
      </c>
      <c r="I10" s="44">
        <v>1.006</v>
      </c>
      <c r="J10" s="38">
        <v>1.200668896</v>
      </c>
      <c r="K10" s="43">
        <v>0.98798076899999998</v>
      </c>
      <c r="Q10" s="38"/>
    </row>
    <row r="11" spans="1:17" x14ac:dyDescent="0.3">
      <c r="A11" s="42">
        <v>60</v>
      </c>
      <c r="B11" s="44"/>
      <c r="C11" s="18"/>
      <c r="D11" s="18"/>
      <c r="E11" s="18">
        <v>0.76100000000000001</v>
      </c>
      <c r="F11" s="18">
        <v>0.88738738699999997</v>
      </c>
      <c r="G11" s="38">
        <v>0.943031536</v>
      </c>
      <c r="H11" s="43">
        <v>0.84948979599999996</v>
      </c>
      <c r="I11" s="44">
        <v>0.91500000000000004</v>
      </c>
      <c r="J11" s="38">
        <v>1.3177257529999999</v>
      </c>
      <c r="K11" s="43">
        <v>1.086538462</v>
      </c>
      <c r="Q11" s="38"/>
    </row>
    <row r="12" spans="1:17" x14ac:dyDescent="0.3">
      <c r="A12" s="42">
        <v>75</v>
      </c>
      <c r="B12" s="44"/>
      <c r="C12" s="38"/>
      <c r="D12" s="38"/>
      <c r="E12" s="38">
        <v>0.68400000000000005</v>
      </c>
      <c r="F12" s="18">
        <v>0.905405405</v>
      </c>
      <c r="G12" s="38">
        <v>0.86978636799999998</v>
      </c>
      <c r="H12" s="43">
        <v>0.82227891200000003</v>
      </c>
      <c r="I12" s="44">
        <v>0.81799999999999995</v>
      </c>
      <c r="J12" s="38">
        <v>1.4381270900000001</v>
      </c>
      <c r="K12" s="43">
        <v>1.105769231</v>
      </c>
      <c r="Q12" s="38"/>
    </row>
    <row r="13" spans="1:17" x14ac:dyDescent="0.3">
      <c r="A13" s="42">
        <v>90</v>
      </c>
      <c r="B13" s="44"/>
      <c r="C13" s="38"/>
      <c r="D13" s="38"/>
      <c r="E13" s="38">
        <v>0.68700000000000006</v>
      </c>
      <c r="F13" s="18">
        <v>0.91066066099999998</v>
      </c>
      <c r="G13" s="38">
        <v>0.97558494399999995</v>
      </c>
      <c r="H13" s="43">
        <v>0.80017006800000001</v>
      </c>
      <c r="I13" s="44">
        <v>0.79700000000000004</v>
      </c>
      <c r="J13" s="38">
        <v>1.2976588630000001</v>
      </c>
      <c r="K13" s="43">
        <v>1.045673077</v>
      </c>
      <c r="Q13" s="38"/>
    </row>
    <row r="14" spans="1:17" x14ac:dyDescent="0.3">
      <c r="A14" s="17">
        <v>100</v>
      </c>
      <c r="B14" s="59">
        <v>1.1559630000000001</v>
      </c>
      <c r="C14" s="18">
        <v>0.79849300000000001</v>
      </c>
      <c r="D14" s="18">
        <v>0.86970700000000001</v>
      </c>
      <c r="E14" s="18">
        <v>0.748</v>
      </c>
      <c r="F14" s="18">
        <v>0.90240240199999999</v>
      </c>
      <c r="G14" s="18">
        <v>0.69684638899999995</v>
      </c>
      <c r="H14" s="58">
        <v>0.78571428600000004</v>
      </c>
      <c r="I14" s="20">
        <v>0.90300000000000002</v>
      </c>
      <c r="J14">
        <v>1.4080267559999999</v>
      </c>
      <c r="K14" s="57">
        <v>1.088942308</v>
      </c>
      <c r="Q14" s="38"/>
    </row>
    <row r="15" spans="1:17" x14ac:dyDescent="0.3">
      <c r="A15" s="17">
        <v>125</v>
      </c>
      <c r="B15" s="59"/>
      <c r="C15" s="18"/>
      <c r="D15" s="18"/>
      <c r="E15" s="18">
        <v>0.72399999999999998</v>
      </c>
      <c r="F15" s="18">
        <v>0.95570570600000004</v>
      </c>
      <c r="G15" s="18">
        <v>0.74160732500000004</v>
      </c>
      <c r="H15" s="58">
        <v>0.83588435400000005</v>
      </c>
      <c r="I15" s="20">
        <v>0.68799999999999994</v>
      </c>
      <c r="J15">
        <v>1.301003344</v>
      </c>
      <c r="K15" s="57">
        <v>0.96875</v>
      </c>
      <c r="Q15" s="38"/>
    </row>
    <row r="16" spans="1:17" x14ac:dyDescent="0.3">
      <c r="A16" s="17">
        <v>150</v>
      </c>
      <c r="B16" s="59"/>
      <c r="C16" s="18"/>
      <c r="D16" s="18"/>
      <c r="E16" s="18">
        <v>0.61799999999999999</v>
      </c>
      <c r="F16" s="18">
        <v>0.86711711700000005</v>
      </c>
      <c r="G16" s="18">
        <v>0.89827060000000003</v>
      </c>
      <c r="H16" s="58">
        <v>0.78146258499999999</v>
      </c>
      <c r="I16" s="20">
        <v>0.95499999999999996</v>
      </c>
      <c r="J16">
        <v>1.1772575249999999</v>
      </c>
      <c r="K16" s="57">
        <v>0.90865384599999999</v>
      </c>
      <c r="Q16" s="38"/>
    </row>
    <row r="17" spans="1:17" x14ac:dyDescent="0.3">
      <c r="A17" s="17">
        <v>200</v>
      </c>
      <c r="B17" s="56"/>
      <c r="C17" s="47"/>
      <c r="D17" s="47"/>
      <c r="E17" s="47">
        <v>0.58599999999999997</v>
      </c>
      <c r="F17" s="47">
        <v>0.67042042000000002</v>
      </c>
      <c r="G17" s="47">
        <v>0.61851475099999997</v>
      </c>
      <c r="H17" s="55">
        <v>0.84523809500000002</v>
      </c>
      <c r="I17" s="54">
        <v>1.0549999999999999</v>
      </c>
      <c r="J17" s="53">
        <v>1.3266443699999999</v>
      </c>
      <c r="K17" s="52">
        <v>0.94230769199999997</v>
      </c>
      <c r="Q17" s="38"/>
    </row>
    <row r="19" spans="1:17" x14ac:dyDescent="0.3">
      <c r="B19" s="17" t="s">
        <v>290</v>
      </c>
    </row>
  </sheetData>
  <mergeCells count="2">
    <mergeCell ref="B5:H5"/>
    <mergeCell ref="I5:K5"/>
  </mergeCells>
  <pageMargins left="0.7" right="0.7" top="0.78740157499999996" bottom="0.78740157499999996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5B0C84-50A4-409B-A033-0A36F90A09B7}">
  <dimension ref="A1:T160"/>
  <sheetViews>
    <sheetView workbookViewId="0">
      <selection activeCell="A5" sqref="A5"/>
    </sheetView>
  </sheetViews>
  <sheetFormatPr defaultRowHeight="14.4" x14ac:dyDescent="0.3"/>
  <cols>
    <col min="3" max="3" width="8.88671875" customWidth="1"/>
    <col min="5" max="5" width="9.6640625" customWidth="1"/>
    <col min="6" max="6" width="10" customWidth="1"/>
    <col min="9" max="20" width="12" customWidth="1"/>
  </cols>
  <sheetData>
    <row r="1" spans="1:20" x14ac:dyDescent="0.3">
      <c r="A1" s="17" t="s">
        <v>318</v>
      </c>
      <c r="B1" s="17" t="s">
        <v>317</v>
      </c>
    </row>
    <row r="2" spans="1:20" x14ac:dyDescent="0.3">
      <c r="B2" t="s">
        <v>316</v>
      </c>
    </row>
    <row r="4" spans="1:20" ht="43.2" x14ac:dyDescent="0.3">
      <c r="A4" s="67" t="s">
        <v>315</v>
      </c>
      <c r="B4" s="68" t="s">
        <v>314</v>
      </c>
      <c r="C4" s="67" t="s">
        <v>313</v>
      </c>
      <c r="D4" s="68" t="s">
        <v>312</v>
      </c>
      <c r="E4" s="67" t="s">
        <v>311</v>
      </c>
      <c r="F4" s="67" t="s">
        <v>310</v>
      </c>
      <c r="H4" s="89" t="s">
        <v>309</v>
      </c>
      <c r="I4" s="90"/>
      <c r="J4" s="90"/>
      <c r="K4" s="90"/>
      <c r="L4" s="90"/>
      <c r="M4" s="90"/>
      <c r="N4" s="90"/>
      <c r="O4" s="90"/>
      <c r="P4" s="90"/>
      <c r="Q4" s="90"/>
      <c r="R4" s="90"/>
      <c r="S4" s="90"/>
      <c r="T4" s="91"/>
    </row>
    <row r="5" spans="1:20" x14ac:dyDescent="0.3">
      <c r="A5">
        <v>200</v>
      </c>
      <c r="B5">
        <v>6</v>
      </c>
      <c r="C5">
        <v>6</v>
      </c>
      <c r="D5" t="s">
        <v>246</v>
      </c>
      <c r="E5" t="s">
        <v>304</v>
      </c>
      <c r="F5">
        <v>1</v>
      </c>
      <c r="H5" s="20"/>
      <c r="T5" s="57"/>
    </row>
    <row r="6" spans="1:20" x14ac:dyDescent="0.3">
      <c r="A6">
        <v>100</v>
      </c>
      <c r="B6">
        <v>6</v>
      </c>
      <c r="C6">
        <v>6</v>
      </c>
      <c r="D6" t="s">
        <v>246</v>
      </c>
      <c r="E6" t="s">
        <v>304</v>
      </c>
      <c r="F6">
        <v>1</v>
      </c>
      <c r="H6" s="66"/>
      <c r="I6" s="100" t="s">
        <v>246</v>
      </c>
      <c r="J6" s="100"/>
      <c r="K6" s="100"/>
      <c r="L6" s="100" t="s">
        <v>249</v>
      </c>
      <c r="M6" s="100"/>
      <c r="N6" s="100"/>
      <c r="O6" s="100" t="s">
        <v>250</v>
      </c>
      <c r="P6" s="100"/>
      <c r="Q6" s="100"/>
      <c r="R6" s="100" t="s">
        <v>251</v>
      </c>
      <c r="S6" s="100"/>
      <c r="T6" s="100"/>
    </row>
    <row r="7" spans="1:20" x14ac:dyDescent="0.3">
      <c r="A7">
        <v>50</v>
      </c>
      <c r="B7">
        <v>6</v>
      </c>
      <c r="C7">
        <v>6</v>
      </c>
      <c r="D7" t="s">
        <v>246</v>
      </c>
      <c r="E7" t="s">
        <v>304</v>
      </c>
      <c r="F7">
        <v>1</v>
      </c>
      <c r="H7" s="20"/>
      <c r="I7" s="65" t="s">
        <v>308</v>
      </c>
      <c r="J7" s="64" t="s">
        <v>307</v>
      </c>
      <c r="K7" s="63" t="s">
        <v>306</v>
      </c>
      <c r="L7" s="65" t="s">
        <v>308</v>
      </c>
      <c r="M7" s="64" t="s">
        <v>307</v>
      </c>
      <c r="N7" s="63" t="s">
        <v>306</v>
      </c>
      <c r="O7" s="65" t="s">
        <v>308</v>
      </c>
      <c r="P7" s="64" t="s">
        <v>307</v>
      </c>
      <c r="Q7" s="63" t="s">
        <v>306</v>
      </c>
      <c r="R7" s="65" t="s">
        <v>308</v>
      </c>
      <c r="S7" s="64" t="s">
        <v>307</v>
      </c>
      <c r="T7" s="63" t="s">
        <v>306</v>
      </c>
    </row>
    <row r="8" spans="1:20" x14ac:dyDescent="0.3">
      <c r="A8">
        <v>25</v>
      </c>
      <c r="B8">
        <v>6</v>
      </c>
      <c r="C8">
        <v>2</v>
      </c>
      <c r="D8" t="s">
        <v>246</v>
      </c>
      <c r="E8" t="s">
        <v>304</v>
      </c>
      <c r="F8">
        <v>1</v>
      </c>
      <c r="H8" s="62" t="s">
        <v>304</v>
      </c>
      <c r="I8" s="44">
        <v>3.9841000000000001E-2</v>
      </c>
      <c r="J8" s="38">
        <v>5.6180000000000001E-2</v>
      </c>
      <c r="K8" s="43">
        <v>2.8169E-2</v>
      </c>
      <c r="L8" s="44">
        <v>7.3528999999999997E-2</v>
      </c>
      <c r="M8" s="38">
        <v>0.116686</v>
      </c>
      <c r="N8" s="43">
        <v>4.6082999999999999E-2</v>
      </c>
      <c r="O8" s="44">
        <v>5.5400000000000002E-4</v>
      </c>
      <c r="P8" s="38">
        <v>1.7030000000000001E-3</v>
      </c>
      <c r="Q8" s="43">
        <v>1.8000000000000001E-4</v>
      </c>
      <c r="R8" s="44">
        <v>8.4460000000000004E-3</v>
      </c>
      <c r="S8" s="38">
        <v>1.2057E-2</v>
      </c>
      <c r="T8" s="43">
        <v>5.914E-3</v>
      </c>
    </row>
    <row r="9" spans="1:20" x14ac:dyDescent="0.3">
      <c r="A9">
        <v>5</v>
      </c>
      <c r="B9">
        <v>6</v>
      </c>
      <c r="C9">
        <v>0</v>
      </c>
      <c r="D9" t="s">
        <v>246</v>
      </c>
      <c r="E9" t="s">
        <v>304</v>
      </c>
      <c r="F9">
        <v>1</v>
      </c>
      <c r="H9" s="62" t="s">
        <v>303</v>
      </c>
      <c r="I9" s="44">
        <v>3.6364E-2</v>
      </c>
      <c r="J9" s="38">
        <v>5.0993999999999998E-2</v>
      </c>
      <c r="K9" s="43">
        <v>2.5906999999999999E-2</v>
      </c>
      <c r="L9" s="44">
        <v>8.4746000000000002E-2</v>
      </c>
      <c r="M9" s="38">
        <v>0.13586999999999999</v>
      </c>
      <c r="N9" s="43">
        <v>5.2356E-2</v>
      </c>
      <c r="O9" s="44">
        <v>1.1540000000000001E-3</v>
      </c>
      <c r="P9" s="38">
        <v>2.552E-3</v>
      </c>
      <c r="Q9" s="43">
        <v>5.2099999999999998E-4</v>
      </c>
      <c r="R9" s="44">
        <v>2.1505E-2</v>
      </c>
      <c r="S9" s="38">
        <v>3.0030000000000001E-2</v>
      </c>
      <c r="T9" s="43">
        <v>1.5408E-2</v>
      </c>
    </row>
    <row r="10" spans="1:20" x14ac:dyDescent="0.3">
      <c r="A10">
        <v>1</v>
      </c>
      <c r="B10">
        <v>6</v>
      </c>
      <c r="C10">
        <v>0</v>
      </c>
      <c r="D10" t="s">
        <v>246</v>
      </c>
      <c r="E10" t="s">
        <v>304</v>
      </c>
      <c r="F10">
        <v>1</v>
      </c>
      <c r="H10" s="61"/>
      <c r="I10" s="61"/>
      <c r="J10" s="61"/>
      <c r="K10" s="61"/>
      <c r="L10" s="61"/>
      <c r="M10" s="61"/>
      <c r="N10" s="61"/>
      <c r="O10" s="61"/>
      <c r="P10" s="61"/>
      <c r="Q10" s="61"/>
      <c r="R10" s="61"/>
      <c r="S10" s="61"/>
      <c r="T10" s="61"/>
    </row>
    <row r="11" spans="1:20" x14ac:dyDescent="0.3">
      <c r="A11">
        <v>200</v>
      </c>
      <c r="B11">
        <v>6</v>
      </c>
      <c r="C11">
        <v>6</v>
      </c>
      <c r="D11" t="s">
        <v>246</v>
      </c>
      <c r="E11" t="s">
        <v>303</v>
      </c>
      <c r="F11">
        <v>1</v>
      </c>
    </row>
    <row r="12" spans="1:20" x14ac:dyDescent="0.3">
      <c r="A12">
        <v>100</v>
      </c>
      <c r="B12">
        <v>6</v>
      </c>
      <c r="C12">
        <v>6</v>
      </c>
      <c r="D12" t="s">
        <v>246</v>
      </c>
      <c r="E12" t="s">
        <v>303</v>
      </c>
      <c r="F12">
        <v>1</v>
      </c>
    </row>
    <row r="13" spans="1:20" x14ac:dyDescent="0.3">
      <c r="A13">
        <v>50</v>
      </c>
      <c r="B13">
        <v>6</v>
      </c>
      <c r="C13">
        <v>6</v>
      </c>
      <c r="D13" t="s">
        <v>246</v>
      </c>
      <c r="E13" t="s">
        <v>303</v>
      </c>
      <c r="F13">
        <v>1</v>
      </c>
    </row>
    <row r="14" spans="1:20" x14ac:dyDescent="0.3">
      <c r="A14">
        <v>25</v>
      </c>
      <c r="B14">
        <v>6</v>
      </c>
      <c r="C14">
        <v>1</v>
      </c>
      <c r="D14" t="s">
        <v>246</v>
      </c>
      <c r="E14" t="s">
        <v>303</v>
      </c>
      <c r="F14">
        <v>1</v>
      </c>
    </row>
    <row r="15" spans="1:20" x14ac:dyDescent="0.3">
      <c r="A15">
        <v>5</v>
      </c>
      <c r="B15">
        <v>6</v>
      </c>
      <c r="C15">
        <v>0</v>
      </c>
      <c r="D15" t="s">
        <v>246</v>
      </c>
      <c r="E15" t="s">
        <v>303</v>
      </c>
      <c r="F15">
        <v>1</v>
      </c>
    </row>
    <row r="16" spans="1:20" x14ac:dyDescent="0.3">
      <c r="A16">
        <v>1</v>
      </c>
      <c r="B16">
        <v>6</v>
      </c>
      <c r="C16">
        <v>0</v>
      </c>
      <c r="D16" t="s">
        <v>246</v>
      </c>
      <c r="E16" t="s">
        <v>303</v>
      </c>
      <c r="F16">
        <v>1</v>
      </c>
    </row>
    <row r="17" spans="1:6" x14ac:dyDescent="0.3">
      <c r="A17">
        <v>200</v>
      </c>
      <c r="B17">
        <v>6</v>
      </c>
      <c r="C17">
        <v>6</v>
      </c>
      <c r="D17" t="s">
        <v>246</v>
      </c>
      <c r="E17" t="s">
        <v>304</v>
      </c>
      <c r="F17">
        <v>2</v>
      </c>
    </row>
    <row r="18" spans="1:6" x14ac:dyDescent="0.3">
      <c r="A18">
        <v>100</v>
      </c>
      <c r="B18">
        <v>5</v>
      </c>
      <c r="C18">
        <v>5</v>
      </c>
      <c r="D18" t="s">
        <v>246</v>
      </c>
      <c r="E18" t="s">
        <v>304</v>
      </c>
      <c r="F18">
        <v>2</v>
      </c>
    </row>
    <row r="19" spans="1:6" x14ac:dyDescent="0.3">
      <c r="A19">
        <v>50</v>
      </c>
      <c r="B19">
        <v>6</v>
      </c>
      <c r="C19">
        <v>6</v>
      </c>
      <c r="D19" t="s">
        <v>246</v>
      </c>
      <c r="E19" t="s">
        <v>304</v>
      </c>
      <c r="F19">
        <v>2</v>
      </c>
    </row>
    <row r="20" spans="1:6" x14ac:dyDescent="0.3">
      <c r="A20">
        <v>25</v>
      </c>
      <c r="B20">
        <v>6</v>
      </c>
      <c r="C20">
        <v>4</v>
      </c>
      <c r="D20" t="s">
        <v>246</v>
      </c>
      <c r="E20" t="s">
        <v>304</v>
      </c>
      <c r="F20">
        <v>2</v>
      </c>
    </row>
    <row r="21" spans="1:6" x14ac:dyDescent="0.3">
      <c r="A21">
        <v>5</v>
      </c>
      <c r="B21">
        <v>6</v>
      </c>
      <c r="C21">
        <v>0</v>
      </c>
      <c r="D21" t="s">
        <v>246</v>
      </c>
      <c r="E21" t="s">
        <v>304</v>
      </c>
      <c r="F21">
        <v>2</v>
      </c>
    </row>
    <row r="22" spans="1:6" x14ac:dyDescent="0.3">
      <c r="A22">
        <v>1</v>
      </c>
      <c r="B22">
        <v>6</v>
      </c>
      <c r="C22">
        <v>0</v>
      </c>
      <c r="D22" t="s">
        <v>246</v>
      </c>
      <c r="E22" t="s">
        <v>304</v>
      </c>
      <c r="F22">
        <v>2</v>
      </c>
    </row>
    <row r="23" spans="1:6" x14ac:dyDescent="0.3">
      <c r="A23">
        <v>200</v>
      </c>
      <c r="B23">
        <v>6</v>
      </c>
      <c r="C23">
        <v>6</v>
      </c>
      <c r="D23" t="s">
        <v>246</v>
      </c>
      <c r="E23" t="s">
        <v>303</v>
      </c>
      <c r="F23">
        <v>2</v>
      </c>
    </row>
    <row r="24" spans="1:6" x14ac:dyDescent="0.3">
      <c r="A24">
        <v>100</v>
      </c>
      <c r="B24">
        <v>6</v>
      </c>
      <c r="C24">
        <v>6</v>
      </c>
      <c r="D24" t="s">
        <v>246</v>
      </c>
      <c r="E24" t="s">
        <v>303</v>
      </c>
      <c r="F24">
        <v>2</v>
      </c>
    </row>
    <row r="25" spans="1:6" x14ac:dyDescent="0.3">
      <c r="A25">
        <v>50</v>
      </c>
      <c r="B25">
        <v>6</v>
      </c>
      <c r="C25">
        <v>6</v>
      </c>
      <c r="D25" t="s">
        <v>246</v>
      </c>
      <c r="E25" t="s">
        <v>303</v>
      </c>
      <c r="F25">
        <v>2</v>
      </c>
    </row>
    <row r="26" spans="1:6" x14ac:dyDescent="0.3">
      <c r="A26">
        <v>25</v>
      </c>
      <c r="B26">
        <v>6</v>
      </c>
      <c r="C26">
        <v>5</v>
      </c>
      <c r="D26" t="s">
        <v>246</v>
      </c>
      <c r="E26" t="s">
        <v>303</v>
      </c>
      <c r="F26">
        <v>2</v>
      </c>
    </row>
    <row r="27" spans="1:6" x14ac:dyDescent="0.3">
      <c r="A27">
        <v>5</v>
      </c>
      <c r="B27">
        <v>6</v>
      </c>
      <c r="C27">
        <v>0</v>
      </c>
      <c r="D27" t="s">
        <v>246</v>
      </c>
      <c r="E27" t="s">
        <v>303</v>
      </c>
      <c r="F27">
        <v>2</v>
      </c>
    </row>
    <row r="28" spans="1:6" x14ac:dyDescent="0.3">
      <c r="A28">
        <v>1</v>
      </c>
      <c r="B28">
        <v>6</v>
      </c>
      <c r="C28">
        <v>0</v>
      </c>
      <c r="D28" t="s">
        <v>246</v>
      </c>
      <c r="E28" t="s">
        <v>303</v>
      </c>
      <c r="F28">
        <v>2</v>
      </c>
    </row>
    <row r="29" spans="1:6" x14ac:dyDescent="0.3">
      <c r="A29">
        <v>200</v>
      </c>
      <c r="B29">
        <v>6</v>
      </c>
      <c r="C29">
        <v>6</v>
      </c>
      <c r="D29" t="s">
        <v>246</v>
      </c>
      <c r="E29" t="s">
        <v>304</v>
      </c>
      <c r="F29">
        <v>3</v>
      </c>
    </row>
    <row r="30" spans="1:6" x14ac:dyDescent="0.3">
      <c r="A30">
        <v>100</v>
      </c>
      <c r="B30">
        <v>6</v>
      </c>
      <c r="C30">
        <v>6</v>
      </c>
      <c r="D30" t="s">
        <v>246</v>
      </c>
      <c r="E30" t="s">
        <v>304</v>
      </c>
      <c r="F30">
        <v>3</v>
      </c>
    </row>
    <row r="31" spans="1:6" x14ac:dyDescent="0.3">
      <c r="A31">
        <v>50</v>
      </c>
      <c r="B31">
        <v>6</v>
      </c>
      <c r="C31">
        <v>6</v>
      </c>
      <c r="D31" t="s">
        <v>246</v>
      </c>
      <c r="E31" t="s">
        <v>304</v>
      </c>
      <c r="F31">
        <v>3</v>
      </c>
    </row>
    <row r="32" spans="1:6" x14ac:dyDescent="0.3">
      <c r="A32">
        <v>25</v>
      </c>
      <c r="B32">
        <v>6</v>
      </c>
      <c r="C32">
        <v>4</v>
      </c>
      <c r="D32" t="s">
        <v>246</v>
      </c>
      <c r="E32" t="s">
        <v>304</v>
      </c>
      <c r="F32">
        <v>3</v>
      </c>
    </row>
    <row r="33" spans="1:6" x14ac:dyDescent="0.3">
      <c r="A33">
        <v>5</v>
      </c>
      <c r="B33">
        <v>6</v>
      </c>
      <c r="C33">
        <v>0</v>
      </c>
      <c r="D33" t="s">
        <v>246</v>
      </c>
      <c r="E33" t="s">
        <v>304</v>
      </c>
      <c r="F33">
        <v>3</v>
      </c>
    </row>
    <row r="34" spans="1:6" x14ac:dyDescent="0.3">
      <c r="A34">
        <v>1</v>
      </c>
      <c r="B34">
        <v>6</v>
      </c>
      <c r="C34">
        <v>0</v>
      </c>
      <c r="D34" t="s">
        <v>246</v>
      </c>
      <c r="E34" t="s">
        <v>304</v>
      </c>
      <c r="F34">
        <v>3</v>
      </c>
    </row>
    <row r="35" spans="1:6" x14ac:dyDescent="0.3">
      <c r="A35">
        <v>200</v>
      </c>
      <c r="B35">
        <v>6</v>
      </c>
      <c r="C35">
        <v>6</v>
      </c>
      <c r="D35" t="s">
        <v>246</v>
      </c>
      <c r="E35" t="s">
        <v>303</v>
      </c>
      <c r="F35">
        <v>3</v>
      </c>
    </row>
    <row r="36" spans="1:6" x14ac:dyDescent="0.3">
      <c r="A36">
        <v>100</v>
      </c>
      <c r="B36">
        <v>6</v>
      </c>
      <c r="C36">
        <v>6</v>
      </c>
      <c r="D36" t="s">
        <v>246</v>
      </c>
      <c r="E36" t="s">
        <v>303</v>
      </c>
      <c r="F36">
        <v>3</v>
      </c>
    </row>
    <row r="37" spans="1:6" x14ac:dyDescent="0.3">
      <c r="A37">
        <v>50</v>
      </c>
      <c r="B37">
        <v>6</v>
      </c>
      <c r="C37">
        <v>5</v>
      </c>
      <c r="D37" t="s">
        <v>246</v>
      </c>
      <c r="E37" t="s">
        <v>303</v>
      </c>
      <c r="F37">
        <v>3</v>
      </c>
    </row>
    <row r="38" spans="1:6" x14ac:dyDescent="0.3">
      <c r="A38">
        <v>25</v>
      </c>
      <c r="B38">
        <v>6</v>
      </c>
      <c r="C38">
        <v>3</v>
      </c>
      <c r="D38" t="s">
        <v>246</v>
      </c>
      <c r="E38" t="s">
        <v>303</v>
      </c>
      <c r="F38">
        <v>3</v>
      </c>
    </row>
    <row r="39" spans="1:6" x14ac:dyDescent="0.3">
      <c r="A39">
        <v>5</v>
      </c>
      <c r="B39">
        <v>6</v>
      </c>
      <c r="C39">
        <v>1</v>
      </c>
      <c r="D39" t="s">
        <v>246</v>
      </c>
      <c r="E39" t="s">
        <v>303</v>
      </c>
      <c r="F39">
        <v>3</v>
      </c>
    </row>
    <row r="40" spans="1:6" x14ac:dyDescent="0.3">
      <c r="A40">
        <v>1</v>
      </c>
      <c r="B40">
        <v>6</v>
      </c>
      <c r="C40">
        <v>0</v>
      </c>
      <c r="D40" t="s">
        <v>246</v>
      </c>
      <c r="E40" t="s">
        <v>303</v>
      </c>
      <c r="F40">
        <v>3</v>
      </c>
    </row>
    <row r="41" spans="1:6" x14ac:dyDescent="0.3">
      <c r="A41">
        <v>200</v>
      </c>
      <c r="B41">
        <v>4</v>
      </c>
      <c r="C41">
        <v>4</v>
      </c>
      <c r="D41" t="s">
        <v>305</v>
      </c>
      <c r="E41" t="s">
        <v>304</v>
      </c>
      <c r="F41">
        <v>1</v>
      </c>
    </row>
    <row r="42" spans="1:6" x14ac:dyDescent="0.3">
      <c r="A42">
        <v>100</v>
      </c>
      <c r="B42">
        <v>4</v>
      </c>
      <c r="C42">
        <v>4</v>
      </c>
      <c r="D42" t="s">
        <v>305</v>
      </c>
      <c r="E42" t="s">
        <v>304</v>
      </c>
      <c r="F42">
        <v>1</v>
      </c>
    </row>
    <row r="43" spans="1:6" x14ac:dyDescent="0.3">
      <c r="A43">
        <v>50</v>
      </c>
      <c r="B43">
        <v>4</v>
      </c>
      <c r="C43">
        <v>4</v>
      </c>
      <c r="D43" t="s">
        <v>305</v>
      </c>
      <c r="E43" t="s">
        <v>304</v>
      </c>
      <c r="F43">
        <v>1</v>
      </c>
    </row>
    <row r="44" spans="1:6" x14ac:dyDescent="0.3">
      <c r="A44">
        <v>25</v>
      </c>
      <c r="B44">
        <v>4</v>
      </c>
      <c r="C44">
        <v>3</v>
      </c>
      <c r="D44" t="s">
        <v>305</v>
      </c>
      <c r="E44" t="s">
        <v>304</v>
      </c>
      <c r="F44">
        <v>1</v>
      </c>
    </row>
    <row r="45" spans="1:6" x14ac:dyDescent="0.3">
      <c r="A45">
        <v>5</v>
      </c>
      <c r="B45">
        <v>4</v>
      </c>
      <c r="C45">
        <v>1</v>
      </c>
      <c r="D45" t="s">
        <v>305</v>
      </c>
      <c r="E45" t="s">
        <v>304</v>
      </c>
      <c r="F45">
        <v>1</v>
      </c>
    </row>
    <row r="46" spans="1:6" x14ac:dyDescent="0.3">
      <c r="A46">
        <v>1</v>
      </c>
      <c r="B46">
        <v>4</v>
      </c>
      <c r="C46">
        <v>0</v>
      </c>
      <c r="D46" t="s">
        <v>305</v>
      </c>
      <c r="E46" t="s">
        <v>304</v>
      </c>
      <c r="F46">
        <v>1</v>
      </c>
    </row>
    <row r="47" spans="1:6" x14ac:dyDescent="0.3">
      <c r="A47">
        <v>200</v>
      </c>
      <c r="B47">
        <v>4</v>
      </c>
      <c r="C47">
        <v>4</v>
      </c>
      <c r="D47" t="s">
        <v>305</v>
      </c>
      <c r="E47" t="s">
        <v>303</v>
      </c>
      <c r="F47">
        <v>1</v>
      </c>
    </row>
    <row r="48" spans="1:6" x14ac:dyDescent="0.3">
      <c r="A48">
        <v>100</v>
      </c>
      <c r="B48">
        <v>4</v>
      </c>
      <c r="C48">
        <v>4</v>
      </c>
      <c r="D48" t="s">
        <v>305</v>
      </c>
      <c r="E48" t="s">
        <v>303</v>
      </c>
      <c r="F48">
        <v>1</v>
      </c>
    </row>
    <row r="49" spans="1:6" x14ac:dyDescent="0.3">
      <c r="A49">
        <v>50</v>
      </c>
      <c r="B49">
        <v>4</v>
      </c>
      <c r="C49">
        <v>4</v>
      </c>
      <c r="D49" t="s">
        <v>305</v>
      </c>
      <c r="E49" t="s">
        <v>303</v>
      </c>
      <c r="F49">
        <v>1</v>
      </c>
    </row>
    <row r="50" spans="1:6" x14ac:dyDescent="0.3">
      <c r="A50">
        <v>25</v>
      </c>
      <c r="B50">
        <v>4</v>
      </c>
      <c r="C50">
        <v>4</v>
      </c>
      <c r="D50" t="s">
        <v>305</v>
      </c>
      <c r="E50" t="s">
        <v>303</v>
      </c>
      <c r="F50">
        <v>1</v>
      </c>
    </row>
    <row r="51" spans="1:6" x14ac:dyDescent="0.3">
      <c r="A51">
        <v>5</v>
      </c>
      <c r="B51">
        <v>4</v>
      </c>
      <c r="C51">
        <v>1</v>
      </c>
      <c r="D51" t="s">
        <v>305</v>
      </c>
      <c r="E51" t="s">
        <v>303</v>
      </c>
      <c r="F51">
        <v>1</v>
      </c>
    </row>
    <row r="52" spans="1:6" x14ac:dyDescent="0.3">
      <c r="A52">
        <v>1</v>
      </c>
      <c r="B52">
        <v>4</v>
      </c>
      <c r="C52">
        <v>0</v>
      </c>
      <c r="D52" t="s">
        <v>305</v>
      </c>
      <c r="E52" t="s">
        <v>303</v>
      </c>
      <c r="F52">
        <v>1</v>
      </c>
    </row>
    <row r="53" spans="1:6" x14ac:dyDescent="0.3">
      <c r="A53">
        <v>200</v>
      </c>
      <c r="B53">
        <v>6</v>
      </c>
      <c r="C53">
        <v>6</v>
      </c>
      <c r="D53" t="s">
        <v>305</v>
      </c>
      <c r="E53" t="s">
        <v>304</v>
      </c>
      <c r="F53">
        <v>2</v>
      </c>
    </row>
    <row r="54" spans="1:6" x14ac:dyDescent="0.3">
      <c r="A54">
        <v>100</v>
      </c>
      <c r="B54">
        <v>6</v>
      </c>
      <c r="C54">
        <v>6</v>
      </c>
      <c r="D54" t="s">
        <v>305</v>
      </c>
      <c r="E54" t="s">
        <v>304</v>
      </c>
      <c r="F54">
        <v>2</v>
      </c>
    </row>
    <row r="55" spans="1:6" x14ac:dyDescent="0.3">
      <c r="A55">
        <v>50</v>
      </c>
      <c r="B55">
        <v>6</v>
      </c>
      <c r="C55">
        <v>6</v>
      </c>
      <c r="D55" t="s">
        <v>305</v>
      </c>
      <c r="E55" t="s">
        <v>304</v>
      </c>
      <c r="F55">
        <v>2</v>
      </c>
    </row>
    <row r="56" spans="1:6" x14ac:dyDescent="0.3">
      <c r="A56">
        <v>25</v>
      </c>
      <c r="B56">
        <v>6</v>
      </c>
      <c r="C56">
        <v>5</v>
      </c>
      <c r="D56" t="s">
        <v>305</v>
      </c>
      <c r="E56" t="s">
        <v>304</v>
      </c>
      <c r="F56">
        <v>2</v>
      </c>
    </row>
    <row r="57" spans="1:6" x14ac:dyDescent="0.3">
      <c r="A57">
        <v>5</v>
      </c>
      <c r="B57">
        <v>6</v>
      </c>
      <c r="C57">
        <v>5</v>
      </c>
      <c r="D57" t="s">
        <v>305</v>
      </c>
      <c r="E57" t="s">
        <v>304</v>
      </c>
      <c r="F57">
        <v>2</v>
      </c>
    </row>
    <row r="58" spans="1:6" x14ac:dyDescent="0.3">
      <c r="A58">
        <v>1</v>
      </c>
      <c r="B58">
        <v>6</v>
      </c>
      <c r="C58">
        <v>0</v>
      </c>
      <c r="D58" t="s">
        <v>305</v>
      </c>
      <c r="E58" t="s">
        <v>304</v>
      </c>
      <c r="F58">
        <v>2</v>
      </c>
    </row>
    <row r="59" spans="1:6" x14ac:dyDescent="0.3">
      <c r="A59">
        <v>200</v>
      </c>
      <c r="B59">
        <v>6</v>
      </c>
      <c r="C59">
        <v>6</v>
      </c>
      <c r="D59" t="s">
        <v>305</v>
      </c>
      <c r="E59" t="s">
        <v>303</v>
      </c>
      <c r="F59">
        <v>2</v>
      </c>
    </row>
    <row r="60" spans="1:6" x14ac:dyDescent="0.3">
      <c r="A60">
        <v>100</v>
      </c>
      <c r="B60">
        <v>6</v>
      </c>
      <c r="C60">
        <v>6</v>
      </c>
      <c r="D60" t="s">
        <v>305</v>
      </c>
      <c r="E60" t="s">
        <v>303</v>
      </c>
      <c r="F60">
        <v>2</v>
      </c>
    </row>
    <row r="61" spans="1:6" x14ac:dyDescent="0.3">
      <c r="A61">
        <v>50</v>
      </c>
      <c r="B61">
        <v>6</v>
      </c>
      <c r="C61">
        <v>6</v>
      </c>
      <c r="D61" t="s">
        <v>305</v>
      </c>
      <c r="E61" t="s">
        <v>303</v>
      </c>
      <c r="F61">
        <v>2</v>
      </c>
    </row>
    <row r="62" spans="1:6" x14ac:dyDescent="0.3">
      <c r="A62">
        <v>25</v>
      </c>
      <c r="B62">
        <v>6</v>
      </c>
      <c r="C62">
        <v>6</v>
      </c>
      <c r="D62" t="s">
        <v>305</v>
      </c>
      <c r="E62" t="s">
        <v>303</v>
      </c>
      <c r="F62">
        <v>2</v>
      </c>
    </row>
    <row r="63" spans="1:6" x14ac:dyDescent="0.3">
      <c r="A63">
        <v>5</v>
      </c>
      <c r="B63">
        <v>6</v>
      </c>
      <c r="C63">
        <v>1</v>
      </c>
      <c r="D63" t="s">
        <v>305</v>
      </c>
      <c r="E63" t="s">
        <v>303</v>
      </c>
      <c r="F63">
        <v>2</v>
      </c>
    </row>
    <row r="64" spans="1:6" x14ac:dyDescent="0.3">
      <c r="A64">
        <v>1</v>
      </c>
      <c r="B64">
        <v>6</v>
      </c>
      <c r="C64">
        <v>0</v>
      </c>
      <c r="D64" t="s">
        <v>305</v>
      </c>
      <c r="E64" t="s">
        <v>303</v>
      </c>
      <c r="F64">
        <v>2</v>
      </c>
    </row>
    <row r="65" spans="1:6" x14ac:dyDescent="0.3">
      <c r="A65">
        <v>200</v>
      </c>
      <c r="B65">
        <v>2</v>
      </c>
      <c r="C65">
        <v>2</v>
      </c>
      <c r="D65" t="s">
        <v>305</v>
      </c>
      <c r="E65" t="s">
        <v>304</v>
      </c>
      <c r="F65">
        <v>3</v>
      </c>
    </row>
    <row r="66" spans="1:6" x14ac:dyDescent="0.3">
      <c r="A66">
        <v>100</v>
      </c>
      <c r="B66">
        <v>2</v>
      </c>
      <c r="C66">
        <v>2</v>
      </c>
      <c r="D66" t="s">
        <v>305</v>
      </c>
      <c r="E66" t="s">
        <v>304</v>
      </c>
      <c r="F66">
        <v>3</v>
      </c>
    </row>
    <row r="67" spans="1:6" x14ac:dyDescent="0.3">
      <c r="A67">
        <v>50</v>
      </c>
      <c r="B67">
        <v>2</v>
      </c>
      <c r="C67">
        <v>2</v>
      </c>
      <c r="D67" t="s">
        <v>305</v>
      </c>
      <c r="E67" t="s">
        <v>304</v>
      </c>
      <c r="F67">
        <v>3</v>
      </c>
    </row>
    <row r="68" spans="1:6" x14ac:dyDescent="0.3">
      <c r="A68">
        <v>25</v>
      </c>
      <c r="B68">
        <v>2</v>
      </c>
      <c r="C68">
        <v>1</v>
      </c>
      <c r="D68" t="s">
        <v>305</v>
      </c>
      <c r="E68" t="s">
        <v>304</v>
      </c>
      <c r="F68">
        <v>3</v>
      </c>
    </row>
    <row r="69" spans="1:6" x14ac:dyDescent="0.3">
      <c r="A69">
        <v>5</v>
      </c>
      <c r="B69">
        <v>2</v>
      </c>
      <c r="C69">
        <v>0</v>
      </c>
      <c r="D69" t="s">
        <v>305</v>
      </c>
      <c r="E69" t="s">
        <v>304</v>
      </c>
      <c r="F69">
        <v>3</v>
      </c>
    </row>
    <row r="70" spans="1:6" x14ac:dyDescent="0.3">
      <c r="A70">
        <v>1</v>
      </c>
      <c r="B70">
        <v>2</v>
      </c>
      <c r="C70">
        <v>0</v>
      </c>
      <c r="D70" t="s">
        <v>305</v>
      </c>
      <c r="E70" t="s">
        <v>304</v>
      </c>
      <c r="F70">
        <v>3</v>
      </c>
    </row>
    <row r="71" spans="1:6" x14ac:dyDescent="0.3">
      <c r="A71">
        <v>200</v>
      </c>
      <c r="B71">
        <v>2</v>
      </c>
      <c r="C71">
        <v>2</v>
      </c>
      <c r="D71" t="s">
        <v>305</v>
      </c>
      <c r="E71" t="s">
        <v>303</v>
      </c>
      <c r="F71">
        <v>3</v>
      </c>
    </row>
    <row r="72" spans="1:6" x14ac:dyDescent="0.3">
      <c r="A72">
        <v>100</v>
      </c>
      <c r="B72">
        <v>2</v>
      </c>
      <c r="C72">
        <v>2</v>
      </c>
      <c r="D72" t="s">
        <v>305</v>
      </c>
      <c r="E72" t="s">
        <v>303</v>
      </c>
      <c r="F72">
        <v>3</v>
      </c>
    </row>
    <row r="73" spans="1:6" x14ac:dyDescent="0.3">
      <c r="A73">
        <v>50</v>
      </c>
      <c r="B73">
        <v>2</v>
      </c>
      <c r="C73">
        <v>2</v>
      </c>
      <c r="D73" t="s">
        <v>305</v>
      </c>
      <c r="E73" t="s">
        <v>303</v>
      </c>
      <c r="F73">
        <v>3</v>
      </c>
    </row>
    <row r="74" spans="1:6" x14ac:dyDescent="0.3">
      <c r="A74">
        <v>25</v>
      </c>
      <c r="B74">
        <v>2</v>
      </c>
      <c r="C74">
        <v>2</v>
      </c>
      <c r="D74" t="s">
        <v>305</v>
      </c>
      <c r="E74" t="s">
        <v>303</v>
      </c>
      <c r="F74">
        <v>3</v>
      </c>
    </row>
    <row r="75" spans="1:6" x14ac:dyDescent="0.3">
      <c r="A75">
        <v>5</v>
      </c>
      <c r="B75">
        <v>2</v>
      </c>
      <c r="C75">
        <v>0</v>
      </c>
      <c r="D75" t="s">
        <v>305</v>
      </c>
      <c r="E75" t="s">
        <v>303</v>
      </c>
      <c r="F75">
        <v>3</v>
      </c>
    </row>
    <row r="76" spans="1:6" x14ac:dyDescent="0.3">
      <c r="A76">
        <v>1</v>
      </c>
      <c r="B76">
        <v>2</v>
      </c>
      <c r="C76">
        <v>0</v>
      </c>
      <c r="D76" t="s">
        <v>305</v>
      </c>
      <c r="E76" t="s">
        <v>303</v>
      </c>
      <c r="F76">
        <v>3</v>
      </c>
    </row>
    <row r="77" spans="1:6" x14ac:dyDescent="0.3">
      <c r="A77">
        <v>200</v>
      </c>
      <c r="B77">
        <v>4</v>
      </c>
      <c r="C77">
        <v>1</v>
      </c>
      <c r="D77" t="s">
        <v>250</v>
      </c>
      <c r="E77" t="s">
        <v>304</v>
      </c>
      <c r="F77">
        <v>1</v>
      </c>
    </row>
    <row r="78" spans="1:6" x14ac:dyDescent="0.3">
      <c r="A78">
        <v>100</v>
      </c>
      <c r="B78">
        <v>4</v>
      </c>
      <c r="C78">
        <v>0</v>
      </c>
      <c r="D78" t="s">
        <v>250</v>
      </c>
      <c r="E78" t="s">
        <v>304</v>
      </c>
      <c r="F78">
        <v>1</v>
      </c>
    </row>
    <row r="79" spans="1:6" x14ac:dyDescent="0.3">
      <c r="A79">
        <v>50</v>
      </c>
      <c r="B79">
        <v>4</v>
      </c>
      <c r="C79">
        <v>0</v>
      </c>
      <c r="D79" t="s">
        <v>250</v>
      </c>
      <c r="E79" t="s">
        <v>304</v>
      </c>
      <c r="F79">
        <v>1</v>
      </c>
    </row>
    <row r="80" spans="1:6" x14ac:dyDescent="0.3">
      <c r="A80">
        <v>25</v>
      </c>
      <c r="B80">
        <v>4</v>
      </c>
      <c r="C80">
        <v>0</v>
      </c>
      <c r="D80" t="s">
        <v>250</v>
      </c>
      <c r="E80" t="s">
        <v>304</v>
      </c>
      <c r="F80">
        <v>1</v>
      </c>
    </row>
    <row r="81" spans="1:6" x14ac:dyDescent="0.3">
      <c r="A81">
        <v>5</v>
      </c>
      <c r="B81">
        <v>4</v>
      </c>
      <c r="C81">
        <v>0</v>
      </c>
      <c r="D81" t="s">
        <v>250</v>
      </c>
      <c r="E81" t="s">
        <v>304</v>
      </c>
      <c r="F81">
        <v>1</v>
      </c>
    </row>
    <row r="82" spans="1:6" x14ac:dyDescent="0.3">
      <c r="A82">
        <v>1</v>
      </c>
      <c r="B82">
        <v>4</v>
      </c>
      <c r="C82">
        <v>0</v>
      </c>
      <c r="D82" t="s">
        <v>250</v>
      </c>
      <c r="E82" t="s">
        <v>304</v>
      </c>
      <c r="F82">
        <v>1</v>
      </c>
    </row>
    <row r="83" spans="1:6" x14ac:dyDescent="0.3">
      <c r="A83">
        <v>200</v>
      </c>
      <c r="B83">
        <v>4</v>
      </c>
      <c r="C83">
        <v>0</v>
      </c>
      <c r="D83" t="s">
        <v>250</v>
      </c>
      <c r="E83" t="s">
        <v>303</v>
      </c>
      <c r="F83">
        <v>1</v>
      </c>
    </row>
    <row r="84" spans="1:6" x14ac:dyDescent="0.3">
      <c r="A84">
        <v>100</v>
      </c>
      <c r="B84">
        <v>4</v>
      </c>
      <c r="C84">
        <v>0</v>
      </c>
      <c r="D84" t="s">
        <v>250</v>
      </c>
      <c r="E84" t="s">
        <v>303</v>
      </c>
      <c r="F84">
        <v>1</v>
      </c>
    </row>
    <row r="85" spans="1:6" x14ac:dyDescent="0.3">
      <c r="A85">
        <v>50</v>
      </c>
      <c r="B85">
        <v>4</v>
      </c>
      <c r="C85">
        <v>0</v>
      </c>
      <c r="D85" t="s">
        <v>250</v>
      </c>
      <c r="E85" t="s">
        <v>303</v>
      </c>
      <c r="F85">
        <v>1</v>
      </c>
    </row>
    <row r="86" spans="1:6" x14ac:dyDescent="0.3">
      <c r="A86">
        <v>25</v>
      </c>
      <c r="B86">
        <v>4</v>
      </c>
      <c r="C86">
        <v>0</v>
      </c>
      <c r="D86" t="s">
        <v>250</v>
      </c>
      <c r="E86" t="s">
        <v>303</v>
      </c>
      <c r="F86">
        <v>1</v>
      </c>
    </row>
    <row r="87" spans="1:6" x14ac:dyDescent="0.3">
      <c r="A87">
        <v>5</v>
      </c>
      <c r="B87">
        <v>4</v>
      </c>
      <c r="C87">
        <v>0</v>
      </c>
      <c r="D87" t="s">
        <v>250</v>
      </c>
      <c r="E87" t="s">
        <v>303</v>
      </c>
      <c r="F87">
        <v>1</v>
      </c>
    </row>
    <row r="88" spans="1:6" x14ac:dyDescent="0.3">
      <c r="A88">
        <v>1</v>
      </c>
      <c r="B88">
        <v>4</v>
      </c>
      <c r="C88">
        <v>0</v>
      </c>
      <c r="D88" t="s">
        <v>250</v>
      </c>
      <c r="E88" t="s">
        <v>303</v>
      </c>
      <c r="F88">
        <v>1</v>
      </c>
    </row>
    <row r="89" spans="1:6" x14ac:dyDescent="0.3">
      <c r="A89">
        <v>200</v>
      </c>
      <c r="B89">
        <v>6</v>
      </c>
      <c r="C89">
        <v>1</v>
      </c>
      <c r="D89" t="s">
        <v>250</v>
      </c>
      <c r="E89" t="s">
        <v>304</v>
      </c>
      <c r="F89">
        <v>2</v>
      </c>
    </row>
    <row r="90" spans="1:6" x14ac:dyDescent="0.3">
      <c r="A90">
        <v>100</v>
      </c>
      <c r="B90">
        <v>6</v>
      </c>
      <c r="C90">
        <v>0</v>
      </c>
      <c r="D90" t="s">
        <v>250</v>
      </c>
      <c r="E90" t="s">
        <v>304</v>
      </c>
      <c r="F90">
        <v>2</v>
      </c>
    </row>
    <row r="91" spans="1:6" x14ac:dyDescent="0.3">
      <c r="A91">
        <v>50</v>
      </c>
      <c r="B91">
        <v>6</v>
      </c>
      <c r="C91">
        <v>0</v>
      </c>
      <c r="D91" t="s">
        <v>250</v>
      </c>
      <c r="E91" t="s">
        <v>304</v>
      </c>
      <c r="F91">
        <v>2</v>
      </c>
    </row>
    <row r="92" spans="1:6" x14ac:dyDescent="0.3">
      <c r="A92">
        <v>25</v>
      </c>
      <c r="B92">
        <v>6</v>
      </c>
      <c r="C92">
        <v>0</v>
      </c>
      <c r="D92" t="s">
        <v>250</v>
      </c>
      <c r="E92" t="s">
        <v>304</v>
      </c>
      <c r="F92">
        <v>2</v>
      </c>
    </row>
    <row r="93" spans="1:6" x14ac:dyDescent="0.3">
      <c r="A93">
        <v>5</v>
      </c>
      <c r="B93">
        <v>6</v>
      </c>
      <c r="C93">
        <v>0</v>
      </c>
      <c r="D93" t="s">
        <v>250</v>
      </c>
      <c r="E93" t="s">
        <v>304</v>
      </c>
      <c r="F93">
        <v>2</v>
      </c>
    </row>
    <row r="94" spans="1:6" x14ac:dyDescent="0.3">
      <c r="A94">
        <v>1</v>
      </c>
      <c r="B94">
        <v>6</v>
      </c>
      <c r="C94">
        <v>0</v>
      </c>
      <c r="D94" t="s">
        <v>250</v>
      </c>
      <c r="E94" t="s">
        <v>304</v>
      </c>
      <c r="F94">
        <v>2</v>
      </c>
    </row>
    <row r="95" spans="1:6" x14ac:dyDescent="0.3">
      <c r="A95">
        <v>200</v>
      </c>
      <c r="B95">
        <v>6</v>
      </c>
      <c r="C95">
        <v>3</v>
      </c>
      <c r="D95" t="s">
        <v>250</v>
      </c>
      <c r="E95" t="s">
        <v>303</v>
      </c>
      <c r="F95">
        <v>2</v>
      </c>
    </row>
    <row r="96" spans="1:6" x14ac:dyDescent="0.3">
      <c r="A96">
        <v>100</v>
      </c>
      <c r="B96">
        <v>6</v>
      </c>
      <c r="C96">
        <v>2</v>
      </c>
      <c r="D96" t="s">
        <v>250</v>
      </c>
      <c r="E96" t="s">
        <v>303</v>
      </c>
      <c r="F96">
        <v>2</v>
      </c>
    </row>
    <row r="97" spans="1:6" x14ac:dyDescent="0.3">
      <c r="A97">
        <v>50</v>
      </c>
      <c r="B97">
        <v>6</v>
      </c>
      <c r="C97">
        <v>0</v>
      </c>
      <c r="D97" t="s">
        <v>250</v>
      </c>
      <c r="E97" t="s">
        <v>303</v>
      </c>
      <c r="F97">
        <v>2</v>
      </c>
    </row>
    <row r="98" spans="1:6" x14ac:dyDescent="0.3">
      <c r="A98">
        <v>25</v>
      </c>
      <c r="B98">
        <v>6</v>
      </c>
      <c r="C98">
        <v>0</v>
      </c>
      <c r="D98" t="s">
        <v>250</v>
      </c>
      <c r="E98" t="s">
        <v>303</v>
      </c>
      <c r="F98">
        <v>2</v>
      </c>
    </row>
    <row r="99" spans="1:6" x14ac:dyDescent="0.3">
      <c r="A99">
        <v>5</v>
      </c>
      <c r="B99">
        <v>6</v>
      </c>
      <c r="C99">
        <v>0</v>
      </c>
      <c r="D99" t="s">
        <v>250</v>
      </c>
      <c r="E99" t="s">
        <v>303</v>
      </c>
      <c r="F99">
        <v>2</v>
      </c>
    </row>
    <row r="100" spans="1:6" x14ac:dyDescent="0.3">
      <c r="A100">
        <v>1</v>
      </c>
      <c r="B100">
        <v>6</v>
      </c>
      <c r="C100">
        <v>0</v>
      </c>
      <c r="D100" t="s">
        <v>250</v>
      </c>
      <c r="E100" t="s">
        <v>303</v>
      </c>
      <c r="F100">
        <v>2</v>
      </c>
    </row>
    <row r="101" spans="1:6" x14ac:dyDescent="0.3">
      <c r="A101">
        <v>200</v>
      </c>
      <c r="B101">
        <v>5</v>
      </c>
      <c r="C101">
        <v>1</v>
      </c>
      <c r="D101" t="s">
        <v>250</v>
      </c>
      <c r="E101" t="s">
        <v>304</v>
      </c>
      <c r="F101">
        <v>3</v>
      </c>
    </row>
    <row r="102" spans="1:6" x14ac:dyDescent="0.3">
      <c r="A102">
        <v>100</v>
      </c>
      <c r="B102">
        <v>5</v>
      </c>
      <c r="C102">
        <v>0</v>
      </c>
      <c r="D102" t="s">
        <v>250</v>
      </c>
      <c r="E102" t="s">
        <v>304</v>
      </c>
      <c r="F102">
        <v>3</v>
      </c>
    </row>
    <row r="103" spans="1:6" x14ac:dyDescent="0.3">
      <c r="A103">
        <v>50</v>
      </c>
      <c r="B103">
        <v>5</v>
      </c>
      <c r="C103">
        <v>0</v>
      </c>
      <c r="D103" t="s">
        <v>250</v>
      </c>
      <c r="E103" t="s">
        <v>304</v>
      </c>
      <c r="F103">
        <v>3</v>
      </c>
    </row>
    <row r="104" spans="1:6" x14ac:dyDescent="0.3">
      <c r="A104">
        <v>25</v>
      </c>
      <c r="B104">
        <v>5</v>
      </c>
      <c r="C104">
        <v>0</v>
      </c>
      <c r="D104" t="s">
        <v>250</v>
      </c>
      <c r="E104" t="s">
        <v>304</v>
      </c>
      <c r="F104">
        <v>3</v>
      </c>
    </row>
    <row r="105" spans="1:6" x14ac:dyDescent="0.3">
      <c r="A105">
        <v>5</v>
      </c>
      <c r="B105">
        <v>5</v>
      </c>
      <c r="C105">
        <v>0</v>
      </c>
      <c r="D105" t="s">
        <v>250</v>
      </c>
      <c r="E105" t="s">
        <v>304</v>
      </c>
      <c r="F105">
        <v>3</v>
      </c>
    </row>
    <row r="106" spans="1:6" x14ac:dyDescent="0.3">
      <c r="A106">
        <v>1</v>
      </c>
      <c r="B106">
        <v>5</v>
      </c>
      <c r="C106">
        <v>0</v>
      </c>
      <c r="D106" t="s">
        <v>250</v>
      </c>
      <c r="E106" t="s">
        <v>304</v>
      </c>
      <c r="F106">
        <v>3</v>
      </c>
    </row>
    <row r="107" spans="1:6" x14ac:dyDescent="0.3">
      <c r="A107">
        <v>200</v>
      </c>
      <c r="B107">
        <v>5</v>
      </c>
      <c r="C107">
        <v>1</v>
      </c>
      <c r="D107" t="s">
        <v>250</v>
      </c>
      <c r="E107" t="s">
        <v>303</v>
      </c>
      <c r="F107">
        <v>3</v>
      </c>
    </row>
    <row r="108" spans="1:6" x14ac:dyDescent="0.3">
      <c r="A108">
        <v>100</v>
      </c>
      <c r="B108">
        <v>5</v>
      </c>
      <c r="C108">
        <v>0</v>
      </c>
      <c r="D108" t="s">
        <v>250</v>
      </c>
      <c r="E108" t="s">
        <v>303</v>
      </c>
      <c r="F108">
        <v>3</v>
      </c>
    </row>
    <row r="109" spans="1:6" x14ac:dyDescent="0.3">
      <c r="A109">
        <v>50</v>
      </c>
      <c r="B109">
        <v>5</v>
      </c>
      <c r="C109">
        <v>0</v>
      </c>
      <c r="D109" t="s">
        <v>250</v>
      </c>
      <c r="E109" t="s">
        <v>303</v>
      </c>
      <c r="F109">
        <v>3</v>
      </c>
    </row>
    <row r="110" spans="1:6" x14ac:dyDescent="0.3">
      <c r="A110">
        <v>25</v>
      </c>
      <c r="B110">
        <v>5</v>
      </c>
      <c r="C110">
        <v>0</v>
      </c>
      <c r="D110" t="s">
        <v>250</v>
      </c>
      <c r="E110" t="s">
        <v>303</v>
      </c>
      <c r="F110">
        <v>3</v>
      </c>
    </row>
    <row r="111" spans="1:6" x14ac:dyDescent="0.3">
      <c r="A111">
        <v>5</v>
      </c>
      <c r="B111">
        <v>5</v>
      </c>
      <c r="C111">
        <v>0</v>
      </c>
      <c r="D111" t="s">
        <v>250</v>
      </c>
      <c r="E111" t="s">
        <v>303</v>
      </c>
      <c r="F111">
        <v>3</v>
      </c>
    </row>
    <row r="112" spans="1:6" x14ac:dyDescent="0.3">
      <c r="A112">
        <v>1</v>
      </c>
      <c r="B112">
        <v>5</v>
      </c>
      <c r="C112">
        <v>0</v>
      </c>
      <c r="D112" t="s">
        <v>250</v>
      </c>
      <c r="E112" t="s">
        <v>303</v>
      </c>
      <c r="F112">
        <v>3</v>
      </c>
    </row>
    <row r="113" spans="1:6" x14ac:dyDescent="0.3">
      <c r="A113">
        <v>200</v>
      </c>
      <c r="B113">
        <v>6</v>
      </c>
      <c r="C113">
        <v>6</v>
      </c>
      <c r="D113" t="s">
        <v>251</v>
      </c>
      <c r="E113" t="s">
        <v>304</v>
      </c>
      <c r="F113">
        <v>1</v>
      </c>
    </row>
    <row r="114" spans="1:6" x14ac:dyDescent="0.3">
      <c r="A114">
        <v>100</v>
      </c>
      <c r="B114">
        <v>6</v>
      </c>
      <c r="C114">
        <v>4</v>
      </c>
      <c r="D114" t="s">
        <v>251</v>
      </c>
      <c r="E114" t="s">
        <v>304</v>
      </c>
      <c r="F114">
        <v>1</v>
      </c>
    </row>
    <row r="115" spans="1:6" x14ac:dyDescent="0.3">
      <c r="A115">
        <v>50</v>
      </c>
      <c r="B115">
        <v>6</v>
      </c>
      <c r="C115">
        <v>1</v>
      </c>
      <c r="D115" t="s">
        <v>251</v>
      </c>
      <c r="E115" t="s">
        <v>304</v>
      </c>
      <c r="F115">
        <v>1</v>
      </c>
    </row>
    <row r="116" spans="1:6" x14ac:dyDescent="0.3">
      <c r="A116">
        <v>25</v>
      </c>
      <c r="B116">
        <v>6</v>
      </c>
      <c r="C116">
        <v>0</v>
      </c>
      <c r="D116" t="s">
        <v>251</v>
      </c>
      <c r="E116" t="s">
        <v>304</v>
      </c>
      <c r="F116">
        <v>1</v>
      </c>
    </row>
    <row r="117" spans="1:6" x14ac:dyDescent="0.3">
      <c r="A117">
        <v>5</v>
      </c>
      <c r="B117">
        <v>6</v>
      </c>
      <c r="C117">
        <v>0</v>
      </c>
      <c r="D117" t="s">
        <v>251</v>
      </c>
      <c r="E117" t="s">
        <v>304</v>
      </c>
      <c r="F117">
        <v>1</v>
      </c>
    </row>
    <row r="118" spans="1:6" x14ac:dyDescent="0.3">
      <c r="A118">
        <v>1</v>
      </c>
      <c r="B118">
        <v>6</v>
      </c>
      <c r="C118">
        <v>0</v>
      </c>
      <c r="D118" t="s">
        <v>251</v>
      </c>
      <c r="E118" t="s">
        <v>304</v>
      </c>
      <c r="F118">
        <v>1</v>
      </c>
    </row>
    <row r="119" spans="1:6" x14ac:dyDescent="0.3">
      <c r="A119">
        <v>200</v>
      </c>
      <c r="B119">
        <v>6</v>
      </c>
      <c r="C119">
        <v>6</v>
      </c>
      <c r="D119" t="s">
        <v>251</v>
      </c>
      <c r="E119" t="s">
        <v>303</v>
      </c>
      <c r="F119">
        <v>1</v>
      </c>
    </row>
    <row r="120" spans="1:6" x14ac:dyDescent="0.3">
      <c r="A120">
        <v>100</v>
      </c>
      <c r="B120">
        <v>6</v>
      </c>
      <c r="C120">
        <v>6</v>
      </c>
      <c r="D120" t="s">
        <v>251</v>
      </c>
      <c r="E120" t="s">
        <v>303</v>
      </c>
      <c r="F120">
        <v>1</v>
      </c>
    </row>
    <row r="121" spans="1:6" x14ac:dyDescent="0.3">
      <c r="A121">
        <v>50</v>
      </c>
      <c r="B121">
        <v>6</v>
      </c>
      <c r="C121">
        <v>4</v>
      </c>
      <c r="D121" t="s">
        <v>251</v>
      </c>
      <c r="E121" t="s">
        <v>303</v>
      </c>
      <c r="F121">
        <v>1</v>
      </c>
    </row>
    <row r="122" spans="1:6" x14ac:dyDescent="0.3">
      <c r="A122">
        <v>25</v>
      </c>
      <c r="B122">
        <v>6</v>
      </c>
      <c r="C122">
        <v>1</v>
      </c>
      <c r="D122" t="s">
        <v>251</v>
      </c>
      <c r="E122" t="s">
        <v>303</v>
      </c>
      <c r="F122">
        <v>1</v>
      </c>
    </row>
    <row r="123" spans="1:6" x14ac:dyDescent="0.3">
      <c r="A123">
        <v>5</v>
      </c>
      <c r="B123">
        <v>6</v>
      </c>
      <c r="C123">
        <v>0</v>
      </c>
      <c r="D123" t="s">
        <v>251</v>
      </c>
      <c r="E123" t="s">
        <v>303</v>
      </c>
      <c r="F123">
        <v>1</v>
      </c>
    </row>
    <row r="124" spans="1:6" x14ac:dyDescent="0.3">
      <c r="A124">
        <v>1</v>
      </c>
      <c r="B124">
        <v>6</v>
      </c>
      <c r="C124">
        <v>0</v>
      </c>
      <c r="D124" t="s">
        <v>251</v>
      </c>
      <c r="E124" t="s">
        <v>303</v>
      </c>
      <c r="F124">
        <v>1</v>
      </c>
    </row>
    <row r="125" spans="1:6" x14ac:dyDescent="0.3">
      <c r="A125">
        <v>200</v>
      </c>
      <c r="B125">
        <v>6</v>
      </c>
      <c r="C125">
        <v>6</v>
      </c>
      <c r="D125" t="s">
        <v>251</v>
      </c>
      <c r="E125" t="s">
        <v>304</v>
      </c>
      <c r="F125">
        <v>2</v>
      </c>
    </row>
    <row r="126" spans="1:6" x14ac:dyDescent="0.3">
      <c r="A126">
        <v>100</v>
      </c>
      <c r="B126">
        <v>6</v>
      </c>
      <c r="C126">
        <v>5</v>
      </c>
      <c r="D126" t="s">
        <v>251</v>
      </c>
      <c r="E126" t="s">
        <v>304</v>
      </c>
      <c r="F126">
        <v>2</v>
      </c>
    </row>
    <row r="127" spans="1:6" x14ac:dyDescent="0.3">
      <c r="A127">
        <v>50</v>
      </c>
      <c r="B127">
        <v>6</v>
      </c>
      <c r="C127">
        <v>2</v>
      </c>
      <c r="D127" t="s">
        <v>251</v>
      </c>
      <c r="E127" t="s">
        <v>304</v>
      </c>
      <c r="F127">
        <v>2</v>
      </c>
    </row>
    <row r="128" spans="1:6" x14ac:dyDescent="0.3">
      <c r="A128">
        <v>25</v>
      </c>
      <c r="B128">
        <v>6</v>
      </c>
      <c r="C128">
        <v>1</v>
      </c>
      <c r="D128" t="s">
        <v>251</v>
      </c>
      <c r="E128" t="s">
        <v>304</v>
      </c>
      <c r="F128">
        <v>2</v>
      </c>
    </row>
    <row r="129" spans="1:6" x14ac:dyDescent="0.3">
      <c r="A129">
        <v>5</v>
      </c>
      <c r="B129">
        <v>6</v>
      </c>
      <c r="C129">
        <v>0</v>
      </c>
      <c r="D129" t="s">
        <v>251</v>
      </c>
      <c r="E129" t="s">
        <v>304</v>
      </c>
      <c r="F129">
        <v>2</v>
      </c>
    </row>
    <row r="130" spans="1:6" x14ac:dyDescent="0.3">
      <c r="A130">
        <v>1</v>
      </c>
      <c r="B130">
        <v>6</v>
      </c>
      <c r="C130">
        <v>0</v>
      </c>
      <c r="D130" t="s">
        <v>251</v>
      </c>
      <c r="E130" t="s">
        <v>304</v>
      </c>
      <c r="F130">
        <v>2</v>
      </c>
    </row>
    <row r="131" spans="1:6" x14ac:dyDescent="0.3">
      <c r="A131">
        <v>200</v>
      </c>
      <c r="B131">
        <v>6</v>
      </c>
      <c r="C131">
        <v>6</v>
      </c>
      <c r="D131" t="s">
        <v>251</v>
      </c>
      <c r="E131" t="s">
        <v>303</v>
      </c>
      <c r="F131">
        <v>2</v>
      </c>
    </row>
    <row r="132" spans="1:6" x14ac:dyDescent="0.3">
      <c r="A132">
        <v>100</v>
      </c>
      <c r="B132">
        <v>6</v>
      </c>
      <c r="C132">
        <v>6</v>
      </c>
      <c r="D132" t="s">
        <v>251</v>
      </c>
      <c r="E132" t="s">
        <v>303</v>
      </c>
      <c r="F132">
        <v>2</v>
      </c>
    </row>
    <row r="133" spans="1:6" x14ac:dyDescent="0.3">
      <c r="A133">
        <v>50</v>
      </c>
      <c r="B133">
        <v>6</v>
      </c>
      <c r="C133">
        <v>6</v>
      </c>
      <c r="D133" t="s">
        <v>251</v>
      </c>
      <c r="E133" t="s">
        <v>303</v>
      </c>
      <c r="F133">
        <v>2</v>
      </c>
    </row>
    <row r="134" spans="1:6" x14ac:dyDescent="0.3">
      <c r="A134">
        <v>25</v>
      </c>
      <c r="B134">
        <v>6</v>
      </c>
      <c r="C134">
        <v>0</v>
      </c>
      <c r="D134" t="s">
        <v>251</v>
      </c>
      <c r="E134" t="s">
        <v>303</v>
      </c>
      <c r="F134">
        <v>2</v>
      </c>
    </row>
    <row r="135" spans="1:6" x14ac:dyDescent="0.3">
      <c r="A135">
        <v>5</v>
      </c>
      <c r="B135">
        <v>6</v>
      </c>
      <c r="C135">
        <v>0</v>
      </c>
      <c r="D135" t="s">
        <v>251</v>
      </c>
      <c r="E135" t="s">
        <v>303</v>
      </c>
      <c r="F135">
        <v>2</v>
      </c>
    </row>
    <row r="136" spans="1:6" x14ac:dyDescent="0.3">
      <c r="A136">
        <v>1</v>
      </c>
      <c r="B136">
        <v>6</v>
      </c>
      <c r="C136">
        <v>0</v>
      </c>
      <c r="D136" t="s">
        <v>251</v>
      </c>
      <c r="E136" t="s">
        <v>303</v>
      </c>
      <c r="F136">
        <v>2</v>
      </c>
    </row>
    <row r="137" spans="1:6" x14ac:dyDescent="0.3">
      <c r="A137">
        <v>200</v>
      </c>
      <c r="B137">
        <v>6</v>
      </c>
      <c r="C137">
        <v>6</v>
      </c>
      <c r="D137" t="s">
        <v>251</v>
      </c>
      <c r="E137" t="s">
        <v>304</v>
      </c>
      <c r="F137">
        <v>3</v>
      </c>
    </row>
    <row r="138" spans="1:6" x14ac:dyDescent="0.3">
      <c r="A138">
        <v>100</v>
      </c>
      <c r="B138">
        <v>6</v>
      </c>
      <c r="C138">
        <v>4</v>
      </c>
      <c r="D138" t="s">
        <v>251</v>
      </c>
      <c r="E138" t="s">
        <v>304</v>
      </c>
      <c r="F138">
        <v>3</v>
      </c>
    </row>
    <row r="139" spans="1:6" x14ac:dyDescent="0.3">
      <c r="A139">
        <v>50</v>
      </c>
      <c r="B139">
        <v>6</v>
      </c>
      <c r="C139">
        <v>0</v>
      </c>
      <c r="D139" t="s">
        <v>251</v>
      </c>
      <c r="E139" t="s">
        <v>304</v>
      </c>
      <c r="F139">
        <v>3</v>
      </c>
    </row>
    <row r="140" spans="1:6" x14ac:dyDescent="0.3">
      <c r="A140">
        <v>25</v>
      </c>
      <c r="B140">
        <v>6</v>
      </c>
      <c r="C140">
        <v>0</v>
      </c>
      <c r="D140" t="s">
        <v>251</v>
      </c>
      <c r="E140" t="s">
        <v>304</v>
      </c>
      <c r="F140">
        <v>3</v>
      </c>
    </row>
    <row r="141" spans="1:6" x14ac:dyDescent="0.3">
      <c r="A141">
        <v>5</v>
      </c>
      <c r="B141">
        <v>6</v>
      </c>
      <c r="C141">
        <v>0</v>
      </c>
      <c r="D141" t="s">
        <v>251</v>
      </c>
      <c r="E141" t="s">
        <v>304</v>
      </c>
      <c r="F141">
        <v>3</v>
      </c>
    </row>
    <row r="142" spans="1:6" x14ac:dyDescent="0.3">
      <c r="A142">
        <v>1</v>
      </c>
      <c r="B142">
        <v>6</v>
      </c>
      <c r="C142">
        <v>0</v>
      </c>
      <c r="D142" t="s">
        <v>251</v>
      </c>
      <c r="E142" t="s">
        <v>304</v>
      </c>
      <c r="F142">
        <v>3</v>
      </c>
    </row>
    <row r="143" spans="1:6" x14ac:dyDescent="0.3">
      <c r="A143">
        <v>200</v>
      </c>
      <c r="B143">
        <v>6</v>
      </c>
      <c r="C143">
        <v>5</v>
      </c>
      <c r="D143" t="s">
        <v>251</v>
      </c>
      <c r="E143" t="s">
        <v>303</v>
      </c>
      <c r="F143">
        <v>3</v>
      </c>
    </row>
    <row r="144" spans="1:6" x14ac:dyDescent="0.3">
      <c r="A144">
        <v>100</v>
      </c>
      <c r="B144">
        <v>6</v>
      </c>
      <c r="C144">
        <v>2</v>
      </c>
      <c r="D144" t="s">
        <v>251</v>
      </c>
      <c r="E144" t="s">
        <v>303</v>
      </c>
      <c r="F144">
        <v>3</v>
      </c>
    </row>
    <row r="145" spans="1:6" x14ac:dyDescent="0.3">
      <c r="A145">
        <v>50</v>
      </c>
      <c r="B145">
        <v>6</v>
      </c>
      <c r="C145">
        <v>0</v>
      </c>
      <c r="D145" t="s">
        <v>251</v>
      </c>
      <c r="E145" t="s">
        <v>303</v>
      </c>
      <c r="F145">
        <v>3</v>
      </c>
    </row>
    <row r="146" spans="1:6" x14ac:dyDescent="0.3">
      <c r="A146">
        <v>25</v>
      </c>
      <c r="B146">
        <v>6</v>
      </c>
      <c r="C146">
        <v>0</v>
      </c>
      <c r="D146" t="s">
        <v>251</v>
      </c>
      <c r="E146" t="s">
        <v>303</v>
      </c>
      <c r="F146">
        <v>3</v>
      </c>
    </row>
    <row r="147" spans="1:6" x14ac:dyDescent="0.3">
      <c r="A147">
        <v>5</v>
      </c>
      <c r="B147">
        <v>6</v>
      </c>
      <c r="C147">
        <v>0</v>
      </c>
      <c r="D147" t="s">
        <v>251</v>
      </c>
      <c r="E147" t="s">
        <v>303</v>
      </c>
      <c r="F147">
        <v>3</v>
      </c>
    </row>
    <row r="148" spans="1:6" x14ac:dyDescent="0.3">
      <c r="A148">
        <v>1</v>
      </c>
      <c r="B148">
        <v>6</v>
      </c>
      <c r="C148">
        <v>0</v>
      </c>
      <c r="D148" t="s">
        <v>251</v>
      </c>
      <c r="E148" t="s">
        <v>303</v>
      </c>
      <c r="F148">
        <v>3</v>
      </c>
    </row>
    <row r="149" spans="1:6" x14ac:dyDescent="0.3">
      <c r="A149">
        <v>200</v>
      </c>
      <c r="B149">
        <v>5</v>
      </c>
      <c r="C149">
        <v>5</v>
      </c>
      <c r="D149" t="s">
        <v>251</v>
      </c>
      <c r="E149" t="s">
        <v>304</v>
      </c>
      <c r="F149">
        <v>4</v>
      </c>
    </row>
    <row r="150" spans="1:6" x14ac:dyDescent="0.3">
      <c r="A150">
        <v>100</v>
      </c>
      <c r="B150">
        <v>5</v>
      </c>
      <c r="C150">
        <v>1</v>
      </c>
      <c r="D150" t="s">
        <v>251</v>
      </c>
      <c r="E150" t="s">
        <v>304</v>
      </c>
      <c r="F150">
        <v>4</v>
      </c>
    </row>
    <row r="151" spans="1:6" x14ac:dyDescent="0.3">
      <c r="A151">
        <v>50</v>
      </c>
      <c r="B151">
        <v>5</v>
      </c>
      <c r="C151">
        <v>0</v>
      </c>
      <c r="D151" t="s">
        <v>251</v>
      </c>
      <c r="E151" t="s">
        <v>304</v>
      </c>
      <c r="F151">
        <v>4</v>
      </c>
    </row>
    <row r="152" spans="1:6" x14ac:dyDescent="0.3">
      <c r="A152">
        <v>25</v>
      </c>
      <c r="B152">
        <v>5</v>
      </c>
      <c r="C152">
        <v>0</v>
      </c>
      <c r="D152" t="s">
        <v>251</v>
      </c>
      <c r="E152" t="s">
        <v>304</v>
      </c>
      <c r="F152">
        <v>4</v>
      </c>
    </row>
    <row r="153" spans="1:6" x14ac:dyDescent="0.3">
      <c r="A153">
        <v>5</v>
      </c>
      <c r="B153">
        <v>5</v>
      </c>
      <c r="C153">
        <v>0</v>
      </c>
      <c r="D153" t="s">
        <v>251</v>
      </c>
      <c r="E153" t="s">
        <v>304</v>
      </c>
      <c r="F153">
        <v>4</v>
      </c>
    </row>
    <row r="154" spans="1:6" x14ac:dyDescent="0.3">
      <c r="A154">
        <v>1</v>
      </c>
      <c r="B154">
        <v>5</v>
      </c>
      <c r="C154">
        <v>0</v>
      </c>
      <c r="D154" t="s">
        <v>251</v>
      </c>
      <c r="E154" t="s">
        <v>304</v>
      </c>
      <c r="F154">
        <v>4</v>
      </c>
    </row>
    <row r="155" spans="1:6" x14ac:dyDescent="0.3">
      <c r="A155">
        <v>200</v>
      </c>
      <c r="B155">
        <v>5</v>
      </c>
      <c r="C155">
        <v>5</v>
      </c>
      <c r="D155" t="s">
        <v>251</v>
      </c>
      <c r="E155" t="s">
        <v>303</v>
      </c>
      <c r="F155">
        <v>4</v>
      </c>
    </row>
    <row r="156" spans="1:6" x14ac:dyDescent="0.3">
      <c r="A156">
        <v>100</v>
      </c>
      <c r="B156">
        <v>5</v>
      </c>
      <c r="C156">
        <v>5</v>
      </c>
      <c r="D156" t="s">
        <v>251</v>
      </c>
      <c r="E156" t="s">
        <v>303</v>
      </c>
      <c r="F156">
        <v>4</v>
      </c>
    </row>
    <row r="157" spans="1:6" x14ac:dyDescent="0.3">
      <c r="A157">
        <v>50</v>
      </c>
      <c r="B157">
        <v>5</v>
      </c>
      <c r="C157">
        <v>4</v>
      </c>
      <c r="D157" t="s">
        <v>251</v>
      </c>
      <c r="E157" t="s">
        <v>303</v>
      </c>
      <c r="F157">
        <v>4</v>
      </c>
    </row>
    <row r="158" spans="1:6" x14ac:dyDescent="0.3">
      <c r="A158">
        <v>25</v>
      </c>
      <c r="B158">
        <v>5</v>
      </c>
      <c r="C158">
        <v>0</v>
      </c>
      <c r="D158" t="s">
        <v>251</v>
      </c>
      <c r="E158" t="s">
        <v>303</v>
      </c>
      <c r="F158">
        <v>4</v>
      </c>
    </row>
    <row r="159" spans="1:6" x14ac:dyDescent="0.3">
      <c r="A159">
        <v>5</v>
      </c>
      <c r="B159">
        <v>5</v>
      </c>
      <c r="C159">
        <v>0</v>
      </c>
      <c r="D159" t="s">
        <v>251</v>
      </c>
      <c r="E159" t="s">
        <v>303</v>
      </c>
      <c r="F159">
        <v>4</v>
      </c>
    </row>
    <row r="160" spans="1:6" x14ac:dyDescent="0.3">
      <c r="A160">
        <v>1</v>
      </c>
      <c r="B160">
        <v>5</v>
      </c>
      <c r="C160">
        <v>0</v>
      </c>
      <c r="D160" t="s">
        <v>251</v>
      </c>
      <c r="E160" t="s">
        <v>303</v>
      </c>
      <c r="F160">
        <v>4</v>
      </c>
    </row>
  </sheetData>
  <mergeCells count="5">
    <mergeCell ref="I6:K6"/>
    <mergeCell ref="L6:N6"/>
    <mergeCell ref="O6:Q6"/>
    <mergeCell ref="R6:T6"/>
    <mergeCell ref="H4:T4"/>
  </mergeCells>
  <pageMargins left="0.7" right="0.7" top="0.78740157499999996" bottom="0.78740157499999996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510855-93B9-4077-9F58-462FE9B53148}">
  <dimension ref="A1:T92"/>
  <sheetViews>
    <sheetView zoomScale="70" zoomScaleNormal="70" workbookViewId="0">
      <selection activeCell="A5" sqref="A5"/>
    </sheetView>
  </sheetViews>
  <sheetFormatPr defaultRowHeight="14.4" x14ac:dyDescent="0.3"/>
  <cols>
    <col min="1" max="1" width="10.109375" customWidth="1"/>
    <col min="3" max="3" width="10.6640625" customWidth="1"/>
    <col min="14" max="14" width="10.5546875" customWidth="1"/>
    <col min="15" max="15" width="10.33203125" customWidth="1"/>
  </cols>
  <sheetData>
    <row r="1" spans="1:20" x14ac:dyDescent="0.3">
      <c r="A1" s="17" t="s">
        <v>346</v>
      </c>
      <c r="B1" s="17" t="s">
        <v>345</v>
      </c>
    </row>
    <row r="2" spans="1:20" x14ac:dyDescent="0.3">
      <c r="B2" t="s">
        <v>344</v>
      </c>
    </row>
    <row r="3" spans="1:20" x14ac:dyDescent="0.3">
      <c r="B3" t="s">
        <v>343</v>
      </c>
    </row>
    <row r="5" spans="1:20" x14ac:dyDescent="0.3">
      <c r="M5" s="101" t="s">
        <v>342</v>
      </c>
      <c r="N5" s="102"/>
      <c r="O5" s="102"/>
      <c r="P5" s="102"/>
      <c r="Q5" s="102"/>
      <c r="R5" s="102"/>
      <c r="S5" s="102"/>
      <c r="T5" s="103"/>
    </row>
    <row r="6" spans="1:20" ht="31.5" customHeight="1" x14ac:dyDescent="0.3">
      <c r="A6" s="68" t="s">
        <v>312</v>
      </c>
      <c r="B6" s="68" t="s">
        <v>341</v>
      </c>
      <c r="C6" s="67" t="s">
        <v>340</v>
      </c>
      <c r="D6" s="67" t="s">
        <v>339</v>
      </c>
      <c r="G6" s="101" t="s">
        <v>338</v>
      </c>
      <c r="H6" s="102"/>
      <c r="I6" s="102"/>
      <c r="J6" s="102"/>
      <c r="K6" s="103"/>
      <c r="M6" s="79" t="s">
        <v>312</v>
      </c>
      <c r="N6" s="77" t="s">
        <v>337</v>
      </c>
      <c r="O6" s="78" t="s">
        <v>336</v>
      </c>
      <c r="P6" s="77" t="s">
        <v>335</v>
      </c>
      <c r="Q6" s="77" t="s">
        <v>334</v>
      </c>
      <c r="R6" s="77" t="s">
        <v>333</v>
      </c>
      <c r="S6" s="77" t="s">
        <v>331</v>
      </c>
      <c r="T6" s="76" t="s">
        <v>332</v>
      </c>
    </row>
    <row r="7" spans="1:20" x14ac:dyDescent="0.3">
      <c r="A7" t="s">
        <v>246</v>
      </c>
      <c r="B7">
        <v>1</v>
      </c>
      <c r="C7" t="s">
        <v>328</v>
      </c>
      <c r="D7">
        <v>18</v>
      </c>
      <c r="G7" s="65" t="s">
        <v>331</v>
      </c>
      <c r="H7" s="64" t="s">
        <v>246</v>
      </c>
      <c r="I7" s="64" t="s">
        <v>249</v>
      </c>
      <c r="J7" s="64" t="s">
        <v>250</v>
      </c>
      <c r="K7" s="63" t="s">
        <v>251</v>
      </c>
      <c r="M7" s="20" t="s">
        <v>246</v>
      </c>
      <c r="N7" t="s">
        <v>328</v>
      </c>
      <c r="O7">
        <v>318.35399999999998</v>
      </c>
      <c r="P7">
        <v>601.98400000000004</v>
      </c>
      <c r="Q7">
        <v>548.35199999999998</v>
      </c>
      <c r="R7">
        <f t="shared" ref="R7:R12" si="0">P7/O7*10*Q7/O7*10*Q7/O7*10/2</f>
        <v>2805.0647032445545</v>
      </c>
      <c r="S7">
        <v>18</v>
      </c>
      <c r="T7" s="57">
        <f t="shared" ref="T7:T24" si="1">R7/S7</f>
        <v>155.8369279580308</v>
      </c>
    </row>
    <row r="8" spans="1:20" x14ac:dyDescent="0.3">
      <c r="A8" t="s">
        <v>246</v>
      </c>
      <c r="B8">
        <v>2</v>
      </c>
      <c r="C8" t="s">
        <v>327</v>
      </c>
      <c r="D8">
        <v>18</v>
      </c>
      <c r="G8" s="20">
        <v>18</v>
      </c>
      <c r="H8">
        <v>1</v>
      </c>
      <c r="K8" s="57"/>
      <c r="M8" s="20" t="s">
        <v>246</v>
      </c>
      <c r="N8" t="s">
        <v>327</v>
      </c>
      <c r="O8">
        <v>172.012</v>
      </c>
      <c r="P8">
        <v>415.524</v>
      </c>
      <c r="Q8">
        <v>198.80600000000001</v>
      </c>
      <c r="R8">
        <f t="shared" si="0"/>
        <v>1613.4252733370927</v>
      </c>
      <c r="S8">
        <v>18</v>
      </c>
      <c r="T8" s="57">
        <f t="shared" si="1"/>
        <v>89.634737407616257</v>
      </c>
    </row>
    <row r="9" spans="1:20" x14ac:dyDescent="0.3">
      <c r="A9" t="s">
        <v>246</v>
      </c>
      <c r="B9">
        <v>3</v>
      </c>
      <c r="C9" t="s">
        <v>326</v>
      </c>
      <c r="D9">
        <v>24</v>
      </c>
      <c r="G9" s="20">
        <v>18</v>
      </c>
      <c r="H9">
        <v>1</v>
      </c>
      <c r="K9" s="57"/>
      <c r="M9" s="20" t="s">
        <v>246</v>
      </c>
      <c r="N9" t="s">
        <v>326</v>
      </c>
      <c r="O9">
        <v>158.68899999999999</v>
      </c>
      <c r="P9">
        <v>384.185</v>
      </c>
      <c r="Q9">
        <v>242.89</v>
      </c>
      <c r="R9">
        <f t="shared" si="0"/>
        <v>2835.8888712643829</v>
      </c>
      <c r="S9">
        <v>24</v>
      </c>
      <c r="T9" s="57">
        <f t="shared" si="1"/>
        <v>118.16203630268262</v>
      </c>
    </row>
    <row r="10" spans="1:20" x14ac:dyDescent="0.3">
      <c r="A10" t="s">
        <v>246</v>
      </c>
      <c r="B10">
        <v>4</v>
      </c>
      <c r="C10" t="s">
        <v>325</v>
      </c>
      <c r="D10">
        <v>24</v>
      </c>
      <c r="G10" s="20">
        <v>24</v>
      </c>
      <c r="H10">
        <v>1</v>
      </c>
      <c r="K10" s="57"/>
      <c r="M10" s="20" t="s">
        <v>246</v>
      </c>
      <c r="N10" t="s">
        <v>325</v>
      </c>
      <c r="O10">
        <v>150.761</v>
      </c>
      <c r="P10">
        <v>253.85900000000001</v>
      </c>
      <c r="Q10">
        <v>250.07400000000001</v>
      </c>
      <c r="R10">
        <f t="shared" si="0"/>
        <v>2316.5016960403564</v>
      </c>
      <c r="S10">
        <v>24</v>
      </c>
      <c r="T10" s="57">
        <f t="shared" si="1"/>
        <v>96.520904001681515</v>
      </c>
    </row>
    <row r="11" spans="1:20" x14ac:dyDescent="0.3">
      <c r="A11" t="s">
        <v>246</v>
      </c>
      <c r="B11">
        <v>5</v>
      </c>
      <c r="C11" t="s">
        <v>324</v>
      </c>
      <c r="D11">
        <v>24</v>
      </c>
      <c r="G11" s="20">
        <v>24</v>
      </c>
      <c r="H11">
        <v>1</v>
      </c>
      <c r="K11" s="57"/>
      <c r="M11" s="20" t="s">
        <v>246</v>
      </c>
      <c r="N11" t="s">
        <v>324</v>
      </c>
      <c r="O11">
        <v>230.00899999999999</v>
      </c>
      <c r="P11">
        <v>687.57299999999998</v>
      </c>
      <c r="Q11">
        <v>470.18299999999999</v>
      </c>
      <c r="R11">
        <f t="shared" si="0"/>
        <v>6245.8014538914358</v>
      </c>
      <c r="S11">
        <v>24</v>
      </c>
      <c r="T11" s="57">
        <f t="shared" si="1"/>
        <v>260.24172724547651</v>
      </c>
    </row>
    <row r="12" spans="1:20" x14ac:dyDescent="0.3">
      <c r="A12" s="53" t="s">
        <v>246</v>
      </c>
      <c r="B12" s="53">
        <v>6</v>
      </c>
      <c r="C12" s="53" t="s">
        <v>323</v>
      </c>
      <c r="D12" s="53">
        <v>24</v>
      </c>
      <c r="G12" s="20">
        <v>24</v>
      </c>
      <c r="H12">
        <v>1</v>
      </c>
      <c r="K12" s="57"/>
      <c r="M12" s="74" t="s">
        <v>246</v>
      </c>
      <c r="N12" s="73" t="s">
        <v>323</v>
      </c>
      <c r="O12" s="73">
        <v>234.137</v>
      </c>
      <c r="P12" s="73">
        <v>517.57100000000003</v>
      </c>
      <c r="Q12" s="73">
        <v>497.83499999999998</v>
      </c>
      <c r="R12" s="73">
        <f t="shared" si="0"/>
        <v>4996.8998219140067</v>
      </c>
      <c r="S12" s="73">
        <v>24</v>
      </c>
      <c r="T12" s="72">
        <f t="shared" si="1"/>
        <v>208.20415924641694</v>
      </c>
    </row>
    <row r="13" spans="1:20" x14ac:dyDescent="0.3">
      <c r="A13" t="s">
        <v>249</v>
      </c>
      <c r="B13">
        <v>1</v>
      </c>
      <c r="C13" t="s">
        <v>328</v>
      </c>
      <c r="D13">
        <v>31</v>
      </c>
      <c r="G13" s="20">
        <v>24</v>
      </c>
      <c r="H13">
        <v>1</v>
      </c>
      <c r="K13" s="57"/>
      <c r="M13" s="20" t="s">
        <v>249</v>
      </c>
      <c r="N13" t="s">
        <v>322</v>
      </c>
      <c r="O13" s="75">
        <v>284.02800000000002</v>
      </c>
      <c r="P13" s="75">
        <v>476.87299999999999</v>
      </c>
      <c r="Q13" s="75">
        <v>375.084</v>
      </c>
      <c r="R13">
        <v>1464.0177718673658</v>
      </c>
      <c r="S13">
        <v>31</v>
      </c>
      <c r="T13" s="57">
        <f t="shared" si="1"/>
        <v>47.226379737656963</v>
      </c>
    </row>
    <row r="14" spans="1:20" x14ac:dyDescent="0.3">
      <c r="A14" t="s">
        <v>249</v>
      </c>
      <c r="B14">
        <v>2</v>
      </c>
      <c r="C14" t="s">
        <v>327</v>
      </c>
      <c r="D14">
        <v>54</v>
      </c>
      <c r="G14" s="20">
        <v>31</v>
      </c>
      <c r="I14">
        <v>1</v>
      </c>
      <c r="K14" s="57"/>
      <c r="M14" s="20" t="s">
        <v>249</v>
      </c>
      <c r="N14" t="s">
        <v>321</v>
      </c>
      <c r="O14" s="75">
        <v>320.10000000000002</v>
      </c>
      <c r="P14" s="75">
        <v>616.83100000000002</v>
      </c>
      <c r="Q14" s="75">
        <v>415.09500000000003</v>
      </c>
      <c r="R14">
        <v>1620.2207060941978</v>
      </c>
      <c r="S14">
        <v>54</v>
      </c>
      <c r="T14" s="57">
        <f t="shared" si="1"/>
        <v>30.004087149892552</v>
      </c>
    </row>
    <row r="15" spans="1:20" x14ac:dyDescent="0.3">
      <c r="A15" t="s">
        <v>249</v>
      </c>
      <c r="B15">
        <v>3</v>
      </c>
      <c r="C15" t="s">
        <v>326</v>
      </c>
      <c r="D15">
        <v>87</v>
      </c>
      <c r="G15" s="20">
        <v>54</v>
      </c>
      <c r="I15">
        <v>1</v>
      </c>
      <c r="K15" s="57"/>
      <c r="M15" s="20" t="s">
        <v>249</v>
      </c>
      <c r="N15" t="s">
        <v>320</v>
      </c>
      <c r="O15" s="75">
        <v>296</v>
      </c>
      <c r="P15" s="75">
        <v>607.81600000000003</v>
      </c>
      <c r="Q15" s="75">
        <v>533.81600000000003</v>
      </c>
      <c r="R15">
        <v>3339.2595194345149</v>
      </c>
      <c r="S15">
        <v>87</v>
      </c>
      <c r="T15" s="57">
        <f t="shared" si="1"/>
        <v>38.382293326833505</v>
      </c>
    </row>
    <row r="16" spans="1:20" x14ac:dyDescent="0.3">
      <c r="A16" t="s">
        <v>249</v>
      </c>
      <c r="B16">
        <v>4</v>
      </c>
      <c r="C16" t="s">
        <v>325</v>
      </c>
      <c r="D16">
        <v>94</v>
      </c>
      <c r="G16" s="20">
        <v>87</v>
      </c>
      <c r="I16">
        <v>1</v>
      </c>
      <c r="K16" s="57"/>
      <c r="M16" s="20" t="s">
        <v>249</v>
      </c>
      <c r="N16" t="s">
        <v>319</v>
      </c>
      <c r="O16" s="75">
        <v>344.02300000000002</v>
      </c>
      <c r="P16" s="75">
        <v>809.08799999999997</v>
      </c>
      <c r="Q16" s="75">
        <v>553.245</v>
      </c>
      <c r="R16">
        <v>3041.1533740070354</v>
      </c>
      <c r="S16">
        <v>94</v>
      </c>
      <c r="T16" s="57">
        <f t="shared" si="1"/>
        <v>32.352695468159951</v>
      </c>
    </row>
    <row r="17" spans="1:20" x14ac:dyDescent="0.3">
      <c r="A17" t="s">
        <v>249</v>
      </c>
      <c r="B17">
        <v>5</v>
      </c>
      <c r="C17" t="s">
        <v>330</v>
      </c>
      <c r="D17">
        <v>120</v>
      </c>
      <c r="G17" s="20">
        <v>94</v>
      </c>
      <c r="I17">
        <v>1</v>
      </c>
      <c r="K17" s="57"/>
      <c r="M17" s="20" t="s">
        <v>249</v>
      </c>
      <c r="N17" t="s">
        <v>330</v>
      </c>
      <c r="R17">
        <v>0</v>
      </c>
      <c r="S17">
        <v>120</v>
      </c>
      <c r="T17" s="57">
        <f t="shared" si="1"/>
        <v>0</v>
      </c>
    </row>
    <row r="18" spans="1:20" x14ac:dyDescent="0.3">
      <c r="A18" s="53" t="s">
        <v>249</v>
      </c>
      <c r="B18" s="53">
        <v>6</v>
      </c>
      <c r="C18" s="53" t="s">
        <v>330</v>
      </c>
      <c r="D18" s="53">
        <v>120</v>
      </c>
      <c r="G18" s="20">
        <v>120</v>
      </c>
      <c r="I18">
        <v>0</v>
      </c>
      <c r="J18">
        <v>0</v>
      </c>
      <c r="K18" s="57">
        <v>0</v>
      </c>
      <c r="M18" s="74" t="s">
        <v>249</v>
      </c>
      <c r="N18" s="73" t="s">
        <v>330</v>
      </c>
      <c r="O18" s="73"/>
      <c r="P18" s="73"/>
      <c r="Q18" s="73"/>
      <c r="R18" s="73">
        <v>0</v>
      </c>
      <c r="S18" s="73">
        <v>120</v>
      </c>
      <c r="T18" s="72">
        <f t="shared" si="1"/>
        <v>0</v>
      </c>
    </row>
    <row r="19" spans="1:20" x14ac:dyDescent="0.3">
      <c r="A19" t="s">
        <v>250</v>
      </c>
      <c r="B19">
        <v>1</v>
      </c>
      <c r="C19" t="s">
        <v>330</v>
      </c>
      <c r="D19">
        <v>120</v>
      </c>
      <c r="G19" s="20">
        <v>120</v>
      </c>
      <c r="I19">
        <v>0</v>
      </c>
      <c r="J19">
        <v>0</v>
      </c>
      <c r="K19" s="57">
        <v>0</v>
      </c>
      <c r="M19" s="20" t="s">
        <v>250</v>
      </c>
      <c r="N19" t="s">
        <v>330</v>
      </c>
      <c r="R19">
        <v>0</v>
      </c>
      <c r="S19">
        <v>120</v>
      </c>
      <c r="T19" s="57">
        <f t="shared" si="1"/>
        <v>0</v>
      </c>
    </row>
    <row r="20" spans="1:20" x14ac:dyDescent="0.3">
      <c r="A20" t="s">
        <v>250</v>
      </c>
      <c r="B20">
        <v>2</v>
      </c>
      <c r="C20" t="s">
        <v>330</v>
      </c>
      <c r="D20">
        <v>120</v>
      </c>
      <c r="G20" s="54">
        <v>120</v>
      </c>
      <c r="H20" s="53"/>
      <c r="I20" s="53"/>
      <c r="J20" s="53">
        <v>0</v>
      </c>
      <c r="K20" s="52">
        <v>0</v>
      </c>
      <c r="M20" s="20" t="s">
        <v>250</v>
      </c>
      <c r="N20" t="s">
        <v>330</v>
      </c>
      <c r="R20">
        <v>0</v>
      </c>
      <c r="S20">
        <v>120</v>
      </c>
      <c r="T20" s="57">
        <f t="shared" si="1"/>
        <v>0</v>
      </c>
    </row>
    <row r="21" spans="1:20" x14ac:dyDescent="0.3">
      <c r="A21" s="53" t="s">
        <v>250</v>
      </c>
      <c r="B21" s="53">
        <v>3</v>
      </c>
      <c r="C21" s="53" t="s">
        <v>330</v>
      </c>
      <c r="D21" s="53">
        <v>120</v>
      </c>
      <c r="M21" s="74" t="s">
        <v>250</v>
      </c>
      <c r="N21" s="73" t="s">
        <v>330</v>
      </c>
      <c r="O21" s="73"/>
      <c r="P21" s="73"/>
      <c r="Q21" s="73"/>
      <c r="R21" s="73">
        <v>0</v>
      </c>
      <c r="S21" s="73">
        <v>120</v>
      </c>
      <c r="T21" s="72">
        <f t="shared" si="1"/>
        <v>0</v>
      </c>
    </row>
    <row r="22" spans="1:20" x14ac:dyDescent="0.3">
      <c r="A22" t="s">
        <v>251</v>
      </c>
      <c r="B22">
        <v>1</v>
      </c>
      <c r="C22" t="s">
        <v>330</v>
      </c>
      <c r="D22">
        <v>120</v>
      </c>
      <c r="M22" s="20" t="s">
        <v>251</v>
      </c>
      <c r="N22" t="s">
        <v>330</v>
      </c>
      <c r="R22">
        <v>0</v>
      </c>
      <c r="S22">
        <v>120</v>
      </c>
      <c r="T22" s="57">
        <f t="shared" si="1"/>
        <v>0</v>
      </c>
    </row>
    <row r="23" spans="1:20" x14ac:dyDescent="0.3">
      <c r="A23" t="s">
        <v>251</v>
      </c>
      <c r="B23">
        <v>2</v>
      </c>
      <c r="C23" t="s">
        <v>330</v>
      </c>
      <c r="D23">
        <v>120</v>
      </c>
      <c r="M23" s="20" t="s">
        <v>251</v>
      </c>
      <c r="N23" t="s">
        <v>330</v>
      </c>
      <c r="R23">
        <v>0</v>
      </c>
      <c r="S23">
        <v>120</v>
      </c>
      <c r="T23" s="57">
        <f t="shared" si="1"/>
        <v>0</v>
      </c>
    </row>
    <row r="24" spans="1:20" x14ac:dyDescent="0.3">
      <c r="A24" t="s">
        <v>251</v>
      </c>
      <c r="B24">
        <v>3</v>
      </c>
      <c r="C24" t="s">
        <v>330</v>
      </c>
      <c r="D24">
        <v>120</v>
      </c>
      <c r="M24" s="54" t="s">
        <v>251</v>
      </c>
      <c r="N24" s="53" t="s">
        <v>330</v>
      </c>
      <c r="O24" s="53"/>
      <c r="P24" s="53"/>
      <c r="Q24" s="53"/>
      <c r="R24" s="53">
        <v>0</v>
      </c>
      <c r="S24" s="53">
        <v>120</v>
      </c>
      <c r="T24" s="52">
        <f t="shared" si="1"/>
        <v>0</v>
      </c>
    </row>
    <row r="27" spans="1:20" x14ac:dyDescent="0.3">
      <c r="A27" s="17" t="s">
        <v>329</v>
      </c>
    </row>
    <row r="29" spans="1:20" x14ac:dyDescent="0.3">
      <c r="A29" s="71" t="s">
        <v>246</v>
      </c>
      <c r="B29" s="70"/>
      <c r="C29" s="70"/>
      <c r="D29" s="70"/>
      <c r="E29" s="70"/>
      <c r="F29" s="70"/>
      <c r="G29" s="70"/>
      <c r="H29" s="70"/>
      <c r="I29" s="70"/>
      <c r="J29" s="70"/>
      <c r="K29" s="70"/>
      <c r="L29" s="70"/>
      <c r="M29" s="70"/>
      <c r="N29" s="70"/>
      <c r="O29" s="70"/>
      <c r="P29" s="70"/>
      <c r="Q29" s="69"/>
    </row>
    <row r="30" spans="1:20" x14ac:dyDescent="0.3">
      <c r="A30" s="17"/>
    </row>
    <row r="31" spans="1:20" x14ac:dyDescent="0.3">
      <c r="A31" t="s">
        <v>328</v>
      </c>
      <c r="G31" t="s">
        <v>327</v>
      </c>
      <c r="M31" t="s">
        <v>326</v>
      </c>
    </row>
    <row r="49" spans="1:13" x14ac:dyDescent="0.3">
      <c r="A49" t="s">
        <v>325</v>
      </c>
      <c r="G49" t="s">
        <v>324</v>
      </c>
      <c r="M49" t="s">
        <v>323</v>
      </c>
    </row>
    <row r="67" spans="1:17" x14ac:dyDescent="0.3">
      <c r="A67" s="71" t="s">
        <v>249</v>
      </c>
      <c r="B67" s="70"/>
      <c r="C67" s="70"/>
      <c r="D67" s="70"/>
      <c r="E67" s="70"/>
      <c r="F67" s="70"/>
      <c r="G67" s="70"/>
      <c r="H67" s="70"/>
      <c r="I67" s="70"/>
      <c r="J67" s="70"/>
      <c r="K67" s="70"/>
      <c r="L67" s="70"/>
      <c r="M67" s="70"/>
      <c r="N67" s="70"/>
      <c r="O67" s="70"/>
      <c r="P67" s="70"/>
      <c r="Q67" s="69"/>
    </row>
    <row r="69" spans="1:17" x14ac:dyDescent="0.3">
      <c r="A69" t="s">
        <v>322</v>
      </c>
      <c r="G69" t="s">
        <v>321</v>
      </c>
      <c r="M69" t="s">
        <v>320</v>
      </c>
    </row>
    <row r="92" spans="1:1" x14ac:dyDescent="0.3">
      <c r="A92" t="s">
        <v>319</v>
      </c>
    </row>
  </sheetData>
  <mergeCells count="2">
    <mergeCell ref="G6:K6"/>
    <mergeCell ref="M5:T5"/>
  </mergeCells>
  <pageMargins left="0.7" right="0.7" top="0.78740157499999996" bottom="0.78740157499999996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3E315F-80C7-4157-9511-96336103547D}">
  <dimension ref="A1:CC118"/>
  <sheetViews>
    <sheetView tabSelected="1" topLeftCell="AY97" zoomScale="80" zoomScaleNormal="80" workbookViewId="0">
      <selection activeCell="AZ121" sqref="AZ121"/>
    </sheetView>
  </sheetViews>
  <sheetFormatPr defaultRowHeight="14.4" x14ac:dyDescent="0.3"/>
  <sheetData>
    <row r="1" spans="1:23" x14ac:dyDescent="0.3">
      <c r="A1" t="s">
        <v>114</v>
      </c>
    </row>
    <row r="2" spans="1:23" x14ac:dyDescent="0.3">
      <c r="A2" s="15" t="s">
        <v>115</v>
      </c>
    </row>
    <row r="3" spans="1:23" x14ac:dyDescent="0.3">
      <c r="A3" s="15" t="s">
        <v>357</v>
      </c>
      <c r="B3" s="16"/>
    </row>
    <row r="4" spans="1:23" s="6" customFormat="1" x14ac:dyDescent="0.3">
      <c r="A4" s="5"/>
      <c r="B4" s="86" t="s">
        <v>24</v>
      </c>
      <c r="C4" s="86"/>
      <c r="D4" s="86"/>
      <c r="E4" s="86"/>
      <c r="F4" s="86"/>
      <c r="G4" s="86"/>
      <c r="H4" s="86"/>
      <c r="I4" s="86"/>
      <c r="J4" s="86"/>
      <c r="K4" s="86"/>
      <c r="L4" s="86"/>
      <c r="M4" s="86" t="s">
        <v>27</v>
      </c>
      <c r="N4" s="86"/>
      <c r="O4" s="86"/>
      <c r="P4" s="86"/>
      <c r="Q4" s="86"/>
      <c r="R4" s="86"/>
      <c r="S4" s="86"/>
      <c r="T4" s="86"/>
      <c r="U4" s="86"/>
      <c r="V4" s="86"/>
      <c r="W4" s="86"/>
    </row>
    <row r="5" spans="1:23" s="6" customFormat="1" x14ac:dyDescent="0.3">
      <c r="A5" s="5"/>
      <c r="B5" s="5" t="s">
        <v>30</v>
      </c>
      <c r="C5" s="5" t="s">
        <v>31</v>
      </c>
      <c r="D5" s="5" t="s">
        <v>32</v>
      </c>
      <c r="E5" s="5" t="s">
        <v>33</v>
      </c>
      <c r="F5" s="5" t="s">
        <v>34</v>
      </c>
      <c r="G5" s="5" t="s">
        <v>35</v>
      </c>
      <c r="H5" s="5" t="s">
        <v>36</v>
      </c>
      <c r="I5" s="5" t="s">
        <v>37</v>
      </c>
      <c r="J5" s="5" t="s">
        <v>38</v>
      </c>
      <c r="K5" s="5" t="s">
        <v>39</v>
      </c>
      <c r="L5" s="5" t="s">
        <v>54</v>
      </c>
      <c r="M5" s="5" t="s">
        <v>30</v>
      </c>
      <c r="N5" s="5" t="s">
        <v>31</v>
      </c>
      <c r="O5" s="5" t="s">
        <v>32</v>
      </c>
      <c r="P5" s="5" t="s">
        <v>33</v>
      </c>
      <c r="Q5" s="5" t="s">
        <v>34</v>
      </c>
      <c r="R5" s="5" t="s">
        <v>35</v>
      </c>
      <c r="S5" s="5" t="s">
        <v>36</v>
      </c>
      <c r="T5" s="5" t="s">
        <v>37</v>
      </c>
      <c r="U5" s="5" t="s">
        <v>38</v>
      </c>
      <c r="V5" s="5"/>
      <c r="W5" s="5"/>
    </row>
    <row r="6" spans="1:23" x14ac:dyDescent="0.3">
      <c r="A6" s="12" t="s">
        <v>116</v>
      </c>
      <c r="B6" s="4">
        <v>3.2000000000000001E-2</v>
      </c>
      <c r="C6" s="4">
        <v>3.3000000000000002E-2</v>
      </c>
      <c r="D6" s="4">
        <v>3.6999999999999998E-2</v>
      </c>
      <c r="E6" s="4">
        <v>3.3000000000000002E-2</v>
      </c>
      <c r="F6" s="4">
        <v>4.7E-2</v>
      </c>
      <c r="G6" s="4">
        <v>3.2000000000000001E-2</v>
      </c>
      <c r="H6" s="4">
        <v>3.3000000000000002E-2</v>
      </c>
      <c r="I6" s="4">
        <v>3.7999999999999999E-2</v>
      </c>
      <c r="J6" s="4">
        <v>3.4000000000000002E-2</v>
      </c>
      <c r="K6" s="4">
        <v>3.9E-2</v>
      </c>
      <c r="L6" s="4"/>
      <c r="M6" s="4">
        <v>4.3999999999999997E-2</v>
      </c>
      <c r="N6" s="4">
        <v>2.5999999999999999E-2</v>
      </c>
      <c r="O6" s="4">
        <v>2.4E-2</v>
      </c>
      <c r="P6" s="4">
        <v>2.8000000000000001E-2</v>
      </c>
      <c r="Q6" s="4">
        <v>2.7E-2</v>
      </c>
      <c r="R6" s="4">
        <v>2.4E-2</v>
      </c>
      <c r="S6" s="4">
        <v>2.7E-2</v>
      </c>
      <c r="T6" s="4"/>
      <c r="U6" s="4"/>
      <c r="V6" s="4"/>
      <c r="W6" s="4"/>
    </row>
    <row r="7" spans="1:23" x14ac:dyDescent="0.3">
      <c r="A7" s="12" t="s">
        <v>117</v>
      </c>
      <c r="B7" s="4">
        <v>4.1000000000000002E-2</v>
      </c>
      <c r="C7" s="4">
        <v>0.05</v>
      </c>
      <c r="D7" s="4">
        <v>4.8000000000000001E-2</v>
      </c>
      <c r="E7" s="4">
        <v>4.3999999999999997E-2</v>
      </c>
      <c r="F7" s="4">
        <v>4.9000000000000002E-2</v>
      </c>
      <c r="G7" s="4">
        <v>4.4999999999999998E-2</v>
      </c>
      <c r="H7" s="4">
        <v>3.7999999999999999E-2</v>
      </c>
      <c r="I7" s="4">
        <v>3.2000000000000001E-2</v>
      </c>
      <c r="J7" s="4">
        <v>0.03</v>
      </c>
      <c r="K7" s="4">
        <v>3.9E-2</v>
      </c>
      <c r="L7" s="4">
        <v>3.7999999999999999E-2</v>
      </c>
      <c r="M7" s="4">
        <v>4.2000000000000003E-2</v>
      </c>
      <c r="N7" s="4">
        <v>3.5000000000000003E-2</v>
      </c>
      <c r="O7" s="4">
        <v>5.2999999999999999E-2</v>
      </c>
      <c r="P7" s="4">
        <v>3.5999999999999997E-2</v>
      </c>
      <c r="Q7" s="4">
        <v>3.1E-2</v>
      </c>
      <c r="R7" s="4">
        <v>2.8000000000000001E-2</v>
      </c>
      <c r="S7" s="4">
        <v>3.5000000000000003E-2</v>
      </c>
      <c r="T7" s="4">
        <v>3.1E-2</v>
      </c>
      <c r="U7" s="4">
        <v>3.6999999999999998E-2</v>
      </c>
      <c r="V7" s="4"/>
      <c r="W7" s="4"/>
    </row>
    <row r="9" spans="1:23" x14ac:dyDescent="0.3">
      <c r="A9" s="15" t="s">
        <v>118</v>
      </c>
    </row>
    <row r="10" spans="1:23" x14ac:dyDescent="0.3">
      <c r="A10" s="15" t="s">
        <v>358</v>
      </c>
      <c r="B10" s="16"/>
      <c r="C10" s="16"/>
      <c r="D10" s="16"/>
      <c r="E10" s="16"/>
    </row>
    <row r="11" spans="1:23" x14ac:dyDescent="0.3">
      <c r="A11" s="11" t="s">
        <v>119</v>
      </c>
    </row>
    <row r="12" spans="1:23" x14ac:dyDescent="0.3">
      <c r="A12" s="5"/>
      <c r="B12" s="86" t="s">
        <v>24</v>
      </c>
      <c r="C12" s="86"/>
      <c r="D12" s="86"/>
      <c r="E12" s="86"/>
      <c r="F12" s="86"/>
      <c r="G12" s="86"/>
      <c r="H12" s="86"/>
      <c r="I12" s="86"/>
      <c r="J12" s="86"/>
      <c r="K12" s="86"/>
      <c r="L12" s="86"/>
      <c r="M12" s="86" t="s">
        <v>27</v>
      </c>
      <c r="N12" s="86"/>
      <c r="O12" s="86"/>
      <c r="P12" s="86"/>
      <c r="Q12" s="86"/>
      <c r="R12" s="86"/>
      <c r="S12" s="86"/>
      <c r="T12" s="86"/>
      <c r="U12" s="86"/>
    </row>
    <row r="13" spans="1:23" x14ac:dyDescent="0.3">
      <c r="A13" s="5"/>
      <c r="B13" s="5" t="s">
        <v>30</v>
      </c>
      <c r="C13" s="5" t="s">
        <v>31</v>
      </c>
      <c r="D13" s="5" t="s">
        <v>32</v>
      </c>
      <c r="E13" s="5" t="s">
        <v>33</v>
      </c>
      <c r="F13" s="5" t="s">
        <v>34</v>
      </c>
      <c r="G13" s="5" t="s">
        <v>35</v>
      </c>
      <c r="H13" s="5" t="s">
        <v>36</v>
      </c>
      <c r="I13" s="5" t="s">
        <v>37</v>
      </c>
      <c r="J13" s="5" t="s">
        <v>38</v>
      </c>
      <c r="K13" s="5" t="s">
        <v>39</v>
      </c>
      <c r="L13" s="5" t="s">
        <v>54</v>
      </c>
      <c r="M13" s="5" t="s">
        <v>30</v>
      </c>
      <c r="N13" s="5" t="s">
        <v>31</v>
      </c>
      <c r="O13" s="5" t="s">
        <v>32</v>
      </c>
      <c r="P13" s="5" t="s">
        <v>33</v>
      </c>
      <c r="Q13" s="5" t="s">
        <v>34</v>
      </c>
      <c r="R13" s="5" t="s">
        <v>35</v>
      </c>
      <c r="S13" s="5" t="s">
        <v>36</v>
      </c>
      <c r="T13" s="5" t="s">
        <v>37</v>
      </c>
      <c r="U13" s="5" t="s">
        <v>38</v>
      </c>
    </row>
    <row r="14" spans="1:23" x14ac:dyDescent="0.3">
      <c r="A14" s="12" t="s">
        <v>116</v>
      </c>
      <c r="B14" s="4">
        <v>570.66800000000001</v>
      </c>
      <c r="C14" s="4">
        <v>539.08600000000001</v>
      </c>
      <c r="D14" s="4">
        <v>527.83500000000004</v>
      </c>
      <c r="E14" s="4">
        <v>396.14800000000002</v>
      </c>
      <c r="F14" s="4">
        <v>326.928</v>
      </c>
      <c r="G14" s="4">
        <v>481.77800000000002</v>
      </c>
      <c r="H14" s="4">
        <v>504.36200000000002</v>
      </c>
      <c r="I14" s="4">
        <v>333.363</v>
      </c>
      <c r="J14" s="4">
        <v>356.09100000000001</v>
      </c>
      <c r="K14" s="4">
        <v>391.80399999999997</v>
      </c>
      <c r="L14" s="4"/>
      <c r="M14" s="4">
        <v>418.65499999999997</v>
      </c>
      <c r="N14" s="4">
        <v>529.17399999999998</v>
      </c>
      <c r="O14" s="4">
        <v>390.74</v>
      </c>
      <c r="P14" s="4">
        <v>516.00099999999998</v>
      </c>
      <c r="Q14" s="4">
        <v>483.44099999999997</v>
      </c>
      <c r="R14" s="4">
        <v>546.36099999999999</v>
      </c>
      <c r="S14" s="4">
        <v>419.84</v>
      </c>
      <c r="T14" s="4"/>
      <c r="U14" s="4"/>
    </row>
    <row r="15" spans="1:23" x14ac:dyDescent="0.3">
      <c r="A15" s="12" t="s">
        <v>117</v>
      </c>
      <c r="B15" s="4">
        <v>433.53399999999999</v>
      </c>
      <c r="C15" s="4">
        <v>340.45800000000003</v>
      </c>
      <c r="D15" s="4">
        <v>410.47199999999998</v>
      </c>
      <c r="E15" s="4">
        <v>510.08499999999998</v>
      </c>
      <c r="F15" s="4">
        <v>447.81</v>
      </c>
      <c r="G15" s="4">
        <v>494.32900000000001</v>
      </c>
      <c r="H15" s="4">
        <v>394.99799999999999</v>
      </c>
      <c r="I15" s="4">
        <v>758.66899999999998</v>
      </c>
      <c r="J15" s="4">
        <v>493.18200000000002</v>
      </c>
      <c r="K15" s="4">
        <v>490.67899999999997</v>
      </c>
      <c r="L15" s="4">
        <v>343.28500000000003</v>
      </c>
      <c r="M15" s="4">
        <v>310.36599999999999</v>
      </c>
      <c r="N15" s="4">
        <v>444.96100000000001</v>
      </c>
      <c r="O15" s="4">
        <v>342.74200000000002</v>
      </c>
      <c r="P15" s="4">
        <v>411.74700000000001</v>
      </c>
      <c r="Q15" s="4">
        <v>508.44799999999998</v>
      </c>
      <c r="R15" s="4">
        <v>469.10399999999998</v>
      </c>
      <c r="S15" s="4">
        <v>398.52699999999999</v>
      </c>
      <c r="T15" s="4">
        <v>547.149</v>
      </c>
      <c r="U15" s="4">
        <v>347.154</v>
      </c>
    </row>
    <row r="17" spans="1:21" x14ac:dyDescent="0.3">
      <c r="A17" s="11" t="s">
        <v>120</v>
      </c>
    </row>
    <row r="18" spans="1:21" x14ac:dyDescent="0.3">
      <c r="A18" s="5"/>
      <c r="B18" s="86" t="s">
        <v>24</v>
      </c>
      <c r="C18" s="86"/>
      <c r="D18" s="86"/>
      <c r="E18" s="86"/>
      <c r="F18" s="86"/>
      <c r="G18" s="86"/>
      <c r="H18" s="86"/>
      <c r="I18" s="86"/>
      <c r="J18" s="86"/>
      <c r="K18" s="86"/>
      <c r="L18" s="86"/>
      <c r="M18" s="86" t="s">
        <v>27</v>
      </c>
      <c r="N18" s="86"/>
      <c r="O18" s="86"/>
      <c r="P18" s="86"/>
      <c r="Q18" s="86"/>
      <c r="R18" s="86"/>
      <c r="S18" s="86"/>
      <c r="T18" s="86"/>
      <c r="U18" s="86"/>
    </row>
    <row r="19" spans="1:21" x14ac:dyDescent="0.3">
      <c r="A19" s="5"/>
      <c r="B19" s="5" t="s">
        <v>30</v>
      </c>
      <c r="C19" s="5" t="s">
        <v>31</v>
      </c>
      <c r="D19" s="5" t="s">
        <v>32</v>
      </c>
      <c r="E19" s="5" t="s">
        <v>33</v>
      </c>
      <c r="F19" s="5" t="s">
        <v>34</v>
      </c>
      <c r="G19" s="5" t="s">
        <v>35</v>
      </c>
      <c r="H19" s="5" t="s">
        <v>36</v>
      </c>
      <c r="I19" s="5" t="s">
        <v>37</v>
      </c>
      <c r="J19" s="5" t="s">
        <v>38</v>
      </c>
      <c r="K19" s="5" t="s">
        <v>39</v>
      </c>
      <c r="L19" s="5" t="s">
        <v>54</v>
      </c>
      <c r="M19" s="5" t="s">
        <v>30</v>
      </c>
      <c r="N19" s="5" t="s">
        <v>31</v>
      </c>
      <c r="O19" s="5" t="s">
        <v>32</v>
      </c>
      <c r="P19" s="5" t="s">
        <v>33</v>
      </c>
      <c r="Q19" s="5" t="s">
        <v>34</v>
      </c>
      <c r="R19" s="5" t="s">
        <v>35</v>
      </c>
      <c r="S19" s="5" t="s">
        <v>36</v>
      </c>
      <c r="T19" s="5" t="s">
        <v>37</v>
      </c>
      <c r="U19" s="5" t="s">
        <v>38</v>
      </c>
    </row>
    <row r="20" spans="1:21" x14ac:dyDescent="0.3">
      <c r="A20" s="12" t="s">
        <v>116</v>
      </c>
      <c r="B20" s="4">
        <v>18261.38</v>
      </c>
      <c r="C20" s="4">
        <v>17789.830000000002</v>
      </c>
      <c r="D20" s="4">
        <v>19529.900000000001</v>
      </c>
      <c r="E20" s="4">
        <v>13072.88</v>
      </c>
      <c r="F20" s="4">
        <v>15365.6</v>
      </c>
      <c r="G20" s="4">
        <v>15416.9</v>
      </c>
      <c r="H20" s="4">
        <v>16643.95</v>
      </c>
      <c r="I20" s="4">
        <v>12667.78</v>
      </c>
      <c r="J20" s="4">
        <v>12107.1</v>
      </c>
      <c r="K20" s="4">
        <v>15280.35</v>
      </c>
      <c r="L20" s="4"/>
      <c r="M20" s="4">
        <v>18420.830000000002</v>
      </c>
      <c r="N20" s="4">
        <v>13758.53</v>
      </c>
      <c r="O20" s="4">
        <v>9377.75</v>
      </c>
      <c r="P20" s="4">
        <v>14448.03</v>
      </c>
      <c r="Q20" s="4">
        <v>13052.9</v>
      </c>
      <c r="R20" s="4">
        <v>13112.68</v>
      </c>
      <c r="S20" s="4">
        <v>11335.68</v>
      </c>
      <c r="T20" s="4"/>
      <c r="U20" s="4"/>
    </row>
    <row r="21" spans="1:21" x14ac:dyDescent="0.3">
      <c r="A21" s="12" t="s">
        <v>117</v>
      </c>
      <c r="B21" s="4">
        <v>17774.88</v>
      </c>
      <c r="C21" s="4">
        <v>17022.88</v>
      </c>
      <c r="D21" s="4">
        <v>19702.650000000001</v>
      </c>
      <c r="E21" s="4">
        <v>22443.73</v>
      </c>
      <c r="F21" s="4">
        <v>21942.68</v>
      </c>
      <c r="G21" s="4">
        <v>22244.83</v>
      </c>
      <c r="H21" s="4">
        <v>15009.93</v>
      </c>
      <c r="I21" s="4">
        <v>24277.4</v>
      </c>
      <c r="J21" s="4">
        <v>14795.45</v>
      </c>
      <c r="K21" s="4">
        <v>19136.48</v>
      </c>
      <c r="L21" s="4">
        <v>13044.83</v>
      </c>
      <c r="M21" s="4">
        <v>13035.38</v>
      </c>
      <c r="N21" s="4">
        <v>15573.65</v>
      </c>
      <c r="O21" s="4">
        <v>18165.330000000002</v>
      </c>
      <c r="P21" s="4">
        <v>14822.88</v>
      </c>
      <c r="Q21" s="4">
        <v>15761.9</v>
      </c>
      <c r="R21" s="4">
        <v>13134.9</v>
      </c>
      <c r="S21" s="4">
        <v>13948.45</v>
      </c>
      <c r="T21" s="4">
        <v>16961.63</v>
      </c>
      <c r="U21" s="4">
        <v>12844.7</v>
      </c>
    </row>
    <row r="23" spans="1:21" x14ac:dyDescent="0.3">
      <c r="A23" s="11" t="s">
        <v>121</v>
      </c>
    </row>
    <row r="24" spans="1:21" x14ac:dyDescent="0.3">
      <c r="A24" s="5"/>
      <c r="B24" s="86" t="s">
        <v>24</v>
      </c>
      <c r="C24" s="104"/>
      <c r="D24" s="104"/>
      <c r="E24" s="104"/>
      <c r="F24" s="104"/>
      <c r="G24" s="104"/>
      <c r="H24" s="104"/>
      <c r="I24" s="104"/>
      <c r="J24" s="104"/>
      <c r="K24" s="104"/>
      <c r="L24" s="86" t="s">
        <v>27</v>
      </c>
      <c r="M24" s="86"/>
      <c r="N24" s="86"/>
      <c r="O24" s="86"/>
      <c r="P24" s="86"/>
      <c r="Q24" s="86"/>
      <c r="R24" s="86"/>
      <c r="S24" s="86"/>
      <c r="T24" s="86"/>
    </row>
    <row r="25" spans="1:21" x14ac:dyDescent="0.3">
      <c r="A25" s="5"/>
      <c r="B25" s="5" t="s">
        <v>30</v>
      </c>
      <c r="C25" s="5" t="s">
        <v>31</v>
      </c>
      <c r="D25" s="5" t="s">
        <v>32</v>
      </c>
      <c r="E25" s="5" t="s">
        <v>33</v>
      </c>
      <c r="F25" s="5" t="s">
        <v>34</v>
      </c>
      <c r="G25" s="5" t="s">
        <v>35</v>
      </c>
      <c r="H25" s="5" t="s">
        <v>36</v>
      </c>
      <c r="I25" s="5" t="s">
        <v>37</v>
      </c>
      <c r="J25" s="5" t="s">
        <v>38</v>
      </c>
      <c r="K25" s="5" t="s">
        <v>39</v>
      </c>
      <c r="L25" s="5" t="s">
        <v>30</v>
      </c>
      <c r="M25" s="5" t="s">
        <v>31</v>
      </c>
      <c r="N25" s="5" t="s">
        <v>32</v>
      </c>
      <c r="O25" s="5" t="s">
        <v>33</v>
      </c>
      <c r="P25" s="5" t="s">
        <v>34</v>
      </c>
      <c r="Q25" s="5" t="s">
        <v>35</v>
      </c>
      <c r="R25" s="5" t="s">
        <v>36</v>
      </c>
      <c r="S25" s="5" t="s">
        <v>37</v>
      </c>
      <c r="T25" s="5"/>
    </row>
    <row r="26" spans="1:21" x14ac:dyDescent="0.3">
      <c r="A26" s="12" t="s">
        <v>116</v>
      </c>
      <c r="B26" s="4">
        <v>7.0274799999999997</v>
      </c>
      <c r="C26" s="4">
        <v>19.19988</v>
      </c>
      <c r="D26" s="4">
        <v>44.173439999999999</v>
      </c>
      <c r="E26" s="4">
        <v>6.1454700000000004</v>
      </c>
      <c r="F26" s="4">
        <v>4.3716900000000001</v>
      </c>
      <c r="G26" s="4">
        <v>24.224869999999999</v>
      </c>
      <c r="H26" s="4">
        <v>4.1665599999999996</v>
      </c>
      <c r="I26" s="4">
        <v>2.5952299999999999</v>
      </c>
      <c r="J26" s="4">
        <v>4.3338400000000004</v>
      </c>
      <c r="K26" s="4">
        <v>11.78884</v>
      </c>
      <c r="L26" s="4">
        <v>2.3438300000000001</v>
      </c>
      <c r="M26" s="4">
        <v>15.166410000000001</v>
      </c>
      <c r="N26" s="4">
        <v>11.729699999999999</v>
      </c>
      <c r="O26" s="4">
        <v>3.2132100000000001</v>
      </c>
      <c r="P26" s="4">
        <v>13.88405</v>
      </c>
      <c r="Q26" s="4">
        <v>26.007380000000001</v>
      </c>
      <c r="R26" s="4">
        <v>15.6572</v>
      </c>
      <c r="S26" s="4"/>
      <c r="T26" s="4"/>
    </row>
    <row r="27" spans="1:21" x14ac:dyDescent="0.3">
      <c r="A27" s="12" t="s">
        <v>117</v>
      </c>
      <c r="B27" s="4">
        <v>28.884399999999999</v>
      </c>
      <c r="C27" s="4">
        <v>37.581229999999998</v>
      </c>
      <c r="D27" s="4">
        <v>45.098120000000002</v>
      </c>
      <c r="E27" s="4">
        <v>65.596990000000005</v>
      </c>
      <c r="F27" s="4">
        <v>23.548010000000001</v>
      </c>
      <c r="G27" s="4">
        <v>88.887020000000007</v>
      </c>
      <c r="H27" s="4">
        <v>44.67239</v>
      </c>
      <c r="I27" s="4">
        <v>10.01708</v>
      </c>
      <c r="J27" s="4">
        <v>4.5657500000000004</v>
      </c>
      <c r="K27" s="4">
        <v>5.2126599999999996</v>
      </c>
      <c r="L27" s="4">
        <v>14.69674</v>
      </c>
      <c r="M27" s="4">
        <v>11.244149999999999</v>
      </c>
      <c r="N27" s="4">
        <v>14.28332</v>
      </c>
      <c r="O27" s="4">
        <v>4.7298799999999996</v>
      </c>
      <c r="P27" s="4">
        <v>5.14337</v>
      </c>
      <c r="Q27" s="4">
        <v>8.1201000000000008</v>
      </c>
      <c r="R27" s="4">
        <v>5.69564</v>
      </c>
      <c r="S27" s="4">
        <v>4.3684399999999997</v>
      </c>
    </row>
    <row r="29" spans="1:21" x14ac:dyDescent="0.3">
      <c r="A29" s="11" t="s">
        <v>122</v>
      </c>
    </row>
    <row r="30" spans="1:21" x14ac:dyDescent="0.3">
      <c r="A30" s="5"/>
      <c r="B30" s="86" t="s">
        <v>24</v>
      </c>
      <c r="C30" s="86"/>
      <c r="D30" s="86"/>
      <c r="E30" s="86"/>
      <c r="F30" s="86"/>
      <c r="G30" s="86"/>
      <c r="H30" s="86"/>
      <c r="I30" s="86"/>
      <c r="J30" s="86"/>
      <c r="K30" s="86"/>
      <c r="L30" s="86"/>
      <c r="M30" s="86" t="s">
        <v>27</v>
      </c>
      <c r="N30" s="86"/>
      <c r="O30" s="86"/>
      <c r="P30" s="86"/>
      <c r="Q30" s="86"/>
      <c r="R30" s="86"/>
      <c r="S30" s="86"/>
      <c r="T30" s="86"/>
      <c r="U30" s="86"/>
    </row>
    <row r="31" spans="1:21" x14ac:dyDescent="0.3">
      <c r="A31" s="5"/>
      <c r="B31" s="5" t="s">
        <v>30</v>
      </c>
      <c r="C31" s="5" t="s">
        <v>31</v>
      </c>
      <c r="D31" s="5" t="s">
        <v>32</v>
      </c>
      <c r="E31" s="5" t="s">
        <v>33</v>
      </c>
      <c r="F31" s="5" t="s">
        <v>34</v>
      </c>
      <c r="G31" s="5" t="s">
        <v>35</v>
      </c>
      <c r="H31" s="5" t="s">
        <v>36</v>
      </c>
      <c r="I31" s="5" t="s">
        <v>37</v>
      </c>
      <c r="J31" s="5" t="s">
        <v>38</v>
      </c>
      <c r="K31" s="5" t="s">
        <v>39</v>
      </c>
      <c r="L31" s="5" t="s">
        <v>54</v>
      </c>
      <c r="M31" s="5" t="s">
        <v>30</v>
      </c>
      <c r="N31" s="5" t="s">
        <v>31</v>
      </c>
      <c r="O31" s="5" t="s">
        <v>32</v>
      </c>
      <c r="P31" s="5" t="s">
        <v>33</v>
      </c>
      <c r="Q31" s="5" t="s">
        <v>34</v>
      </c>
      <c r="R31" s="5" t="s">
        <v>35</v>
      </c>
      <c r="S31" s="5" t="s">
        <v>36</v>
      </c>
      <c r="T31" s="5" t="s">
        <v>37</v>
      </c>
      <c r="U31" s="5" t="s">
        <v>38</v>
      </c>
    </row>
    <row r="32" spans="1:21" x14ac:dyDescent="0.3">
      <c r="A32" s="12" t="s">
        <v>116</v>
      </c>
      <c r="B32" s="4">
        <v>124.926</v>
      </c>
      <c r="C32" s="4">
        <v>116.16800000000001</v>
      </c>
      <c r="D32" s="4">
        <v>86.596999999999994</v>
      </c>
      <c r="E32" s="4">
        <v>51.454999999999998</v>
      </c>
      <c r="F32" s="4">
        <v>60.436999999999998</v>
      </c>
      <c r="G32" s="4">
        <v>85.314999999999998</v>
      </c>
      <c r="H32" s="4">
        <v>89.799000000000007</v>
      </c>
      <c r="I32" s="4">
        <v>79.164000000000001</v>
      </c>
      <c r="J32" s="4">
        <v>51.92</v>
      </c>
      <c r="K32" s="4">
        <v>66.521000000000001</v>
      </c>
      <c r="L32" s="4"/>
      <c r="M32" s="4">
        <v>77.512</v>
      </c>
      <c r="N32" s="4">
        <v>83.994</v>
      </c>
      <c r="O32" s="4">
        <v>134.79599999999999</v>
      </c>
      <c r="P32" s="4">
        <v>133.46700000000001</v>
      </c>
      <c r="Q32" s="4">
        <v>86.578999999999994</v>
      </c>
      <c r="R32" s="4">
        <v>79.899000000000001</v>
      </c>
      <c r="S32" s="4">
        <v>70.2</v>
      </c>
      <c r="T32" s="4"/>
      <c r="U32" s="4"/>
    </row>
    <row r="33" spans="1:21" x14ac:dyDescent="0.3">
      <c r="A33" s="12" t="s">
        <v>117</v>
      </c>
      <c r="B33" s="4">
        <v>63.962000000000003</v>
      </c>
      <c r="C33" s="4">
        <v>62.963000000000001</v>
      </c>
      <c r="D33" s="4">
        <v>81.751999999999995</v>
      </c>
      <c r="E33" s="4">
        <v>58.137999999999998</v>
      </c>
      <c r="F33" s="4">
        <v>78.736999999999995</v>
      </c>
      <c r="G33" s="4">
        <v>90.209000000000003</v>
      </c>
      <c r="H33" s="4">
        <v>79.259</v>
      </c>
      <c r="I33" s="4">
        <v>105.809</v>
      </c>
      <c r="J33" s="4">
        <v>78.003</v>
      </c>
      <c r="K33" s="4">
        <v>55.741</v>
      </c>
      <c r="L33" s="4">
        <v>71.853999999999999</v>
      </c>
      <c r="M33" s="4">
        <v>35.811</v>
      </c>
      <c r="N33" s="4">
        <v>59.195</v>
      </c>
      <c r="O33" s="4">
        <v>67.596000000000004</v>
      </c>
      <c r="P33" s="4">
        <v>85.497</v>
      </c>
      <c r="Q33" s="4">
        <v>58.539000000000001</v>
      </c>
      <c r="R33" s="4">
        <v>94.344999999999999</v>
      </c>
      <c r="S33" s="4">
        <v>38.945</v>
      </c>
      <c r="T33" s="4">
        <v>78.798000000000002</v>
      </c>
      <c r="U33" s="4">
        <v>53.792000000000002</v>
      </c>
    </row>
    <row r="35" spans="1:21" x14ac:dyDescent="0.3">
      <c r="A35" s="11" t="s">
        <v>123</v>
      </c>
    </row>
    <row r="36" spans="1:21" x14ac:dyDescent="0.3">
      <c r="A36" s="5"/>
      <c r="B36" s="86" t="s">
        <v>24</v>
      </c>
      <c r="C36" s="86"/>
      <c r="D36" s="86"/>
      <c r="E36" s="86"/>
      <c r="F36" s="86"/>
      <c r="G36" s="86"/>
      <c r="H36" s="86"/>
      <c r="I36" s="86"/>
      <c r="J36" s="86"/>
      <c r="K36" s="86"/>
      <c r="L36" s="86"/>
      <c r="M36" s="86" t="s">
        <v>27</v>
      </c>
      <c r="N36" s="86"/>
      <c r="O36" s="86"/>
      <c r="P36" s="86"/>
      <c r="Q36" s="86"/>
      <c r="R36" s="86"/>
      <c r="S36" s="86"/>
      <c r="T36" s="86"/>
      <c r="U36" s="86"/>
    </row>
    <row r="37" spans="1:21" x14ac:dyDescent="0.3">
      <c r="A37" s="5"/>
      <c r="B37" s="5" t="s">
        <v>30</v>
      </c>
      <c r="C37" s="5" t="s">
        <v>31</v>
      </c>
      <c r="D37" s="5" t="s">
        <v>32</v>
      </c>
      <c r="E37" s="5" t="s">
        <v>33</v>
      </c>
      <c r="F37" s="5" t="s">
        <v>34</v>
      </c>
      <c r="G37" s="5" t="s">
        <v>35</v>
      </c>
      <c r="H37" s="5" t="s">
        <v>36</v>
      </c>
      <c r="I37" s="5" t="s">
        <v>37</v>
      </c>
      <c r="J37" s="5" t="s">
        <v>38</v>
      </c>
      <c r="K37" s="5" t="s">
        <v>39</v>
      </c>
      <c r="L37" s="5" t="s">
        <v>54</v>
      </c>
      <c r="M37" s="5" t="s">
        <v>30</v>
      </c>
      <c r="N37" s="5" t="s">
        <v>31</v>
      </c>
      <c r="O37" s="5" t="s">
        <v>32</v>
      </c>
      <c r="P37" s="5" t="s">
        <v>33</v>
      </c>
      <c r="Q37" s="5" t="s">
        <v>34</v>
      </c>
      <c r="R37" s="5" t="s">
        <v>35</v>
      </c>
      <c r="S37" s="5" t="s">
        <v>36</v>
      </c>
      <c r="T37" s="5" t="s">
        <v>37</v>
      </c>
      <c r="U37" s="5" t="s">
        <v>38</v>
      </c>
    </row>
    <row r="38" spans="1:21" x14ac:dyDescent="0.3">
      <c r="A38" s="12" t="s">
        <v>116</v>
      </c>
      <c r="B38" s="4">
        <v>3997.625</v>
      </c>
      <c r="C38" s="4">
        <v>3833.55</v>
      </c>
      <c r="D38" s="4">
        <v>3204.0749999999998</v>
      </c>
      <c r="E38" s="4">
        <v>1698.0250000000001</v>
      </c>
      <c r="F38" s="4">
        <v>2840.5250000000001</v>
      </c>
      <c r="G38" s="4">
        <v>2730.0749999999998</v>
      </c>
      <c r="H38" s="4">
        <v>2963.375</v>
      </c>
      <c r="I38" s="4">
        <v>3008.25</v>
      </c>
      <c r="J38" s="4">
        <v>1765.2750000000001</v>
      </c>
      <c r="K38" s="4">
        <v>2594.3249999999998</v>
      </c>
      <c r="L38" s="4"/>
      <c r="M38" s="4">
        <v>3410.5250000000001</v>
      </c>
      <c r="N38" s="4">
        <v>2183.85</v>
      </c>
      <c r="O38" s="4">
        <v>3235.1</v>
      </c>
      <c r="P38" s="4">
        <v>3737.0749999999998</v>
      </c>
      <c r="Q38" s="4">
        <v>2337.625</v>
      </c>
      <c r="R38" s="4">
        <v>1917.575</v>
      </c>
      <c r="S38" s="4">
        <v>1895.4</v>
      </c>
      <c r="T38" s="4"/>
      <c r="U38" s="4"/>
    </row>
    <row r="39" spans="1:21" x14ac:dyDescent="0.3">
      <c r="A39" s="12" t="s">
        <v>117</v>
      </c>
      <c r="B39" s="4">
        <v>2622.45</v>
      </c>
      <c r="C39" s="4">
        <v>3148.15</v>
      </c>
      <c r="D39" s="4">
        <v>3924.1</v>
      </c>
      <c r="E39" s="4">
        <v>2558.0500000000002</v>
      </c>
      <c r="F39" s="4">
        <v>3858.125</v>
      </c>
      <c r="G39" s="4">
        <v>4059.4250000000002</v>
      </c>
      <c r="H39" s="4">
        <v>3011.85</v>
      </c>
      <c r="I39" s="4">
        <v>3385.875</v>
      </c>
      <c r="J39" s="4">
        <v>2340.1</v>
      </c>
      <c r="K39" s="4">
        <v>2173.9</v>
      </c>
      <c r="L39" s="4">
        <v>2730.45</v>
      </c>
      <c r="M39" s="4">
        <v>1504.05</v>
      </c>
      <c r="N39" s="4">
        <v>2071.8249999999998</v>
      </c>
      <c r="O39" s="4">
        <v>3582.5749999999998</v>
      </c>
      <c r="P39" s="4">
        <v>3077.875</v>
      </c>
      <c r="Q39" s="4">
        <v>1814.7</v>
      </c>
      <c r="R39" s="4">
        <v>2641.65</v>
      </c>
      <c r="S39" s="4">
        <v>1363.075</v>
      </c>
      <c r="T39" s="4">
        <v>2442.7249999999999</v>
      </c>
      <c r="U39" s="4">
        <v>1990.3</v>
      </c>
    </row>
    <row r="41" spans="1:21" x14ac:dyDescent="0.3">
      <c r="A41" s="11" t="s">
        <v>124</v>
      </c>
    </row>
    <row r="42" spans="1:21" x14ac:dyDescent="0.3">
      <c r="A42" s="5"/>
      <c r="B42" s="86" t="s">
        <v>24</v>
      </c>
      <c r="C42" s="86"/>
      <c r="D42" s="86"/>
      <c r="E42" s="86"/>
      <c r="F42" s="86"/>
      <c r="G42" s="86"/>
      <c r="H42" s="86"/>
      <c r="I42" s="86"/>
      <c r="J42" s="86"/>
      <c r="K42" s="86"/>
      <c r="L42" s="86" t="s">
        <v>27</v>
      </c>
      <c r="M42" s="86"/>
      <c r="N42" s="86"/>
      <c r="O42" s="86"/>
      <c r="P42" s="86"/>
      <c r="Q42" s="86"/>
      <c r="R42" s="86"/>
      <c r="S42" s="86"/>
      <c r="T42" s="86"/>
    </row>
    <row r="43" spans="1:21" x14ac:dyDescent="0.3">
      <c r="A43" s="5"/>
      <c r="B43" s="5" t="s">
        <v>30</v>
      </c>
      <c r="C43" s="5" t="s">
        <v>31</v>
      </c>
      <c r="D43" s="5" t="s">
        <v>32</v>
      </c>
      <c r="E43" s="5" t="s">
        <v>33</v>
      </c>
      <c r="F43" s="5" t="s">
        <v>34</v>
      </c>
      <c r="G43" s="5" t="s">
        <v>35</v>
      </c>
      <c r="H43" s="5" t="s">
        <v>36</v>
      </c>
      <c r="I43" s="5" t="s">
        <v>37</v>
      </c>
      <c r="J43" s="5" t="s">
        <v>38</v>
      </c>
      <c r="K43" s="5" t="s">
        <v>39</v>
      </c>
      <c r="L43" s="5" t="s">
        <v>30</v>
      </c>
      <c r="M43" s="5" t="s">
        <v>31</v>
      </c>
      <c r="N43" s="5" t="s">
        <v>32</v>
      </c>
      <c r="O43" s="5" t="s">
        <v>33</v>
      </c>
      <c r="P43" s="5" t="s">
        <v>34</v>
      </c>
      <c r="Q43" s="5" t="s">
        <v>35</v>
      </c>
      <c r="R43" s="5" t="s">
        <v>36</v>
      </c>
      <c r="S43" s="5" t="s">
        <v>37</v>
      </c>
      <c r="T43" s="5" t="s">
        <v>38</v>
      </c>
    </row>
    <row r="44" spans="1:21" x14ac:dyDescent="0.3">
      <c r="A44" s="12" t="s">
        <v>125</v>
      </c>
      <c r="B44" s="4">
        <v>17.415489999999998</v>
      </c>
      <c r="C44" s="4">
        <v>57.374169999999999</v>
      </c>
      <c r="D44" s="4">
        <v>66.422219999999996</v>
      </c>
      <c r="E44" s="4">
        <v>26.514869999999998</v>
      </c>
      <c r="F44" s="4">
        <v>39.803690000000003</v>
      </c>
      <c r="G44" s="4">
        <v>51.953530000000001</v>
      </c>
      <c r="H44" s="4">
        <v>9.5786800000000003</v>
      </c>
      <c r="I44" s="4">
        <v>8.52895</v>
      </c>
      <c r="J44" s="4">
        <v>10.80904</v>
      </c>
      <c r="K44" s="4">
        <v>35.878489999999999</v>
      </c>
      <c r="L44" s="4">
        <v>4.70749</v>
      </c>
      <c r="M44" s="4">
        <v>27.296869999999998</v>
      </c>
      <c r="N44" s="4">
        <v>34.29278</v>
      </c>
      <c r="O44" s="4">
        <v>13.17057</v>
      </c>
      <c r="P44" s="4">
        <v>26.707619999999999</v>
      </c>
      <c r="Q44" s="4">
        <v>27.835989999999999</v>
      </c>
      <c r="R44" s="4">
        <v>23.2791</v>
      </c>
      <c r="S44" s="4"/>
      <c r="T44" s="4"/>
    </row>
    <row r="45" spans="1:21" x14ac:dyDescent="0.3">
      <c r="A45" s="12" t="s">
        <v>117</v>
      </c>
      <c r="B45" s="4">
        <v>55.134349999999998</v>
      </c>
      <c r="C45" s="4">
        <v>65.478679999999997</v>
      </c>
      <c r="D45" s="4">
        <v>83.075299999999999</v>
      </c>
      <c r="E45" s="4">
        <v>99.502430000000004</v>
      </c>
      <c r="F45" s="4">
        <v>64.2179</v>
      </c>
      <c r="G45" s="4">
        <v>74.684420000000003</v>
      </c>
      <c r="H45" s="4">
        <v>83.844849999999994</v>
      </c>
      <c r="I45" s="4">
        <v>48.623080000000002</v>
      </c>
      <c r="J45" s="4">
        <v>10.09619</v>
      </c>
      <c r="K45" s="4">
        <v>22.845410000000001</v>
      </c>
      <c r="L45" s="4">
        <v>52.040770000000002</v>
      </c>
      <c r="M45" s="4">
        <v>27.031410000000001</v>
      </c>
      <c r="N45" s="4">
        <v>28.881889999999999</v>
      </c>
      <c r="O45" s="4">
        <v>20.469349999999999</v>
      </c>
      <c r="P45" s="4">
        <v>14.77384</v>
      </c>
      <c r="Q45" s="4">
        <v>43.454880000000003</v>
      </c>
      <c r="R45" s="4">
        <v>22.218160000000001</v>
      </c>
      <c r="S45" s="4">
        <v>39.368639999999999</v>
      </c>
      <c r="T45" s="4">
        <v>19.20918</v>
      </c>
    </row>
    <row r="47" spans="1:21" x14ac:dyDescent="0.3">
      <c r="A47" s="11" t="s">
        <v>126</v>
      </c>
    </row>
    <row r="48" spans="1:21" x14ac:dyDescent="0.3">
      <c r="A48" s="5"/>
      <c r="B48" s="86" t="s">
        <v>24</v>
      </c>
      <c r="C48" s="86"/>
      <c r="D48" s="86"/>
      <c r="E48" s="86"/>
      <c r="F48" s="86"/>
      <c r="G48" s="86"/>
      <c r="H48" s="86"/>
      <c r="I48" s="86"/>
      <c r="J48" s="86"/>
      <c r="K48" s="86"/>
      <c r="L48" s="86"/>
      <c r="M48" s="86" t="s">
        <v>27</v>
      </c>
      <c r="N48" s="86"/>
      <c r="O48" s="86"/>
      <c r="P48" s="86"/>
      <c r="Q48" s="86"/>
      <c r="R48" s="86"/>
      <c r="S48" s="86"/>
      <c r="T48" s="86"/>
      <c r="U48" s="86"/>
    </row>
    <row r="49" spans="1:21" x14ac:dyDescent="0.3">
      <c r="A49" s="5"/>
      <c r="B49" s="5" t="s">
        <v>30</v>
      </c>
      <c r="C49" s="5" t="s">
        <v>31</v>
      </c>
      <c r="D49" s="5" t="s">
        <v>32</v>
      </c>
      <c r="E49" s="5" t="s">
        <v>33</v>
      </c>
      <c r="F49" s="5" t="s">
        <v>34</v>
      </c>
      <c r="G49" s="5" t="s">
        <v>35</v>
      </c>
      <c r="H49" s="5" t="s">
        <v>36</v>
      </c>
      <c r="I49" s="5" t="s">
        <v>37</v>
      </c>
      <c r="J49" s="5" t="s">
        <v>38</v>
      </c>
      <c r="K49" s="5" t="s">
        <v>39</v>
      </c>
      <c r="L49" s="5" t="s">
        <v>54</v>
      </c>
      <c r="M49" s="5" t="s">
        <v>30</v>
      </c>
      <c r="N49" s="5" t="s">
        <v>31</v>
      </c>
      <c r="O49" s="5" t="s">
        <v>32</v>
      </c>
      <c r="P49" s="5" t="s">
        <v>33</v>
      </c>
      <c r="Q49" s="5" t="s">
        <v>34</v>
      </c>
      <c r="R49" s="5" t="s">
        <v>35</v>
      </c>
      <c r="S49" s="5" t="s">
        <v>36</v>
      </c>
      <c r="T49" s="5" t="s">
        <v>37</v>
      </c>
      <c r="U49" s="5" t="s">
        <v>38</v>
      </c>
    </row>
    <row r="50" spans="1:21" x14ac:dyDescent="0.3">
      <c r="A50" s="12" t="s">
        <v>116</v>
      </c>
      <c r="B50" s="4">
        <v>5.37</v>
      </c>
      <c r="C50" s="4">
        <v>5.1079999999999997</v>
      </c>
      <c r="D50" s="4">
        <v>4.1950000000000003</v>
      </c>
      <c r="E50" s="4">
        <v>4.5229999999999997</v>
      </c>
      <c r="F50" s="4">
        <v>3.1760000000000002</v>
      </c>
      <c r="G50" s="4">
        <v>4.6589999999999998</v>
      </c>
      <c r="H50" s="4">
        <v>4.6379999999999999</v>
      </c>
      <c r="I50" s="4">
        <v>3.8029999999999999</v>
      </c>
      <c r="J50" s="4">
        <v>3.6680000000000001</v>
      </c>
      <c r="K50" s="4">
        <v>3.3679999999999999</v>
      </c>
      <c r="L50" s="4"/>
      <c r="M50" s="4">
        <v>3.5880000000000001</v>
      </c>
      <c r="N50" s="4">
        <v>5.5270000000000001</v>
      </c>
      <c r="O50" s="4">
        <v>5.4939999999999998</v>
      </c>
      <c r="P50" s="4">
        <v>5.8239999999999998</v>
      </c>
      <c r="Q50" s="4">
        <v>5.9640000000000004</v>
      </c>
      <c r="R50" s="4">
        <v>5.4530000000000003</v>
      </c>
      <c r="S50" s="4">
        <v>4.5119999999999996</v>
      </c>
      <c r="T50" s="4"/>
      <c r="U50" s="4"/>
    </row>
    <row r="51" spans="1:21" x14ac:dyDescent="0.3">
      <c r="A51" s="12" t="s">
        <v>117</v>
      </c>
      <c r="B51" s="4">
        <v>3.9159999999999999</v>
      </c>
      <c r="C51" s="4">
        <v>3.4710000000000001</v>
      </c>
      <c r="D51" s="4">
        <v>3.4049999999999998</v>
      </c>
      <c r="E51" s="4">
        <v>3.1749999999999998</v>
      </c>
      <c r="F51" s="4">
        <v>4.5570000000000004</v>
      </c>
      <c r="G51" s="4">
        <v>3.8439999999999999</v>
      </c>
      <c r="H51" s="4">
        <v>4.2270000000000003</v>
      </c>
      <c r="I51" s="4">
        <v>5.5110000000000001</v>
      </c>
      <c r="J51" s="4">
        <v>5.2320000000000002</v>
      </c>
      <c r="K51" s="4">
        <v>4.3099999999999996</v>
      </c>
      <c r="L51" s="4">
        <v>3.968</v>
      </c>
      <c r="M51" s="4">
        <v>3.16</v>
      </c>
      <c r="N51" s="4">
        <v>3.859</v>
      </c>
      <c r="O51" s="4">
        <v>2.879</v>
      </c>
      <c r="P51" s="4">
        <v>4.6689999999999996</v>
      </c>
      <c r="Q51" s="4">
        <v>4.5529999999999999</v>
      </c>
      <c r="R51" s="4">
        <v>5.4429999999999996</v>
      </c>
      <c r="S51" s="4">
        <v>4.0960000000000001</v>
      </c>
      <c r="T51" s="4">
        <v>5.5650000000000004</v>
      </c>
      <c r="U51" s="4">
        <v>3.7869999999999999</v>
      </c>
    </row>
    <row r="53" spans="1:21" x14ac:dyDescent="0.3">
      <c r="A53" s="11" t="s">
        <v>127</v>
      </c>
    </row>
    <row r="54" spans="1:21" x14ac:dyDescent="0.3">
      <c r="A54" s="5"/>
      <c r="B54" s="86" t="s">
        <v>24</v>
      </c>
      <c r="C54" s="86"/>
      <c r="D54" s="86"/>
      <c r="E54" s="86"/>
      <c r="F54" s="86"/>
      <c r="G54" s="86"/>
      <c r="H54" s="86"/>
      <c r="I54" s="86"/>
      <c r="J54" s="86"/>
      <c r="K54" s="86"/>
      <c r="L54" s="86"/>
      <c r="M54" s="86" t="s">
        <v>27</v>
      </c>
      <c r="N54" s="86"/>
      <c r="O54" s="86"/>
      <c r="P54" s="86"/>
      <c r="Q54" s="86"/>
      <c r="R54" s="86"/>
      <c r="S54" s="86"/>
      <c r="T54" s="86"/>
      <c r="U54" s="86"/>
    </row>
    <row r="55" spans="1:21" x14ac:dyDescent="0.3">
      <c r="A55" s="5"/>
      <c r="B55" s="5" t="s">
        <v>30</v>
      </c>
      <c r="C55" s="5" t="s">
        <v>31</v>
      </c>
      <c r="D55" s="5" t="s">
        <v>32</v>
      </c>
      <c r="E55" s="5" t="s">
        <v>33</v>
      </c>
      <c r="F55" s="5" t="s">
        <v>34</v>
      </c>
      <c r="G55" s="5" t="s">
        <v>35</v>
      </c>
      <c r="H55" s="5" t="s">
        <v>36</v>
      </c>
      <c r="I55" s="5" t="s">
        <v>37</v>
      </c>
      <c r="J55" s="5" t="s">
        <v>38</v>
      </c>
      <c r="K55" s="5" t="s">
        <v>39</v>
      </c>
      <c r="L55" s="5" t="s">
        <v>54</v>
      </c>
      <c r="M55" s="5" t="s">
        <v>30</v>
      </c>
      <c r="N55" s="5" t="s">
        <v>31</v>
      </c>
      <c r="O55" s="5" t="s">
        <v>32</v>
      </c>
      <c r="P55" s="5" t="s">
        <v>33</v>
      </c>
      <c r="Q55" s="5" t="s">
        <v>34</v>
      </c>
      <c r="R55" s="5" t="s">
        <v>35</v>
      </c>
      <c r="S55" s="5" t="s">
        <v>36</v>
      </c>
      <c r="T55" s="5" t="s">
        <v>37</v>
      </c>
      <c r="U55" s="5" t="s">
        <v>38</v>
      </c>
    </row>
    <row r="56" spans="1:21" x14ac:dyDescent="0.3">
      <c r="A56" s="12" t="s">
        <v>116</v>
      </c>
      <c r="B56" s="4">
        <v>171.82499999999999</v>
      </c>
      <c r="C56" s="4">
        <v>168.55</v>
      </c>
      <c r="D56" s="4">
        <v>155.22499999999999</v>
      </c>
      <c r="E56" s="4">
        <v>149.25</v>
      </c>
      <c r="F56" s="4">
        <v>149.27500000000001</v>
      </c>
      <c r="G56" s="4">
        <v>149.1</v>
      </c>
      <c r="H56" s="4">
        <v>153.05000000000001</v>
      </c>
      <c r="I56" s="4">
        <v>144.52500000000001</v>
      </c>
      <c r="J56" s="4">
        <v>124.72499999999999</v>
      </c>
      <c r="K56" s="4">
        <v>131.35</v>
      </c>
      <c r="L56" s="4"/>
      <c r="M56" s="4">
        <v>157.85</v>
      </c>
      <c r="N56" s="4">
        <v>143.69999999999999</v>
      </c>
      <c r="O56" s="4">
        <v>131.85</v>
      </c>
      <c r="P56" s="4">
        <v>163.07499999999999</v>
      </c>
      <c r="Q56" s="4">
        <v>161.02500000000001</v>
      </c>
      <c r="R56" s="4">
        <v>130.875</v>
      </c>
      <c r="S56" s="4">
        <v>121.825</v>
      </c>
      <c r="T56" s="4"/>
      <c r="U56" s="4"/>
    </row>
    <row r="57" spans="1:21" x14ac:dyDescent="0.3">
      <c r="A57" s="12" t="s">
        <v>117</v>
      </c>
      <c r="B57" s="4">
        <v>160.57499999999999</v>
      </c>
      <c r="C57" s="4">
        <v>173.52500000000001</v>
      </c>
      <c r="D57" s="4">
        <v>163.44999999999999</v>
      </c>
      <c r="E57" s="4">
        <v>139.69999999999999</v>
      </c>
      <c r="F57" s="4">
        <v>223.27500000000001</v>
      </c>
      <c r="G57" s="4">
        <v>173</v>
      </c>
      <c r="H57" s="4">
        <v>160.625</v>
      </c>
      <c r="I57" s="4">
        <v>176.35</v>
      </c>
      <c r="J57" s="4">
        <v>156.94999999999999</v>
      </c>
      <c r="K57" s="4">
        <v>168.1</v>
      </c>
      <c r="L57" s="4">
        <v>150.80000000000001</v>
      </c>
      <c r="M57" s="4">
        <v>132.69999999999999</v>
      </c>
      <c r="N57" s="4">
        <v>135.05000000000001</v>
      </c>
      <c r="O57" s="4">
        <v>152.57499999999999</v>
      </c>
      <c r="P57" s="4">
        <v>168.07499999999999</v>
      </c>
      <c r="Q57" s="4">
        <v>141.15</v>
      </c>
      <c r="R57" s="4">
        <v>152.4</v>
      </c>
      <c r="S57" s="4">
        <v>143.375</v>
      </c>
      <c r="T57" s="4">
        <v>172.5</v>
      </c>
      <c r="U57" s="4">
        <v>140.125</v>
      </c>
    </row>
    <row r="59" spans="1:21" x14ac:dyDescent="0.3">
      <c r="A59" s="11" t="s">
        <v>128</v>
      </c>
    </row>
    <row r="60" spans="1:21" x14ac:dyDescent="0.3">
      <c r="A60" s="5"/>
      <c r="B60" s="86" t="s">
        <v>24</v>
      </c>
      <c r="C60" s="104"/>
      <c r="D60" s="104"/>
      <c r="E60" s="104"/>
      <c r="F60" s="104"/>
      <c r="G60" s="104"/>
      <c r="H60" s="104"/>
      <c r="I60" s="104"/>
      <c r="J60" s="104"/>
      <c r="K60" s="104"/>
      <c r="L60" s="86" t="s">
        <v>27</v>
      </c>
      <c r="M60" s="104"/>
      <c r="N60" s="104"/>
      <c r="O60" s="104"/>
      <c r="P60" s="104"/>
      <c r="Q60" s="104"/>
      <c r="R60" s="104"/>
      <c r="S60" s="104"/>
      <c r="T60" s="5"/>
    </row>
    <row r="61" spans="1:21" x14ac:dyDescent="0.3">
      <c r="A61" s="5"/>
      <c r="B61" s="5" t="s">
        <v>30</v>
      </c>
      <c r="C61" s="5" t="s">
        <v>31</v>
      </c>
      <c r="D61" s="5" t="s">
        <v>32</v>
      </c>
      <c r="E61" s="5" t="s">
        <v>33</v>
      </c>
      <c r="F61" s="5" t="s">
        <v>34</v>
      </c>
      <c r="G61" s="5" t="s">
        <v>35</v>
      </c>
      <c r="H61" s="5" t="s">
        <v>36</v>
      </c>
      <c r="I61" s="5" t="s">
        <v>37</v>
      </c>
      <c r="J61" s="5" t="s">
        <v>38</v>
      </c>
      <c r="K61" s="5" t="s">
        <v>39</v>
      </c>
      <c r="L61" s="5" t="s">
        <v>30</v>
      </c>
      <c r="M61" s="5" t="s">
        <v>31</v>
      </c>
      <c r="N61" s="5" t="s">
        <v>32</v>
      </c>
      <c r="O61" s="5" t="s">
        <v>33</v>
      </c>
      <c r="P61" s="5" t="s">
        <v>34</v>
      </c>
      <c r="Q61" s="5" t="s">
        <v>35</v>
      </c>
      <c r="R61" s="5" t="s">
        <v>36</v>
      </c>
      <c r="S61" s="5" t="s">
        <v>37</v>
      </c>
      <c r="T61" s="5"/>
    </row>
    <row r="62" spans="1:21" x14ac:dyDescent="0.3">
      <c r="A62" s="12" t="s">
        <v>116</v>
      </c>
      <c r="B62" s="4">
        <v>72.459000000000003</v>
      </c>
      <c r="C62" s="4">
        <v>85.29</v>
      </c>
      <c r="D62" s="4">
        <v>168.74600000000001</v>
      </c>
      <c r="E62" s="4">
        <v>67.769000000000005</v>
      </c>
      <c r="F62" s="4">
        <v>66.938999999999993</v>
      </c>
      <c r="G62" s="4">
        <v>115.044</v>
      </c>
      <c r="H62" s="4">
        <v>34.421999999999997</v>
      </c>
      <c r="I62" s="4">
        <v>22.137</v>
      </c>
      <c r="J62" s="4">
        <v>37.767000000000003</v>
      </c>
      <c r="K62" s="4">
        <v>37.341000000000001</v>
      </c>
      <c r="L62" s="4">
        <v>23.872</v>
      </c>
      <c r="M62" s="4">
        <v>52.399000000000001</v>
      </c>
      <c r="N62" s="4">
        <v>50.716999999999999</v>
      </c>
      <c r="O62" s="4">
        <v>24.241</v>
      </c>
      <c r="P62" s="4">
        <v>91.272000000000006</v>
      </c>
      <c r="Q62" s="4">
        <v>113.71</v>
      </c>
      <c r="R62" s="4">
        <v>81.677000000000007</v>
      </c>
      <c r="S62" s="4"/>
      <c r="T62" s="4"/>
    </row>
    <row r="63" spans="1:21" x14ac:dyDescent="0.3">
      <c r="A63" s="12" t="s">
        <v>117</v>
      </c>
      <c r="B63" s="4">
        <v>74.867000000000004</v>
      </c>
      <c r="C63" s="4">
        <v>116.857</v>
      </c>
      <c r="D63" s="4">
        <v>135.548</v>
      </c>
      <c r="E63" s="4">
        <v>130.733</v>
      </c>
      <c r="F63" s="4">
        <v>77.418000000000006</v>
      </c>
      <c r="G63" s="4">
        <v>302.82499999999999</v>
      </c>
      <c r="H63" s="4">
        <v>130.02600000000001</v>
      </c>
      <c r="I63" s="4">
        <v>70.840999999999994</v>
      </c>
      <c r="J63" s="4">
        <v>45.67</v>
      </c>
      <c r="K63" s="4">
        <v>42.665999999999997</v>
      </c>
      <c r="L63" s="4">
        <v>87.57</v>
      </c>
      <c r="M63" s="4">
        <v>67.228999999999999</v>
      </c>
      <c r="N63" s="4">
        <v>94.623000000000005</v>
      </c>
      <c r="O63" s="4">
        <v>49.051000000000002</v>
      </c>
      <c r="P63" s="4">
        <v>54.975999999999999</v>
      </c>
      <c r="Q63" s="4">
        <v>59.109000000000002</v>
      </c>
      <c r="R63" s="4">
        <v>58.756</v>
      </c>
      <c r="S63" s="4">
        <v>30.056000000000001</v>
      </c>
    </row>
    <row r="65" spans="1:11" x14ac:dyDescent="0.3">
      <c r="A65" s="15" t="s">
        <v>129</v>
      </c>
    </row>
    <row r="66" spans="1:11" x14ac:dyDescent="0.3">
      <c r="A66" s="83" t="s">
        <v>130</v>
      </c>
      <c r="B66" s="16"/>
      <c r="C66" s="16"/>
      <c r="E66" s="83" t="s">
        <v>136</v>
      </c>
      <c r="F66" s="16"/>
      <c r="G66" s="16"/>
      <c r="H66" s="16"/>
    </row>
    <row r="67" spans="1:11" x14ac:dyDescent="0.3">
      <c r="A67" s="5"/>
      <c r="B67" s="5" t="s">
        <v>24</v>
      </c>
      <c r="C67" s="5" t="s">
        <v>27</v>
      </c>
      <c r="E67" s="11" t="s">
        <v>140</v>
      </c>
      <c r="I67" s="11" t="s">
        <v>141</v>
      </c>
    </row>
    <row r="68" spans="1:11" x14ac:dyDescent="0.3">
      <c r="A68" s="12" t="s">
        <v>131</v>
      </c>
      <c r="B68" s="4">
        <v>1</v>
      </c>
      <c r="C68" s="4">
        <v>0</v>
      </c>
      <c r="F68" s="5" t="s">
        <v>24</v>
      </c>
      <c r="G68" s="5" t="s">
        <v>27</v>
      </c>
      <c r="J68" s="5" t="s">
        <v>24</v>
      </c>
      <c r="K68" s="5" t="s">
        <v>27</v>
      </c>
    </row>
    <row r="69" spans="1:11" x14ac:dyDescent="0.3">
      <c r="A69" s="12" t="s">
        <v>132</v>
      </c>
      <c r="B69" s="4">
        <v>4</v>
      </c>
      <c r="C69" s="4">
        <v>0</v>
      </c>
      <c r="E69" t="s">
        <v>30</v>
      </c>
      <c r="F69" s="4">
        <v>0.3</v>
      </c>
      <c r="G69" s="4">
        <v>0.2</v>
      </c>
      <c r="I69" t="s">
        <v>30</v>
      </c>
      <c r="J69" s="4">
        <v>0.8</v>
      </c>
      <c r="K69" s="4">
        <v>1.8</v>
      </c>
    </row>
    <row r="70" spans="1:11" x14ac:dyDescent="0.3">
      <c r="A70" s="12" t="s">
        <v>133</v>
      </c>
      <c r="B70" s="4">
        <v>3</v>
      </c>
      <c r="C70" s="4">
        <v>0</v>
      </c>
      <c r="E70" t="s">
        <v>31</v>
      </c>
      <c r="F70" s="4">
        <v>0.3</v>
      </c>
      <c r="G70" s="4">
        <v>0.2</v>
      </c>
      <c r="I70" t="s">
        <v>31</v>
      </c>
      <c r="J70" s="4">
        <v>0.9</v>
      </c>
      <c r="K70" s="4">
        <v>1.8</v>
      </c>
    </row>
    <row r="71" spans="1:11" x14ac:dyDescent="0.3">
      <c r="A71" s="12" t="s">
        <v>134</v>
      </c>
      <c r="B71" s="4">
        <v>5</v>
      </c>
      <c r="C71" s="4">
        <v>0</v>
      </c>
      <c r="E71" t="s">
        <v>32</v>
      </c>
      <c r="F71" s="4">
        <v>0.2</v>
      </c>
      <c r="G71" s="4">
        <v>0.3</v>
      </c>
      <c r="I71" t="s">
        <v>32</v>
      </c>
      <c r="J71" s="4">
        <v>0.7</v>
      </c>
      <c r="K71" s="4">
        <v>1.8</v>
      </c>
    </row>
    <row r="72" spans="1:11" x14ac:dyDescent="0.3">
      <c r="A72" s="12" t="s">
        <v>135</v>
      </c>
      <c r="B72" s="4">
        <v>1</v>
      </c>
      <c r="C72" s="4">
        <v>15</v>
      </c>
      <c r="E72" t="s">
        <v>33</v>
      </c>
      <c r="F72" s="4">
        <v>0.3</v>
      </c>
      <c r="G72" s="4">
        <v>0.3</v>
      </c>
      <c r="I72" t="s">
        <v>33</v>
      </c>
      <c r="J72" s="4">
        <v>0.8</v>
      </c>
      <c r="K72" s="4">
        <v>1.9</v>
      </c>
    </row>
    <row r="73" spans="1:11" x14ac:dyDescent="0.3">
      <c r="E73" t="s">
        <v>34</v>
      </c>
      <c r="F73" s="4">
        <v>0.4</v>
      </c>
      <c r="G73" s="4">
        <v>0.3</v>
      </c>
      <c r="I73" t="s">
        <v>34</v>
      </c>
      <c r="J73" s="4">
        <v>0.9</v>
      </c>
      <c r="K73" s="4">
        <v>1.9</v>
      </c>
    </row>
    <row r="74" spans="1:11" x14ac:dyDescent="0.3">
      <c r="E74" t="s">
        <v>35</v>
      </c>
      <c r="F74" s="4">
        <v>0.4</v>
      </c>
      <c r="G74" s="4">
        <v>0.2</v>
      </c>
      <c r="I74" t="s">
        <v>35</v>
      </c>
      <c r="J74" s="4">
        <v>0.5</v>
      </c>
      <c r="K74" s="4">
        <v>1.8</v>
      </c>
    </row>
    <row r="75" spans="1:11" x14ac:dyDescent="0.3">
      <c r="E75" t="s">
        <v>36</v>
      </c>
      <c r="F75" s="4">
        <v>0.2</v>
      </c>
      <c r="G75" s="4">
        <v>0.3</v>
      </c>
      <c r="I75" t="s">
        <v>36</v>
      </c>
      <c r="J75" s="4">
        <v>0.9</v>
      </c>
      <c r="K75" s="4">
        <v>1.8</v>
      </c>
    </row>
    <row r="76" spans="1:11" x14ac:dyDescent="0.3">
      <c r="E76" t="s">
        <v>37</v>
      </c>
      <c r="F76" s="4">
        <v>0.3</v>
      </c>
      <c r="G76" s="4">
        <v>0.2</v>
      </c>
      <c r="I76" t="s">
        <v>37</v>
      </c>
      <c r="J76" s="4">
        <v>0.7</v>
      </c>
      <c r="K76" s="4">
        <v>1.8</v>
      </c>
    </row>
    <row r="77" spans="1:11" x14ac:dyDescent="0.3">
      <c r="E77" t="s">
        <v>38</v>
      </c>
      <c r="F77" s="4">
        <v>0.3</v>
      </c>
      <c r="G77" s="4">
        <v>0.3</v>
      </c>
      <c r="I77" t="s">
        <v>38</v>
      </c>
      <c r="J77" s="4">
        <v>0.5</v>
      </c>
      <c r="K77" s="4">
        <v>1.8</v>
      </c>
    </row>
    <row r="78" spans="1:11" x14ac:dyDescent="0.3">
      <c r="E78" t="s">
        <v>39</v>
      </c>
      <c r="F78" s="4">
        <v>0.2</v>
      </c>
      <c r="G78" s="4">
        <v>0.4</v>
      </c>
      <c r="I78" t="s">
        <v>39</v>
      </c>
      <c r="J78" s="4">
        <v>1.1000000000000001</v>
      </c>
      <c r="K78" s="4">
        <v>1.8</v>
      </c>
    </row>
    <row r="79" spans="1:11" x14ac:dyDescent="0.3">
      <c r="E79" t="s">
        <v>54</v>
      </c>
      <c r="F79" s="4">
        <v>0.3</v>
      </c>
      <c r="G79" s="4">
        <v>0.3</v>
      </c>
      <c r="I79" t="s">
        <v>54</v>
      </c>
      <c r="J79" s="4">
        <v>0.9</v>
      </c>
      <c r="K79" s="4">
        <v>1.8</v>
      </c>
    </row>
    <row r="80" spans="1:11" x14ac:dyDescent="0.3">
      <c r="E80" t="s">
        <v>55</v>
      </c>
      <c r="F80" s="4">
        <v>0.4</v>
      </c>
      <c r="G80" s="4">
        <v>0.3</v>
      </c>
      <c r="I80" t="s">
        <v>55</v>
      </c>
      <c r="J80" s="4">
        <v>0.7</v>
      </c>
      <c r="K80" s="4">
        <v>1.8</v>
      </c>
    </row>
    <row r="81" spans="1:11" x14ac:dyDescent="0.3">
      <c r="E81" t="s">
        <v>56</v>
      </c>
      <c r="F81" s="4">
        <v>0.4</v>
      </c>
      <c r="G81" s="4">
        <v>0.4</v>
      </c>
      <c r="I81" t="s">
        <v>56</v>
      </c>
      <c r="J81" s="4">
        <v>0.7</v>
      </c>
      <c r="K81" s="4">
        <v>1.8</v>
      </c>
    </row>
    <row r="82" spans="1:11" x14ac:dyDescent="0.3">
      <c r="E82" t="s">
        <v>57</v>
      </c>
      <c r="F82" s="4">
        <v>0.3</v>
      </c>
      <c r="G82" s="4">
        <v>0.3</v>
      </c>
      <c r="I82" t="s">
        <v>57</v>
      </c>
      <c r="J82" s="4">
        <v>0.7</v>
      </c>
      <c r="K82" s="4">
        <v>1.8</v>
      </c>
    </row>
    <row r="83" spans="1:11" x14ac:dyDescent="0.3">
      <c r="E83" t="s">
        <v>58</v>
      </c>
      <c r="F83" s="4">
        <v>0.2</v>
      </c>
      <c r="G83" s="4">
        <v>0.3</v>
      </c>
      <c r="I83" t="s">
        <v>58</v>
      </c>
      <c r="J83" s="4">
        <v>1</v>
      </c>
      <c r="K83" s="4">
        <v>1.8</v>
      </c>
    </row>
    <row r="85" spans="1:11" x14ac:dyDescent="0.3">
      <c r="A85" s="15" t="s">
        <v>137</v>
      </c>
    </row>
    <row r="86" spans="1:11" s="6" customFormat="1" x14ac:dyDescent="0.3">
      <c r="A86" s="83" t="s">
        <v>138</v>
      </c>
      <c r="B86" s="16"/>
      <c r="C86" s="16"/>
      <c r="D86" s="16"/>
      <c r="E86" s="16"/>
      <c r="F86" s="83" t="s">
        <v>25</v>
      </c>
      <c r="G86" s="16"/>
      <c r="H86" s="16"/>
      <c r="I86"/>
      <c r="J86"/>
      <c r="K86"/>
    </row>
    <row r="87" spans="1:11" ht="40.200000000000003" x14ac:dyDescent="0.3">
      <c r="A87" s="6"/>
      <c r="B87" s="7" t="s">
        <v>24</v>
      </c>
      <c r="C87" s="7" t="s">
        <v>139</v>
      </c>
      <c r="D87" s="6"/>
      <c r="E87" s="6"/>
      <c r="F87" s="6"/>
      <c r="G87" s="5" t="s">
        <v>24</v>
      </c>
      <c r="H87" s="7" t="s">
        <v>139</v>
      </c>
      <c r="I87" s="6"/>
      <c r="J87" s="6"/>
      <c r="K87" s="6"/>
    </row>
    <row r="88" spans="1:11" x14ac:dyDescent="0.3">
      <c r="A88" t="s">
        <v>30</v>
      </c>
      <c r="B88" s="4">
        <v>1.7826000000000002E-2</v>
      </c>
      <c r="C88" s="4">
        <v>1.6385E-2</v>
      </c>
      <c r="F88" t="s">
        <v>30</v>
      </c>
      <c r="G88" s="4">
        <v>0.69700099999999998</v>
      </c>
      <c r="H88" s="4">
        <v>0.86756599999999995</v>
      </c>
    </row>
    <row r="89" spans="1:11" x14ac:dyDescent="0.3">
      <c r="A89" t="s">
        <v>31</v>
      </c>
      <c r="B89" s="4">
        <v>7.0549999999999996E-3</v>
      </c>
      <c r="C89" s="4">
        <v>3.1560999999999999E-2</v>
      </c>
      <c r="F89" t="s">
        <v>31</v>
      </c>
      <c r="G89" s="4">
        <v>0.85669799999999996</v>
      </c>
      <c r="H89" s="4">
        <v>0.91154299999999999</v>
      </c>
    </row>
    <row r="90" spans="1:11" x14ac:dyDescent="0.3">
      <c r="A90" t="s">
        <v>32</v>
      </c>
      <c r="B90" s="4">
        <v>8.0759999999999998E-3</v>
      </c>
      <c r="C90" s="4">
        <v>3.8765000000000001E-2</v>
      </c>
      <c r="F90" t="s">
        <v>32</v>
      </c>
      <c r="G90" s="4">
        <v>0.51917500000000005</v>
      </c>
      <c r="H90" s="4">
        <v>0.97012699999999996</v>
      </c>
    </row>
    <row r="91" spans="1:11" x14ac:dyDescent="0.3">
      <c r="A91" t="s">
        <v>33</v>
      </c>
      <c r="B91" s="4">
        <v>2.334E-2</v>
      </c>
      <c r="C91" s="4">
        <v>2.9551000000000001E-2</v>
      </c>
      <c r="F91" t="s">
        <v>33</v>
      </c>
      <c r="G91" s="4">
        <v>0.43085400000000001</v>
      </c>
      <c r="H91" s="4">
        <v>1.6897759999999999</v>
      </c>
    </row>
    <row r="92" spans="1:11" x14ac:dyDescent="0.3">
      <c r="A92" t="s">
        <v>34</v>
      </c>
      <c r="B92" s="4">
        <v>8.4180000000000001E-3</v>
      </c>
      <c r="C92" s="4">
        <v>2.0018999999999999E-2</v>
      </c>
      <c r="F92" t="s">
        <v>34</v>
      </c>
      <c r="G92" s="4">
        <v>0.53221399999999996</v>
      </c>
      <c r="H92" s="4">
        <v>1.1571990000000001</v>
      </c>
    </row>
    <row r="93" spans="1:11" x14ac:dyDescent="0.3">
      <c r="A93" t="s">
        <v>35</v>
      </c>
      <c r="B93" s="4">
        <v>2.1632999999999999E-2</v>
      </c>
      <c r="C93" s="4">
        <v>1.8811999999999999E-2</v>
      </c>
      <c r="F93" t="s">
        <v>35</v>
      </c>
      <c r="G93" s="4">
        <v>0.49243900000000002</v>
      </c>
      <c r="H93" s="4">
        <v>1.6884250000000001</v>
      </c>
    </row>
    <row r="94" spans="1:11" x14ac:dyDescent="0.3">
      <c r="A94" t="s">
        <v>36</v>
      </c>
      <c r="B94" s="4">
        <v>5.914E-3</v>
      </c>
      <c r="C94" s="4">
        <v>2.1503999999999999E-2</v>
      </c>
      <c r="F94" t="s">
        <v>36</v>
      </c>
      <c r="G94" s="4">
        <v>0.33967199999999997</v>
      </c>
      <c r="H94" s="4">
        <v>1.069404</v>
      </c>
    </row>
    <row r="95" spans="1:11" x14ac:dyDescent="0.3">
      <c r="A95" t="s">
        <v>37</v>
      </c>
      <c r="B95" s="4">
        <v>3.3519999999999999E-3</v>
      </c>
      <c r="C95" s="4">
        <v>1.2912E-2</v>
      </c>
      <c r="F95" t="s">
        <v>37</v>
      </c>
      <c r="G95" s="4">
        <v>0.462754</v>
      </c>
      <c r="H95" s="4">
        <v>0.81338900000000003</v>
      </c>
    </row>
    <row r="96" spans="1:11" x14ac:dyDescent="0.3">
      <c r="A96" t="s">
        <v>38</v>
      </c>
      <c r="B96" s="4">
        <v>1.1714E-2</v>
      </c>
      <c r="C96" s="4">
        <v>1.6171999999999999E-2</v>
      </c>
      <c r="F96" t="s">
        <v>38</v>
      </c>
      <c r="G96" s="4">
        <v>0.51322000000000001</v>
      </c>
      <c r="H96" s="4">
        <v>1.1599999999999999</v>
      </c>
    </row>
    <row r="98" spans="1:81" x14ac:dyDescent="0.3">
      <c r="A98" s="15" t="s">
        <v>142</v>
      </c>
    </row>
    <row r="99" spans="1:81" x14ac:dyDescent="0.3">
      <c r="A99" s="83" t="s">
        <v>143</v>
      </c>
      <c r="B99" s="16"/>
    </row>
    <row r="100" spans="1:81" x14ac:dyDescent="0.3">
      <c r="A100" s="5"/>
      <c r="B100" s="86" t="s">
        <v>24</v>
      </c>
      <c r="C100" s="86"/>
      <c r="D100" s="86"/>
      <c r="E100" s="86"/>
      <c r="F100" s="86"/>
      <c r="G100" s="86"/>
      <c r="H100" s="86"/>
      <c r="I100" s="86"/>
      <c r="J100" s="86"/>
      <c r="K100" s="86"/>
      <c r="L100" s="86"/>
      <c r="M100" s="86"/>
      <c r="N100" s="86"/>
      <c r="O100" s="86"/>
      <c r="P100" s="86"/>
      <c r="Q100" s="86"/>
      <c r="R100" s="86"/>
      <c r="S100" s="86"/>
      <c r="T100" s="86"/>
      <c r="U100" s="86"/>
      <c r="V100" s="86"/>
      <c r="W100" s="86"/>
      <c r="X100" s="86"/>
      <c r="Y100" s="86"/>
      <c r="Z100" s="86"/>
      <c r="AA100" s="86"/>
      <c r="AB100" s="86"/>
      <c r="AC100" s="86"/>
      <c r="AD100" s="86"/>
      <c r="AE100" s="86"/>
      <c r="AF100" s="86"/>
      <c r="AG100" s="86"/>
      <c r="AH100" s="86"/>
      <c r="AI100" s="86"/>
      <c r="AJ100" s="86"/>
      <c r="AK100" s="86"/>
      <c r="AL100" s="86"/>
      <c r="AM100" s="86"/>
      <c r="AN100" s="86"/>
      <c r="AO100" s="86"/>
      <c r="AP100" s="86" t="s">
        <v>144</v>
      </c>
      <c r="AQ100" s="86"/>
      <c r="AR100" s="86"/>
      <c r="AS100" s="86"/>
      <c r="AT100" s="86"/>
      <c r="AU100" s="86"/>
      <c r="AV100" s="86"/>
      <c r="AW100" s="86"/>
      <c r="AX100" s="86"/>
      <c r="AY100" s="86"/>
      <c r="AZ100" s="86"/>
      <c r="BA100" s="86"/>
      <c r="BB100" s="86"/>
      <c r="BC100" s="86"/>
      <c r="BD100" s="86"/>
      <c r="BE100" s="86"/>
      <c r="BF100" s="86"/>
      <c r="BG100" s="86"/>
      <c r="BH100" s="86"/>
      <c r="BI100" s="86"/>
      <c r="BJ100" s="86"/>
      <c r="BK100" s="86"/>
      <c r="BL100" s="86"/>
      <c r="BM100" s="86"/>
      <c r="BN100" s="86"/>
      <c r="BO100" s="86"/>
      <c r="BP100" s="86"/>
      <c r="BQ100" s="86"/>
      <c r="BR100" s="86"/>
      <c r="BS100" s="86"/>
      <c r="BT100" s="86"/>
      <c r="BU100" s="86"/>
    </row>
    <row r="101" spans="1:81" x14ac:dyDescent="0.3">
      <c r="A101" s="5"/>
      <c r="B101" s="5" t="s">
        <v>30</v>
      </c>
      <c r="C101" s="5" t="s">
        <v>31</v>
      </c>
      <c r="D101" s="5" t="s">
        <v>32</v>
      </c>
      <c r="E101" s="5" t="s">
        <v>33</v>
      </c>
      <c r="F101" s="5" t="s">
        <v>34</v>
      </c>
      <c r="G101" s="5" t="s">
        <v>35</v>
      </c>
      <c r="H101" s="5" t="s">
        <v>36</v>
      </c>
      <c r="I101" s="5" t="s">
        <v>37</v>
      </c>
      <c r="J101" s="5" t="s">
        <v>38</v>
      </c>
      <c r="K101" s="5" t="s">
        <v>39</v>
      </c>
      <c r="L101" s="5" t="s">
        <v>54</v>
      </c>
      <c r="M101" s="5" t="s">
        <v>55</v>
      </c>
      <c r="N101" s="5" t="s">
        <v>56</v>
      </c>
      <c r="O101" s="5" t="s">
        <v>57</v>
      </c>
      <c r="P101" s="5" t="s">
        <v>58</v>
      </c>
      <c r="Q101" s="5" t="s">
        <v>59</v>
      </c>
      <c r="R101" s="5" t="s">
        <v>60</v>
      </c>
      <c r="S101" s="5" t="s">
        <v>61</v>
      </c>
      <c r="T101" s="5" t="s">
        <v>62</v>
      </c>
      <c r="U101" s="5" t="s">
        <v>63</v>
      </c>
      <c r="V101" s="5" t="s">
        <v>64</v>
      </c>
      <c r="W101" s="5" t="s">
        <v>65</v>
      </c>
      <c r="X101" s="5" t="s">
        <v>66</v>
      </c>
      <c r="Y101" s="5" t="s">
        <v>67</v>
      </c>
      <c r="Z101" s="5" t="s">
        <v>70</v>
      </c>
      <c r="AA101" s="5" t="s">
        <v>71</v>
      </c>
      <c r="AB101" s="5" t="s">
        <v>72</v>
      </c>
      <c r="AC101" s="5" t="s">
        <v>73</v>
      </c>
      <c r="AD101" s="5" t="s">
        <v>74</v>
      </c>
      <c r="AE101" s="5" t="s">
        <v>75</v>
      </c>
      <c r="AF101" s="5" t="s">
        <v>76</v>
      </c>
      <c r="AG101" s="5" t="s">
        <v>77</v>
      </c>
      <c r="AH101" s="5" t="s">
        <v>78</v>
      </c>
      <c r="AI101" s="5" t="s">
        <v>79</v>
      </c>
      <c r="AJ101" s="5" t="s">
        <v>83</v>
      </c>
      <c r="AK101" s="5" t="s">
        <v>84</v>
      </c>
      <c r="AL101" s="5" t="s">
        <v>85</v>
      </c>
      <c r="AM101" s="5" t="s">
        <v>86</v>
      </c>
      <c r="AN101" s="5" t="s">
        <v>87</v>
      </c>
      <c r="AO101" s="5" t="s">
        <v>88</v>
      </c>
      <c r="AP101" s="5" t="s">
        <v>30</v>
      </c>
      <c r="AQ101" s="5" t="s">
        <v>31</v>
      </c>
      <c r="AR101" s="5" t="s">
        <v>32</v>
      </c>
      <c r="AS101" s="5" t="s">
        <v>33</v>
      </c>
      <c r="AT101" s="5" t="s">
        <v>34</v>
      </c>
      <c r="AU101" s="5" t="s">
        <v>35</v>
      </c>
      <c r="AV101" s="5" t="s">
        <v>36</v>
      </c>
      <c r="AW101" s="5" t="s">
        <v>37</v>
      </c>
      <c r="AX101" s="5" t="s">
        <v>38</v>
      </c>
      <c r="AY101" s="5" t="s">
        <v>39</v>
      </c>
      <c r="AZ101" s="5" t="s">
        <v>54</v>
      </c>
      <c r="BA101" s="5" t="s">
        <v>55</v>
      </c>
      <c r="BB101" s="5" t="s">
        <v>56</v>
      </c>
      <c r="BC101" s="5" t="s">
        <v>57</v>
      </c>
      <c r="BD101" s="5" t="s">
        <v>58</v>
      </c>
      <c r="BE101" s="5" t="s">
        <v>59</v>
      </c>
      <c r="BF101" s="5" t="s">
        <v>60</v>
      </c>
      <c r="BG101" s="5" t="s">
        <v>61</v>
      </c>
      <c r="BH101" s="5" t="s">
        <v>62</v>
      </c>
      <c r="BI101" s="5" t="s">
        <v>63</v>
      </c>
      <c r="BJ101" s="5" t="s">
        <v>64</v>
      </c>
      <c r="BK101" s="5" t="s">
        <v>65</v>
      </c>
      <c r="BL101" s="5" t="s">
        <v>66</v>
      </c>
      <c r="BM101" s="5" t="s">
        <v>67</v>
      </c>
      <c r="BN101" s="5" t="s">
        <v>70</v>
      </c>
      <c r="BO101" s="5" t="s">
        <v>71</v>
      </c>
      <c r="BP101" s="5" t="s">
        <v>72</v>
      </c>
      <c r="BQ101" s="5" t="s">
        <v>73</v>
      </c>
      <c r="BR101" s="5" t="s">
        <v>74</v>
      </c>
      <c r="BS101" s="5" t="s">
        <v>75</v>
      </c>
      <c r="BT101" s="5" t="s">
        <v>76</v>
      </c>
      <c r="BU101" s="5" t="s">
        <v>77</v>
      </c>
      <c r="BV101" s="5"/>
      <c r="BW101" s="5"/>
      <c r="BX101" s="5"/>
      <c r="BY101" s="5"/>
      <c r="BZ101" s="5"/>
      <c r="CA101" s="5"/>
      <c r="CB101" s="5"/>
      <c r="CC101" s="5"/>
    </row>
    <row r="102" spans="1:81" x14ac:dyDescent="0.3">
      <c r="A102" s="12" t="s">
        <v>116</v>
      </c>
      <c r="B102" s="4">
        <v>32.430210000000002</v>
      </c>
      <c r="C102" s="4">
        <v>32.67259</v>
      </c>
      <c r="D102" s="4">
        <v>36.014949999999999</v>
      </c>
      <c r="E102" s="4">
        <v>32.727719999999998</v>
      </c>
      <c r="F102" s="4">
        <v>33.500619999999998</v>
      </c>
      <c r="G102" s="4">
        <v>35.430579999999999</v>
      </c>
      <c r="H102" s="4">
        <v>31.101410000000001</v>
      </c>
      <c r="I102" s="4">
        <v>35.545079999999999</v>
      </c>
      <c r="J102" s="4">
        <v>34.76014</v>
      </c>
      <c r="K102" s="4">
        <v>35.781399999999998</v>
      </c>
      <c r="L102" s="4">
        <v>34.466009999999997</v>
      </c>
      <c r="M102" s="4">
        <v>34.547110000000004</v>
      </c>
      <c r="N102" s="4">
        <v>32.833829999999999</v>
      </c>
      <c r="O102" s="4">
        <v>32.603810000000003</v>
      </c>
      <c r="P102" s="4">
        <v>33.432879999999997</v>
      </c>
      <c r="Q102" s="4">
        <v>29.512609999999999</v>
      </c>
      <c r="R102" s="4">
        <v>31.420809999999999</v>
      </c>
      <c r="S102" s="4">
        <v>29.53031</v>
      </c>
      <c r="T102" s="4">
        <v>36.247259999999997</v>
      </c>
      <c r="U102" s="4">
        <v>35.301290000000002</v>
      </c>
      <c r="V102" s="4">
        <v>34.523110000000003</v>
      </c>
      <c r="W102" s="4">
        <v>33.723230000000001</v>
      </c>
      <c r="X102" s="4">
        <v>31.257650000000002</v>
      </c>
      <c r="Y102" s="4">
        <v>32.230049999999999</v>
      </c>
      <c r="Z102" s="4">
        <v>34.583329999999997</v>
      </c>
      <c r="AA102" s="4">
        <v>33.49926</v>
      </c>
      <c r="AB102" s="4">
        <v>32.208559999999999</v>
      </c>
      <c r="AC102" s="4">
        <v>29.46246</v>
      </c>
      <c r="AD102" s="4">
        <v>34.473059999999997</v>
      </c>
      <c r="AE102" s="4">
        <v>34.98939</v>
      </c>
      <c r="AF102" s="4">
        <v>29.084769999999999</v>
      </c>
      <c r="AG102" s="4">
        <v>28.96611</v>
      </c>
      <c r="AH102" s="4">
        <v>37.469239999999999</v>
      </c>
      <c r="AI102" s="4">
        <v>37.203659999999999</v>
      </c>
      <c r="AJ102" s="4">
        <v>33.565620000000003</v>
      </c>
      <c r="AK102" s="4">
        <v>33.541960000000003</v>
      </c>
      <c r="AL102" s="4">
        <v>33.3157</v>
      </c>
      <c r="AM102" s="4">
        <v>33.571210000000001</v>
      </c>
      <c r="AN102" s="4">
        <v>35.24727</v>
      </c>
      <c r="AO102" s="4">
        <v>29.679739999999999</v>
      </c>
      <c r="AP102" s="4">
        <v>24.313790000000001</v>
      </c>
      <c r="AQ102" s="4">
        <v>23.523099999999999</v>
      </c>
      <c r="AR102" s="4">
        <v>26.327110000000001</v>
      </c>
      <c r="AS102" s="4">
        <v>26.960699999999999</v>
      </c>
      <c r="AT102" s="4">
        <v>25.680730000000001</v>
      </c>
      <c r="AU102" s="4">
        <v>26.803570000000001</v>
      </c>
      <c r="AV102" s="4">
        <v>24.031269999999999</v>
      </c>
      <c r="AW102" s="4">
        <v>27.90841</v>
      </c>
      <c r="AX102" s="4">
        <v>29.815760000000001</v>
      </c>
      <c r="AY102" s="4">
        <v>27.031510000000001</v>
      </c>
      <c r="AZ102" s="4">
        <v>26.756309999999999</v>
      </c>
      <c r="BA102" s="4">
        <v>26.108239999999999</v>
      </c>
      <c r="BB102" s="4">
        <v>22.766380000000002</v>
      </c>
      <c r="BC102" s="4">
        <v>29.907910000000001</v>
      </c>
      <c r="BD102" s="4">
        <v>25.88626</v>
      </c>
      <c r="BE102" s="4">
        <v>28.7837</v>
      </c>
      <c r="BF102" s="4">
        <v>23.79937</v>
      </c>
      <c r="BG102" s="4">
        <v>23.7789</v>
      </c>
      <c r="BH102" s="4">
        <v>25.239409999999999</v>
      </c>
      <c r="BI102" s="4">
        <v>25.164529999999999</v>
      </c>
      <c r="BJ102" s="4">
        <v>25.138950000000001</v>
      </c>
      <c r="BK102" s="4">
        <v>25.860340000000001</v>
      </c>
      <c r="BL102" s="4">
        <v>27.369869999999999</v>
      </c>
      <c r="BM102" s="4">
        <v>25.250769999999999</v>
      </c>
      <c r="BN102" s="4"/>
      <c r="BO102" s="4"/>
      <c r="BP102" s="4"/>
      <c r="BQ102" s="4"/>
      <c r="BR102" s="4"/>
      <c r="BS102" s="4"/>
      <c r="BT102" s="4"/>
      <c r="BU102" s="4"/>
    </row>
    <row r="103" spans="1:81" x14ac:dyDescent="0.3">
      <c r="A103" s="12" t="s">
        <v>117</v>
      </c>
      <c r="B103" s="4">
        <v>28.799990000000001</v>
      </c>
      <c r="C103" s="4">
        <v>33.405140000000003</v>
      </c>
      <c r="D103" s="4">
        <v>30.44746</v>
      </c>
      <c r="E103" s="4">
        <v>29.19913</v>
      </c>
      <c r="F103" s="4">
        <v>30.406400000000001</v>
      </c>
      <c r="G103" s="4">
        <v>27.8948</v>
      </c>
      <c r="H103" s="4">
        <v>30.92755</v>
      </c>
      <c r="I103" s="4">
        <v>27.731449999999999</v>
      </c>
      <c r="J103" s="4">
        <v>28.89245</v>
      </c>
      <c r="K103" s="4">
        <v>28.241330000000001</v>
      </c>
      <c r="L103" s="4">
        <v>31.823920000000001</v>
      </c>
      <c r="M103" s="4">
        <v>31.62951</v>
      </c>
      <c r="N103" s="4">
        <v>33.67794</v>
      </c>
      <c r="O103" s="4">
        <v>28.799309999999998</v>
      </c>
      <c r="P103" s="4">
        <v>31.576129999999999</v>
      </c>
      <c r="Q103" s="4">
        <v>32.600520000000003</v>
      </c>
      <c r="R103" s="4">
        <v>26.165690000000001</v>
      </c>
      <c r="S103" s="4">
        <v>27.599409999999999</v>
      </c>
      <c r="T103" s="4">
        <v>30.412939999999999</v>
      </c>
      <c r="U103" s="4">
        <v>32.209940000000003</v>
      </c>
      <c r="V103" s="4">
        <v>29.766349999999999</v>
      </c>
      <c r="W103" s="4">
        <v>30.64594</v>
      </c>
      <c r="X103" s="4">
        <v>30.9603</v>
      </c>
      <c r="Y103" s="4">
        <v>30.126110000000001</v>
      </c>
      <c r="Z103" s="4">
        <v>31.843309999999999</v>
      </c>
      <c r="AA103" s="4">
        <v>26.113790000000002</v>
      </c>
      <c r="AB103" s="4">
        <v>30.211010000000002</v>
      </c>
      <c r="AC103" s="4">
        <v>31.789850000000001</v>
      </c>
      <c r="AD103" s="4">
        <v>28.941500000000001</v>
      </c>
      <c r="AE103" s="4">
        <v>30.218530000000001</v>
      </c>
      <c r="AF103" s="4">
        <v>30.05133</v>
      </c>
      <c r="AG103" s="4">
        <v>29.238520000000001</v>
      </c>
      <c r="AH103" s="4">
        <v>27.98244</v>
      </c>
      <c r="AI103" s="4">
        <v>28.27704</v>
      </c>
      <c r="AJ103" s="4">
        <v>30.203019999999999</v>
      </c>
      <c r="AK103" s="4"/>
      <c r="AL103" s="4"/>
      <c r="AM103" s="4"/>
      <c r="AN103" s="4"/>
      <c r="AO103" s="4"/>
      <c r="AP103" s="4">
        <v>25.577269999999999</v>
      </c>
      <c r="AQ103" s="4">
        <v>24.662600000000001</v>
      </c>
      <c r="AR103" s="4">
        <v>28.34911</v>
      </c>
      <c r="AS103" s="4">
        <v>24.71546</v>
      </c>
      <c r="AT103" s="4">
        <v>25.44192</v>
      </c>
      <c r="AU103" s="4">
        <v>22.561620000000001</v>
      </c>
      <c r="AV103" s="4">
        <v>24.444859999999998</v>
      </c>
      <c r="AW103" s="4">
        <v>23.121739999999999</v>
      </c>
      <c r="AX103" s="4">
        <v>24.327069999999999</v>
      </c>
      <c r="AY103" s="4">
        <v>26.424230000000001</v>
      </c>
      <c r="AZ103" s="4">
        <v>22.67896</v>
      </c>
      <c r="BA103" s="4">
        <v>24.393329999999999</v>
      </c>
      <c r="BB103" s="4">
        <v>25.470669999999998</v>
      </c>
      <c r="BC103" s="4">
        <v>24.28839</v>
      </c>
      <c r="BD103" s="4">
        <v>23.395140000000001</v>
      </c>
      <c r="BE103" s="4">
        <v>24.400580000000001</v>
      </c>
      <c r="BF103" s="4">
        <v>25.135860000000001</v>
      </c>
      <c r="BG103" s="4">
        <v>24.300350000000002</v>
      </c>
      <c r="BH103" s="4">
        <v>24.02928</v>
      </c>
      <c r="BI103" s="4">
        <v>23.743020000000001</v>
      </c>
      <c r="BJ103" s="4">
        <v>24.07883</v>
      </c>
      <c r="BK103" s="4">
        <v>23.58474</v>
      </c>
      <c r="BL103" s="4">
        <v>22.993590000000001</v>
      </c>
      <c r="BM103" s="4">
        <v>22.972919999999998</v>
      </c>
      <c r="BN103" s="4">
        <v>22.885459999999998</v>
      </c>
      <c r="BO103" s="4">
        <v>24.691240000000001</v>
      </c>
      <c r="BP103" s="4">
        <v>26.124359999999999</v>
      </c>
      <c r="BQ103" s="4">
        <v>23.702929999999999</v>
      </c>
      <c r="BR103" s="4">
        <v>23.999320000000001</v>
      </c>
      <c r="BS103" s="4">
        <v>25.4147</v>
      </c>
      <c r="BT103" s="4">
        <v>26.314920000000001</v>
      </c>
      <c r="BU103" s="4">
        <v>25.993580000000001</v>
      </c>
    </row>
    <row r="104" spans="1:81" x14ac:dyDescent="0.3">
      <c r="A104" s="12"/>
      <c r="B104" s="4"/>
      <c r="C104" s="4"/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  <c r="AA104" s="4"/>
      <c r="AB104" s="4"/>
      <c r="AC104" s="4"/>
      <c r="AD104" s="4"/>
      <c r="AE104" s="4"/>
      <c r="AF104" s="4"/>
      <c r="AG104" s="4"/>
      <c r="AH104" s="4"/>
      <c r="AI104" s="4"/>
      <c r="AJ104" s="4"/>
      <c r="AK104" s="4"/>
      <c r="AL104" s="4"/>
      <c r="AM104" s="4"/>
      <c r="AN104" s="4"/>
      <c r="AO104" s="4"/>
      <c r="AP104" s="4"/>
      <c r="AQ104" s="4"/>
      <c r="AR104" s="4"/>
      <c r="AS104" s="4"/>
      <c r="AT104" s="4"/>
      <c r="AU104" s="4"/>
      <c r="AV104" s="4"/>
      <c r="AW104" s="4"/>
      <c r="AX104" s="4"/>
      <c r="AY104" s="4"/>
      <c r="AZ104" s="4"/>
      <c r="BA104" s="4"/>
      <c r="BB104" s="4"/>
      <c r="BC104" s="4"/>
      <c r="BD104" s="4"/>
      <c r="BE104" s="4"/>
      <c r="BF104" s="4"/>
      <c r="BG104" s="4"/>
      <c r="BH104" s="4"/>
      <c r="BI104" s="4"/>
      <c r="BJ104" s="4"/>
      <c r="BK104" s="4"/>
      <c r="BL104" s="4"/>
      <c r="BM104" s="4"/>
      <c r="BN104" s="4"/>
      <c r="BO104" s="4"/>
      <c r="BP104" s="4"/>
      <c r="BQ104" s="4"/>
      <c r="BR104" s="4"/>
      <c r="BS104" s="4"/>
      <c r="BT104" s="4"/>
      <c r="BU104" s="4"/>
    </row>
    <row r="105" spans="1:81" x14ac:dyDescent="0.3">
      <c r="A105" s="83" t="s">
        <v>150</v>
      </c>
      <c r="B105" s="16"/>
    </row>
    <row r="106" spans="1:81" x14ac:dyDescent="0.3">
      <c r="A106" s="5"/>
      <c r="B106" s="86" t="s">
        <v>24</v>
      </c>
      <c r="C106" s="86"/>
      <c r="D106" s="86" t="s">
        <v>27</v>
      </c>
      <c r="E106" s="86"/>
    </row>
    <row r="107" spans="1:81" x14ac:dyDescent="0.3">
      <c r="A107" s="12" t="s">
        <v>145</v>
      </c>
      <c r="B107" s="4">
        <v>21</v>
      </c>
      <c r="C107" s="4"/>
      <c r="D107" s="4">
        <v>0</v>
      </c>
      <c r="E107" s="4"/>
    </row>
    <row r="108" spans="1:81" x14ac:dyDescent="0.3">
      <c r="A108" s="12" t="s">
        <v>146</v>
      </c>
      <c r="B108" s="4">
        <v>18</v>
      </c>
      <c r="C108" s="4"/>
      <c r="D108" s="4">
        <v>0</v>
      </c>
      <c r="E108" s="4"/>
    </row>
    <row r="109" spans="1:81" x14ac:dyDescent="0.3">
      <c r="A109" s="12" t="s">
        <v>147</v>
      </c>
      <c r="B109" s="4">
        <v>12</v>
      </c>
      <c r="C109" s="4"/>
      <c r="D109" s="4">
        <v>3</v>
      </c>
      <c r="E109" s="4"/>
    </row>
    <row r="110" spans="1:81" x14ac:dyDescent="0.3">
      <c r="A110" s="12" t="s">
        <v>148</v>
      </c>
      <c r="B110" s="4">
        <v>0</v>
      </c>
      <c r="C110" s="4"/>
      <c r="D110" s="4">
        <v>6</v>
      </c>
      <c r="E110" s="4"/>
    </row>
    <row r="111" spans="1:81" x14ac:dyDescent="0.3">
      <c r="A111" s="12" t="s">
        <v>149</v>
      </c>
      <c r="B111" s="4">
        <v>0</v>
      </c>
      <c r="C111" s="4"/>
      <c r="D111" s="4">
        <v>42</v>
      </c>
      <c r="E111" s="4"/>
    </row>
    <row r="113" spans="1:61" x14ac:dyDescent="0.3">
      <c r="A113" s="15" t="s">
        <v>151</v>
      </c>
    </row>
    <row r="114" spans="1:61" x14ac:dyDescent="0.3">
      <c r="A114" s="15" t="s">
        <v>359</v>
      </c>
      <c r="B114" s="16"/>
      <c r="C114" s="16"/>
      <c r="D114" s="16"/>
    </row>
    <row r="115" spans="1:61" x14ac:dyDescent="0.3">
      <c r="B115" s="86" t="s">
        <v>152</v>
      </c>
      <c r="C115" s="86"/>
      <c r="D115" s="86"/>
      <c r="E115" s="86"/>
      <c r="F115" s="86"/>
      <c r="G115" s="86"/>
      <c r="H115" s="86"/>
      <c r="I115" s="86"/>
      <c r="J115" s="86"/>
      <c r="K115" s="86"/>
      <c r="L115" s="86"/>
      <c r="M115" s="86"/>
      <c r="N115" s="86"/>
      <c r="O115" s="86"/>
      <c r="P115" s="86"/>
      <c r="Q115" s="86"/>
      <c r="R115" s="86"/>
      <c r="S115" s="86"/>
      <c r="T115" s="86"/>
      <c r="U115" s="86"/>
      <c r="V115" s="86"/>
      <c r="W115" s="86"/>
      <c r="X115" s="86"/>
      <c r="Y115" s="86"/>
      <c r="Z115" s="86"/>
      <c r="AA115" s="86"/>
      <c r="AB115" s="86"/>
      <c r="AC115" s="86"/>
      <c r="AD115" s="86"/>
      <c r="AE115" s="86"/>
      <c r="AF115" s="86"/>
      <c r="AG115" s="86" t="s">
        <v>153</v>
      </c>
      <c r="AH115" s="86"/>
      <c r="AI115" s="86"/>
      <c r="AJ115" s="86"/>
      <c r="AK115" s="86"/>
      <c r="AL115" s="86"/>
      <c r="AM115" s="86"/>
      <c r="AN115" s="86"/>
      <c r="AO115" s="86"/>
      <c r="AP115" s="86"/>
      <c r="AQ115" s="86"/>
      <c r="AR115" s="86"/>
      <c r="AS115" s="86"/>
      <c r="AT115" s="86"/>
      <c r="AU115" s="86"/>
      <c r="AV115" s="86"/>
      <c r="AW115" s="86"/>
      <c r="AX115" s="86"/>
      <c r="AY115" s="86"/>
      <c r="AZ115" s="86"/>
      <c r="BA115" s="86"/>
      <c r="BB115" s="86"/>
      <c r="BC115" s="86"/>
      <c r="BD115" s="86"/>
      <c r="BE115" s="86"/>
      <c r="BF115" s="86"/>
      <c r="BG115" s="86"/>
      <c r="BH115" s="86"/>
      <c r="BI115" s="86"/>
    </row>
    <row r="116" spans="1:61" x14ac:dyDescent="0.3">
      <c r="B116" s="80" t="s">
        <v>30</v>
      </c>
      <c r="C116" s="80" t="s">
        <v>31</v>
      </c>
      <c r="D116" s="80" t="s">
        <v>32</v>
      </c>
      <c r="E116" s="80" t="s">
        <v>33</v>
      </c>
      <c r="F116" s="80" t="s">
        <v>34</v>
      </c>
      <c r="G116" s="80" t="s">
        <v>35</v>
      </c>
      <c r="H116" s="80" t="s">
        <v>36</v>
      </c>
      <c r="I116" s="80" t="s">
        <v>37</v>
      </c>
      <c r="J116" s="80" t="s">
        <v>38</v>
      </c>
      <c r="K116" s="80" t="s">
        <v>39</v>
      </c>
      <c r="L116" s="80" t="s">
        <v>54</v>
      </c>
      <c r="M116" s="80" t="s">
        <v>55</v>
      </c>
      <c r="N116" s="80" t="s">
        <v>56</v>
      </c>
      <c r="O116" s="80" t="s">
        <v>57</v>
      </c>
      <c r="P116" s="80" t="s">
        <v>58</v>
      </c>
      <c r="Q116" s="80" t="s">
        <v>59</v>
      </c>
      <c r="R116" s="80" t="s">
        <v>60</v>
      </c>
      <c r="S116" s="80" t="s">
        <v>61</v>
      </c>
      <c r="T116" s="80" t="s">
        <v>62</v>
      </c>
      <c r="U116" s="80" t="s">
        <v>63</v>
      </c>
      <c r="V116" s="80" t="s">
        <v>64</v>
      </c>
      <c r="W116" s="80" t="s">
        <v>65</v>
      </c>
      <c r="X116" s="80" t="s">
        <v>66</v>
      </c>
      <c r="Y116" s="80" t="s">
        <v>67</v>
      </c>
      <c r="Z116" s="80" t="s">
        <v>70</v>
      </c>
      <c r="AA116" s="80" t="s">
        <v>71</v>
      </c>
      <c r="AB116" s="80" t="s">
        <v>72</v>
      </c>
      <c r="AC116" s="80" t="s">
        <v>73</v>
      </c>
      <c r="AD116" s="80" t="s">
        <v>74</v>
      </c>
      <c r="AE116" s="80" t="s">
        <v>75</v>
      </c>
      <c r="AF116" s="80" t="s">
        <v>76</v>
      </c>
      <c r="AG116" s="80" t="s">
        <v>30</v>
      </c>
      <c r="AH116" s="80" t="s">
        <v>31</v>
      </c>
      <c r="AI116" s="80" t="s">
        <v>32</v>
      </c>
      <c r="AJ116" s="80" t="s">
        <v>33</v>
      </c>
      <c r="AK116" s="80" t="s">
        <v>34</v>
      </c>
      <c r="AL116" s="80" t="s">
        <v>35</v>
      </c>
      <c r="AM116" s="80" t="s">
        <v>36</v>
      </c>
      <c r="AN116" s="80" t="s">
        <v>37</v>
      </c>
      <c r="AO116" s="80" t="s">
        <v>38</v>
      </c>
      <c r="AP116" s="80" t="s">
        <v>39</v>
      </c>
      <c r="AQ116" s="80" t="s">
        <v>54</v>
      </c>
      <c r="AR116" s="80" t="s">
        <v>55</v>
      </c>
      <c r="AS116" s="80" t="s">
        <v>56</v>
      </c>
      <c r="AT116" s="80" t="s">
        <v>57</v>
      </c>
      <c r="AU116" s="80" t="s">
        <v>58</v>
      </c>
      <c r="AV116" s="80" t="s">
        <v>59</v>
      </c>
      <c r="AW116" s="80" t="s">
        <v>60</v>
      </c>
      <c r="AX116" s="80" t="s">
        <v>61</v>
      </c>
      <c r="AY116" s="80" t="s">
        <v>62</v>
      </c>
      <c r="AZ116" s="80" t="s">
        <v>63</v>
      </c>
      <c r="BA116" s="80" t="s">
        <v>64</v>
      </c>
      <c r="BB116" s="80" t="s">
        <v>65</v>
      </c>
      <c r="BC116" s="80" t="s">
        <v>66</v>
      </c>
      <c r="BD116" s="80" t="s">
        <v>67</v>
      </c>
      <c r="BE116" s="80" t="s">
        <v>70</v>
      </c>
      <c r="BF116" s="80" t="s">
        <v>71</v>
      </c>
      <c r="BG116" s="80" t="s">
        <v>72</v>
      </c>
      <c r="BH116" s="80" t="s">
        <v>73</v>
      </c>
      <c r="BI116" s="80" t="s">
        <v>74</v>
      </c>
    </row>
    <row r="117" spans="1:61" x14ac:dyDescent="0.3">
      <c r="A117" t="s">
        <v>116</v>
      </c>
      <c r="B117" s="4">
        <v>30.727910000000001</v>
      </c>
      <c r="C117" s="4">
        <v>35.247819999999997</v>
      </c>
      <c r="D117" s="4">
        <v>35.100239999999999</v>
      </c>
      <c r="E117" s="4">
        <v>30.89002</v>
      </c>
      <c r="F117" s="4">
        <v>31.39385</v>
      </c>
      <c r="G117" s="4">
        <v>33.115099999999998</v>
      </c>
      <c r="H117" s="4">
        <v>34.981119999999997</v>
      </c>
      <c r="I117" s="4">
        <v>32.096220000000002</v>
      </c>
      <c r="J117" s="4">
        <v>32.03295</v>
      </c>
      <c r="K117" s="4">
        <v>35.257010000000001</v>
      </c>
      <c r="L117" s="4">
        <v>32.114040000000003</v>
      </c>
      <c r="M117" s="4">
        <v>33.325429999999997</v>
      </c>
      <c r="N117" s="4">
        <v>34.61506</v>
      </c>
      <c r="O117" s="4">
        <v>34.646599999999999</v>
      </c>
      <c r="P117" s="4">
        <v>30.622990000000001</v>
      </c>
      <c r="Q117" s="4">
        <v>31.294180000000001</v>
      </c>
      <c r="R117" s="4">
        <v>33.9876</v>
      </c>
      <c r="S117" s="4">
        <v>34.315269999999998</v>
      </c>
      <c r="T117" s="4">
        <v>28.896409999999999</v>
      </c>
      <c r="U117" s="4">
        <v>28.64236</v>
      </c>
      <c r="V117" s="4">
        <v>31.575900000000001</v>
      </c>
      <c r="W117" s="4">
        <v>30.68967</v>
      </c>
      <c r="X117" s="4">
        <v>32.564660000000003</v>
      </c>
      <c r="Y117" s="4">
        <v>32.708359999999999</v>
      </c>
      <c r="Z117" s="4">
        <v>32.902180000000001</v>
      </c>
      <c r="AA117" s="4">
        <v>32.697569999999999</v>
      </c>
      <c r="AB117" s="4">
        <v>31.004149999999999</v>
      </c>
      <c r="AC117" s="4">
        <v>32.598410000000001</v>
      </c>
      <c r="AD117" s="4">
        <v>33.670259999999999</v>
      </c>
      <c r="AE117" s="4">
        <v>31.746420000000001</v>
      </c>
      <c r="AF117" s="4">
        <v>33.245930000000001</v>
      </c>
      <c r="AG117" s="4">
        <v>31.45646</v>
      </c>
      <c r="AH117" s="4">
        <v>28.55274</v>
      </c>
      <c r="AI117" s="4">
        <v>27.318619999999999</v>
      </c>
      <c r="AJ117" s="4">
        <v>30.717459999999999</v>
      </c>
      <c r="AK117" s="4">
        <v>25.891539999999999</v>
      </c>
      <c r="AL117" s="4">
        <v>26.3445</v>
      </c>
      <c r="AM117" s="4">
        <v>26.146339999999999</v>
      </c>
      <c r="AN117" s="4">
        <v>30.37172</v>
      </c>
      <c r="AO117" s="4">
        <v>30.727910000000001</v>
      </c>
      <c r="AP117" s="4">
        <v>30.703980000000001</v>
      </c>
      <c r="AQ117" s="4">
        <v>24.500820000000001</v>
      </c>
      <c r="AR117" s="4">
        <v>32.706609999999998</v>
      </c>
      <c r="AS117" s="4">
        <v>30.895990000000001</v>
      </c>
      <c r="AT117" s="4">
        <v>31.39809</v>
      </c>
      <c r="AU117" s="4">
        <v>24.84844</v>
      </c>
      <c r="AV117" s="4">
        <v>24.518560000000001</v>
      </c>
      <c r="AW117" s="4">
        <v>27.345459999999999</v>
      </c>
      <c r="AX117" s="4">
        <v>27.19735</v>
      </c>
      <c r="AY117" s="4">
        <v>24.766169999999999</v>
      </c>
      <c r="AZ117" s="4">
        <v>24.797910000000002</v>
      </c>
      <c r="BA117" s="4">
        <v>26.450189999999999</v>
      </c>
      <c r="BB117" s="4">
        <v>26.52064</v>
      </c>
      <c r="BC117" s="4">
        <v>26.230119999999999</v>
      </c>
      <c r="BD117" s="4">
        <v>24.417899999999999</v>
      </c>
      <c r="BE117" s="4">
        <v>23.615269999999999</v>
      </c>
      <c r="BF117" s="4">
        <v>24.74522</v>
      </c>
      <c r="BG117" s="4">
        <v>25.06887</v>
      </c>
      <c r="BH117" s="4">
        <v>24.673159999999999</v>
      </c>
      <c r="BI117" s="4">
        <v>23.821449999999999</v>
      </c>
    </row>
    <row r="118" spans="1:61" x14ac:dyDescent="0.3">
      <c r="A118" t="s">
        <v>117</v>
      </c>
      <c r="B118" s="4">
        <v>31.76585</v>
      </c>
      <c r="C118" s="4">
        <v>31.289359999999999</v>
      </c>
      <c r="D118" s="4">
        <v>37.659289999999999</v>
      </c>
      <c r="E118" s="4">
        <v>33.639870000000002</v>
      </c>
      <c r="F118" s="4">
        <v>33.880310000000001</v>
      </c>
      <c r="G118" s="4">
        <v>36.08381</v>
      </c>
      <c r="H118" s="4">
        <v>31.76585</v>
      </c>
      <c r="I118" s="4">
        <v>31.289359999999999</v>
      </c>
      <c r="J118" s="4">
        <v>37.659289999999999</v>
      </c>
      <c r="K118" s="4">
        <v>33.639870000000002</v>
      </c>
      <c r="L118" s="4">
        <v>33.880310000000001</v>
      </c>
      <c r="M118" s="4">
        <v>36.08381</v>
      </c>
      <c r="N118" s="4">
        <v>36.115819999999999</v>
      </c>
      <c r="O118" s="4">
        <v>34.578960000000002</v>
      </c>
      <c r="P118" s="4">
        <v>33.607140000000001</v>
      </c>
      <c r="Q118" s="4">
        <v>35.077710000000003</v>
      </c>
      <c r="R118" s="4">
        <v>34.361739999999998</v>
      </c>
      <c r="S118" s="4">
        <v>31.80124</v>
      </c>
      <c r="T118" s="4">
        <v>32.376480000000001</v>
      </c>
      <c r="U118" s="4">
        <v>32.136940000000003</v>
      </c>
      <c r="V118" s="4">
        <v>30.025950000000002</v>
      </c>
      <c r="W118" s="4">
        <v>32.406280000000002</v>
      </c>
      <c r="X118" s="4">
        <v>35.876690000000004</v>
      </c>
      <c r="Y118" s="4">
        <v>34.852649999999997</v>
      </c>
      <c r="Z118" s="4">
        <v>32.344700000000003</v>
      </c>
      <c r="AA118" s="4"/>
      <c r="AB118" s="4"/>
      <c r="AC118" s="4"/>
      <c r="AD118" s="4"/>
      <c r="AE118" s="4"/>
      <c r="AF118" s="4"/>
      <c r="AG118" s="4">
        <v>27.372710000000001</v>
      </c>
      <c r="AH118" s="4">
        <v>27.372710000000001</v>
      </c>
      <c r="AI118" s="4">
        <v>28.396129999999999</v>
      </c>
      <c r="AJ118" s="4">
        <v>26.214179999999999</v>
      </c>
      <c r="AK118" s="4">
        <v>26.322890000000001</v>
      </c>
      <c r="AL118" s="4">
        <v>24.99868</v>
      </c>
      <c r="AM118" s="4">
        <v>24.69014</v>
      </c>
      <c r="AN118" s="4">
        <v>29.07227</v>
      </c>
      <c r="AO118" s="4">
        <v>25.039829999999998</v>
      </c>
      <c r="AP118" s="4">
        <v>24.62088</v>
      </c>
      <c r="AQ118" s="4">
        <v>25.041270000000001</v>
      </c>
      <c r="AR118" s="4">
        <v>24.125640000000001</v>
      </c>
      <c r="AS118" s="4">
        <v>25.461960000000001</v>
      </c>
      <c r="AT118" s="4">
        <v>25.48997</v>
      </c>
      <c r="AU118" s="4">
        <v>28.283439999999999</v>
      </c>
      <c r="AV118" s="4">
        <v>29.64001</v>
      </c>
      <c r="AW118" s="4">
        <v>22.59646</v>
      </c>
      <c r="AX118" s="4">
        <v>23.473490000000002</v>
      </c>
      <c r="AY118" s="4">
        <v>25.65438</v>
      </c>
      <c r="AZ118" s="4">
        <v>26.027750000000001</v>
      </c>
      <c r="BA118" s="4">
        <v>26.49635</v>
      </c>
      <c r="BB118" s="4"/>
      <c r="BC118" s="4"/>
      <c r="BD118" s="4"/>
      <c r="BE118" s="4"/>
      <c r="BF118" s="4"/>
      <c r="BG118" s="4"/>
      <c r="BH118" s="4"/>
      <c r="BI118" s="4"/>
    </row>
  </sheetData>
  <mergeCells count="26">
    <mergeCell ref="B115:AF115"/>
    <mergeCell ref="AG115:BI115"/>
    <mergeCell ref="B100:AO100"/>
    <mergeCell ref="AP100:BU100"/>
    <mergeCell ref="B106:C106"/>
    <mergeCell ref="D106:E106"/>
    <mergeCell ref="L60:S60"/>
    <mergeCell ref="B60:K60"/>
    <mergeCell ref="B36:L36"/>
    <mergeCell ref="M36:U36"/>
    <mergeCell ref="B42:K42"/>
    <mergeCell ref="L42:T42"/>
    <mergeCell ref="B48:L48"/>
    <mergeCell ref="M48:U48"/>
    <mergeCell ref="L24:T24"/>
    <mergeCell ref="B24:K24"/>
    <mergeCell ref="B30:L30"/>
    <mergeCell ref="M30:U30"/>
    <mergeCell ref="B54:L54"/>
    <mergeCell ref="M54:U54"/>
    <mergeCell ref="B4:L4"/>
    <mergeCell ref="M4:W4"/>
    <mergeCell ref="B12:L12"/>
    <mergeCell ref="M12:U12"/>
    <mergeCell ref="B18:L18"/>
    <mergeCell ref="M18:U18"/>
  </mergeCells>
  <phoneticPr fontId="4" type="noConversion"/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6B5CF7-9D87-42DA-B866-90D58E984EE3}">
  <dimension ref="A1:O68"/>
  <sheetViews>
    <sheetView topLeftCell="A43" workbookViewId="0">
      <selection activeCell="A57" sqref="A57"/>
    </sheetView>
  </sheetViews>
  <sheetFormatPr defaultRowHeight="14.4" x14ac:dyDescent="0.3"/>
  <cols>
    <col min="1" max="1" width="14.5546875" customWidth="1"/>
  </cols>
  <sheetData>
    <row r="1" spans="1:15" x14ac:dyDescent="0.3">
      <c r="A1" s="15" t="s">
        <v>154</v>
      </c>
      <c r="B1" s="16"/>
      <c r="C1" s="16"/>
      <c r="D1" s="16"/>
    </row>
    <row r="2" spans="1:15" x14ac:dyDescent="0.3">
      <c r="A2" s="15" t="s">
        <v>363</v>
      </c>
      <c r="B2" s="16"/>
      <c r="C2" s="16"/>
      <c r="D2" s="16"/>
    </row>
    <row r="3" spans="1:15" x14ac:dyDescent="0.3">
      <c r="A3" t="s">
        <v>157</v>
      </c>
      <c r="B3" s="5" t="s">
        <v>0</v>
      </c>
      <c r="C3" s="5" t="s">
        <v>7</v>
      </c>
      <c r="D3" s="5" t="s">
        <v>8</v>
      </c>
      <c r="E3" s="5" t="s">
        <v>100</v>
      </c>
      <c r="I3" s="2"/>
      <c r="J3" s="2"/>
      <c r="K3" s="5"/>
      <c r="L3" s="2"/>
    </row>
    <row r="4" spans="1:15" x14ac:dyDescent="0.3">
      <c r="A4" t="s">
        <v>4</v>
      </c>
      <c r="B4" s="4">
        <v>213</v>
      </c>
      <c r="C4" s="4">
        <v>371.67</v>
      </c>
      <c r="D4" s="4">
        <v>190.67</v>
      </c>
      <c r="E4" s="4">
        <v>139.33000000000001</v>
      </c>
    </row>
    <row r="5" spans="1:15" x14ac:dyDescent="0.3">
      <c r="A5" t="s">
        <v>5</v>
      </c>
      <c r="B5" s="4">
        <v>301</v>
      </c>
      <c r="C5" s="4">
        <v>467.5</v>
      </c>
      <c r="D5" s="4">
        <v>256.5</v>
      </c>
      <c r="E5" s="4">
        <v>141.66999999999999</v>
      </c>
    </row>
    <row r="6" spans="1:15" x14ac:dyDescent="0.3">
      <c r="A6" t="s">
        <v>6</v>
      </c>
      <c r="B6" s="4">
        <v>261.67</v>
      </c>
      <c r="C6" s="4">
        <v>441.67</v>
      </c>
      <c r="D6" s="4">
        <v>234.67</v>
      </c>
      <c r="E6" s="4" t="s">
        <v>347</v>
      </c>
    </row>
    <row r="8" spans="1:15" x14ac:dyDescent="0.3">
      <c r="A8" s="15" t="s">
        <v>362</v>
      </c>
      <c r="B8" s="16"/>
      <c r="C8" s="16"/>
      <c r="D8" s="16"/>
      <c r="E8" s="16"/>
      <c r="F8" s="16"/>
      <c r="G8" s="16"/>
      <c r="H8" s="16"/>
    </row>
    <row r="9" spans="1:15" ht="43.2" x14ac:dyDescent="0.3">
      <c r="A9" s="6" t="s">
        <v>216</v>
      </c>
      <c r="B9" s="6" t="s">
        <v>213</v>
      </c>
      <c r="C9" s="6" t="s">
        <v>212</v>
      </c>
      <c r="D9" s="6" t="s">
        <v>214</v>
      </c>
      <c r="E9" s="6" t="s">
        <v>215</v>
      </c>
      <c r="F9" s="6" t="s">
        <v>218</v>
      </c>
      <c r="G9" s="6" t="s">
        <v>219</v>
      </c>
      <c r="H9" s="6" t="s">
        <v>220</v>
      </c>
    </row>
    <row r="10" spans="1:15" x14ac:dyDescent="0.3">
      <c r="A10" t="s">
        <v>226</v>
      </c>
      <c r="B10">
        <v>390.61</v>
      </c>
      <c r="C10">
        <v>217.75</v>
      </c>
      <c r="D10">
        <v>141.78</v>
      </c>
      <c r="E10">
        <v>214.44</v>
      </c>
      <c r="F10">
        <v>17.100000000000001</v>
      </c>
      <c r="G10">
        <v>2.89</v>
      </c>
      <c r="H10">
        <v>2.89</v>
      </c>
    </row>
    <row r="11" spans="1:15" ht="43.2" x14ac:dyDescent="0.3">
      <c r="A11" t="s">
        <v>217</v>
      </c>
      <c r="B11" s="6" t="s">
        <v>213</v>
      </c>
      <c r="C11" s="6" t="s">
        <v>212</v>
      </c>
      <c r="D11" s="6" t="s">
        <v>221</v>
      </c>
      <c r="E11" s="6" t="s">
        <v>215</v>
      </c>
      <c r="F11" s="6" t="s">
        <v>222</v>
      </c>
      <c r="G11" s="6" t="s">
        <v>223</v>
      </c>
      <c r="H11" s="6" t="s">
        <v>224</v>
      </c>
    </row>
    <row r="12" spans="1:15" x14ac:dyDescent="0.3">
      <c r="A12" t="s">
        <v>226</v>
      </c>
      <c r="B12">
        <v>390.61</v>
      </c>
      <c r="C12">
        <v>217.75</v>
      </c>
      <c r="D12">
        <v>187.78</v>
      </c>
      <c r="E12">
        <v>214.44</v>
      </c>
      <c r="F12">
        <v>184.22</v>
      </c>
      <c r="G12">
        <v>185.11</v>
      </c>
      <c r="H12">
        <v>179.94</v>
      </c>
    </row>
    <row r="14" spans="1:15" x14ac:dyDescent="0.3">
      <c r="A14" s="15" t="s">
        <v>155</v>
      </c>
      <c r="B14" s="16"/>
    </row>
    <row r="15" spans="1:15" x14ac:dyDescent="0.3">
      <c r="A15" s="15" t="s">
        <v>366</v>
      </c>
      <c r="B15" s="16"/>
      <c r="C15" s="16"/>
      <c r="D15" s="16"/>
      <c r="E15" s="16"/>
      <c r="F15" s="16"/>
      <c r="I15" s="15" t="s">
        <v>365</v>
      </c>
      <c r="J15" s="16"/>
      <c r="K15" s="16"/>
      <c r="L15" s="16"/>
      <c r="M15" s="16"/>
      <c r="N15" s="16"/>
      <c r="O15" s="16"/>
    </row>
    <row r="16" spans="1:15" ht="57.6" x14ac:dyDescent="0.3">
      <c r="A16" s="6" t="s">
        <v>13</v>
      </c>
      <c r="B16" s="7" t="s">
        <v>9</v>
      </c>
      <c r="C16" s="7" t="s">
        <v>10</v>
      </c>
      <c r="D16" s="7" t="s">
        <v>11</v>
      </c>
      <c r="E16" s="7" t="s">
        <v>12</v>
      </c>
      <c r="I16" s="6" t="s">
        <v>14</v>
      </c>
      <c r="J16" s="7" t="s">
        <v>15</v>
      </c>
      <c r="K16" s="7" t="s">
        <v>16</v>
      </c>
      <c r="L16" s="7" t="s">
        <v>17</v>
      </c>
      <c r="M16" s="7" t="s">
        <v>12</v>
      </c>
    </row>
    <row r="17" spans="1:13" x14ac:dyDescent="0.3">
      <c r="A17" t="s">
        <v>4</v>
      </c>
      <c r="B17" s="8">
        <v>0.35892857142856854</v>
      </c>
      <c r="C17" s="8">
        <v>31.964285714285719</v>
      </c>
      <c r="D17" s="8">
        <v>2.6785714285714288</v>
      </c>
      <c r="E17" s="8">
        <v>64.998214285714283</v>
      </c>
      <c r="I17" t="s">
        <v>4</v>
      </c>
      <c r="J17" s="8">
        <v>43.82692307692308</v>
      </c>
      <c r="K17" s="8">
        <v>18.117408906882591</v>
      </c>
      <c r="L17" s="8">
        <v>1.214574898785425</v>
      </c>
      <c r="M17" s="8">
        <v>36.84109311740891</v>
      </c>
    </row>
    <row r="18" spans="1:13" x14ac:dyDescent="0.3">
      <c r="A18" t="s">
        <v>5</v>
      </c>
      <c r="B18" s="8">
        <v>0.83752093802345051</v>
      </c>
      <c r="C18" s="8">
        <v>22.613065326633166</v>
      </c>
      <c r="D18" s="8">
        <v>1.340033500837521</v>
      </c>
      <c r="E18" s="8">
        <v>75.209380234505858</v>
      </c>
      <c r="I18" t="s">
        <v>5</v>
      </c>
      <c r="J18" s="8">
        <v>39.856557377049178</v>
      </c>
      <c r="K18" s="8">
        <v>13.831967213114755</v>
      </c>
      <c r="L18" s="8">
        <v>0.30737704918032788</v>
      </c>
      <c r="M18" s="8">
        <v>46.004098360655739</v>
      </c>
    </row>
    <row r="19" spans="1:13" x14ac:dyDescent="0.3">
      <c r="A19" t="s">
        <v>6</v>
      </c>
      <c r="B19" s="8">
        <v>3.7688442211055198</v>
      </c>
      <c r="C19" s="8">
        <v>21.733668341708544</v>
      </c>
      <c r="D19" s="8">
        <v>1.3819095477386936</v>
      </c>
      <c r="E19" s="8">
        <v>73.115577889447238</v>
      </c>
      <c r="I19" t="s">
        <v>6</v>
      </c>
      <c r="J19" s="8">
        <v>43.227239082161361</v>
      </c>
      <c r="K19" s="8">
        <v>12.805329385640265</v>
      </c>
      <c r="L19" s="8">
        <v>0.8882309400444115</v>
      </c>
      <c r="M19" s="8">
        <v>43.07920059215396</v>
      </c>
    </row>
    <row r="21" spans="1:13" x14ac:dyDescent="0.3">
      <c r="A21" s="15" t="s">
        <v>156</v>
      </c>
      <c r="B21" s="16"/>
    </row>
    <row r="22" spans="1:13" x14ac:dyDescent="0.3">
      <c r="A22" s="15" t="s">
        <v>364</v>
      </c>
      <c r="B22" s="16"/>
      <c r="C22" s="16"/>
      <c r="D22" s="16"/>
    </row>
    <row r="23" spans="1:13" x14ac:dyDescent="0.3">
      <c r="A23" t="s">
        <v>158</v>
      </c>
      <c r="B23" s="5" t="s">
        <v>0</v>
      </c>
      <c r="C23" s="5" t="s">
        <v>7</v>
      </c>
      <c r="D23" s="5" t="s">
        <v>8</v>
      </c>
      <c r="E23" s="5" t="s">
        <v>100</v>
      </c>
    </row>
    <row r="24" spans="1:13" x14ac:dyDescent="0.3">
      <c r="A24" t="s">
        <v>4</v>
      </c>
      <c r="B24" s="4">
        <v>491</v>
      </c>
      <c r="C24" s="4">
        <v>576.33000000000004</v>
      </c>
      <c r="D24" s="4">
        <v>421.67</v>
      </c>
      <c r="E24" s="4">
        <v>152</v>
      </c>
    </row>
    <row r="25" spans="1:13" x14ac:dyDescent="0.3">
      <c r="A25" t="s">
        <v>5</v>
      </c>
      <c r="B25" s="4">
        <v>434.67</v>
      </c>
      <c r="C25" s="4">
        <v>505</v>
      </c>
      <c r="D25" s="4">
        <v>404</v>
      </c>
      <c r="E25" s="4">
        <v>137</v>
      </c>
    </row>
    <row r="26" spans="1:13" x14ac:dyDescent="0.3">
      <c r="A26" t="s">
        <v>6</v>
      </c>
      <c r="B26" s="4">
        <v>588.33000000000004</v>
      </c>
      <c r="C26" s="4">
        <v>653.33000000000004</v>
      </c>
      <c r="D26" s="4">
        <v>537.33000000000004</v>
      </c>
      <c r="E26" s="4">
        <v>155</v>
      </c>
    </row>
    <row r="28" spans="1:13" x14ac:dyDescent="0.3">
      <c r="A28" s="15" t="s">
        <v>225</v>
      </c>
      <c r="B28" s="16"/>
      <c r="C28" s="16"/>
      <c r="D28" s="16"/>
      <c r="E28" s="16"/>
      <c r="F28" s="16"/>
      <c r="G28" s="16"/>
      <c r="H28" s="16"/>
    </row>
    <row r="29" spans="1:13" x14ac:dyDescent="0.3">
      <c r="A29" s="15" t="s">
        <v>370</v>
      </c>
      <c r="B29" s="16"/>
      <c r="C29" s="16"/>
      <c r="D29" s="16"/>
      <c r="E29" s="16"/>
      <c r="F29" s="16"/>
      <c r="G29" s="16"/>
      <c r="H29" s="16"/>
    </row>
    <row r="30" spans="1:13" ht="43.2" x14ac:dyDescent="0.3">
      <c r="A30" s="6" t="s">
        <v>216</v>
      </c>
      <c r="B30" s="6" t="s">
        <v>213</v>
      </c>
      <c r="C30" s="6" t="s">
        <v>212</v>
      </c>
      <c r="D30" s="6" t="s">
        <v>214</v>
      </c>
      <c r="E30" s="6" t="s">
        <v>215</v>
      </c>
      <c r="F30" s="6" t="s">
        <v>218</v>
      </c>
      <c r="G30" s="6" t="s">
        <v>219</v>
      </c>
      <c r="H30" s="6" t="s">
        <v>220</v>
      </c>
    </row>
    <row r="31" spans="1:13" x14ac:dyDescent="0.3">
      <c r="A31" t="s">
        <v>226</v>
      </c>
      <c r="B31">
        <v>541.72</v>
      </c>
      <c r="C31">
        <v>486.28</v>
      </c>
      <c r="D31">
        <v>148</v>
      </c>
      <c r="E31">
        <v>483.83</v>
      </c>
      <c r="F31">
        <v>17.89</v>
      </c>
      <c r="G31">
        <v>10.56</v>
      </c>
      <c r="H31">
        <v>10.56</v>
      </c>
    </row>
    <row r="32" spans="1:13" ht="43.2" x14ac:dyDescent="0.3">
      <c r="A32" t="s">
        <v>217</v>
      </c>
      <c r="B32" s="6" t="s">
        <v>213</v>
      </c>
      <c r="C32" s="6" t="s">
        <v>212</v>
      </c>
      <c r="D32" s="6" t="s">
        <v>221</v>
      </c>
      <c r="E32" s="6" t="s">
        <v>215</v>
      </c>
      <c r="F32" s="6" t="s">
        <v>222</v>
      </c>
      <c r="G32" s="6" t="s">
        <v>223</v>
      </c>
      <c r="H32" s="6" t="s">
        <v>224</v>
      </c>
    </row>
    <row r="33" spans="1:15" x14ac:dyDescent="0.3">
      <c r="A33" t="s">
        <v>226</v>
      </c>
      <c r="B33">
        <v>541.72</v>
      </c>
      <c r="C33">
        <v>486.28</v>
      </c>
      <c r="D33">
        <v>454.33</v>
      </c>
      <c r="E33">
        <v>483.83</v>
      </c>
      <c r="F33">
        <v>448.11</v>
      </c>
      <c r="G33">
        <v>453.89</v>
      </c>
      <c r="H33">
        <v>443.78</v>
      </c>
    </row>
    <row r="35" spans="1:15" x14ac:dyDescent="0.3">
      <c r="A35" s="15" t="s">
        <v>159</v>
      </c>
      <c r="B35" s="16"/>
    </row>
    <row r="36" spans="1:15" x14ac:dyDescent="0.3">
      <c r="A36" s="15" t="s">
        <v>367</v>
      </c>
      <c r="B36" s="16"/>
      <c r="C36" s="16"/>
      <c r="D36" s="16"/>
      <c r="E36" s="16"/>
      <c r="F36" s="16"/>
      <c r="I36" s="15" t="s">
        <v>368</v>
      </c>
      <c r="J36" s="16"/>
      <c r="K36" s="16"/>
      <c r="L36" s="16"/>
      <c r="M36" s="16"/>
      <c r="N36" s="16"/>
      <c r="O36" s="16"/>
    </row>
    <row r="37" spans="1:15" ht="57.6" x14ac:dyDescent="0.3">
      <c r="A37" s="6" t="s">
        <v>13</v>
      </c>
      <c r="B37" s="7" t="s">
        <v>9</v>
      </c>
      <c r="C37" s="7" t="s">
        <v>10</v>
      </c>
      <c r="D37" s="7" t="s">
        <v>11</v>
      </c>
      <c r="E37" s="7" t="s">
        <v>12</v>
      </c>
      <c r="I37" s="6" t="s">
        <v>14</v>
      </c>
      <c r="J37" s="7" t="s">
        <v>15</v>
      </c>
      <c r="K37" s="7" t="s">
        <v>16</v>
      </c>
      <c r="L37" s="7" t="s">
        <v>17</v>
      </c>
      <c r="M37" s="7" t="s">
        <v>12</v>
      </c>
    </row>
    <row r="38" spans="1:15" x14ac:dyDescent="0.3">
      <c r="A38" t="s">
        <v>4</v>
      </c>
      <c r="B38" s="8">
        <v>6.7889000000000005E-2</v>
      </c>
      <c r="C38" s="8">
        <v>14.935510000000001</v>
      </c>
      <c r="D38" s="8">
        <v>0.13577700000000001</v>
      </c>
      <c r="E38" s="8">
        <v>84.860830000000007</v>
      </c>
      <c r="I38" t="s">
        <v>4</v>
      </c>
      <c r="J38" s="8">
        <v>14.63274</v>
      </c>
      <c r="K38" s="8">
        <v>12.724119999999999</v>
      </c>
      <c r="L38" s="8">
        <v>0.34702100000000002</v>
      </c>
      <c r="M38" s="8">
        <v>72.296120000000002</v>
      </c>
    </row>
    <row r="39" spans="1:15" x14ac:dyDescent="0.3">
      <c r="A39" t="s">
        <v>5</v>
      </c>
      <c r="B39" s="8">
        <v>1.917178</v>
      </c>
      <c r="C39" s="8">
        <v>7.6687120000000002</v>
      </c>
      <c r="D39" s="8">
        <v>1.2269939999999999</v>
      </c>
      <c r="E39" s="8">
        <v>89.187119999999993</v>
      </c>
      <c r="I39" t="s">
        <v>5</v>
      </c>
      <c r="J39" s="8">
        <v>14.983499999999999</v>
      </c>
      <c r="K39" s="8">
        <v>6.6006600000000004</v>
      </c>
      <c r="L39" s="8">
        <v>1.6501650000000001</v>
      </c>
      <c r="M39" s="8">
        <v>76.765680000000003</v>
      </c>
    </row>
    <row r="40" spans="1:15" x14ac:dyDescent="0.3">
      <c r="A40" t="s">
        <v>6</v>
      </c>
      <c r="B40" s="8">
        <v>1.6997169999999999</v>
      </c>
      <c r="C40" s="8">
        <v>7.7620399999999998</v>
      </c>
      <c r="D40" s="8">
        <v>0.96317299999999995</v>
      </c>
      <c r="E40" s="8">
        <v>89.575069999999997</v>
      </c>
      <c r="I40" t="s">
        <v>6</v>
      </c>
      <c r="J40" s="8">
        <v>11.93878</v>
      </c>
      <c r="K40" s="8">
        <v>6.9897960000000001</v>
      </c>
      <c r="L40" s="8">
        <v>0.408163</v>
      </c>
      <c r="M40" s="8">
        <v>80.663269999999997</v>
      </c>
    </row>
    <row r="42" spans="1:15" x14ac:dyDescent="0.3">
      <c r="A42" s="3" t="s">
        <v>160</v>
      </c>
    </row>
    <row r="43" spans="1:15" x14ac:dyDescent="0.3">
      <c r="A43" s="15" t="s">
        <v>369</v>
      </c>
      <c r="B43" s="16"/>
      <c r="C43" s="16"/>
      <c r="D43" s="16"/>
    </row>
    <row r="44" spans="1:15" x14ac:dyDescent="0.3">
      <c r="A44" t="s">
        <v>161</v>
      </c>
      <c r="B44" s="5" t="s">
        <v>0</v>
      </c>
      <c r="C44" s="5" t="s">
        <v>7</v>
      </c>
      <c r="D44" s="5" t="s">
        <v>8</v>
      </c>
      <c r="E44" s="5" t="s">
        <v>100</v>
      </c>
    </row>
    <row r="45" spans="1:15" x14ac:dyDescent="0.3">
      <c r="A45" t="s">
        <v>4</v>
      </c>
      <c r="B45" s="4">
        <v>442.67</v>
      </c>
      <c r="C45" s="4">
        <v>477</v>
      </c>
      <c r="D45" s="4">
        <v>432.33</v>
      </c>
      <c r="E45" s="4">
        <v>104</v>
      </c>
    </row>
    <row r="46" spans="1:15" x14ac:dyDescent="0.3">
      <c r="A46" t="s">
        <v>5</v>
      </c>
      <c r="B46" s="4">
        <v>489.33</v>
      </c>
      <c r="C46" s="4">
        <v>502.67</v>
      </c>
      <c r="D46" s="4">
        <v>471</v>
      </c>
      <c r="E46" s="4">
        <v>131</v>
      </c>
    </row>
    <row r="47" spans="1:15" x14ac:dyDescent="0.3">
      <c r="A47" t="s">
        <v>6</v>
      </c>
      <c r="B47" s="4">
        <v>565.33000000000004</v>
      </c>
      <c r="C47" s="4">
        <v>580</v>
      </c>
      <c r="D47" s="4">
        <v>544</v>
      </c>
      <c r="E47" s="4">
        <v>129.66999999999999</v>
      </c>
    </row>
    <row r="49" spans="1:15" x14ac:dyDescent="0.3">
      <c r="A49" s="15" t="s">
        <v>227</v>
      </c>
      <c r="B49" s="16"/>
      <c r="C49" s="16"/>
      <c r="D49" s="16"/>
      <c r="E49" s="16"/>
      <c r="F49" s="16"/>
      <c r="G49" s="16"/>
      <c r="H49" s="16"/>
    </row>
    <row r="50" spans="1:15" x14ac:dyDescent="0.3">
      <c r="A50" s="15" t="s">
        <v>371</v>
      </c>
      <c r="B50" s="16"/>
      <c r="C50" s="16"/>
      <c r="D50" s="16"/>
      <c r="E50" s="16"/>
      <c r="F50" s="16"/>
      <c r="G50" s="16"/>
      <c r="H50" s="16"/>
    </row>
    <row r="51" spans="1:15" ht="43.2" x14ac:dyDescent="0.3">
      <c r="A51" s="6" t="s">
        <v>216</v>
      </c>
      <c r="B51" s="6" t="s">
        <v>213</v>
      </c>
      <c r="C51" s="6" t="s">
        <v>212</v>
      </c>
      <c r="D51" s="6" t="s">
        <v>214</v>
      </c>
      <c r="E51" s="6" t="s">
        <v>215</v>
      </c>
      <c r="F51" s="6" t="s">
        <v>218</v>
      </c>
      <c r="G51" s="6" t="s">
        <v>219</v>
      </c>
      <c r="H51" s="6" t="s">
        <v>220</v>
      </c>
    </row>
    <row r="52" spans="1:15" x14ac:dyDescent="0.3">
      <c r="A52" t="s">
        <v>226</v>
      </c>
      <c r="B52">
        <v>546.30999999999995</v>
      </c>
      <c r="C52">
        <v>521.53</v>
      </c>
      <c r="D52">
        <v>122.39</v>
      </c>
      <c r="E52">
        <v>509</v>
      </c>
      <c r="F52">
        <v>11.17</v>
      </c>
      <c r="G52">
        <v>6.39</v>
      </c>
      <c r="H52">
        <v>6.39</v>
      </c>
    </row>
    <row r="53" spans="1:15" ht="43.2" x14ac:dyDescent="0.3">
      <c r="A53" t="s">
        <v>217</v>
      </c>
      <c r="B53" s="6" t="s">
        <v>213</v>
      </c>
      <c r="C53" s="6" t="s">
        <v>212</v>
      </c>
      <c r="D53" s="6" t="s">
        <v>221</v>
      </c>
      <c r="E53" s="6" t="s">
        <v>215</v>
      </c>
      <c r="F53" s="6" t="s">
        <v>222</v>
      </c>
      <c r="G53" s="6" t="s">
        <v>223</v>
      </c>
      <c r="H53" s="6" t="s">
        <v>224</v>
      </c>
    </row>
    <row r="54" spans="1:15" x14ac:dyDescent="0.3">
      <c r="A54" t="s">
        <v>226</v>
      </c>
      <c r="B54">
        <v>546.30999999999995</v>
      </c>
      <c r="C54">
        <v>521.53</v>
      </c>
      <c r="D54">
        <v>482.44</v>
      </c>
      <c r="E54">
        <v>509</v>
      </c>
      <c r="F54">
        <v>473.89</v>
      </c>
      <c r="G54">
        <v>482.78</v>
      </c>
      <c r="H54">
        <v>469</v>
      </c>
    </row>
    <row r="56" spans="1:15" x14ac:dyDescent="0.3">
      <c r="A56" s="15" t="s">
        <v>162</v>
      </c>
      <c r="B56" s="16"/>
    </row>
    <row r="57" spans="1:15" x14ac:dyDescent="0.3">
      <c r="A57" s="15" t="s">
        <v>372</v>
      </c>
      <c r="B57" s="16"/>
      <c r="C57" s="16"/>
      <c r="D57" s="16"/>
      <c r="E57" s="16"/>
      <c r="F57" s="16"/>
      <c r="I57" s="15" t="s">
        <v>373</v>
      </c>
      <c r="J57" s="16"/>
      <c r="K57" s="16"/>
      <c r="L57" s="16"/>
      <c r="M57" s="16"/>
      <c r="N57" s="16"/>
      <c r="O57" s="16"/>
    </row>
    <row r="58" spans="1:15" ht="57.6" x14ac:dyDescent="0.3">
      <c r="A58" s="6" t="s">
        <v>13</v>
      </c>
      <c r="B58" s="7" t="s">
        <v>9</v>
      </c>
      <c r="C58" s="7" t="s">
        <v>10</v>
      </c>
      <c r="D58" s="7" t="s">
        <v>11</v>
      </c>
      <c r="E58" s="7" t="s">
        <v>12</v>
      </c>
      <c r="I58" s="6" t="s">
        <v>14</v>
      </c>
      <c r="J58" s="7" t="s">
        <v>15</v>
      </c>
      <c r="K58" s="7" t="s">
        <v>16</v>
      </c>
      <c r="L58" s="7" t="s">
        <v>17</v>
      </c>
      <c r="M58" s="7" t="s">
        <v>12</v>
      </c>
    </row>
    <row r="59" spans="1:15" x14ac:dyDescent="0.3">
      <c r="A59" t="s">
        <v>4</v>
      </c>
      <c r="B59" s="8">
        <v>0.67771099999999995</v>
      </c>
      <c r="C59" s="8">
        <v>2.8614459999999999</v>
      </c>
      <c r="D59" s="8">
        <v>0.97891600000000001</v>
      </c>
      <c r="E59" s="8">
        <v>95.481930000000006</v>
      </c>
      <c r="I59" t="s">
        <v>4</v>
      </c>
      <c r="J59" s="8">
        <v>7.6869319999999997</v>
      </c>
      <c r="K59" s="8">
        <v>2.6554859999999998</v>
      </c>
      <c r="L59" s="8">
        <v>1.0482180000000001</v>
      </c>
      <c r="M59" s="8">
        <v>88.609359999999995</v>
      </c>
    </row>
    <row r="60" spans="1:15" x14ac:dyDescent="0.3">
      <c r="A60" t="s">
        <v>5</v>
      </c>
      <c r="B60" s="8">
        <v>0.81743900000000003</v>
      </c>
      <c r="C60" s="8">
        <v>3.8828339999999999</v>
      </c>
      <c r="D60" s="8">
        <v>1.6348769999999999</v>
      </c>
      <c r="E60" s="8">
        <v>93.664850000000001</v>
      </c>
      <c r="I60" t="s">
        <v>5</v>
      </c>
      <c r="J60" s="8">
        <v>4.1114059999999997</v>
      </c>
      <c r="K60" s="8">
        <v>3.7798409999999998</v>
      </c>
      <c r="L60" s="8">
        <v>0.92838200000000004</v>
      </c>
      <c r="M60" s="8">
        <v>91.180369999999996</v>
      </c>
    </row>
    <row r="61" spans="1:15" x14ac:dyDescent="0.3">
      <c r="A61" t="s">
        <v>6</v>
      </c>
      <c r="B61" s="8">
        <v>2.063679</v>
      </c>
      <c r="C61" s="8">
        <v>3.0660379999999998</v>
      </c>
      <c r="D61" s="8">
        <v>1.8278300000000001</v>
      </c>
      <c r="E61" s="8">
        <v>93.042450000000002</v>
      </c>
      <c r="I61" t="s">
        <v>6</v>
      </c>
      <c r="J61" s="8">
        <v>5.4597699999999998</v>
      </c>
      <c r="K61" s="8">
        <v>2.9885060000000001</v>
      </c>
      <c r="L61" s="8">
        <v>0.86206899999999997</v>
      </c>
      <c r="M61" s="8">
        <v>90.689660000000003</v>
      </c>
    </row>
    <row r="68" spans="11:11" x14ac:dyDescent="0.3">
      <c r="K68">
        <v>482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2158D0-9A9C-4626-B617-36F634B0DA59}">
  <dimension ref="A1:G6"/>
  <sheetViews>
    <sheetView workbookViewId="0">
      <selection activeCell="A3" sqref="A3"/>
    </sheetView>
  </sheetViews>
  <sheetFormatPr defaultRowHeight="14.4" x14ac:dyDescent="0.3"/>
  <sheetData>
    <row r="1" spans="1:7" x14ac:dyDescent="0.3">
      <c r="A1" s="3" t="s">
        <v>163</v>
      </c>
    </row>
    <row r="2" spans="1:7" x14ac:dyDescent="0.3">
      <c r="A2" s="3" t="s">
        <v>381</v>
      </c>
    </row>
    <row r="3" spans="1:7" x14ac:dyDescent="0.3">
      <c r="A3" s="5"/>
      <c r="B3" s="86" t="s">
        <v>24</v>
      </c>
      <c r="C3" s="86"/>
      <c r="D3" s="86"/>
      <c r="E3" s="86" t="s">
        <v>27</v>
      </c>
      <c r="F3" s="86"/>
      <c r="G3" s="86"/>
    </row>
    <row r="4" spans="1:7" x14ac:dyDescent="0.3">
      <c r="A4" s="5"/>
      <c r="B4" s="5" t="s">
        <v>30</v>
      </c>
      <c r="C4" s="5" t="s">
        <v>31</v>
      </c>
      <c r="D4" s="5" t="s">
        <v>32</v>
      </c>
      <c r="E4" s="5" t="s">
        <v>30</v>
      </c>
      <c r="F4" s="5" t="s">
        <v>31</v>
      </c>
      <c r="G4" s="5" t="s">
        <v>32</v>
      </c>
    </row>
    <row r="5" spans="1:7" x14ac:dyDescent="0.3">
      <c r="A5" s="12" t="s">
        <v>0</v>
      </c>
      <c r="B5" s="4">
        <v>55.2</v>
      </c>
      <c r="C5" s="4">
        <v>46.5</v>
      </c>
      <c r="D5" s="4">
        <v>60.6</v>
      </c>
      <c r="E5" s="4">
        <v>51.5</v>
      </c>
      <c r="F5" s="4">
        <v>56.33</v>
      </c>
      <c r="G5" s="4">
        <v>57.83</v>
      </c>
    </row>
    <row r="6" spans="1:7" x14ac:dyDescent="0.3">
      <c r="A6" s="12" t="s">
        <v>100</v>
      </c>
      <c r="B6" s="4">
        <v>21</v>
      </c>
      <c r="C6" s="4">
        <v>16.170000000000002</v>
      </c>
      <c r="D6" s="4">
        <v>20.170000000000002</v>
      </c>
      <c r="E6" s="4">
        <v>23.5</v>
      </c>
      <c r="F6" s="4">
        <v>16.600000000000001</v>
      </c>
      <c r="G6" s="4">
        <v>18.670000000000002</v>
      </c>
    </row>
  </sheetData>
  <mergeCells count="2">
    <mergeCell ref="B3:D3"/>
    <mergeCell ref="E3:G3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E887AC-E290-4746-A30C-FCA4FC9F4D04}">
  <dimension ref="A1:U69"/>
  <sheetViews>
    <sheetView topLeftCell="A40" zoomScale="70" zoomScaleNormal="70" workbookViewId="0">
      <selection activeCell="E49" sqref="E49"/>
    </sheetView>
  </sheetViews>
  <sheetFormatPr defaultRowHeight="14.4" x14ac:dyDescent="0.3"/>
  <cols>
    <col min="1" max="1" width="16.33203125" customWidth="1"/>
  </cols>
  <sheetData>
    <row r="1" spans="1:16" x14ac:dyDescent="0.3">
      <c r="A1" s="15" t="s">
        <v>164</v>
      </c>
      <c r="B1" s="16"/>
    </row>
    <row r="2" spans="1:16" x14ac:dyDescent="0.3">
      <c r="A2" s="83" t="s">
        <v>175</v>
      </c>
      <c r="B2" s="16"/>
    </row>
    <row r="3" spans="1:16" x14ac:dyDescent="0.3">
      <c r="A3" s="5"/>
      <c r="B3" s="86" t="s">
        <v>165</v>
      </c>
      <c r="C3" s="86"/>
      <c r="D3" s="86"/>
      <c r="E3" s="86"/>
      <c r="F3" s="86" t="s">
        <v>166</v>
      </c>
      <c r="G3" s="86"/>
      <c r="H3" s="86"/>
      <c r="I3" s="86"/>
      <c r="J3" s="86" t="s">
        <v>110</v>
      </c>
      <c r="K3" s="86"/>
      <c r="L3" s="86"/>
      <c r="M3" s="86"/>
    </row>
    <row r="4" spans="1:16" x14ac:dyDescent="0.3">
      <c r="A4" s="5"/>
      <c r="B4" s="5" t="s">
        <v>30</v>
      </c>
      <c r="C4" s="5" t="s">
        <v>31</v>
      </c>
      <c r="D4" s="5" t="s">
        <v>32</v>
      </c>
      <c r="E4" s="5" t="s">
        <v>33</v>
      </c>
      <c r="F4" s="5" t="s">
        <v>30</v>
      </c>
      <c r="G4" s="5" t="s">
        <v>31</v>
      </c>
      <c r="H4" s="5" t="s">
        <v>32</v>
      </c>
      <c r="I4" s="5" t="s">
        <v>33</v>
      </c>
      <c r="J4" s="5" t="s">
        <v>30</v>
      </c>
      <c r="K4" s="5" t="s">
        <v>31</v>
      </c>
      <c r="L4" s="5" t="s">
        <v>32</v>
      </c>
      <c r="M4" s="5" t="s">
        <v>33</v>
      </c>
    </row>
    <row r="5" spans="1:16" x14ac:dyDescent="0.3">
      <c r="A5" s="12" t="s">
        <v>24</v>
      </c>
      <c r="B5" s="4"/>
      <c r="C5" s="4">
        <v>6.5</v>
      </c>
      <c r="D5" s="4">
        <v>13.4</v>
      </c>
      <c r="E5" s="4">
        <v>10.16667</v>
      </c>
      <c r="F5" s="4">
        <v>8.5</v>
      </c>
      <c r="G5" s="4">
        <v>15.4</v>
      </c>
      <c r="H5" s="4">
        <v>7.3333329999999997</v>
      </c>
      <c r="I5" s="4"/>
      <c r="J5" s="4">
        <v>1.5</v>
      </c>
      <c r="K5" s="4">
        <v>3.2</v>
      </c>
      <c r="L5" s="4">
        <v>2.5</v>
      </c>
      <c r="M5" s="4"/>
    </row>
    <row r="6" spans="1:16" x14ac:dyDescent="0.3">
      <c r="A6" s="12" t="s">
        <v>28</v>
      </c>
      <c r="B6" s="4">
        <v>6.8333329999999997</v>
      </c>
      <c r="C6" s="4">
        <v>10.5</v>
      </c>
      <c r="D6" s="4">
        <v>6.9</v>
      </c>
      <c r="E6" s="4">
        <v>7.6</v>
      </c>
      <c r="F6" s="4">
        <v>5.3333329999999997</v>
      </c>
      <c r="G6" s="4">
        <v>6.25</v>
      </c>
      <c r="H6" s="4">
        <v>5.5</v>
      </c>
      <c r="I6" s="4">
        <v>4.5999999999999996</v>
      </c>
      <c r="J6" s="4">
        <v>2</v>
      </c>
      <c r="K6" s="4">
        <v>1.25</v>
      </c>
      <c r="L6" s="4">
        <v>2.8</v>
      </c>
      <c r="M6" s="4">
        <v>2</v>
      </c>
    </row>
    <row r="8" spans="1:16" ht="40.200000000000003" x14ac:dyDescent="0.3">
      <c r="A8" s="84" t="s">
        <v>176</v>
      </c>
    </row>
    <row r="9" spans="1:16" x14ac:dyDescent="0.3">
      <c r="A9" s="5"/>
      <c r="B9" s="86" t="s">
        <v>165</v>
      </c>
      <c r="C9" s="86"/>
      <c r="D9" s="86"/>
      <c r="E9" s="86"/>
      <c r="F9" s="86"/>
      <c r="G9" s="86" t="s">
        <v>166</v>
      </c>
      <c r="H9" s="86"/>
      <c r="I9" s="86"/>
      <c r="J9" s="86"/>
      <c r="K9" s="86"/>
      <c r="L9" s="86" t="s">
        <v>110</v>
      </c>
      <c r="M9" s="86"/>
      <c r="N9" s="86"/>
      <c r="O9" s="86"/>
      <c r="P9" s="86"/>
    </row>
    <row r="10" spans="1:16" x14ac:dyDescent="0.3">
      <c r="A10" s="5"/>
      <c r="B10" s="5" t="s">
        <v>30</v>
      </c>
      <c r="C10" s="5" t="s">
        <v>31</v>
      </c>
      <c r="D10" s="5" t="s">
        <v>32</v>
      </c>
      <c r="E10" s="5" t="s">
        <v>33</v>
      </c>
      <c r="F10" s="5" t="s">
        <v>34</v>
      </c>
      <c r="G10" s="5" t="s">
        <v>30</v>
      </c>
      <c r="H10" s="5" t="s">
        <v>31</v>
      </c>
      <c r="I10" s="5" t="s">
        <v>32</v>
      </c>
      <c r="J10" s="5" t="s">
        <v>33</v>
      </c>
      <c r="K10" s="5" t="s">
        <v>34</v>
      </c>
      <c r="L10" s="5" t="s">
        <v>30</v>
      </c>
      <c r="M10" s="5" t="s">
        <v>31</v>
      </c>
      <c r="N10" s="5" t="s">
        <v>32</v>
      </c>
      <c r="O10" s="5" t="s">
        <v>33</v>
      </c>
      <c r="P10" s="5" t="s">
        <v>34</v>
      </c>
    </row>
    <row r="11" spans="1:16" x14ac:dyDescent="0.3">
      <c r="A11" s="12" t="s">
        <v>24</v>
      </c>
      <c r="B11" s="4">
        <v>8.75</v>
      </c>
      <c r="C11" s="4">
        <v>8.14</v>
      </c>
      <c r="D11" s="4">
        <v>9.43</v>
      </c>
      <c r="E11" s="4">
        <v>9.4</v>
      </c>
      <c r="F11" s="4"/>
      <c r="G11" s="4">
        <v>9</v>
      </c>
      <c r="H11" s="4">
        <v>4.29</v>
      </c>
      <c r="I11" s="4">
        <v>8.86</v>
      </c>
      <c r="J11" s="4">
        <v>8</v>
      </c>
      <c r="K11" s="4"/>
      <c r="L11" s="4">
        <v>3</v>
      </c>
      <c r="M11" s="4">
        <v>2.5714290000000002</v>
      </c>
      <c r="N11" s="4">
        <v>4.1399999999999997</v>
      </c>
      <c r="O11" s="4">
        <v>3</v>
      </c>
      <c r="P11" s="4"/>
    </row>
    <row r="12" spans="1:16" x14ac:dyDescent="0.3">
      <c r="A12" s="12" t="s">
        <v>28</v>
      </c>
      <c r="B12" s="4">
        <v>4.88</v>
      </c>
      <c r="C12" s="4">
        <v>7.7777779999999996</v>
      </c>
      <c r="D12" s="4">
        <v>4.1428570000000002</v>
      </c>
      <c r="E12" s="4">
        <v>3</v>
      </c>
      <c r="F12" s="4">
        <v>7.1666670000000003</v>
      </c>
      <c r="G12" s="4">
        <v>11.75</v>
      </c>
      <c r="H12" s="4">
        <v>8.5555559999999993</v>
      </c>
      <c r="I12" s="4">
        <v>4.2857139999999996</v>
      </c>
      <c r="J12" s="4">
        <v>6</v>
      </c>
      <c r="K12" s="4">
        <v>6.3333329999999997</v>
      </c>
      <c r="L12" s="4">
        <v>7.13</v>
      </c>
      <c r="M12" s="4">
        <v>5</v>
      </c>
      <c r="N12" s="4">
        <v>4.4285709999999998</v>
      </c>
      <c r="O12" s="4">
        <v>2.3333330000000001</v>
      </c>
      <c r="P12" s="4">
        <v>3.6666669999999999</v>
      </c>
    </row>
    <row r="14" spans="1:16" ht="40.200000000000003" x14ac:dyDescent="0.3">
      <c r="A14" s="84" t="s">
        <v>177</v>
      </c>
    </row>
    <row r="15" spans="1:16" x14ac:dyDescent="0.3">
      <c r="A15" s="5"/>
      <c r="B15" s="86" t="s">
        <v>165</v>
      </c>
      <c r="C15" s="86"/>
      <c r="D15" s="86"/>
      <c r="E15" s="86"/>
      <c r="F15" s="86"/>
      <c r="G15" s="86" t="s">
        <v>166</v>
      </c>
      <c r="H15" s="86"/>
      <c r="I15" s="86"/>
      <c r="J15" s="86"/>
      <c r="K15" s="86"/>
      <c r="L15" s="86" t="s">
        <v>110</v>
      </c>
      <c r="M15" s="86"/>
      <c r="N15" s="86"/>
      <c r="O15" s="86"/>
      <c r="P15" s="86"/>
    </row>
    <row r="16" spans="1:16" x14ac:dyDescent="0.3">
      <c r="A16" s="5"/>
      <c r="B16" s="5" t="s">
        <v>30</v>
      </c>
      <c r="C16" s="5" t="s">
        <v>31</v>
      </c>
      <c r="D16" s="5" t="s">
        <v>32</v>
      </c>
      <c r="E16" s="5" t="s">
        <v>33</v>
      </c>
      <c r="F16" s="5" t="s">
        <v>34</v>
      </c>
      <c r="G16" s="5" t="s">
        <v>30</v>
      </c>
      <c r="H16" s="5" t="s">
        <v>31</v>
      </c>
      <c r="I16" s="5" t="s">
        <v>32</v>
      </c>
      <c r="J16" s="5" t="s">
        <v>33</v>
      </c>
      <c r="K16" s="5" t="s">
        <v>34</v>
      </c>
      <c r="L16" s="5" t="s">
        <v>30</v>
      </c>
      <c r="M16" s="5" t="s">
        <v>31</v>
      </c>
      <c r="N16" s="5" t="s">
        <v>32</v>
      </c>
      <c r="O16" s="5" t="s">
        <v>33</v>
      </c>
      <c r="P16" s="5" t="s">
        <v>34</v>
      </c>
    </row>
    <row r="17" spans="1:21" x14ac:dyDescent="0.3">
      <c r="A17" s="12" t="s">
        <v>24</v>
      </c>
      <c r="B17" s="4">
        <v>0</v>
      </c>
      <c r="C17" s="4">
        <v>0.57142899999999996</v>
      </c>
      <c r="D17" s="4">
        <v>1</v>
      </c>
      <c r="E17" s="4">
        <v>1.4</v>
      </c>
      <c r="F17" s="4"/>
      <c r="G17" s="4">
        <v>0.66666700000000001</v>
      </c>
      <c r="H17" s="4">
        <v>3</v>
      </c>
      <c r="I17" s="4">
        <v>2.1428569999999998</v>
      </c>
      <c r="J17" s="4">
        <v>3.2</v>
      </c>
      <c r="K17" s="4"/>
      <c r="L17" s="4">
        <v>1.17</v>
      </c>
      <c r="M17" s="4">
        <v>1.1399999999999999</v>
      </c>
      <c r="N17" s="4">
        <v>0.56999999999999995</v>
      </c>
      <c r="O17" s="4">
        <v>1</v>
      </c>
      <c r="P17" s="4"/>
    </row>
    <row r="18" spans="1:21" x14ac:dyDescent="0.3">
      <c r="A18" s="12" t="s">
        <v>28</v>
      </c>
      <c r="B18" s="4">
        <v>1.5</v>
      </c>
      <c r="C18" s="4">
        <v>0.88888900000000004</v>
      </c>
      <c r="D18" s="4">
        <v>0.71428599999999998</v>
      </c>
      <c r="E18" s="4">
        <v>1.3333330000000001</v>
      </c>
      <c r="F18" s="4">
        <v>0</v>
      </c>
      <c r="G18" s="4">
        <v>2.125</v>
      </c>
      <c r="H18" s="4">
        <v>1.5555559999999999</v>
      </c>
      <c r="I18" s="4">
        <v>1.714286</v>
      </c>
      <c r="J18" s="4">
        <v>4.3333329999999997</v>
      </c>
      <c r="K18" s="4">
        <v>0.66666700000000001</v>
      </c>
      <c r="L18" s="4">
        <v>2</v>
      </c>
      <c r="M18" s="4">
        <v>2.11</v>
      </c>
      <c r="N18" s="4">
        <v>1.71</v>
      </c>
      <c r="O18" s="4">
        <v>0.33</v>
      </c>
      <c r="P18" s="4">
        <v>1.17</v>
      </c>
    </row>
    <row r="20" spans="1:21" x14ac:dyDescent="0.3">
      <c r="A20" s="15" t="s">
        <v>167</v>
      </c>
      <c r="B20" s="16"/>
      <c r="C20" s="16"/>
    </row>
    <row r="21" spans="1:21" x14ac:dyDescent="0.3">
      <c r="A21" s="83" t="s">
        <v>168</v>
      </c>
      <c r="B21" s="16"/>
      <c r="C21" s="16"/>
    </row>
    <row r="22" spans="1:21" x14ac:dyDescent="0.3">
      <c r="A22" s="5"/>
      <c r="B22" s="86" t="s">
        <v>169</v>
      </c>
      <c r="C22" s="86"/>
      <c r="D22" s="86"/>
      <c r="E22" s="86"/>
      <c r="F22" s="86"/>
      <c r="G22" s="86" t="s">
        <v>102</v>
      </c>
      <c r="H22" s="86"/>
      <c r="I22" s="86"/>
      <c r="J22" s="86"/>
      <c r="K22" s="86"/>
      <c r="L22" s="86" t="s">
        <v>103</v>
      </c>
      <c r="M22" s="86"/>
      <c r="N22" s="86"/>
      <c r="O22" s="86"/>
      <c r="P22" s="86"/>
      <c r="Q22" s="86" t="s">
        <v>104</v>
      </c>
      <c r="R22" s="86"/>
      <c r="S22" s="86"/>
      <c r="T22" s="86"/>
      <c r="U22" s="86"/>
    </row>
    <row r="23" spans="1:21" x14ac:dyDescent="0.3">
      <c r="A23" s="5"/>
      <c r="B23" s="5" t="s">
        <v>30</v>
      </c>
      <c r="C23" s="5" t="s">
        <v>31</v>
      </c>
      <c r="D23" s="5" t="s">
        <v>32</v>
      </c>
      <c r="E23" s="5" t="s">
        <v>33</v>
      </c>
      <c r="F23" s="5"/>
      <c r="G23" s="5" t="s">
        <v>30</v>
      </c>
      <c r="H23" s="5" t="s">
        <v>31</v>
      </c>
      <c r="I23" s="5" t="s">
        <v>32</v>
      </c>
      <c r="J23" s="5" t="s">
        <v>33</v>
      </c>
      <c r="K23" s="5" t="s">
        <v>34</v>
      </c>
      <c r="L23" s="5" t="s">
        <v>30</v>
      </c>
      <c r="M23" s="5" t="s">
        <v>31</v>
      </c>
      <c r="N23" s="5" t="s">
        <v>32</v>
      </c>
      <c r="O23" s="5" t="s">
        <v>33</v>
      </c>
      <c r="P23" s="5" t="s">
        <v>34</v>
      </c>
      <c r="Q23" s="5" t="s">
        <v>30</v>
      </c>
      <c r="R23" s="5" t="s">
        <v>31</v>
      </c>
      <c r="S23" s="5" t="s">
        <v>32</v>
      </c>
      <c r="T23" s="5" t="s">
        <v>33</v>
      </c>
      <c r="U23" s="5" t="s">
        <v>34</v>
      </c>
    </row>
    <row r="24" spans="1:21" x14ac:dyDescent="0.3">
      <c r="A24" s="12" t="s">
        <v>24</v>
      </c>
      <c r="B24" s="4">
        <v>47.333333330000002</v>
      </c>
      <c r="C24" s="4">
        <v>41</v>
      </c>
      <c r="D24" s="4">
        <v>58.5</v>
      </c>
      <c r="E24" s="4">
        <v>70</v>
      </c>
      <c r="F24" s="4"/>
      <c r="G24" s="4">
        <v>137</v>
      </c>
      <c r="H24" s="4">
        <v>151</v>
      </c>
      <c r="I24" s="4">
        <v>169</v>
      </c>
      <c r="J24" s="4">
        <v>139</v>
      </c>
      <c r="K24" s="4">
        <v>135</v>
      </c>
      <c r="L24" s="4">
        <v>224</v>
      </c>
      <c r="M24" s="4">
        <v>279</v>
      </c>
      <c r="N24" s="4">
        <v>264.33333329999999</v>
      </c>
      <c r="O24" s="4">
        <v>266</v>
      </c>
      <c r="P24" s="4">
        <v>257.33333329999999</v>
      </c>
      <c r="Q24" s="4">
        <v>1.6666666670000001</v>
      </c>
      <c r="R24" s="4">
        <v>7.5</v>
      </c>
      <c r="S24" s="4">
        <v>4.6666699999999999</v>
      </c>
      <c r="T24" s="4">
        <v>13</v>
      </c>
      <c r="U24" s="4">
        <v>10.666700000000001</v>
      </c>
    </row>
    <row r="25" spans="1:21" x14ac:dyDescent="0.3">
      <c r="A25" s="12" t="s">
        <v>28</v>
      </c>
      <c r="B25" s="4">
        <v>32.333333330000002</v>
      </c>
      <c r="C25" s="4">
        <v>39</v>
      </c>
      <c r="D25" s="4">
        <v>38</v>
      </c>
      <c r="E25" s="4"/>
      <c r="F25" s="4"/>
      <c r="G25" s="4">
        <v>129</v>
      </c>
      <c r="H25" s="4">
        <v>164</v>
      </c>
      <c r="I25" s="4">
        <v>143</v>
      </c>
      <c r="J25" s="4">
        <v>104</v>
      </c>
      <c r="K25" s="4">
        <v>163</v>
      </c>
      <c r="L25" s="4">
        <v>114.66666669999999</v>
      </c>
      <c r="M25" s="4">
        <v>153.25</v>
      </c>
      <c r="N25" s="4">
        <v>125</v>
      </c>
      <c r="O25" s="4">
        <v>85.666666669999998</v>
      </c>
      <c r="P25" s="4">
        <v>171.33333329999999</v>
      </c>
      <c r="Q25" s="4">
        <v>11</v>
      </c>
      <c r="R25" s="4">
        <v>5</v>
      </c>
      <c r="S25" s="4">
        <v>9</v>
      </c>
      <c r="T25" s="4">
        <v>5.3333300000000001</v>
      </c>
      <c r="U25" s="4">
        <v>14.333299999999999</v>
      </c>
    </row>
    <row r="27" spans="1:21" x14ac:dyDescent="0.3">
      <c r="A27" s="85"/>
      <c r="B27" s="83" t="s">
        <v>170</v>
      </c>
      <c r="C27" s="16"/>
      <c r="D27" s="16"/>
      <c r="E27" s="16"/>
      <c r="F27" s="16"/>
    </row>
    <row r="28" spans="1:21" x14ac:dyDescent="0.3">
      <c r="A28" s="5"/>
      <c r="B28" s="86" t="s">
        <v>169</v>
      </c>
      <c r="C28" s="86"/>
      <c r="D28" s="86"/>
      <c r="E28" s="86"/>
      <c r="F28" s="86"/>
      <c r="G28" s="86" t="s">
        <v>102</v>
      </c>
      <c r="H28" s="86"/>
      <c r="I28" s="86"/>
      <c r="J28" s="86"/>
      <c r="K28" s="86"/>
      <c r="L28" s="86" t="s">
        <v>103</v>
      </c>
      <c r="M28" s="86"/>
      <c r="N28" s="86"/>
      <c r="O28" s="86"/>
      <c r="P28" s="86"/>
      <c r="Q28" s="86" t="s">
        <v>104</v>
      </c>
      <c r="R28" s="86"/>
      <c r="S28" s="86"/>
      <c r="T28" s="86"/>
      <c r="U28" s="86"/>
    </row>
    <row r="29" spans="1:21" x14ac:dyDescent="0.3">
      <c r="A29" s="5"/>
      <c r="B29" s="5" t="s">
        <v>30</v>
      </c>
      <c r="C29" s="5" t="s">
        <v>31</v>
      </c>
      <c r="D29" s="5" t="s">
        <v>32</v>
      </c>
      <c r="E29" s="5" t="s">
        <v>33</v>
      </c>
      <c r="F29" s="5"/>
      <c r="G29" s="5" t="s">
        <v>30</v>
      </c>
      <c r="H29" s="5" t="s">
        <v>31</v>
      </c>
      <c r="I29" s="5" t="s">
        <v>32</v>
      </c>
      <c r="J29" s="5" t="s">
        <v>33</v>
      </c>
      <c r="K29" s="5" t="s">
        <v>34</v>
      </c>
      <c r="L29" s="5" t="s">
        <v>30</v>
      </c>
      <c r="M29" s="5" t="s">
        <v>31</v>
      </c>
      <c r="N29" s="5" t="s">
        <v>32</v>
      </c>
      <c r="O29" s="5" t="s">
        <v>33</v>
      </c>
      <c r="P29" s="5" t="s">
        <v>34</v>
      </c>
      <c r="Q29" s="5" t="s">
        <v>30</v>
      </c>
      <c r="R29" s="5" t="s">
        <v>31</v>
      </c>
      <c r="S29" s="5" t="s">
        <v>32</v>
      </c>
      <c r="T29" s="5" t="s">
        <v>33</v>
      </c>
      <c r="U29" s="5" t="s">
        <v>34</v>
      </c>
    </row>
    <row r="30" spans="1:21" x14ac:dyDescent="0.3">
      <c r="A30" s="12" t="s">
        <v>24</v>
      </c>
      <c r="B30" s="4">
        <v>23.5</v>
      </c>
      <c r="C30" s="4">
        <v>18</v>
      </c>
      <c r="D30" s="4">
        <v>24.33</v>
      </c>
      <c r="E30" s="4">
        <v>30.67</v>
      </c>
      <c r="F30" s="4"/>
      <c r="G30" s="4">
        <v>40</v>
      </c>
      <c r="H30" s="4">
        <v>36</v>
      </c>
      <c r="I30" s="4">
        <v>30</v>
      </c>
      <c r="J30" s="4">
        <v>34</v>
      </c>
      <c r="K30" s="4">
        <v>37</v>
      </c>
      <c r="L30" s="4">
        <v>10.67</v>
      </c>
      <c r="M30" s="4">
        <v>9.25</v>
      </c>
      <c r="N30" s="4">
        <v>6.83</v>
      </c>
      <c r="O30" s="4">
        <v>12.67</v>
      </c>
      <c r="P30" s="4">
        <v>11</v>
      </c>
      <c r="Q30" s="4">
        <v>0</v>
      </c>
      <c r="R30" s="4">
        <v>0.25</v>
      </c>
      <c r="S30" s="4">
        <v>0.5</v>
      </c>
      <c r="T30" s="4">
        <v>0</v>
      </c>
      <c r="U30" s="4">
        <v>1</v>
      </c>
    </row>
    <row r="31" spans="1:21" x14ac:dyDescent="0.3">
      <c r="A31" s="12" t="s">
        <v>28</v>
      </c>
      <c r="B31" s="4">
        <v>16.329999999999998</v>
      </c>
      <c r="C31" s="4">
        <v>16.329999999999998</v>
      </c>
      <c r="D31" s="4">
        <v>18.75</v>
      </c>
      <c r="E31" s="4"/>
      <c r="F31" s="4"/>
      <c r="G31" s="4">
        <v>34</v>
      </c>
      <c r="H31" s="4">
        <v>46</v>
      </c>
      <c r="I31" s="4">
        <v>37</v>
      </c>
      <c r="J31" s="4">
        <v>35</v>
      </c>
      <c r="K31" s="4">
        <v>36</v>
      </c>
      <c r="L31" s="4">
        <v>8</v>
      </c>
      <c r="M31" s="4">
        <v>7</v>
      </c>
      <c r="N31" s="4">
        <v>12</v>
      </c>
      <c r="O31" s="4">
        <v>11</v>
      </c>
      <c r="P31" s="4">
        <v>11</v>
      </c>
      <c r="Q31" s="4">
        <v>1.67</v>
      </c>
      <c r="R31" s="4">
        <v>0.75</v>
      </c>
      <c r="S31" s="4">
        <v>0.75</v>
      </c>
      <c r="T31" s="4">
        <v>0.33</v>
      </c>
      <c r="U31" s="4">
        <v>3</v>
      </c>
    </row>
    <row r="33" spans="1:16" x14ac:dyDescent="0.3">
      <c r="A33" s="15" t="s">
        <v>171</v>
      </c>
      <c r="B33" s="16"/>
    </row>
    <row r="34" spans="1:16" x14ac:dyDescent="0.3">
      <c r="A34" s="83" t="s">
        <v>172</v>
      </c>
      <c r="B34" s="16"/>
    </row>
    <row r="35" spans="1:16" x14ac:dyDescent="0.3">
      <c r="A35" s="5"/>
      <c r="B35" s="86" t="s">
        <v>165</v>
      </c>
      <c r="C35" s="86"/>
      <c r="D35" s="86"/>
      <c r="E35" s="86"/>
      <c r="F35" s="86" t="s">
        <v>166</v>
      </c>
      <c r="G35" s="86"/>
      <c r="H35" s="86"/>
      <c r="I35" s="86"/>
      <c r="J35" s="86" t="s">
        <v>110</v>
      </c>
      <c r="K35" s="86"/>
      <c r="L35" s="86"/>
      <c r="M35" s="86"/>
    </row>
    <row r="36" spans="1:16" x14ac:dyDescent="0.3">
      <c r="A36" s="5"/>
      <c r="B36" s="5" t="s">
        <v>30</v>
      </c>
      <c r="C36" s="5" t="s">
        <v>31</v>
      </c>
      <c r="D36" s="5" t="s">
        <v>32</v>
      </c>
      <c r="E36" s="5" t="s">
        <v>33</v>
      </c>
      <c r="F36" s="5" t="s">
        <v>30</v>
      </c>
      <c r="G36" s="5" t="s">
        <v>31</v>
      </c>
      <c r="H36" s="5" t="s">
        <v>32</v>
      </c>
      <c r="I36" s="5" t="s">
        <v>33</v>
      </c>
      <c r="J36" s="5" t="s">
        <v>30</v>
      </c>
      <c r="K36" s="5" t="s">
        <v>31</v>
      </c>
      <c r="L36" s="5" t="s">
        <v>32</v>
      </c>
      <c r="M36" s="5" t="s">
        <v>33</v>
      </c>
    </row>
    <row r="37" spans="1:16" x14ac:dyDescent="0.3">
      <c r="A37" s="12" t="s">
        <v>24</v>
      </c>
      <c r="B37" s="4">
        <v>44.14</v>
      </c>
      <c r="C37" s="4">
        <v>41.96</v>
      </c>
      <c r="D37" s="4">
        <v>40.340000000000003</v>
      </c>
      <c r="E37" s="4">
        <v>42.66</v>
      </c>
      <c r="F37" s="4">
        <v>46.11</v>
      </c>
      <c r="G37" s="4">
        <v>39.6</v>
      </c>
      <c r="H37" s="4">
        <v>43.27</v>
      </c>
      <c r="I37" s="4">
        <v>40.1</v>
      </c>
      <c r="J37" s="4">
        <v>9.75</v>
      </c>
      <c r="K37" s="4">
        <v>18.440000000000001</v>
      </c>
      <c r="L37" s="4">
        <v>16.39</v>
      </c>
      <c r="M37" s="4">
        <v>17.239999999999998</v>
      </c>
    </row>
    <row r="38" spans="1:16" x14ac:dyDescent="0.3">
      <c r="A38" s="12" t="s">
        <v>28</v>
      </c>
      <c r="B38" s="4">
        <v>29.98</v>
      </c>
      <c r="C38" s="4">
        <v>15.34</v>
      </c>
      <c r="D38" s="4">
        <v>37.99</v>
      </c>
      <c r="E38" s="4"/>
      <c r="F38" s="4">
        <v>45.51</v>
      </c>
      <c r="G38" s="4">
        <v>56.63</v>
      </c>
      <c r="H38" s="4">
        <v>45.05</v>
      </c>
      <c r="I38" s="4"/>
      <c r="J38" s="4">
        <v>24.51</v>
      </c>
      <c r="K38" s="4">
        <v>28.03</v>
      </c>
      <c r="L38" s="4">
        <v>16.97</v>
      </c>
      <c r="M38" s="4"/>
    </row>
    <row r="40" spans="1:16" ht="27" x14ac:dyDescent="0.3">
      <c r="A40" s="84" t="s">
        <v>173</v>
      </c>
    </row>
    <row r="41" spans="1:16" x14ac:dyDescent="0.3">
      <c r="A41" s="5"/>
      <c r="B41" s="86" t="s">
        <v>165</v>
      </c>
      <c r="C41" s="86"/>
      <c r="D41" s="86"/>
      <c r="E41" s="86"/>
      <c r="F41" s="86"/>
      <c r="G41" s="86" t="s">
        <v>166</v>
      </c>
      <c r="H41" s="86"/>
      <c r="I41" s="86"/>
      <c r="J41" s="86"/>
      <c r="K41" s="86"/>
      <c r="L41" s="86" t="s">
        <v>110</v>
      </c>
      <c r="M41" s="86"/>
      <c r="N41" s="86"/>
      <c r="O41" s="86"/>
      <c r="P41" s="86"/>
    </row>
    <row r="42" spans="1:16" x14ac:dyDescent="0.3">
      <c r="A42" s="5"/>
      <c r="B42" s="5" t="s">
        <v>30</v>
      </c>
      <c r="C42" s="5" t="s">
        <v>31</v>
      </c>
      <c r="D42" s="5" t="s">
        <v>32</v>
      </c>
      <c r="E42" s="5" t="s">
        <v>33</v>
      </c>
      <c r="F42" s="5" t="s">
        <v>34</v>
      </c>
      <c r="G42" s="5" t="s">
        <v>30</v>
      </c>
      <c r="H42" s="5" t="s">
        <v>31</v>
      </c>
      <c r="I42" s="5" t="s">
        <v>32</v>
      </c>
      <c r="J42" s="5" t="s">
        <v>33</v>
      </c>
      <c r="K42" s="5" t="s">
        <v>34</v>
      </c>
      <c r="L42" s="5" t="s">
        <v>30</v>
      </c>
      <c r="M42" s="5" t="s">
        <v>31</v>
      </c>
      <c r="N42" s="5" t="s">
        <v>32</v>
      </c>
      <c r="O42" s="5" t="s">
        <v>33</v>
      </c>
      <c r="P42" s="5" t="s">
        <v>34</v>
      </c>
    </row>
    <row r="43" spans="1:16" x14ac:dyDescent="0.3">
      <c r="A43" s="12" t="s">
        <v>24</v>
      </c>
      <c r="B43" s="4">
        <v>84</v>
      </c>
      <c r="C43" s="4">
        <v>94</v>
      </c>
      <c r="D43" s="4">
        <v>80</v>
      </c>
      <c r="E43" s="4">
        <v>69</v>
      </c>
      <c r="F43" s="4">
        <v>84</v>
      </c>
      <c r="G43" s="4">
        <v>11</v>
      </c>
      <c r="H43" s="4">
        <v>3</v>
      </c>
      <c r="I43" s="4">
        <v>3</v>
      </c>
      <c r="J43" s="4">
        <v>16</v>
      </c>
      <c r="K43" s="4">
        <v>9</v>
      </c>
      <c r="L43" s="4">
        <v>21</v>
      </c>
      <c r="M43" s="4">
        <v>11</v>
      </c>
      <c r="N43" s="4">
        <v>13</v>
      </c>
      <c r="O43" s="4">
        <v>9</v>
      </c>
      <c r="P43" s="4">
        <v>13</v>
      </c>
    </row>
    <row r="44" spans="1:16" x14ac:dyDescent="0.3">
      <c r="A44" s="12" t="s">
        <v>28</v>
      </c>
      <c r="B44" s="4">
        <v>54</v>
      </c>
      <c r="C44" s="4">
        <v>75</v>
      </c>
      <c r="D44" s="4">
        <v>77</v>
      </c>
      <c r="E44" s="4">
        <v>82</v>
      </c>
      <c r="F44" s="4">
        <v>81</v>
      </c>
      <c r="G44" s="4">
        <v>24</v>
      </c>
      <c r="H44" s="4">
        <v>15</v>
      </c>
      <c r="I44" s="4">
        <v>10</v>
      </c>
      <c r="J44" s="4">
        <v>10</v>
      </c>
      <c r="K44" s="4">
        <v>6</v>
      </c>
      <c r="L44" s="4">
        <v>5</v>
      </c>
      <c r="M44" s="4">
        <v>3</v>
      </c>
      <c r="N44" s="4">
        <v>16</v>
      </c>
      <c r="O44" s="4">
        <v>15</v>
      </c>
      <c r="P44" s="4">
        <v>7</v>
      </c>
    </row>
    <row r="46" spans="1:16" ht="53.4" x14ac:dyDescent="0.3">
      <c r="A46" s="84" t="s">
        <v>174</v>
      </c>
    </row>
    <row r="47" spans="1:16" x14ac:dyDescent="0.3">
      <c r="A47" s="5"/>
      <c r="B47" s="86" t="s">
        <v>165</v>
      </c>
      <c r="C47" s="86"/>
      <c r="D47" s="86"/>
      <c r="E47" s="86"/>
      <c r="F47" s="86"/>
      <c r="G47" s="86" t="s">
        <v>166</v>
      </c>
      <c r="H47" s="86"/>
      <c r="I47" s="86"/>
      <c r="J47" s="86"/>
      <c r="K47" s="86"/>
      <c r="L47" s="86" t="s">
        <v>110</v>
      </c>
      <c r="M47" s="86"/>
      <c r="N47" s="86"/>
      <c r="O47" s="86"/>
      <c r="P47" s="86"/>
    </row>
    <row r="48" spans="1:16" x14ac:dyDescent="0.3">
      <c r="A48" s="5"/>
      <c r="B48" s="5" t="s">
        <v>30</v>
      </c>
      <c r="C48" s="5" t="s">
        <v>31</v>
      </c>
      <c r="D48" s="5" t="s">
        <v>32</v>
      </c>
      <c r="E48" s="5" t="s">
        <v>33</v>
      </c>
      <c r="F48" s="5" t="s">
        <v>34</v>
      </c>
      <c r="G48" s="5" t="s">
        <v>30</v>
      </c>
      <c r="H48" s="5" t="s">
        <v>31</v>
      </c>
      <c r="I48" s="5" t="s">
        <v>32</v>
      </c>
      <c r="J48" s="5" t="s">
        <v>33</v>
      </c>
      <c r="K48" s="5" t="s">
        <v>34</v>
      </c>
      <c r="L48" s="5" t="s">
        <v>30</v>
      </c>
      <c r="M48" s="5" t="s">
        <v>31</v>
      </c>
      <c r="N48" s="5" t="s">
        <v>32</v>
      </c>
      <c r="O48" s="5" t="s">
        <v>33</v>
      </c>
      <c r="P48" s="5" t="s">
        <v>34</v>
      </c>
    </row>
    <row r="49" spans="1:16" x14ac:dyDescent="0.3">
      <c r="A49" s="12" t="s">
        <v>24</v>
      </c>
      <c r="B49" s="4">
        <v>75</v>
      </c>
      <c r="C49" s="4">
        <v>97.3</v>
      </c>
      <c r="D49" s="4">
        <v>85.37</v>
      </c>
      <c r="E49" s="4">
        <v>50</v>
      </c>
      <c r="F49" s="4">
        <v>63.64</v>
      </c>
      <c r="G49" s="4">
        <v>9.3800000000000008</v>
      </c>
      <c r="H49" s="4">
        <v>2.7</v>
      </c>
      <c r="I49" s="4">
        <v>9.76</v>
      </c>
      <c r="J49" s="4">
        <v>39.47</v>
      </c>
      <c r="K49" s="4">
        <v>21.21</v>
      </c>
      <c r="L49" s="4">
        <v>15.63</v>
      </c>
      <c r="M49" s="4">
        <v>0</v>
      </c>
      <c r="N49" s="4">
        <v>4.88</v>
      </c>
      <c r="O49" s="4">
        <v>10.53</v>
      </c>
      <c r="P49" s="4">
        <v>15.15</v>
      </c>
    </row>
    <row r="50" spans="1:16" x14ac:dyDescent="0.3">
      <c r="A50" s="12" t="s">
        <v>28</v>
      </c>
      <c r="B50" s="4">
        <v>63</v>
      </c>
      <c r="C50" s="4">
        <v>25</v>
      </c>
      <c r="D50" s="4">
        <v>57</v>
      </c>
      <c r="E50" s="4">
        <v>73</v>
      </c>
      <c r="F50" s="4">
        <v>75</v>
      </c>
      <c r="G50" s="4">
        <v>33</v>
      </c>
      <c r="H50" s="4">
        <v>61</v>
      </c>
      <c r="I50" s="4">
        <v>23</v>
      </c>
      <c r="J50" s="4">
        <v>6</v>
      </c>
      <c r="K50" s="4">
        <v>9</v>
      </c>
      <c r="L50" s="4">
        <v>4</v>
      </c>
      <c r="M50" s="4">
        <v>14</v>
      </c>
      <c r="N50" s="4">
        <v>19</v>
      </c>
      <c r="O50" s="4">
        <v>21</v>
      </c>
      <c r="P50" s="4">
        <v>16</v>
      </c>
    </row>
    <row r="52" spans="1:16" x14ac:dyDescent="0.3">
      <c r="A52" s="15" t="s">
        <v>178</v>
      </c>
      <c r="B52" s="16"/>
    </row>
    <row r="53" spans="1:16" x14ac:dyDescent="0.3">
      <c r="A53" s="83" t="s">
        <v>175</v>
      </c>
      <c r="B53" s="16"/>
    </row>
    <row r="54" spans="1:16" x14ac:dyDescent="0.3">
      <c r="A54" s="5"/>
      <c r="B54" s="86" t="s">
        <v>165</v>
      </c>
      <c r="C54" s="86"/>
      <c r="D54" s="86"/>
      <c r="E54" s="86"/>
      <c r="F54" s="86" t="s">
        <v>166</v>
      </c>
      <c r="G54" s="86"/>
      <c r="H54" s="86"/>
      <c r="I54" s="86"/>
      <c r="J54" s="86" t="s">
        <v>110</v>
      </c>
      <c r="K54" s="86"/>
      <c r="L54" s="86"/>
      <c r="M54" s="86"/>
    </row>
    <row r="55" spans="1:16" x14ac:dyDescent="0.3">
      <c r="A55" s="5"/>
      <c r="B55" s="5" t="s">
        <v>30</v>
      </c>
      <c r="C55" s="5" t="s">
        <v>31</v>
      </c>
      <c r="D55" s="5" t="s">
        <v>32</v>
      </c>
      <c r="E55" s="5" t="s">
        <v>33</v>
      </c>
      <c r="F55" s="5" t="s">
        <v>30</v>
      </c>
      <c r="G55" s="5" t="s">
        <v>31</v>
      </c>
      <c r="H55" s="5" t="s">
        <v>32</v>
      </c>
      <c r="I55" s="5" t="s">
        <v>33</v>
      </c>
      <c r="J55" s="5" t="s">
        <v>30</v>
      </c>
      <c r="K55" s="5" t="s">
        <v>31</v>
      </c>
      <c r="L55" s="5" t="s">
        <v>32</v>
      </c>
      <c r="M55" s="5" t="s">
        <v>33</v>
      </c>
    </row>
    <row r="56" spans="1:16" x14ac:dyDescent="0.3">
      <c r="A56" s="12" t="s">
        <v>24</v>
      </c>
      <c r="B56" s="4">
        <v>10.83</v>
      </c>
      <c r="C56" s="4">
        <v>7.33</v>
      </c>
      <c r="D56" s="4">
        <v>10.17</v>
      </c>
      <c r="E56" s="4">
        <v>13.33</v>
      </c>
      <c r="F56" s="4">
        <v>10.67</v>
      </c>
      <c r="G56" s="4">
        <v>7.67</v>
      </c>
      <c r="H56" s="4">
        <v>10.17</v>
      </c>
      <c r="I56" s="4">
        <v>12.33</v>
      </c>
      <c r="J56" s="4">
        <v>2</v>
      </c>
      <c r="K56" s="4">
        <v>3</v>
      </c>
      <c r="L56" s="4">
        <v>4</v>
      </c>
      <c r="M56" s="4">
        <v>5</v>
      </c>
    </row>
    <row r="57" spans="1:16" x14ac:dyDescent="0.3">
      <c r="A57" s="12" t="s">
        <v>28</v>
      </c>
      <c r="B57" s="4">
        <v>4</v>
      </c>
      <c r="C57" s="4">
        <v>2.2999999999999998</v>
      </c>
      <c r="D57" s="4">
        <v>6</v>
      </c>
      <c r="E57" s="4"/>
      <c r="F57" s="4">
        <v>8</v>
      </c>
      <c r="G57" s="4">
        <v>9.3000000000000007</v>
      </c>
      <c r="H57" s="4">
        <v>9.5</v>
      </c>
      <c r="I57" s="4"/>
      <c r="J57" s="4">
        <v>4.33</v>
      </c>
      <c r="K57" s="4">
        <v>4.67</v>
      </c>
      <c r="L57" s="4">
        <v>3.25</v>
      </c>
      <c r="M57" s="4"/>
    </row>
    <row r="59" spans="1:16" ht="40.200000000000003" x14ac:dyDescent="0.3">
      <c r="A59" s="84" t="s">
        <v>176</v>
      </c>
    </row>
    <row r="60" spans="1:16" x14ac:dyDescent="0.3">
      <c r="A60" s="5"/>
      <c r="B60" s="86" t="s">
        <v>165</v>
      </c>
      <c r="C60" s="86"/>
      <c r="D60" s="86"/>
      <c r="E60" s="86"/>
      <c r="F60" s="86"/>
      <c r="G60" s="86" t="s">
        <v>166</v>
      </c>
      <c r="H60" s="86"/>
      <c r="I60" s="86"/>
      <c r="J60" s="86"/>
      <c r="K60" s="86"/>
      <c r="L60" s="86" t="s">
        <v>110</v>
      </c>
      <c r="M60" s="86"/>
      <c r="N60" s="86"/>
      <c r="O60" s="86"/>
      <c r="P60" s="86"/>
    </row>
    <row r="61" spans="1:16" x14ac:dyDescent="0.3">
      <c r="A61" s="5"/>
      <c r="B61" s="5" t="s">
        <v>30</v>
      </c>
      <c r="C61" s="5" t="s">
        <v>31</v>
      </c>
      <c r="D61" s="5" t="s">
        <v>32</v>
      </c>
      <c r="E61" s="5" t="s">
        <v>33</v>
      </c>
      <c r="F61" s="5" t="s">
        <v>34</v>
      </c>
      <c r="G61" s="5" t="s">
        <v>30</v>
      </c>
      <c r="H61" s="5" t="s">
        <v>31</v>
      </c>
      <c r="I61" s="5" t="s">
        <v>32</v>
      </c>
      <c r="J61" s="5" t="s">
        <v>33</v>
      </c>
      <c r="K61" s="5" t="s">
        <v>34</v>
      </c>
      <c r="L61" s="5" t="s">
        <v>30</v>
      </c>
      <c r="M61" s="5" t="s">
        <v>31</v>
      </c>
      <c r="N61" s="5" t="s">
        <v>32</v>
      </c>
      <c r="O61" s="5" t="s">
        <v>33</v>
      </c>
      <c r="P61" s="5" t="s">
        <v>34</v>
      </c>
    </row>
    <row r="62" spans="1:16" x14ac:dyDescent="0.3">
      <c r="A62" s="12" t="s">
        <v>24</v>
      </c>
      <c r="B62" s="4">
        <v>33</v>
      </c>
      <c r="C62" s="4">
        <v>34</v>
      </c>
      <c r="D62" s="4">
        <v>24</v>
      </c>
      <c r="E62" s="4">
        <v>23</v>
      </c>
      <c r="F62" s="4">
        <v>31</v>
      </c>
      <c r="G62" s="4">
        <v>4</v>
      </c>
      <c r="H62" s="4">
        <v>1</v>
      </c>
      <c r="I62" s="4">
        <v>1</v>
      </c>
      <c r="J62" s="4">
        <v>5</v>
      </c>
      <c r="K62" s="4">
        <v>3</v>
      </c>
      <c r="L62" s="4">
        <v>2</v>
      </c>
      <c r="M62" s="4">
        <v>1</v>
      </c>
      <c r="N62" s="4">
        <v>5</v>
      </c>
      <c r="O62" s="4">
        <v>5</v>
      </c>
      <c r="P62" s="4">
        <v>3</v>
      </c>
    </row>
    <row r="63" spans="1:16" x14ac:dyDescent="0.3">
      <c r="A63" s="12" t="s">
        <v>28</v>
      </c>
      <c r="B63" s="4">
        <v>19</v>
      </c>
      <c r="C63" s="4">
        <v>35</v>
      </c>
      <c r="D63" s="4">
        <v>29</v>
      </c>
      <c r="E63" s="4">
        <v>29</v>
      </c>
      <c r="F63" s="4">
        <v>29</v>
      </c>
      <c r="G63" s="4">
        <v>8</v>
      </c>
      <c r="H63" s="4">
        <v>7</v>
      </c>
      <c r="I63" s="4">
        <v>4</v>
      </c>
      <c r="J63" s="4">
        <v>3</v>
      </c>
      <c r="K63" s="4">
        <v>2</v>
      </c>
      <c r="L63" s="4">
        <v>7</v>
      </c>
      <c r="M63" s="4">
        <v>5</v>
      </c>
      <c r="N63" s="4">
        <v>5</v>
      </c>
      <c r="O63" s="4">
        <v>3</v>
      </c>
      <c r="P63" s="4">
        <v>5</v>
      </c>
    </row>
    <row r="65" spans="1:16" ht="53.4" x14ac:dyDescent="0.3">
      <c r="A65" s="84" t="s">
        <v>177</v>
      </c>
    </row>
    <row r="66" spans="1:16" x14ac:dyDescent="0.3">
      <c r="A66" s="5"/>
      <c r="B66" s="86" t="s">
        <v>165</v>
      </c>
      <c r="C66" s="86"/>
      <c r="D66" s="86"/>
      <c r="E66" s="86"/>
      <c r="F66" s="86"/>
      <c r="G66" s="86" t="s">
        <v>166</v>
      </c>
      <c r="H66" s="86"/>
      <c r="I66" s="86"/>
      <c r="J66" s="86"/>
      <c r="K66" s="86"/>
      <c r="L66" s="86" t="s">
        <v>110</v>
      </c>
      <c r="M66" s="86"/>
      <c r="N66" s="86"/>
      <c r="O66" s="86"/>
      <c r="P66" s="86"/>
    </row>
    <row r="67" spans="1:16" x14ac:dyDescent="0.3">
      <c r="A67" s="5"/>
      <c r="B67" s="5" t="s">
        <v>30</v>
      </c>
      <c r="C67" s="5" t="s">
        <v>31</v>
      </c>
      <c r="D67" s="5" t="s">
        <v>32</v>
      </c>
      <c r="E67" s="5" t="s">
        <v>33</v>
      </c>
      <c r="F67" s="5" t="s">
        <v>34</v>
      </c>
      <c r="G67" s="5" t="s">
        <v>30</v>
      </c>
      <c r="H67" s="5" t="s">
        <v>31</v>
      </c>
      <c r="I67" s="5" t="s">
        <v>32</v>
      </c>
      <c r="J67" s="5" t="s">
        <v>33</v>
      </c>
      <c r="K67" s="5" t="s">
        <v>34</v>
      </c>
      <c r="L67" s="5" t="s">
        <v>30</v>
      </c>
      <c r="M67" s="5" t="s">
        <v>31</v>
      </c>
      <c r="N67" s="5" t="s">
        <v>32</v>
      </c>
      <c r="O67" s="5" t="s">
        <v>33</v>
      </c>
      <c r="P67" s="5" t="s">
        <v>34</v>
      </c>
    </row>
    <row r="68" spans="1:16" x14ac:dyDescent="0.3">
      <c r="A68" s="12" t="s">
        <v>24</v>
      </c>
      <c r="B68" s="4">
        <v>8</v>
      </c>
      <c r="C68" s="4">
        <v>9</v>
      </c>
      <c r="D68" s="4">
        <v>5.83</v>
      </c>
      <c r="E68" s="4">
        <v>6.33</v>
      </c>
      <c r="F68" s="4">
        <v>7</v>
      </c>
      <c r="G68" s="4">
        <v>1</v>
      </c>
      <c r="H68" s="4">
        <v>0.25</v>
      </c>
      <c r="I68" s="4">
        <v>0.67</v>
      </c>
      <c r="J68" s="4">
        <v>5</v>
      </c>
      <c r="K68" s="4">
        <v>2.3333300000000001</v>
      </c>
      <c r="L68" s="4">
        <v>1.67</v>
      </c>
      <c r="M68" s="4">
        <v>0</v>
      </c>
      <c r="N68" s="4">
        <v>0.33</v>
      </c>
      <c r="O68" s="4">
        <v>1.33</v>
      </c>
      <c r="P68" s="4">
        <v>1.6666700000000001</v>
      </c>
    </row>
    <row r="69" spans="1:16" x14ac:dyDescent="0.3">
      <c r="A69" s="12" t="s">
        <v>28</v>
      </c>
      <c r="B69" s="4">
        <v>5</v>
      </c>
      <c r="C69" s="4">
        <v>2</v>
      </c>
      <c r="D69" s="4">
        <v>7</v>
      </c>
      <c r="E69" s="4">
        <v>8</v>
      </c>
      <c r="F69" s="4">
        <v>8</v>
      </c>
      <c r="G69" s="4">
        <v>3</v>
      </c>
      <c r="H69" s="4">
        <v>4</v>
      </c>
      <c r="I69" s="4">
        <v>3</v>
      </c>
      <c r="J69" s="4">
        <v>1</v>
      </c>
      <c r="K69" s="4">
        <v>1</v>
      </c>
      <c r="L69" s="4">
        <v>0</v>
      </c>
      <c r="M69" s="4">
        <v>1</v>
      </c>
      <c r="N69" s="4">
        <v>2</v>
      </c>
      <c r="O69" s="4">
        <v>2</v>
      </c>
      <c r="P69" s="4">
        <v>2</v>
      </c>
    </row>
  </sheetData>
  <mergeCells count="35">
    <mergeCell ref="B66:F66"/>
    <mergeCell ref="G66:K66"/>
    <mergeCell ref="L66:P66"/>
    <mergeCell ref="B54:E54"/>
    <mergeCell ref="F54:I54"/>
    <mergeCell ref="J54:M54"/>
    <mergeCell ref="B60:F60"/>
    <mergeCell ref="G60:K60"/>
    <mergeCell ref="L60:P60"/>
    <mergeCell ref="B41:F41"/>
    <mergeCell ref="G41:K41"/>
    <mergeCell ref="L41:P41"/>
    <mergeCell ref="B47:F47"/>
    <mergeCell ref="G47:K47"/>
    <mergeCell ref="L47:P47"/>
    <mergeCell ref="B35:E35"/>
    <mergeCell ref="F35:I35"/>
    <mergeCell ref="J35:M35"/>
    <mergeCell ref="B22:F22"/>
    <mergeCell ref="G22:K22"/>
    <mergeCell ref="L22:P22"/>
    <mergeCell ref="B15:F15"/>
    <mergeCell ref="G15:K15"/>
    <mergeCell ref="L15:P15"/>
    <mergeCell ref="Q22:U22"/>
    <mergeCell ref="B28:F28"/>
    <mergeCell ref="G28:K28"/>
    <mergeCell ref="L28:P28"/>
    <mergeCell ref="Q28:U28"/>
    <mergeCell ref="B3:E3"/>
    <mergeCell ref="F3:I3"/>
    <mergeCell ref="J3:M3"/>
    <mergeCell ref="B9:F9"/>
    <mergeCell ref="G9:K9"/>
    <mergeCell ref="L9:P9"/>
  </mergeCells>
  <phoneticPr fontId="4" type="noConversion"/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3004C-9BD6-493B-9002-C63654E2BA85}">
  <dimension ref="A1:K36"/>
  <sheetViews>
    <sheetView topLeftCell="A13" workbookViewId="0">
      <selection activeCell="A19" sqref="A19:C21"/>
    </sheetView>
  </sheetViews>
  <sheetFormatPr defaultRowHeight="14.4" x14ac:dyDescent="0.3"/>
  <sheetData>
    <row r="1" spans="1:11" x14ac:dyDescent="0.3">
      <c r="A1" s="3" t="s">
        <v>179</v>
      </c>
    </row>
    <row r="2" spans="1:11" x14ac:dyDescent="0.3">
      <c r="A2" s="15" t="s">
        <v>382</v>
      </c>
      <c r="B2" s="16"/>
      <c r="C2" s="16"/>
    </row>
    <row r="3" spans="1:11" x14ac:dyDescent="0.3">
      <c r="A3" s="5"/>
      <c r="B3" s="86" t="s">
        <v>180</v>
      </c>
      <c r="C3" s="86"/>
      <c r="D3" s="86"/>
      <c r="E3" s="86"/>
      <c r="F3" s="86" t="s">
        <v>181</v>
      </c>
      <c r="G3" s="86"/>
      <c r="H3" s="86"/>
      <c r="I3" s="86"/>
    </row>
    <row r="4" spans="1:11" x14ac:dyDescent="0.3">
      <c r="A4" s="12" t="s">
        <v>0</v>
      </c>
      <c r="B4" s="4">
        <v>252</v>
      </c>
      <c r="C4" s="4">
        <v>243</v>
      </c>
      <c r="D4" s="4">
        <v>219</v>
      </c>
      <c r="E4" s="4">
        <v>196</v>
      </c>
      <c r="F4" s="4">
        <v>220</v>
      </c>
      <c r="G4" s="4">
        <v>269</v>
      </c>
      <c r="H4" s="4">
        <v>254</v>
      </c>
      <c r="I4" s="4">
        <v>218</v>
      </c>
    </row>
    <row r="6" spans="1:11" x14ac:dyDescent="0.3">
      <c r="A6" s="5"/>
      <c r="B6" s="86" t="s">
        <v>182</v>
      </c>
      <c r="C6" s="86"/>
      <c r="D6" s="86"/>
      <c r="E6" s="86"/>
      <c r="F6" s="86" t="s">
        <v>183</v>
      </c>
      <c r="G6" s="86"/>
      <c r="H6" s="86"/>
      <c r="I6" s="86"/>
    </row>
    <row r="7" spans="1:11" x14ac:dyDescent="0.3">
      <c r="A7" s="12" t="s">
        <v>0</v>
      </c>
      <c r="B7" s="4">
        <v>332</v>
      </c>
      <c r="C7" s="4">
        <v>262</v>
      </c>
      <c r="D7" s="4">
        <v>339</v>
      </c>
      <c r="E7" s="4">
        <v>287</v>
      </c>
      <c r="F7" s="4">
        <v>309</v>
      </c>
      <c r="G7" s="4">
        <v>326</v>
      </c>
      <c r="H7" s="4">
        <v>341</v>
      </c>
      <c r="I7" s="4">
        <v>332</v>
      </c>
    </row>
    <row r="9" spans="1:11" x14ac:dyDescent="0.3">
      <c r="A9" s="15" t="s">
        <v>184</v>
      </c>
      <c r="B9" s="16"/>
      <c r="C9" s="16"/>
    </row>
    <row r="10" spans="1:11" x14ac:dyDescent="0.3">
      <c r="A10" s="83" t="s">
        <v>189</v>
      </c>
      <c r="B10" s="16"/>
      <c r="C10" s="16"/>
    </row>
    <row r="11" spans="1:11" x14ac:dyDescent="0.3">
      <c r="A11" s="83" t="s">
        <v>190</v>
      </c>
      <c r="B11" s="16"/>
      <c r="C11" s="16"/>
      <c r="G11" s="83" t="s">
        <v>191</v>
      </c>
      <c r="H11" s="16"/>
    </row>
    <row r="12" spans="1:11" s="6" customFormat="1" ht="40.200000000000003" x14ac:dyDescent="0.3">
      <c r="B12" s="7" t="s">
        <v>185</v>
      </c>
      <c r="C12" s="7" t="s">
        <v>188</v>
      </c>
      <c r="D12" s="7" t="s">
        <v>186</v>
      </c>
      <c r="E12" s="7" t="s">
        <v>187</v>
      </c>
      <c r="F12" s="7"/>
      <c r="H12" s="7" t="s">
        <v>185</v>
      </c>
      <c r="I12" s="7" t="s">
        <v>188</v>
      </c>
      <c r="J12" s="7" t="s">
        <v>186</v>
      </c>
      <c r="K12" s="7" t="s">
        <v>187</v>
      </c>
    </row>
    <row r="13" spans="1:11" x14ac:dyDescent="0.3">
      <c r="A13" t="s">
        <v>30</v>
      </c>
      <c r="B13" s="4">
        <v>78</v>
      </c>
      <c r="C13" s="4">
        <v>6.5</v>
      </c>
      <c r="D13" s="4">
        <v>11.83</v>
      </c>
      <c r="E13" s="4">
        <v>5</v>
      </c>
      <c r="F13" s="4"/>
      <c r="G13" t="s">
        <v>30</v>
      </c>
      <c r="H13" s="4">
        <v>191</v>
      </c>
      <c r="I13" s="4">
        <v>123</v>
      </c>
      <c r="J13" s="4">
        <v>137</v>
      </c>
      <c r="K13" s="4">
        <v>168</v>
      </c>
    </row>
    <row r="14" spans="1:11" x14ac:dyDescent="0.3">
      <c r="A14" t="s">
        <v>31</v>
      </c>
      <c r="B14" s="4">
        <v>63.5</v>
      </c>
      <c r="C14" s="4">
        <v>0</v>
      </c>
      <c r="D14" s="4">
        <v>29.8</v>
      </c>
      <c r="E14" s="4">
        <v>0</v>
      </c>
      <c r="F14" s="4"/>
      <c r="G14" t="s">
        <v>31</v>
      </c>
      <c r="H14" s="4">
        <v>217</v>
      </c>
      <c r="I14" s="4">
        <v>135</v>
      </c>
      <c r="J14" s="4">
        <v>192</v>
      </c>
      <c r="K14" s="4">
        <v>110</v>
      </c>
    </row>
    <row r="15" spans="1:11" x14ac:dyDescent="0.3">
      <c r="A15" t="s">
        <v>32</v>
      </c>
      <c r="B15" s="4">
        <v>58.4</v>
      </c>
      <c r="C15" s="4">
        <v>7</v>
      </c>
      <c r="D15" s="4">
        <v>20.399999999999999</v>
      </c>
      <c r="E15" s="4">
        <v>8</v>
      </c>
      <c r="F15" s="4"/>
      <c r="G15" t="s">
        <v>32</v>
      </c>
      <c r="H15" s="4">
        <v>158</v>
      </c>
      <c r="I15" s="4">
        <v>130</v>
      </c>
      <c r="J15" s="4">
        <v>184</v>
      </c>
      <c r="K15" s="4">
        <v>121</v>
      </c>
    </row>
    <row r="16" spans="1:11" x14ac:dyDescent="0.3">
      <c r="A16" t="s">
        <v>33</v>
      </c>
      <c r="B16" s="4">
        <v>90</v>
      </c>
      <c r="C16" s="4">
        <v>0</v>
      </c>
      <c r="D16" s="4"/>
      <c r="E16" s="4"/>
      <c r="F16" s="4"/>
      <c r="G16" t="s">
        <v>33</v>
      </c>
      <c r="H16" s="4">
        <v>171</v>
      </c>
      <c r="I16" s="4">
        <v>175</v>
      </c>
      <c r="J16" s="4"/>
      <c r="K16" s="4"/>
    </row>
    <row r="17" spans="1:11" x14ac:dyDescent="0.3">
      <c r="A17" t="s">
        <v>34</v>
      </c>
      <c r="B17" s="4">
        <v>65</v>
      </c>
      <c r="C17" s="4"/>
      <c r="D17" s="4"/>
      <c r="E17" s="4"/>
      <c r="F17" s="4"/>
      <c r="G17" t="s">
        <v>34</v>
      </c>
      <c r="H17" s="4">
        <v>229</v>
      </c>
      <c r="I17" s="4"/>
      <c r="J17" s="4"/>
      <c r="K17" s="4"/>
    </row>
    <row r="19" spans="1:11" x14ac:dyDescent="0.3">
      <c r="A19" s="15" t="s">
        <v>192</v>
      </c>
      <c r="B19" s="16"/>
      <c r="C19" s="16"/>
    </row>
    <row r="20" spans="1:11" x14ac:dyDescent="0.3">
      <c r="A20" s="83" t="s">
        <v>194</v>
      </c>
      <c r="B20" s="83"/>
      <c r="C20" s="83"/>
    </row>
    <row r="21" spans="1:11" x14ac:dyDescent="0.3">
      <c r="A21" s="83" t="s">
        <v>191</v>
      </c>
      <c r="B21" s="83"/>
      <c r="C21" s="83"/>
    </row>
    <row r="22" spans="1:11" ht="40.200000000000003" x14ac:dyDescent="0.3">
      <c r="B22" s="7" t="s">
        <v>185</v>
      </c>
      <c r="C22" s="7" t="s">
        <v>188</v>
      </c>
      <c r="D22" s="7" t="s">
        <v>186</v>
      </c>
      <c r="E22" s="7" t="s">
        <v>187</v>
      </c>
    </row>
    <row r="23" spans="1:11" x14ac:dyDescent="0.3">
      <c r="A23" t="s">
        <v>30</v>
      </c>
      <c r="B23" s="4">
        <v>136.27000000000001</v>
      </c>
      <c r="C23" s="4">
        <v>62.18</v>
      </c>
      <c r="D23" s="4">
        <v>83.63</v>
      </c>
      <c r="E23" s="4">
        <v>54.42</v>
      </c>
    </row>
    <row r="24" spans="1:11" x14ac:dyDescent="0.3">
      <c r="A24" t="s">
        <v>31</v>
      </c>
      <c r="B24" s="4">
        <v>90.67</v>
      </c>
      <c r="C24" s="4">
        <v>58.42</v>
      </c>
      <c r="D24" s="4">
        <v>81.58</v>
      </c>
      <c r="E24" s="4">
        <v>47.17</v>
      </c>
    </row>
    <row r="25" spans="1:11" x14ac:dyDescent="0.3">
      <c r="A25" t="s">
        <v>32</v>
      </c>
      <c r="B25" s="4">
        <v>103.25</v>
      </c>
      <c r="C25" s="4">
        <v>75.17</v>
      </c>
      <c r="D25" s="4">
        <v>67</v>
      </c>
      <c r="E25" s="4">
        <v>43.6</v>
      </c>
    </row>
    <row r="26" spans="1:11" x14ac:dyDescent="0.3">
      <c r="A26" t="s">
        <v>33</v>
      </c>
      <c r="B26" s="4">
        <v>50</v>
      </c>
      <c r="C26" s="4">
        <v>66.89</v>
      </c>
      <c r="D26" s="4"/>
      <c r="E26" s="4"/>
    </row>
    <row r="27" spans="1:11" x14ac:dyDescent="0.3">
      <c r="A27" t="s">
        <v>34</v>
      </c>
      <c r="B27" s="4">
        <v>90.67</v>
      </c>
      <c r="C27" s="4"/>
      <c r="D27" s="4"/>
      <c r="E27" s="4"/>
    </row>
    <row r="29" spans="1:11" x14ac:dyDescent="0.3">
      <c r="A29" s="3" t="s">
        <v>193</v>
      </c>
    </row>
    <row r="30" spans="1:11" x14ac:dyDescent="0.3">
      <c r="A30" s="83" t="s">
        <v>189</v>
      </c>
      <c r="B30" s="16"/>
      <c r="C30" s="16"/>
      <c r="D30" s="16"/>
      <c r="G30" s="83" t="s">
        <v>194</v>
      </c>
      <c r="H30" s="83"/>
      <c r="I30" s="83"/>
    </row>
    <row r="31" spans="1:11" ht="27" x14ac:dyDescent="0.3">
      <c r="B31" s="7" t="s">
        <v>185</v>
      </c>
      <c r="C31" s="7" t="s">
        <v>188</v>
      </c>
      <c r="D31" s="7" t="s">
        <v>186</v>
      </c>
      <c r="G31" s="7" t="s">
        <v>185</v>
      </c>
      <c r="H31" s="7" t="s">
        <v>188</v>
      </c>
      <c r="I31" s="7" t="s">
        <v>186</v>
      </c>
    </row>
    <row r="32" spans="1:11" x14ac:dyDescent="0.3">
      <c r="A32" t="s">
        <v>30</v>
      </c>
      <c r="B32" s="4">
        <v>94</v>
      </c>
      <c r="C32" s="4">
        <v>63.4</v>
      </c>
      <c r="D32" s="4">
        <v>74.599999999999994</v>
      </c>
      <c r="F32" t="s">
        <v>30</v>
      </c>
      <c r="G32" s="4">
        <v>25</v>
      </c>
      <c r="H32" s="4">
        <v>14.67</v>
      </c>
      <c r="I32" s="4">
        <v>18.5</v>
      </c>
    </row>
    <row r="33" spans="1:9" x14ac:dyDescent="0.3">
      <c r="A33" t="s">
        <v>31</v>
      </c>
      <c r="B33" s="4">
        <v>91</v>
      </c>
      <c r="C33" s="4">
        <v>75.7</v>
      </c>
      <c r="D33" s="4">
        <v>115.5</v>
      </c>
      <c r="F33" t="s">
        <v>31</v>
      </c>
      <c r="G33" s="4">
        <v>18.670000000000002</v>
      </c>
      <c r="H33" s="4">
        <v>26.83</v>
      </c>
      <c r="I33" s="4">
        <v>30.5</v>
      </c>
    </row>
    <row r="34" spans="1:9" x14ac:dyDescent="0.3">
      <c r="A34" t="s">
        <v>32</v>
      </c>
      <c r="B34" s="4">
        <v>115</v>
      </c>
      <c r="C34" s="4">
        <v>96.5</v>
      </c>
      <c r="D34" s="4">
        <v>98.5</v>
      </c>
      <c r="F34" t="s">
        <v>32</v>
      </c>
      <c r="G34" s="4">
        <v>21</v>
      </c>
      <c r="H34" s="4">
        <v>18</v>
      </c>
      <c r="I34" s="4">
        <v>22.67</v>
      </c>
    </row>
    <row r="35" spans="1:9" x14ac:dyDescent="0.3">
      <c r="A35" t="s">
        <v>33</v>
      </c>
      <c r="B35" s="4">
        <v>73</v>
      </c>
      <c r="C35" s="4"/>
      <c r="D35" s="4"/>
      <c r="F35" t="s">
        <v>33</v>
      </c>
      <c r="G35" s="4">
        <v>14.33</v>
      </c>
      <c r="H35" s="4"/>
      <c r="I35" s="4"/>
    </row>
    <row r="36" spans="1:9" x14ac:dyDescent="0.3">
      <c r="A36" t="s">
        <v>34</v>
      </c>
      <c r="B36" s="4">
        <v>95</v>
      </c>
      <c r="C36" s="4"/>
      <c r="D36" s="4"/>
      <c r="F36" t="s">
        <v>34</v>
      </c>
      <c r="G36" s="4">
        <v>21</v>
      </c>
      <c r="H36" s="4"/>
      <c r="I36" s="4"/>
    </row>
  </sheetData>
  <mergeCells count="4">
    <mergeCell ref="B3:E3"/>
    <mergeCell ref="F3:I3"/>
    <mergeCell ref="B6:E6"/>
    <mergeCell ref="F6:I6"/>
  </mergeCells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BFAB6E-E319-4FDE-B69D-EBE689C3EBB6}">
  <dimension ref="A1:Z79"/>
  <sheetViews>
    <sheetView zoomScale="80" zoomScaleNormal="80" workbookViewId="0">
      <selection activeCell="M10" sqref="M10"/>
    </sheetView>
  </sheetViews>
  <sheetFormatPr defaultRowHeight="14.4" x14ac:dyDescent="0.3"/>
  <sheetData>
    <row r="1" spans="1:25" x14ac:dyDescent="0.3">
      <c r="A1" s="15" t="s">
        <v>195</v>
      </c>
      <c r="B1" s="16"/>
      <c r="C1" s="16"/>
    </row>
    <row r="2" spans="1:25" x14ac:dyDescent="0.3">
      <c r="A2" s="15" t="s">
        <v>383</v>
      </c>
      <c r="B2" s="16"/>
      <c r="C2" s="16"/>
    </row>
    <row r="3" spans="1:25" x14ac:dyDescent="0.3">
      <c r="A3" s="5"/>
      <c r="B3" s="86" t="s">
        <v>24</v>
      </c>
      <c r="C3" s="86"/>
      <c r="D3" s="86"/>
      <c r="E3" s="86"/>
      <c r="F3" s="86"/>
      <c r="G3" s="86"/>
      <c r="H3" s="86"/>
      <c r="I3" s="86"/>
      <c r="J3" s="86"/>
      <c r="K3" s="86"/>
      <c r="L3" s="86"/>
      <c r="M3" s="86"/>
      <c r="N3" s="86" t="s">
        <v>27</v>
      </c>
      <c r="O3" s="86"/>
      <c r="P3" s="86"/>
      <c r="Q3" s="86"/>
      <c r="R3" s="86"/>
      <c r="S3" s="86"/>
      <c r="T3" s="86"/>
      <c r="U3" s="86"/>
      <c r="V3" s="86"/>
      <c r="W3" s="86"/>
    </row>
    <row r="4" spans="1:25" x14ac:dyDescent="0.3">
      <c r="A4" s="5"/>
      <c r="B4" s="5" t="s">
        <v>30</v>
      </c>
      <c r="C4" s="5" t="s">
        <v>31</v>
      </c>
      <c r="D4" s="5" t="s">
        <v>32</v>
      </c>
      <c r="E4" s="5" t="s">
        <v>33</v>
      </c>
      <c r="F4" s="5" t="s">
        <v>34</v>
      </c>
      <c r="G4" s="5" t="s">
        <v>35</v>
      </c>
      <c r="H4" s="5" t="s">
        <v>36</v>
      </c>
      <c r="I4" s="5" t="s">
        <v>37</v>
      </c>
      <c r="J4" s="80" t="s">
        <v>38</v>
      </c>
      <c r="K4" s="80" t="s">
        <v>39</v>
      </c>
      <c r="L4" s="5" t="s">
        <v>54</v>
      </c>
      <c r="M4" s="5" t="s">
        <v>55</v>
      </c>
      <c r="N4" s="5" t="s">
        <v>30</v>
      </c>
      <c r="O4" s="5" t="s">
        <v>31</v>
      </c>
      <c r="P4" s="5" t="s">
        <v>32</v>
      </c>
      <c r="Q4" s="5" t="s">
        <v>33</v>
      </c>
      <c r="R4" s="5" t="s">
        <v>34</v>
      </c>
      <c r="S4" s="5" t="s">
        <v>35</v>
      </c>
      <c r="T4" s="5" t="s">
        <v>36</v>
      </c>
      <c r="U4" s="5" t="s">
        <v>37</v>
      </c>
      <c r="V4" s="5" t="s">
        <v>38</v>
      </c>
      <c r="W4" s="5" t="s">
        <v>39</v>
      </c>
      <c r="X4" s="5"/>
      <c r="Y4" s="5"/>
    </row>
    <row r="5" spans="1:25" x14ac:dyDescent="0.3">
      <c r="A5" s="12" t="s">
        <v>116</v>
      </c>
      <c r="B5" s="4">
        <v>237</v>
      </c>
      <c r="C5" s="4">
        <v>272</v>
      </c>
      <c r="D5" s="4">
        <v>261</v>
      </c>
      <c r="E5" s="4">
        <v>242</v>
      </c>
      <c r="F5" s="4">
        <v>248</v>
      </c>
      <c r="G5" s="4">
        <v>251</v>
      </c>
      <c r="H5" s="4">
        <v>232</v>
      </c>
      <c r="I5" s="4">
        <v>254</v>
      </c>
      <c r="J5" s="4">
        <v>227</v>
      </c>
      <c r="K5" s="4">
        <v>244</v>
      </c>
      <c r="L5" s="4">
        <v>234</v>
      </c>
      <c r="M5" s="4"/>
      <c r="N5" s="4">
        <v>241</v>
      </c>
      <c r="O5" s="4">
        <v>256</v>
      </c>
      <c r="P5" s="4">
        <v>275</v>
      </c>
      <c r="Q5" s="4">
        <v>261</v>
      </c>
      <c r="R5" s="4">
        <v>237</v>
      </c>
      <c r="S5" s="4">
        <v>239</v>
      </c>
      <c r="T5" s="4">
        <v>247</v>
      </c>
      <c r="U5" s="4">
        <v>271</v>
      </c>
      <c r="V5" s="4"/>
      <c r="W5" s="4"/>
    </row>
    <row r="6" spans="1:25" x14ac:dyDescent="0.3">
      <c r="A6" s="12" t="s">
        <v>117</v>
      </c>
      <c r="B6" s="4">
        <v>199</v>
      </c>
      <c r="C6" s="4">
        <v>201</v>
      </c>
      <c r="D6" s="4">
        <v>203</v>
      </c>
      <c r="E6" s="4">
        <v>224</v>
      </c>
      <c r="F6" s="4">
        <v>231</v>
      </c>
      <c r="G6" s="4">
        <v>221</v>
      </c>
      <c r="H6" s="4">
        <v>228</v>
      </c>
      <c r="I6" s="4">
        <v>197</v>
      </c>
      <c r="J6" s="4">
        <v>199</v>
      </c>
      <c r="K6" s="4">
        <v>215</v>
      </c>
      <c r="L6" s="4">
        <v>200</v>
      </c>
      <c r="M6" s="4">
        <v>187</v>
      </c>
      <c r="N6" s="4">
        <v>221</v>
      </c>
      <c r="O6" s="4">
        <v>197</v>
      </c>
      <c r="P6" s="4">
        <v>204</v>
      </c>
      <c r="Q6" s="4">
        <v>238</v>
      </c>
      <c r="R6" s="4">
        <v>207</v>
      </c>
      <c r="S6" s="4">
        <v>224</v>
      </c>
      <c r="T6" s="4">
        <v>190</v>
      </c>
      <c r="U6" s="4">
        <v>194</v>
      </c>
      <c r="V6" s="4">
        <v>205</v>
      </c>
      <c r="W6" s="4">
        <v>209</v>
      </c>
    </row>
    <row r="8" spans="1:25" x14ac:dyDescent="0.3">
      <c r="A8" s="15" t="s">
        <v>196</v>
      </c>
      <c r="B8" s="16"/>
      <c r="C8" s="16"/>
      <c r="D8" s="16"/>
    </row>
    <row r="9" spans="1:25" x14ac:dyDescent="0.3">
      <c r="A9" s="15" t="s">
        <v>384</v>
      </c>
      <c r="B9" s="16"/>
      <c r="C9" s="16"/>
      <c r="D9" s="16"/>
    </row>
    <row r="10" spans="1:25" x14ac:dyDescent="0.3">
      <c r="A10" s="11" t="s">
        <v>197</v>
      </c>
    </row>
    <row r="11" spans="1:25" x14ac:dyDescent="0.3">
      <c r="A11" s="5"/>
      <c r="B11" s="86" t="s">
        <v>24</v>
      </c>
      <c r="C11" s="86"/>
      <c r="D11" s="86"/>
      <c r="E11" s="86"/>
      <c r="F11" s="86"/>
      <c r="G11" s="86"/>
      <c r="H11" s="86"/>
      <c r="I11" s="86"/>
      <c r="J11" s="86"/>
      <c r="K11" s="86"/>
      <c r="L11" s="86"/>
      <c r="M11" s="86" t="s">
        <v>27</v>
      </c>
      <c r="N11" s="86"/>
      <c r="O11" s="86"/>
      <c r="P11" s="86"/>
      <c r="Q11" s="86"/>
      <c r="R11" s="86"/>
      <c r="S11" s="86"/>
      <c r="T11" s="86"/>
      <c r="U11" s="86"/>
    </row>
    <row r="12" spans="1:25" x14ac:dyDescent="0.3">
      <c r="A12" s="5"/>
      <c r="B12" s="5" t="s">
        <v>30</v>
      </c>
      <c r="C12" s="5" t="s">
        <v>31</v>
      </c>
      <c r="D12" s="5" t="s">
        <v>32</v>
      </c>
      <c r="E12" s="5" t="s">
        <v>33</v>
      </c>
      <c r="F12" s="5" t="s">
        <v>34</v>
      </c>
      <c r="G12" s="5" t="s">
        <v>35</v>
      </c>
      <c r="H12" s="5" t="s">
        <v>36</v>
      </c>
      <c r="I12" s="5" t="s">
        <v>37</v>
      </c>
      <c r="J12" s="5" t="s">
        <v>38</v>
      </c>
      <c r="K12" s="5" t="s">
        <v>39</v>
      </c>
      <c r="L12" s="5" t="s">
        <v>54</v>
      </c>
      <c r="M12" s="5" t="s">
        <v>30</v>
      </c>
      <c r="N12" s="5" t="s">
        <v>31</v>
      </c>
      <c r="O12" s="5" t="s">
        <v>32</v>
      </c>
      <c r="P12" s="5" t="s">
        <v>33</v>
      </c>
      <c r="Q12" s="5" t="s">
        <v>34</v>
      </c>
      <c r="R12" s="5" t="s">
        <v>35</v>
      </c>
      <c r="S12" s="5" t="s">
        <v>36</v>
      </c>
      <c r="T12" s="5" t="s">
        <v>37</v>
      </c>
      <c r="U12" s="5" t="s">
        <v>38</v>
      </c>
      <c r="V12" s="5"/>
      <c r="W12" s="5"/>
    </row>
    <row r="13" spans="1:25" x14ac:dyDescent="0.3">
      <c r="A13" s="12" t="s">
        <v>116</v>
      </c>
      <c r="B13" s="4">
        <v>4.3890000000000002</v>
      </c>
      <c r="C13" s="4">
        <v>4.4169999999999998</v>
      </c>
      <c r="D13" s="4">
        <v>5.05</v>
      </c>
      <c r="E13" s="4">
        <v>4.8529999999999998</v>
      </c>
      <c r="F13" s="4">
        <v>3.4159999999999999</v>
      </c>
      <c r="G13" s="4">
        <v>3.4980000000000002</v>
      </c>
      <c r="H13" s="4">
        <v>3.9449999999999998</v>
      </c>
      <c r="I13" s="4">
        <v>3.472</v>
      </c>
      <c r="J13" s="4">
        <v>3.4329999999999998</v>
      </c>
      <c r="K13" s="4">
        <v>3.4510000000000001</v>
      </c>
      <c r="L13" s="4"/>
      <c r="M13" s="4">
        <v>4.1319999999999997</v>
      </c>
      <c r="N13" s="4">
        <v>3.911</v>
      </c>
      <c r="O13" s="4">
        <v>4.03</v>
      </c>
      <c r="P13" s="4">
        <v>3.5019999999999998</v>
      </c>
      <c r="Q13" s="4">
        <v>3.657</v>
      </c>
      <c r="R13" s="4">
        <v>3.9449999999999998</v>
      </c>
      <c r="S13" s="4">
        <v>3.1309999999999998</v>
      </c>
      <c r="T13" s="4"/>
      <c r="U13" s="4"/>
    </row>
    <row r="14" spans="1:25" x14ac:dyDescent="0.3">
      <c r="A14" s="12" t="s">
        <v>117</v>
      </c>
      <c r="B14" s="4">
        <v>4.6689999999999996</v>
      </c>
      <c r="C14" s="4">
        <v>5.2850000000000001</v>
      </c>
      <c r="D14" s="4">
        <v>4.4409999999999998</v>
      </c>
      <c r="E14" s="4">
        <v>3.972</v>
      </c>
      <c r="F14" s="4">
        <v>4.6920000000000002</v>
      </c>
      <c r="G14" s="4">
        <v>4.218</v>
      </c>
      <c r="H14" s="4">
        <v>5.2130000000000001</v>
      </c>
      <c r="I14" s="4">
        <v>5.9889999999999999</v>
      </c>
      <c r="J14" s="4">
        <v>4.0640000000000001</v>
      </c>
      <c r="K14" s="4">
        <v>4.8780000000000001</v>
      </c>
      <c r="L14" s="4">
        <v>3.1429999999999998</v>
      </c>
      <c r="M14" s="4">
        <v>4.5759999999999996</v>
      </c>
      <c r="N14" s="4">
        <v>5.0590000000000002</v>
      </c>
      <c r="O14" s="4">
        <v>4.4619999999999997</v>
      </c>
      <c r="P14" s="4">
        <v>3.9289999999999998</v>
      </c>
      <c r="Q14" s="4">
        <v>4.2939999999999996</v>
      </c>
      <c r="R14" s="4">
        <v>4.8680000000000003</v>
      </c>
      <c r="S14" s="4">
        <v>4.1609999999999996</v>
      </c>
      <c r="T14" s="4">
        <v>3.871</v>
      </c>
      <c r="U14" s="4">
        <v>3.4710000000000001</v>
      </c>
    </row>
    <row r="16" spans="1:25" x14ac:dyDescent="0.3">
      <c r="A16" s="11" t="s">
        <v>198</v>
      </c>
    </row>
    <row r="17" spans="1:21" x14ac:dyDescent="0.3">
      <c r="A17" s="5"/>
      <c r="B17" s="86" t="s">
        <v>24</v>
      </c>
      <c r="C17" s="86"/>
      <c r="D17" s="86"/>
      <c r="E17" s="86"/>
      <c r="F17" s="86"/>
      <c r="G17" s="86"/>
      <c r="H17" s="86"/>
      <c r="I17" s="86"/>
      <c r="J17" s="86"/>
      <c r="K17" s="86"/>
      <c r="L17" s="86"/>
      <c r="M17" s="86" t="s">
        <v>27</v>
      </c>
      <c r="N17" s="86"/>
      <c r="O17" s="86"/>
      <c r="P17" s="86"/>
      <c r="Q17" s="86"/>
      <c r="R17" s="86"/>
      <c r="S17" s="86"/>
      <c r="T17" s="86"/>
      <c r="U17" s="86"/>
    </row>
    <row r="18" spans="1:21" x14ac:dyDescent="0.3">
      <c r="A18" s="5"/>
      <c r="B18" s="5" t="s">
        <v>30</v>
      </c>
      <c r="C18" s="5" t="s">
        <v>31</v>
      </c>
      <c r="D18" s="5" t="s">
        <v>32</v>
      </c>
      <c r="E18" s="5" t="s">
        <v>33</v>
      </c>
      <c r="F18" s="5" t="s">
        <v>34</v>
      </c>
      <c r="G18" s="5" t="s">
        <v>35</v>
      </c>
      <c r="H18" s="5" t="s">
        <v>36</v>
      </c>
      <c r="I18" s="5" t="s">
        <v>37</v>
      </c>
      <c r="J18" s="5" t="s">
        <v>38</v>
      </c>
      <c r="K18" s="5" t="s">
        <v>39</v>
      </c>
      <c r="L18" s="5" t="s">
        <v>54</v>
      </c>
      <c r="M18" s="5" t="s">
        <v>30</v>
      </c>
      <c r="N18" s="5" t="s">
        <v>31</v>
      </c>
      <c r="O18" s="5" t="s">
        <v>32</v>
      </c>
      <c r="P18" s="5" t="s">
        <v>33</v>
      </c>
      <c r="Q18" s="5" t="s">
        <v>34</v>
      </c>
      <c r="R18" s="5" t="s">
        <v>35</v>
      </c>
      <c r="S18" s="5" t="s">
        <v>36</v>
      </c>
      <c r="T18" s="5" t="s">
        <v>37</v>
      </c>
      <c r="U18" s="5" t="s">
        <v>38</v>
      </c>
    </row>
    <row r="19" spans="1:21" x14ac:dyDescent="0.3">
      <c r="A19" s="12" t="s">
        <v>116</v>
      </c>
      <c r="B19" s="4">
        <v>140.44999999999999</v>
      </c>
      <c r="C19" s="4">
        <v>145.75</v>
      </c>
      <c r="D19" s="4">
        <v>186.85</v>
      </c>
      <c r="E19" s="4">
        <v>160.15</v>
      </c>
      <c r="F19" s="4">
        <v>160.55000000000001</v>
      </c>
      <c r="G19" s="4">
        <v>111.95</v>
      </c>
      <c r="H19" s="4">
        <v>130.19999999999999</v>
      </c>
      <c r="I19" s="4">
        <v>131.94999999999999</v>
      </c>
      <c r="J19" s="4">
        <v>116.72499999999999</v>
      </c>
      <c r="K19" s="4">
        <v>134.57499999999999</v>
      </c>
      <c r="L19" s="4"/>
      <c r="M19" s="4">
        <v>181.82499999999999</v>
      </c>
      <c r="N19" s="4">
        <v>101.675</v>
      </c>
      <c r="O19" s="4">
        <v>96.724999999999994</v>
      </c>
      <c r="P19" s="4">
        <v>98.05</v>
      </c>
      <c r="Q19" s="4">
        <v>98.75</v>
      </c>
      <c r="R19" s="4">
        <v>94.674999999999997</v>
      </c>
      <c r="S19" s="4">
        <v>84.525000000000006</v>
      </c>
      <c r="T19" s="4"/>
      <c r="U19" s="4"/>
    </row>
    <row r="20" spans="1:21" x14ac:dyDescent="0.3">
      <c r="A20" s="12" t="s">
        <v>117</v>
      </c>
      <c r="B20" s="4">
        <v>191.42500000000001</v>
      </c>
      <c r="C20" s="4">
        <v>264.22500000000002</v>
      </c>
      <c r="D20" s="4">
        <v>213.15</v>
      </c>
      <c r="E20" s="4">
        <v>174.77500000000001</v>
      </c>
      <c r="F20" s="4">
        <v>229.92500000000001</v>
      </c>
      <c r="G20" s="4">
        <v>189.8</v>
      </c>
      <c r="H20" s="4">
        <v>198.07499999999999</v>
      </c>
      <c r="I20" s="4">
        <v>191.65</v>
      </c>
      <c r="J20" s="4">
        <v>121.925</v>
      </c>
      <c r="K20" s="4">
        <v>190.25</v>
      </c>
      <c r="L20" s="4">
        <v>119.45</v>
      </c>
      <c r="M20" s="4">
        <v>192.2</v>
      </c>
      <c r="N20" s="4">
        <v>177.05</v>
      </c>
      <c r="O20" s="4">
        <v>236.5</v>
      </c>
      <c r="P20" s="4">
        <v>141.44999999999999</v>
      </c>
      <c r="Q20" s="4">
        <v>133.1</v>
      </c>
      <c r="R20" s="4">
        <v>136.30000000000001</v>
      </c>
      <c r="S20" s="4">
        <v>145.625</v>
      </c>
      <c r="T20" s="4">
        <v>120</v>
      </c>
      <c r="U20" s="4">
        <v>128.42500000000001</v>
      </c>
    </row>
    <row r="22" spans="1:21" x14ac:dyDescent="0.3">
      <c r="A22" s="11" t="s">
        <v>199</v>
      </c>
    </row>
    <row r="23" spans="1:21" x14ac:dyDescent="0.3">
      <c r="A23" s="5"/>
      <c r="B23" s="86" t="s">
        <v>24</v>
      </c>
      <c r="C23" s="86"/>
      <c r="D23" s="86"/>
      <c r="E23" s="86"/>
      <c r="F23" s="86"/>
      <c r="G23" s="86"/>
      <c r="H23" s="86"/>
      <c r="I23" s="86"/>
      <c r="J23" s="86"/>
      <c r="K23" s="86"/>
      <c r="L23" s="86" t="s">
        <v>27</v>
      </c>
      <c r="M23" s="86"/>
      <c r="N23" s="86"/>
      <c r="O23" s="86"/>
      <c r="P23" s="86"/>
      <c r="Q23" s="86"/>
      <c r="R23" s="86"/>
      <c r="S23" s="86"/>
      <c r="T23" s="86"/>
    </row>
    <row r="24" spans="1:21" x14ac:dyDescent="0.3">
      <c r="A24" s="5"/>
      <c r="B24" s="5" t="s">
        <v>30</v>
      </c>
      <c r="C24" s="5" t="s">
        <v>31</v>
      </c>
      <c r="D24" s="5" t="s">
        <v>32</v>
      </c>
      <c r="E24" s="5" t="s">
        <v>33</v>
      </c>
      <c r="F24" s="5" t="s">
        <v>34</v>
      </c>
      <c r="G24" s="5" t="s">
        <v>35</v>
      </c>
      <c r="H24" s="5" t="s">
        <v>36</v>
      </c>
      <c r="I24" s="5" t="s">
        <v>37</v>
      </c>
      <c r="J24" s="5" t="s">
        <v>38</v>
      </c>
      <c r="K24" s="5" t="s">
        <v>39</v>
      </c>
      <c r="L24" s="5" t="s">
        <v>30</v>
      </c>
      <c r="M24" s="5" t="s">
        <v>31</v>
      </c>
      <c r="N24" s="5" t="s">
        <v>32</v>
      </c>
      <c r="O24" s="5" t="s">
        <v>33</v>
      </c>
      <c r="P24" s="5" t="s">
        <v>34</v>
      </c>
      <c r="Q24" s="5" t="s">
        <v>35</v>
      </c>
      <c r="R24" s="5" t="s">
        <v>36</v>
      </c>
      <c r="S24" s="5" t="s">
        <v>37</v>
      </c>
      <c r="T24" s="5" t="s">
        <v>38</v>
      </c>
      <c r="U24" s="5"/>
    </row>
    <row r="25" spans="1:21" x14ac:dyDescent="0.3">
      <c r="A25" s="12" t="s">
        <v>116</v>
      </c>
      <c r="B25" s="4">
        <v>147.274</v>
      </c>
      <c r="C25" s="4">
        <v>285.36799999999999</v>
      </c>
      <c r="D25" s="4">
        <v>314.892</v>
      </c>
      <c r="E25" s="4">
        <v>75.363</v>
      </c>
      <c r="F25" s="4">
        <v>144.108</v>
      </c>
      <c r="G25" s="4">
        <v>268.73</v>
      </c>
      <c r="H25" s="4">
        <v>83.763000000000005</v>
      </c>
      <c r="I25" s="4">
        <v>79.087000000000003</v>
      </c>
      <c r="J25" s="4">
        <v>69.52</v>
      </c>
      <c r="K25" s="4">
        <v>143.386</v>
      </c>
      <c r="L25" s="4">
        <v>65.272999999999996</v>
      </c>
      <c r="M25" s="4">
        <v>101.429</v>
      </c>
      <c r="N25" s="4">
        <v>66.91</v>
      </c>
      <c r="O25" s="4">
        <v>175.51900000000001</v>
      </c>
      <c r="P25" s="4">
        <v>251.953</v>
      </c>
      <c r="Q25" s="4">
        <v>262.66399999999999</v>
      </c>
      <c r="R25" s="4">
        <v>283.46800000000002</v>
      </c>
      <c r="S25" s="4"/>
      <c r="T25" s="4"/>
    </row>
    <row r="26" spans="1:21" x14ac:dyDescent="0.3">
      <c r="A26" s="12" t="s">
        <v>117</v>
      </c>
      <c r="B26" s="4">
        <v>637.26199999999994</v>
      </c>
      <c r="C26" s="4">
        <v>399.18</v>
      </c>
      <c r="D26" s="4">
        <v>723.85400000000004</v>
      </c>
      <c r="E26" s="4">
        <v>549.39300000000003</v>
      </c>
      <c r="F26" s="4">
        <v>1080.877</v>
      </c>
      <c r="G26" s="4">
        <v>565.91499999999996</v>
      </c>
      <c r="H26" s="4">
        <v>557.14099999999996</v>
      </c>
      <c r="I26" s="4">
        <v>186.392</v>
      </c>
      <c r="J26" s="4">
        <v>69.882999999999996</v>
      </c>
      <c r="K26" s="4">
        <v>174.89699999999999</v>
      </c>
      <c r="L26" s="4">
        <v>514.971</v>
      </c>
      <c r="M26" s="4">
        <v>256.7</v>
      </c>
      <c r="N26" s="4">
        <v>222.821</v>
      </c>
      <c r="O26" s="4">
        <v>158.065</v>
      </c>
      <c r="P26" s="4">
        <v>99.994</v>
      </c>
      <c r="Q26" s="4">
        <v>159.976</v>
      </c>
      <c r="R26" s="4">
        <v>216.113</v>
      </c>
      <c r="S26" s="4">
        <v>177.09</v>
      </c>
      <c r="T26" s="4">
        <v>116.464</v>
      </c>
    </row>
    <row r="28" spans="1:21" x14ac:dyDescent="0.3">
      <c r="A28" s="11" t="s">
        <v>200</v>
      </c>
    </row>
    <row r="29" spans="1:21" x14ac:dyDescent="0.3">
      <c r="A29" s="5"/>
      <c r="B29" s="86" t="s">
        <v>24</v>
      </c>
      <c r="C29" s="86"/>
      <c r="D29" s="86"/>
      <c r="E29" s="86"/>
      <c r="F29" s="86"/>
      <c r="G29" s="86"/>
      <c r="H29" s="86"/>
      <c r="I29" s="86"/>
      <c r="J29" s="86"/>
      <c r="K29" s="86"/>
      <c r="L29" s="86"/>
      <c r="M29" s="86" t="s">
        <v>27</v>
      </c>
      <c r="N29" s="86"/>
      <c r="O29" s="86"/>
      <c r="P29" s="86"/>
      <c r="Q29" s="86"/>
      <c r="R29" s="86"/>
      <c r="S29" s="86"/>
      <c r="T29" s="86"/>
      <c r="U29" s="86"/>
    </row>
    <row r="30" spans="1:21" x14ac:dyDescent="0.3">
      <c r="A30" s="5"/>
      <c r="B30" s="5" t="s">
        <v>30</v>
      </c>
      <c r="C30" s="5" t="s">
        <v>31</v>
      </c>
      <c r="D30" s="5" t="s">
        <v>32</v>
      </c>
      <c r="E30" s="5" t="s">
        <v>33</v>
      </c>
      <c r="F30" s="5" t="s">
        <v>34</v>
      </c>
      <c r="G30" s="5" t="s">
        <v>35</v>
      </c>
      <c r="H30" s="5" t="s">
        <v>36</v>
      </c>
      <c r="I30" s="5" t="s">
        <v>37</v>
      </c>
      <c r="J30" s="5" t="s">
        <v>38</v>
      </c>
      <c r="K30" s="5" t="s">
        <v>39</v>
      </c>
      <c r="L30" s="5" t="s">
        <v>54</v>
      </c>
      <c r="M30" s="5" t="s">
        <v>30</v>
      </c>
      <c r="N30" s="5" t="s">
        <v>31</v>
      </c>
      <c r="O30" s="5" t="s">
        <v>32</v>
      </c>
      <c r="P30" s="5" t="s">
        <v>33</v>
      </c>
      <c r="Q30" s="5" t="s">
        <v>34</v>
      </c>
      <c r="R30" s="5" t="s">
        <v>35</v>
      </c>
      <c r="S30" s="5" t="s">
        <v>36</v>
      </c>
      <c r="T30" s="5" t="s">
        <v>37</v>
      </c>
      <c r="U30" s="5" t="s">
        <v>38</v>
      </c>
    </row>
    <row r="31" spans="1:21" x14ac:dyDescent="0.3">
      <c r="A31" s="12" t="s">
        <v>116</v>
      </c>
      <c r="B31" s="4">
        <v>0.61</v>
      </c>
      <c r="C31" s="4">
        <v>0.44500000000000001</v>
      </c>
      <c r="D31" s="4">
        <v>0.46899999999999997</v>
      </c>
      <c r="E31" s="4">
        <v>0.30399999999999999</v>
      </c>
      <c r="F31" s="4">
        <v>0.32600000000000001</v>
      </c>
      <c r="G31" s="4">
        <v>0.47299999999999998</v>
      </c>
      <c r="H31" s="4">
        <v>0.50800000000000001</v>
      </c>
      <c r="I31" s="4">
        <v>0.41799999999999998</v>
      </c>
      <c r="J31" s="4">
        <v>0.16200000000000001</v>
      </c>
      <c r="K31" s="4">
        <v>0.318</v>
      </c>
      <c r="L31" s="4"/>
      <c r="M31" s="4">
        <v>0.52600000000000002</v>
      </c>
      <c r="N31" s="4">
        <v>0.217</v>
      </c>
      <c r="O31" s="4">
        <v>0.76600000000000001</v>
      </c>
      <c r="P31" s="4">
        <v>0.57099999999999995</v>
      </c>
      <c r="Q31" s="4">
        <v>0.443</v>
      </c>
      <c r="R31" s="4">
        <v>0.377</v>
      </c>
      <c r="S31" s="4">
        <v>0.29699999999999999</v>
      </c>
      <c r="T31" s="4"/>
      <c r="U31" s="4"/>
    </row>
    <row r="32" spans="1:21" x14ac:dyDescent="0.3">
      <c r="A32" s="12" t="s">
        <v>117</v>
      </c>
      <c r="B32" s="4">
        <v>0.41399999999999998</v>
      </c>
      <c r="C32" s="4">
        <v>0.54200000000000004</v>
      </c>
      <c r="D32" s="4">
        <v>0.499</v>
      </c>
      <c r="E32" s="4">
        <v>0.28499999999999998</v>
      </c>
      <c r="F32" s="4">
        <v>0.41599999999999998</v>
      </c>
      <c r="G32" s="4">
        <v>0.45800000000000002</v>
      </c>
      <c r="H32" s="4">
        <v>0.45500000000000002</v>
      </c>
      <c r="I32" s="4">
        <v>0.499</v>
      </c>
      <c r="J32" s="4">
        <v>0.33300000000000002</v>
      </c>
      <c r="K32" s="4">
        <v>0.30599999999999999</v>
      </c>
      <c r="L32" s="4">
        <v>0.39500000000000002</v>
      </c>
      <c r="M32" s="4">
        <v>0.32200000000000001</v>
      </c>
      <c r="N32" s="4">
        <v>0.60199999999999998</v>
      </c>
      <c r="O32" s="4">
        <v>0.40799999999999997</v>
      </c>
      <c r="P32" s="4">
        <v>0.49199999999999999</v>
      </c>
      <c r="Q32" s="4">
        <v>0.214</v>
      </c>
      <c r="R32" s="4">
        <v>0.61499999999999999</v>
      </c>
      <c r="S32" s="4">
        <v>0.26400000000000001</v>
      </c>
      <c r="T32" s="4">
        <v>0.38300000000000001</v>
      </c>
      <c r="U32" s="4">
        <v>0.311</v>
      </c>
    </row>
    <row r="34" spans="1:21" x14ac:dyDescent="0.3">
      <c r="A34" s="11" t="s">
        <v>201</v>
      </c>
    </row>
    <row r="35" spans="1:21" x14ac:dyDescent="0.3">
      <c r="A35" s="5"/>
      <c r="B35" s="86" t="s">
        <v>24</v>
      </c>
      <c r="C35" s="86"/>
      <c r="D35" s="86"/>
      <c r="E35" s="86"/>
      <c r="F35" s="86"/>
      <c r="G35" s="86"/>
      <c r="H35" s="86"/>
      <c r="I35" s="86"/>
      <c r="J35" s="86"/>
      <c r="K35" s="86"/>
      <c r="L35" s="86"/>
      <c r="M35" s="86" t="s">
        <v>27</v>
      </c>
      <c r="N35" s="86"/>
      <c r="O35" s="86"/>
      <c r="P35" s="86"/>
      <c r="Q35" s="86"/>
      <c r="R35" s="86"/>
      <c r="S35" s="86"/>
      <c r="T35" s="86"/>
      <c r="U35" s="86"/>
    </row>
    <row r="36" spans="1:21" x14ac:dyDescent="0.3">
      <c r="A36" s="5"/>
      <c r="B36" s="5" t="s">
        <v>30</v>
      </c>
      <c r="C36" s="5" t="s">
        <v>31</v>
      </c>
      <c r="D36" s="5" t="s">
        <v>32</v>
      </c>
      <c r="E36" s="5" t="s">
        <v>33</v>
      </c>
      <c r="F36" s="5" t="s">
        <v>34</v>
      </c>
      <c r="G36" s="5" t="s">
        <v>35</v>
      </c>
      <c r="H36" s="5" t="s">
        <v>36</v>
      </c>
      <c r="I36" s="5" t="s">
        <v>37</v>
      </c>
      <c r="J36" s="5" t="s">
        <v>38</v>
      </c>
      <c r="K36" s="5" t="s">
        <v>39</v>
      </c>
      <c r="L36" s="5" t="s">
        <v>54</v>
      </c>
      <c r="M36" s="5" t="s">
        <v>30</v>
      </c>
      <c r="N36" s="5" t="s">
        <v>31</v>
      </c>
      <c r="O36" s="5" t="s">
        <v>32</v>
      </c>
      <c r="P36" s="5" t="s">
        <v>33</v>
      </c>
      <c r="Q36" s="5" t="s">
        <v>34</v>
      </c>
      <c r="R36" s="5" t="s">
        <v>35</v>
      </c>
      <c r="S36" s="5" t="s">
        <v>36</v>
      </c>
      <c r="T36" s="5" t="s">
        <v>37</v>
      </c>
      <c r="U36" s="5" t="s">
        <v>38</v>
      </c>
    </row>
    <row r="37" spans="1:21" x14ac:dyDescent="0.3">
      <c r="A37" s="12" t="s">
        <v>116</v>
      </c>
      <c r="B37" s="4">
        <v>19.524999999999999</v>
      </c>
      <c r="C37" s="4">
        <v>14.675000000000001</v>
      </c>
      <c r="D37" s="4">
        <v>17.350000000000001</v>
      </c>
      <c r="E37" s="4">
        <v>10.025</v>
      </c>
      <c r="F37" s="4">
        <v>15.3</v>
      </c>
      <c r="G37" s="4">
        <v>15.15</v>
      </c>
      <c r="H37" s="4">
        <v>16.774999999999999</v>
      </c>
      <c r="I37" s="4">
        <v>15.9</v>
      </c>
      <c r="J37" s="4">
        <v>5.5</v>
      </c>
      <c r="K37" s="4">
        <v>12.4</v>
      </c>
      <c r="L37" s="4"/>
      <c r="M37" s="4">
        <v>23.125</v>
      </c>
      <c r="N37" s="4">
        <v>5.65</v>
      </c>
      <c r="O37" s="4">
        <v>18.375</v>
      </c>
      <c r="P37" s="4">
        <v>16</v>
      </c>
      <c r="Q37" s="4">
        <v>11.95</v>
      </c>
      <c r="R37" s="4">
        <v>9.0500000000000007</v>
      </c>
      <c r="S37" s="4">
        <v>8.0250000000000004</v>
      </c>
      <c r="T37" s="4"/>
      <c r="U37" s="4"/>
    </row>
    <row r="38" spans="1:21" x14ac:dyDescent="0.3">
      <c r="A38" s="12" t="s">
        <v>117</v>
      </c>
      <c r="B38" s="4">
        <v>16.975000000000001</v>
      </c>
      <c r="C38" s="4">
        <v>27.1</v>
      </c>
      <c r="D38" s="4">
        <v>23.95</v>
      </c>
      <c r="E38" s="4">
        <v>12.525</v>
      </c>
      <c r="F38" s="4">
        <v>20.375</v>
      </c>
      <c r="G38" s="4">
        <v>20.6</v>
      </c>
      <c r="H38" s="4">
        <v>17.3</v>
      </c>
      <c r="I38" s="4">
        <v>15.975</v>
      </c>
      <c r="J38" s="4">
        <v>10</v>
      </c>
      <c r="K38" s="4">
        <v>11.95</v>
      </c>
      <c r="L38" s="4">
        <v>15</v>
      </c>
      <c r="M38" s="4">
        <v>13.525</v>
      </c>
      <c r="N38" s="4">
        <v>21.074999999999999</v>
      </c>
      <c r="O38" s="4">
        <v>21.65</v>
      </c>
      <c r="P38" s="4">
        <v>17.725000000000001</v>
      </c>
      <c r="Q38" s="4">
        <v>6.625</v>
      </c>
      <c r="R38" s="4">
        <v>17.225000000000001</v>
      </c>
      <c r="S38" s="4">
        <v>9.2249999999999996</v>
      </c>
      <c r="T38" s="4">
        <v>11.875</v>
      </c>
      <c r="U38" s="4">
        <v>11.525</v>
      </c>
    </row>
    <row r="40" spans="1:21" x14ac:dyDescent="0.3">
      <c r="A40" s="11" t="s">
        <v>202</v>
      </c>
    </row>
    <row r="41" spans="1:21" x14ac:dyDescent="0.3">
      <c r="A41" s="5"/>
      <c r="B41" s="86" t="s">
        <v>24</v>
      </c>
      <c r="C41" s="86"/>
      <c r="D41" s="86"/>
      <c r="E41" s="86"/>
      <c r="F41" s="86"/>
      <c r="G41" s="86"/>
      <c r="H41" s="86"/>
      <c r="I41" s="86"/>
      <c r="J41" s="86"/>
      <c r="K41" s="86"/>
      <c r="L41" s="86" t="s">
        <v>27</v>
      </c>
      <c r="M41" s="86"/>
      <c r="N41" s="86"/>
      <c r="O41" s="86"/>
      <c r="P41" s="86"/>
      <c r="Q41" s="86"/>
      <c r="R41" s="86"/>
      <c r="S41" s="86"/>
      <c r="T41" s="86"/>
    </row>
    <row r="42" spans="1:21" x14ac:dyDescent="0.3">
      <c r="A42" s="5"/>
      <c r="B42" s="5" t="s">
        <v>30</v>
      </c>
      <c r="C42" s="5" t="s">
        <v>31</v>
      </c>
      <c r="D42" s="5" t="s">
        <v>32</v>
      </c>
      <c r="E42" s="5" t="s">
        <v>33</v>
      </c>
      <c r="F42" s="5" t="s">
        <v>34</v>
      </c>
      <c r="G42" s="5" t="s">
        <v>35</v>
      </c>
      <c r="H42" s="5" t="s">
        <v>36</v>
      </c>
      <c r="I42" s="5" t="s">
        <v>37</v>
      </c>
      <c r="J42" s="5" t="s">
        <v>38</v>
      </c>
      <c r="K42" s="5" t="s">
        <v>39</v>
      </c>
      <c r="L42" s="5" t="s">
        <v>30</v>
      </c>
      <c r="M42" s="5" t="s">
        <v>31</v>
      </c>
      <c r="N42" s="5" t="s">
        <v>32</v>
      </c>
      <c r="O42" s="5" t="s">
        <v>33</v>
      </c>
      <c r="P42" s="5" t="s">
        <v>34</v>
      </c>
      <c r="Q42" s="5" t="s">
        <v>35</v>
      </c>
      <c r="R42" s="5" t="s">
        <v>36</v>
      </c>
      <c r="S42" s="5" t="s">
        <v>37</v>
      </c>
      <c r="T42" s="5" t="s">
        <v>38</v>
      </c>
    </row>
    <row r="43" spans="1:21" x14ac:dyDescent="0.3">
      <c r="A43" s="12" t="s">
        <v>116</v>
      </c>
      <c r="B43" s="4">
        <v>335.52</v>
      </c>
      <c r="C43" s="4">
        <v>252.006</v>
      </c>
      <c r="D43" s="4">
        <v>523.01199999999994</v>
      </c>
      <c r="E43" s="4">
        <v>192.77500000000001</v>
      </c>
      <c r="F43" s="4">
        <v>211.79900000000001</v>
      </c>
      <c r="G43" s="4">
        <v>328.99599999999998</v>
      </c>
      <c r="H43" s="4">
        <v>276.572</v>
      </c>
      <c r="I43" s="4">
        <v>154.18700000000001</v>
      </c>
      <c r="J43" s="4">
        <v>306.14400000000001</v>
      </c>
      <c r="K43" s="4">
        <v>232.66300000000001</v>
      </c>
      <c r="L43" s="4">
        <v>336.63299999999998</v>
      </c>
      <c r="M43" s="4">
        <v>496.17200000000003</v>
      </c>
      <c r="N43" s="4">
        <v>674.03700000000003</v>
      </c>
      <c r="O43" s="4">
        <v>337.55099999999999</v>
      </c>
      <c r="P43" s="4">
        <v>356.03899999999999</v>
      </c>
      <c r="Q43" s="4">
        <v>436.714</v>
      </c>
      <c r="R43" s="4">
        <v>494.91500000000002</v>
      </c>
      <c r="S43" s="4"/>
      <c r="T43" s="4"/>
    </row>
    <row r="44" spans="1:21" x14ac:dyDescent="0.3">
      <c r="A44" s="12" t="s">
        <v>117</v>
      </c>
      <c r="B44" s="4">
        <v>526.34</v>
      </c>
      <c r="C44" s="4">
        <v>446.60399999999998</v>
      </c>
      <c r="D44" s="4">
        <v>687.38599999999997</v>
      </c>
      <c r="E44" s="4">
        <v>467.76799999999997</v>
      </c>
      <c r="F44" s="4">
        <v>692.36400000000003</v>
      </c>
      <c r="G44" s="4">
        <v>1012.799</v>
      </c>
      <c r="H44" s="4">
        <v>347.78399999999999</v>
      </c>
      <c r="I44" s="4">
        <v>179.35599999999999</v>
      </c>
      <c r="J44" s="4">
        <v>221.63200000000001</v>
      </c>
      <c r="K44" s="4">
        <v>178.96600000000001</v>
      </c>
      <c r="L44" s="4">
        <v>808.64800000000002</v>
      </c>
      <c r="M44" s="4">
        <v>406.52499999999998</v>
      </c>
      <c r="N44" s="4">
        <v>342.93900000000002</v>
      </c>
      <c r="O44" s="4">
        <v>330.56</v>
      </c>
      <c r="P44" s="4">
        <v>482.41500000000002</v>
      </c>
      <c r="Q44" s="4">
        <v>285.37299999999999</v>
      </c>
      <c r="R44" s="4">
        <v>389.53100000000001</v>
      </c>
      <c r="S44" s="4">
        <v>202.25200000000001</v>
      </c>
      <c r="T44" s="4">
        <v>392.26799999999997</v>
      </c>
    </row>
    <row r="46" spans="1:21" x14ac:dyDescent="0.3">
      <c r="A46" s="15" t="s">
        <v>203</v>
      </c>
      <c r="B46" s="16"/>
      <c r="C46" s="16"/>
    </row>
    <row r="47" spans="1:21" x14ac:dyDescent="0.3">
      <c r="A47" s="15" t="s">
        <v>385</v>
      </c>
      <c r="B47" s="16"/>
      <c r="C47" s="16"/>
    </row>
    <row r="48" spans="1:21" x14ac:dyDescent="0.3">
      <c r="A48" s="83" t="s">
        <v>204</v>
      </c>
      <c r="B48" s="16"/>
      <c r="C48" s="16"/>
    </row>
    <row r="49" spans="1:26" x14ac:dyDescent="0.3">
      <c r="A49" s="11" t="s">
        <v>205</v>
      </c>
    </row>
    <row r="50" spans="1:26" x14ac:dyDescent="0.3">
      <c r="A50" s="5"/>
      <c r="B50" s="86" t="s">
        <v>24</v>
      </c>
      <c r="C50" s="86"/>
      <c r="D50" s="86"/>
      <c r="E50" s="86"/>
      <c r="F50" s="86"/>
      <c r="G50" s="86"/>
      <c r="H50" s="86"/>
      <c r="I50" s="86"/>
      <c r="J50" s="86"/>
      <c r="K50" s="86"/>
      <c r="L50" s="86"/>
      <c r="M50" s="86"/>
      <c r="N50" s="86"/>
      <c r="O50" s="86"/>
      <c r="P50" s="86" t="s">
        <v>27</v>
      </c>
      <c r="Q50" s="86"/>
      <c r="R50" s="86"/>
      <c r="S50" s="86"/>
      <c r="T50" s="86"/>
      <c r="U50" s="86"/>
      <c r="V50" s="86"/>
      <c r="W50" s="86"/>
      <c r="X50" s="86"/>
    </row>
    <row r="51" spans="1:26" x14ac:dyDescent="0.3">
      <c r="A51" s="5"/>
      <c r="B51" s="5" t="s">
        <v>30</v>
      </c>
      <c r="C51" s="5" t="s">
        <v>31</v>
      </c>
      <c r="D51" s="5" t="s">
        <v>32</v>
      </c>
      <c r="E51" s="5" t="s">
        <v>33</v>
      </c>
      <c r="F51" s="5" t="s">
        <v>34</v>
      </c>
      <c r="G51" s="5" t="s">
        <v>35</v>
      </c>
      <c r="H51" s="5" t="s">
        <v>36</v>
      </c>
      <c r="I51" s="5" t="s">
        <v>37</v>
      </c>
      <c r="J51" s="5" t="s">
        <v>38</v>
      </c>
      <c r="K51" s="5" t="s">
        <v>39</v>
      </c>
      <c r="L51" s="5" t="s">
        <v>54</v>
      </c>
      <c r="M51" s="5" t="s">
        <v>55</v>
      </c>
      <c r="N51" s="5" t="s">
        <v>56</v>
      </c>
      <c r="O51" s="5" t="s">
        <v>57</v>
      </c>
      <c r="P51" s="5" t="s">
        <v>30</v>
      </c>
      <c r="Q51" s="5" t="s">
        <v>31</v>
      </c>
      <c r="R51" s="5" t="s">
        <v>32</v>
      </c>
      <c r="S51" s="5" t="s">
        <v>33</v>
      </c>
      <c r="T51" s="5" t="s">
        <v>34</v>
      </c>
      <c r="U51" s="5" t="s">
        <v>35</v>
      </c>
      <c r="V51" s="5" t="s">
        <v>36</v>
      </c>
      <c r="W51" s="5" t="s">
        <v>37</v>
      </c>
      <c r="X51" s="5" t="s">
        <v>38</v>
      </c>
    </row>
    <row r="52" spans="1:26" x14ac:dyDescent="0.3">
      <c r="A52" s="12" t="s">
        <v>116</v>
      </c>
      <c r="B52" s="4">
        <v>59</v>
      </c>
      <c r="C52" s="4">
        <v>106</v>
      </c>
      <c r="D52" s="4">
        <v>17</v>
      </c>
      <c r="E52" s="4">
        <v>53</v>
      </c>
      <c r="F52" s="4">
        <v>32</v>
      </c>
      <c r="G52" s="4">
        <v>78</v>
      </c>
      <c r="H52" s="4">
        <v>89</v>
      </c>
      <c r="I52" s="4">
        <v>21</v>
      </c>
      <c r="J52" s="4">
        <v>59</v>
      </c>
      <c r="K52" s="4">
        <v>64</v>
      </c>
      <c r="L52" s="4">
        <v>14</v>
      </c>
      <c r="M52" s="4">
        <v>57</v>
      </c>
      <c r="N52" s="4"/>
      <c r="O52" s="4"/>
      <c r="P52" s="4">
        <v>33</v>
      </c>
      <c r="Q52" s="4">
        <v>7</v>
      </c>
      <c r="R52" s="4">
        <v>20</v>
      </c>
      <c r="S52" s="4">
        <v>20</v>
      </c>
      <c r="T52" s="4">
        <v>18</v>
      </c>
      <c r="U52" s="4">
        <v>23</v>
      </c>
      <c r="V52" s="4">
        <v>97</v>
      </c>
      <c r="W52" s="4"/>
      <c r="X52" s="4"/>
    </row>
    <row r="53" spans="1:26" x14ac:dyDescent="0.3">
      <c r="A53" s="12" t="s">
        <v>117</v>
      </c>
      <c r="B53" s="4">
        <v>28</v>
      </c>
      <c r="C53" s="4">
        <v>72</v>
      </c>
      <c r="D53" s="4">
        <v>15</v>
      </c>
      <c r="E53" s="4">
        <v>101</v>
      </c>
      <c r="F53" s="4">
        <v>72</v>
      </c>
      <c r="G53" s="4">
        <v>14</v>
      </c>
      <c r="H53" s="4">
        <v>71</v>
      </c>
      <c r="I53" s="4">
        <v>102</v>
      </c>
      <c r="J53" s="4">
        <v>88</v>
      </c>
      <c r="K53" s="4">
        <v>25</v>
      </c>
      <c r="L53" s="4">
        <v>62</v>
      </c>
      <c r="M53" s="4">
        <v>37</v>
      </c>
      <c r="N53" s="4">
        <v>75</v>
      </c>
      <c r="O53" s="4">
        <v>84</v>
      </c>
      <c r="P53" s="4">
        <v>40</v>
      </c>
      <c r="Q53" s="4">
        <v>82</v>
      </c>
      <c r="R53" s="4">
        <v>52</v>
      </c>
      <c r="S53" s="4">
        <v>151</v>
      </c>
      <c r="T53" s="4">
        <v>114</v>
      </c>
      <c r="U53" s="4">
        <v>89</v>
      </c>
      <c r="V53" s="4">
        <v>100</v>
      </c>
      <c r="W53" s="4">
        <v>145</v>
      </c>
      <c r="X53" s="4">
        <v>59</v>
      </c>
    </row>
    <row r="55" spans="1:26" x14ac:dyDescent="0.3">
      <c r="A55" s="11" t="s">
        <v>206</v>
      </c>
    </row>
    <row r="56" spans="1:26" x14ac:dyDescent="0.3">
      <c r="A56" s="5"/>
      <c r="B56" s="86" t="s">
        <v>24</v>
      </c>
      <c r="C56" s="86"/>
      <c r="D56" s="86"/>
      <c r="E56" s="86"/>
      <c r="F56" s="86"/>
      <c r="G56" s="86"/>
      <c r="H56" s="86"/>
      <c r="I56" s="86"/>
      <c r="J56" s="86"/>
      <c r="K56" s="86"/>
      <c r="L56" s="86"/>
      <c r="M56" s="86"/>
      <c r="N56" s="86"/>
      <c r="O56" s="86"/>
      <c r="P56" s="86"/>
      <c r="Q56" s="86"/>
      <c r="R56" s="86" t="s">
        <v>27</v>
      </c>
      <c r="S56" s="86"/>
      <c r="T56" s="86"/>
      <c r="U56" s="86"/>
      <c r="V56" s="86"/>
      <c r="W56" s="86"/>
      <c r="X56" s="86"/>
      <c r="Y56" s="86"/>
      <c r="Z56" s="86"/>
    </row>
    <row r="57" spans="1:26" x14ac:dyDescent="0.3">
      <c r="A57" s="5"/>
      <c r="B57" s="5" t="s">
        <v>30</v>
      </c>
      <c r="C57" s="5" t="s">
        <v>31</v>
      </c>
      <c r="D57" s="5" t="s">
        <v>32</v>
      </c>
      <c r="E57" s="5" t="s">
        <v>33</v>
      </c>
      <c r="F57" s="5" t="s">
        <v>34</v>
      </c>
      <c r="G57" s="5" t="s">
        <v>35</v>
      </c>
      <c r="H57" s="5" t="s">
        <v>36</v>
      </c>
      <c r="I57" s="5" t="s">
        <v>37</v>
      </c>
      <c r="J57" s="5" t="s">
        <v>38</v>
      </c>
      <c r="K57" s="5" t="s">
        <v>39</v>
      </c>
      <c r="L57" s="5" t="s">
        <v>54</v>
      </c>
      <c r="M57" s="5" t="s">
        <v>55</v>
      </c>
      <c r="N57" s="5" t="s">
        <v>56</v>
      </c>
      <c r="O57" s="5" t="s">
        <v>57</v>
      </c>
      <c r="P57" s="5" t="s">
        <v>58</v>
      </c>
      <c r="Q57" s="5" t="s">
        <v>59</v>
      </c>
      <c r="R57" s="5" t="s">
        <v>30</v>
      </c>
      <c r="S57" s="5" t="s">
        <v>31</v>
      </c>
      <c r="T57" s="5" t="s">
        <v>32</v>
      </c>
      <c r="U57" s="5" t="s">
        <v>33</v>
      </c>
      <c r="V57" s="5" t="s">
        <v>34</v>
      </c>
      <c r="W57" s="5" t="s">
        <v>35</v>
      </c>
      <c r="X57" s="5" t="s">
        <v>36</v>
      </c>
      <c r="Y57" s="5" t="s">
        <v>37</v>
      </c>
      <c r="Z57" s="5" t="s">
        <v>38</v>
      </c>
    </row>
    <row r="58" spans="1:26" x14ac:dyDescent="0.3">
      <c r="A58" s="12" t="s">
        <v>116</v>
      </c>
      <c r="B58" s="4">
        <v>3</v>
      </c>
      <c r="C58" s="4">
        <v>3</v>
      </c>
      <c r="D58" s="4">
        <v>2</v>
      </c>
      <c r="E58" s="4">
        <v>5</v>
      </c>
      <c r="F58" s="4">
        <v>3</v>
      </c>
      <c r="G58" s="4">
        <v>6</v>
      </c>
      <c r="H58" s="4">
        <v>1</v>
      </c>
      <c r="I58" s="4">
        <v>2</v>
      </c>
      <c r="J58" s="4">
        <v>2</v>
      </c>
      <c r="K58" s="4">
        <v>3</v>
      </c>
      <c r="L58" s="4">
        <v>3</v>
      </c>
      <c r="M58" s="4">
        <v>4</v>
      </c>
      <c r="N58" s="4"/>
      <c r="O58" s="4"/>
      <c r="P58" s="4"/>
      <c r="Q58" s="4"/>
      <c r="R58" s="4">
        <v>2</v>
      </c>
      <c r="S58" s="4">
        <v>5</v>
      </c>
      <c r="T58" s="4">
        <v>5</v>
      </c>
      <c r="U58" s="4">
        <v>1</v>
      </c>
      <c r="V58" s="4">
        <v>0</v>
      </c>
      <c r="W58" s="4">
        <v>2</v>
      </c>
      <c r="X58" s="4">
        <v>1</v>
      </c>
      <c r="Y58" s="4"/>
      <c r="Z58" s="4"/>
    </row>
    <row r="59" spans="1:26" x14ac:dyDescent="0.3">
      <c r="A59" s="12" t="s">
        <v>117</v>
      </c>
      <c r="B59" s="4">
        <v>3</v>
      </c>
      <c r="C59" s="4">
        <v>6</v>
      </c>
      <c r="D59" s="4">
        <v>6</v>
      </c>
      <c r="E59" s="4">
        <v>5</v>
      </c>
      <c r="F59" s="4">
        <v>2</v>
      </c>
      <c r="G59" s="4">
        <v>4</v>
      </c>
      <c r="H59" s="4">
        <v>7</v>
      </c>
      <c r="I59" s="4">
        <v>2</v>
      </c>
      <c r="J59" s="4">
        <v>7</v>
      </c>
      <c r="K59" s="4">
        <v>1</v>
      </c>
      <c r="L59" s="4">
        <v>3</v>
      </c>
      <c r="M59" s="4">
        <v>1</v>
      </c>
      <c r="N59" s="4">
        <v>4</v>
      </c>
      <c r="O59" s="4">
        <v>1</v>
      </c>
      <c r="P59" s="4">
        <v>8</v>
      </c>
      <c r="Q59" s="4">
        <v>4</v>
      </c>
      <c r="R59" s="4">
        <v>7</v>
      </c>
      <c r="S59" s="4">
        <v>8</v>
      </c>
      <c r="T59" s="4">
        <v>5</v>
      </c>
      <c r="U59" s="4">
        <v>5</v>
      </c>
      <c r="V59" s="4">
        <v>6</v>
      </c>
      <c r="W59" s="4">
        <v>3</v>
      </c>
      <c r="X59" s="4">
        <v>4</v>
      </c>
      <c r="Y59" s="4">
        <v>5</v>
      </c>
      <c r="Z59" s="4">
        <v>4</v>
      </c>
    </row>
    <row r="61" spans="1:26" x14ac:dyDescent="0.3">
      <c r="A61" s="83" t="s">
        <v>208</v>
      </c>
      <c r="B61" s="16"/>
      <c r="C61" s="16"/>
    </row>
    <row r="62" spans="1:26" x14ac:dyDescent="0.3">
      <c r="A62" s="11" t="s">
        <v>207</v>
      </c>
    </row>
    <row r="63" spans="1:26" x14ac:dyDescent="0.3">
      <c r="A63" s="5"/>
      <c r="B63" s="86" t="s">
        <v>24</v>
      </c>
      <c r="C63" s="86"/>
      <c r="D63" s="86"/>
      <c r="E63" s="86"/>
      <c r="F63" s="86"/>
      <c r="G63" s="86"/>
      <c r="H63" s="86"/>
      <c r="I63" s="86"/>
      <c r="J63" s="86"/>
      <c r="K63" s="86"/>
      <c r="L63" s="86"/>
      <c r="M63" s="86"/>
      <c r="N63" s="86"/>
      <c r="O63" s="86"/>
      <c r="P63" s="86"/>
      <c r="Q63" s="86"/>
      <c r="R63" s="86" t="s">
        <v>27</v>
      </c>
      <c r="S63" s="86"/>
      <c r="T63" s="86"/>
      <c r="U63" s="86"/>
      <c r="V63" s="86"/>
      <c r="W63" s="86"/>
      <c r="X63" s="86"/>
      <c r="Y63" s="86"/>
      <c r="Z63" s="86"/>
    </row>
    <row r="64" spans="1:26" x14ac:dyDescent="0.3">
      <c r="A64" s="5"/>
      <c r="B64" s="5" t="s">
        <v>30</v>
      </c>
      <c r="C64" s="5" t="s">
        <v>31</v>
      </c>
      <c r="D64" s="5" t="s">
        <v>32</v>
      </c>
      <c r="E64" s="5" t="s">
        <v>33</v>
      </c>
      <c r="F64" s="5" t="s">
        <v>34</v>
      </c>
      <c r="G64" s="5" t="s">
        <v>35</v>
      </c>
      <c r="H64" s="5" t="s">
        <v>36</v>
      </c>
      <c r="I64" s="5" t="s">
        <v>37</v>
      </c>
      <c r="J64" s="5" t="s">
        <v>38</v>
      </c>
      <c r="K64" s="5" t="s">
        <v>39</v>
      </c>
      <c r="L64" s="5" t="s">
        <v>54</v>
      </c>
      <c r="M64" s="5" t="s">
        <v>55</v>
      </c>
      <c r="N64" s="5" t="s">
        <v>56</v>
      </c>
      <c r="O64" s="5" t="s">
        <v>57</v>
      </c>
      <c r="P64" s="5" t="s">
        <v>58</v>
      </c>
      <c r="Q64" s="5" t="s">
        <v>59</v>
      </c>
      <c r="R64" s="5" t="s">
        <v>30</v>
      </c>
      <c r="S64" s="5" t="s">
        <v>31</v>
      </c>
      <c r="T64" s="5" t="s">
        <v>32</v>
      </c>
      <c r="U64" s="5" t="s">
        <v>33</v>
      </c>
      <c r="V64" s="5" t="s">
        <v>34</v>
      </c>
      <c r="W64" s="5" t="s">
        <v>35</v>
      </c>
      <c r="X64" s="5" t="s">
        <v>36</v>
      </c>
      <c r="Y64" s="5" t="s">
        <v>37</v>
      </c>
      <c r="Z64" s="5" t="s">
        <v>38</v>
      </c>
    </row>
    <row r="65" spans="1:26" x14ac:dyDescent="0.3">
      <c r="A65" s="12" t="s">
        <v>116</v>
      </c>
      <c r="B65" s="4">
        <v>568</v>
      </c>
      <c r="C65" s="4">
        <v>489</v>
      </c>
      <c r="D65" s="4">
        <v>585</v>
      </c>
      <c r="E65" s="4">
        <v>600</v>
      </c>
      <c r="F65" s="4">
        <v>390</v>
      </c>
      <c r="G65" s="4">
        <v>340</v>
      </c>
      <c r="H65" s="4">
        <v>600</v>
      </c>
      <c r="I65" s="4">
        <v>345</v>
      </c>
      <c r="J65" s="4">
        <v>600</v>
      </c>
      <c r="K65" s="4">
        <v>600</v>
      </c>
      <c r="L65" s="4">
        <v>600</v>
      </c>
      <c r="M65" s="4">
        <v>478</v>
      </c>
      <c r="N65" s="4">
        <v>600</v>
      </c>
      <c r="O65" s="4">
        <v>600</v>
      </c>
      <c r="P65" s="4"/>
      <c r="Q65" s="4"/>
      <c r="R65" s="4">
        <v>435</v>
      </c>
      <c r="S65" s="4">
        <v>207</v>
      </c>
      <c r="T65" s="4">
        <v>305</v>
      </c>
      <c r="U65" s="4">
        <v>374</v>
      </c>
      <c r="V65" s="4">
        <v>182</v>
      </c>
      <c r="W65" s="4">
        <v>430</v>
      </c>
      <c r="X65" s="4">
        <v>600</v>
      </c>
      <c r="Y65" s="4"/>
      <c r="Z65" s="4"/>
    </row>
    <row r="66" spans="1:26" x14ac:dyDescent="0.3">
      <c r="A66" s="12" t="s">
        <v>117</v>
      </c>
      <c r="B66" s="4">
        <v>600</v>
      </c>
      <c r="C66" s="4">
        <v>600</v>
      </c>
      <c r="D66" s="4">
        <v>600</v>
      </c>
      <c r="E66" s="4">
        <v>600</v>
      </c>
      <c r="F66" s="4">
        <v>504</v>
      </c>
      <c r="G66" s="4">
        <v>409</v>
      </c>
      <c r="H66" s="4">
        <v>600</v>
      </c>
      <c r="I66" s="4">
        <v>600</v>
      </c>
      <c r="J66" s="4">
        <v>600</v>
      </c>
      <c r="K66" s="4">
        <v>600</v>
      </c>
      <c r="L66" s="4">
        <v>600</v>
      </c>
      <c r="M66" s="4">
        <v>600</v>
      </c>
      <c r="N66" s="4">
        <v>600</v>
      </c>
      <c r="O66" s="4">
        <v>596</v>
      </c>
      <c r="P66" s="4">
        <v>500</v>
      </c>
      <c r="Q66" s="4">
        <v>600</v>
      </c>
      <c r="R66" s="4">
        <v>412</v>
      </c>
      <c r="S66" s="4">
        <v>590</v>
      </c>
      <c r="T66" s="4">
        <v>194</v>
      </c>
      <c r="U66" s="4">
        <v>600</v>
      </c>
      <c r="V66" s="4">
        <v>185</v>
      </c>
      <c r="W66" s="4">
        <v>600</v>
      </c>
      <c r="X66" s="4">
        <v>592</v>
      </c>
      <c r="Y66" s="4">
        <v>600</v>
      </c>
      <c r="Z66" s="4">
        <v>600</v>
      </c>
    </row>
    <row r="68" spans="1:26" x14ac:dyDescent="0.3">
      <c r="A68" s="83" t="s">
        <v>209</v>
      </c>
      <c r="B68" s="16"/>
      <c r="C68" s="16"/>
    </row>
    <row r="69" spans="1:26" x14ac:dyDescent="0.3">
      <c r="A69" s="11" t="s">
        <v>210</v>
      </c>
    </row>
    <row r="70" spans="1:26" x14ac:dyDescent="0.3">
      <c r="A70" s="5"/>
      <c r="B70" s="86" t="s">
        <v>24</v>
      </c>
      <c r="C70" s="86"/>
      <c r="D70" s="86"/>
      <c r="E70" s="86"/>
      <c r="F70" s="86"/>
      <c r="G70" s="86"/>
      <c r="H70" s="86"/>
      <c r="I70" s="86"/>
      <c r="J70" s="86"/>
      <c r="K70" s="86"/>
      <c r="L70" s="86"/>
      <c r="M70" s="86"/>
      <c r="N70" s="86"/>
      <c r="O70" s="86"/>
      <c r="P70" s="86"/>
      <c r="Q70" s="86" t="s">
        <v>27</v>
      </c>
      <c r="R70" s="86"/>
      <c r="S70" s="86"/>
      <c r="T70" s="86"/>
      <c r="U70" s="86"/>
      <c r="V70" s="86"/>
      <c r="W70" s="86"/>
      <c r="X70" s="86"/>
      <c r="Y70" s="86"/>
      <c r="Z70" s="86"/>
    </row>
    <row r="71" spans="1:26" x14ac:dyDescent="0.3">
      <c r="A71" s="5"/>
      <c r="B71" s="5" t="s">
        <v>30</v>
      </c>
      <c r="C71" s="5" t="s">
        <v>31</v>
      </c>
      <c r="D71" s="5" t="s">
        <v>32</v>
      </c>
      <c r="E71" s="5" t="s">
        <v>33</v>
      </c>
      <c r="F71" s="5" t="s">
        <v>34</v>
      </c>
      <c r="G71" s="5" t="s">
        <v>35</v>
      </c>
      <c r="H71" s="5" t="s">
        <v>36</v>
      </c>
      <c r="I71" s="5" t="s">
        <v>37</v>
      </c>
      <c r="J71" s="5" t="s">
        <v>38</v>
      </c>
      <c r="K71" s="5" t="s">
        <v>39</v>
      </c>
      <c r="L71" s="5" t="s">
        <v>54</v>
      </c>
      <c r="M71" s="5" t="s">
        <v>55</v>
      </c>
      <c r="N71" s="5" t="s">
        <v>56</v>
      </c>
      <c r="O71" s="5" t="s">
        <v>57</v>
      </c>
      <c r="P71" s="5" t="s">
        <v>58</v>
      </c>
      <c r="Q71" s="5" t="s">
        <v>30</v>
      </c>
      <c r="R71" s="5" t="s">
        <v>31</v>
      </c>
      <c r="S71" s="5" t="s">
        <v>32</v>
      </c>
      <c r="T71" s="5" t="s">
        <v>33</v>
      </c>
      <c r="U71" s="5" t="s">
        <v>34</v>
      </c>
      <c r="V71" s="5" t="s">
        <v>35</v>
      </c>
      <c r="W71" s="5" t="s">
        <v>36</v>
      </c>
      <c r="X71" s="5" t="s">
        <v>37</v>
      </c>
      <c r="Y71" s="5" t="s">
        <v>38</v>
      </c>
      <c r="Z71" s="5" t="s">
        <v>39</v>
      </c>
    </row>
    <row r="72" spans="1:26" x14ac:dyDescent="0.3">
      <c r="A72" s="12" t="s">
        <v>116</v>
      </c>
      <c r="B72" s="4">
        <v>120</v>
      </c>
      <c r="C72" s="4">
        <v>5</v>
      </c>
      <c r="D72" s="4">
        <v>115</v>
      </c>
      <c r="E72" s="4">
        <v>120</v>
      </c>
      <c r="F72" s="4">
        <v>4</v>
      </c>
      <c r="G72" s="4">
        <v>4</v>
      </c>
      <c r="H72" s="4">
        <v>120</v>
      </c>
      <c r="I72" s="4">
        <v>1</v>
      </c>
      <c r="J72" s="4">
        <v>1</v>
      </c>
      <c r="K72" s="4">
        <v>10</v>
      </c>
      <c r="L72" s="4">
        <v>4</v>
      </c>
      <c r="M72" s="4">
        <v>13</v>
      </c>
      <c r="N72" s="4">
        <v>4</v>
      </c>
      <c r="O72" s="4"/>
      <c r="P72" s="4"/>
      <c r="Q72" s="4">
        <v>8</v>
      </c>
      <c r="R72" s="4">
        <v>7</v>
      </c>
      <c r="S72" s="4">
        <v>14</v>
      </c>
      <c r="T72" s="4">
        <v>3</v>
      </c>
      <c r="U72" s="4">
        <v>34</v>
      </c>
      <c r="V72" s="4">
        <v>4</v>
      </c>
      <c r="W72" s="4">
        <v>3</v>
      </c>
      <c r="X72" s="4"/>
      <c r="Y72" s="4"/>
      <c r="Z72" s="4"/>
    </row>
    <row r="73" spans="1:26" x14ac:dyDescent="0.3">
      <c r="A73" s="12" t="s">
        <v>117</v>
      </c>
      <c r="B73" s="4">
        <v>120</v>
      </c>
      <c r="C73" s="4">
        <v>6</v>
      </c>
      <c r="D73" s="4">
        <v>120</v>
      </c>
      <c r="E73" s="4">
        <v>120</v>
      </c>
      <c r="F73" s="4">
        <v>6</v>
      </c>
      <c r="G73" s="4">
        <v>6</v>
      </c>
      <c r="H73" s="4">
        <v>4</v>
      </c>
      <c r="I73" s="4">
        <v>17</v>
      </c>
      <c r="J73" s="4">
        <v>0</v>
      </c>
      <c r="K73" s="4">
        <v>101</v>
      </c>
      <c r="L73" s="4">
        <v>11</v>
      </c>
      <c r="M73" s="4">
        <v>8</v>
      </c>
      <c r="N73" s="4">
        <v>120</v>
      </c>
      <c r="O73" s="4">
        <v>8</v>
      </c>
      <c r="P73" s="4">
        <v>5</v>
      </c>
      <c r="Q73" s="4">
        <v>23</v>
      </c>
      <c r="R73" s="4">
        <v>120</v>
      </c>
      <c r="S73" s="4">
        <v>3</v>
      </c>
      <c r="T73" s="4">
        <v>0</v>
      </c>
      <c r="U73" s="4">
        <v>15</v>
      </c>
      <c r="V73" s="4">
        <v>3</v>
      </c>
      <c r="W73" s="4">
        <v>7</v>
      </c>
      <c r="X73" s="4">
        <v>7</v>
      </c>
      <c r="Y73" s="4">
        <v>14</v>
      </c>
      <c r="Z73" s="4">
        <v>3</v>
      </c>
    </row>
    <row r="75" spans="1:26" x14ac:dyDescent="0.3">
      <c r="A75" s="11" t="s">
        <v>211</v>
      </c>
    </row>
    <row r="76" spans="1:26" x14ac:dyDescent="0.3">
      <c r="A76" s="5"/>
      <c r="B76" s="86" t="s">
        <v>24</v>
      </c>
      <c r="C76" s="86"/>
      <c r="D76" s="86"/>
      <c r="E76" s="86"/>
      <c r="F76" s="86"/>
      <c r="G76" s="86"/>
      <c r="H76" s="86"/>
      <c r="I76" s="86"/>
      <c r="J76" s="86"/>
      <c r="K76" s="86"/>
      <c r="L76" s="86"/>
      <c r="M76" s="86"/>
      <c r="N76" s="86"/>
      <c r="O76" s="86"/>
      <c r="P76" s="86"/>
      <c r="Q76" s="86" t="s">
        <v>27</v>
      </c>
      <c r="R76" s="86"/>
      <c r="S76" s="86"/>
      <c r="T76" s="86"/>
      <c r="U76" s="86"/>
      <c r="V76" s="86"/>
      <c r="W76" s="86"/>
      <c r="X76" s="86"/>
      <c r="Y76" s="86"/>
      <c r="Z76" s="86"/>
    </row>
    <row r="77" spans="1:26" x14ac:dyDescent="0.3">
      <c r="A77" s="5"/>
      <c r="B77" s="5" t="s">
        <v>30</v>
      </c>
      <c r="C77" s="5" t="s">
        <v>31</v>
      </c>
      <c r="D77" s="5" t="s">
        <v>32</v>
      </c>
      <c r="E77" s="5" t="s">
        <v>33</v>
      </c>
      <c r="F77" s="5" t="s">
        <v>34</v>
      </c>
      <c r="G77" s="5" t="s">
        <v>35</v>
      </c>
      <c r="H77" s="5" t="s">
        <v>36</v>
      </c>
      <c r="I77" s="5" t="s">
        <v>37</v>
      </c>
      <c r="J77" s="5" t="s">
        <v>38</v>
      </c>
      <c r="K77" s="5" t="s">
        <v>39</v>
      </c>
      <c r="L77" s="5" t="s">
        <v>54</v>
      </c>
      <c r="M77" s="5" t="s">
        <v>55</v>
      </c>
      <c r="N77" s="5" t="s">
        <v>56</v>
      </c>
      <c r="O77" s="5" t="s">
        <v>57</v>
      </c>
      <c r="P77" s="5" t="s">
        <v>58</v>
      </c>
      <c r="Q77" s="5" t="s">
        <v>30</v>
      </c>
      <c r="R77" s="5" t="s">
        <v>31</v>
      </c>
      <c r="S77" s="5" t="s">
        <v>32</v>
      </c>
      <c r="T77" s="5" t="s">
        <v>33</v>
      </c>
      <c r="U77" s="5" t="s">
        <v>34</v>
      </c>
      <c r="V77" s="5" t="s">
        <v>35</v>
      </c>
      <c r="W77" s="5" t="s">
        <v>36</v>
      </c>
      <c r="X77" s="5" t="s">
        <v>37</v>
      </c>
      <c r="Y77" s="5" t="s">
        <v>38</v>
      </c>
      <c r="Z77" s="5" t="s">
        <v>39</v>
      </c>
    </row>
    <row r="78" spans="1:26" x14ac:dyDescent="0.3">
      <c r="A78" s="12" t="s">
        <v>116</v>
      </c>
      <c r="B78" s="4">
        <v>120</v>
      </c>
      <c r="C78" s="4">
        <v>12</v>
      </c>
      <c r="D78" s="4">
        <v>119</v>
      </c>
      <c r="E78" s="4">
        <v>120</v>
      </c>
      <c r="F78" s="4">
        <v>8</v>
      </c>
      <c r="G78" s="4">
        <v>6</v>
      </c>
      <c r="H78" s="4">
        <v>120</v>
      </c>
      <c r="I78" s="4">
        <v>10</v>
      </c>
      <c r="J78" s="4">
        <v>8</v>
      </c>
      <c r="K78" s="4">
        <v>1</v>
      </c>
      <c r="L78" s="4">
        <v>9</v>
      </c>
      <c r="M78" s="4">
        <v>17</v>
      </c>
      <c r="N78" s="4">
        <v>12</v>
      </c>
      <c r="O78" s="4"/>
      <c r="P78" s="4"/>
      <c r="Q78" s="4">
        <v>13</v>
      </c>
      <c r="R78" s="4">
        <v>15</v>
      </c>
      <c r="S78" s="4">
        <v>17</v>
      </c>
      <c r="T78" s="4">
        <v>7</v>
      </c>
      <c r="U78" s="4">
        <v>37</v>
      </c>
      <c r="V78" s="4">
        <v>6</v>
      </c>
      <c r="W78" s="4">
        <v>4</v>
      </c>
      <c r="X78" s="4"/>
      <c r="Y78" s="4"/>
      <c r="Z78" s="4"/>
    </row>
    <row r="79" spans="1:26" x14ac:dyDescent="0.3">
      <c r="A79" s="12" t="s">
        <v>117</v>
      </c>
      <c r="B79" s="4">
        <v>120</v>
      </c>
      <c r="C79" s="4">
        <v>8</v>
      </c>
      <c r="D79" s="4">
        <v>120</v>
      </c>
      <c r="E79" s="4">
        <v>120</v>
      </c>
      <c r="F79" s="4">
        <v>11</v>
      </c>
      <c r="G79" s="4">
        <v>18</v>
      </c>
      <c r="H79" s="4">
        <v>9</v>
      </c>
      <c r="I79" s="4">
        <v>22</v>
      </c>
      <c r="J79" s="4">
        <v>1</v>
      </c>
      <c r="K79" s="4">
        <v>115</v>
      </c>
      <c r="L79" s="4">
        <v>1</v>
      </c>
      <c r="M79" s="4">
        <v>13</v>
      </c>
      <c r="N79" s="4">
        <v>120</v>
      </c>
      <c r="O79" s="4">
        <v>9</v>
      </c>
      <c r="P79" s="4">
        <v>8</v>
      </c>
      <c r="Q79" s="4">
        <v>26</v>
      </c>
      <c r="R79" s="4">
        <v>120</v>
      </c>
      <c r="S79" s="4">
        <v>4</v>
      </c>
      <c r="T79" s="4">
        <v>6</v>
      </c>
      <c r="U79" s="4">
        <v>22</v>
      </c>
      <c r="V79" s="4">
        <v>5</v>
      </c>
      <c r="W79" s="4">
        <v>13</v>
      </c>
      <c r="X79" s="4">
        <v>15</v>
      </c>
      <c r="Y79" s="4">
        <v>17</v>
      </c>
      <c r="Z79" s="4">
        <v>7</v>
      </c>
    </row>
  </sheetData>
  <mergeCells count="24">
    <mergeCell ref="B63:Q63"/>
    <mergeCell ref="R63:Z63"/>
    <mergeCell ref="B70:P70"/>
    <mergeCell ref="Q70:Z70"/>
    <mergeCell ref="B76:P76"/>
    <mergeCell ref="Q76:Z76"/>
    <mergeCell ref="B41:K41"/>
    <mergeCell ref="L41:T41"/>
    <mergeCell ref="B50:O50"/>
    <mergeCell ref="P50:X50"/>
    <mergeCell ref="B56:Q56"/>
    <mergeCell ref="R56:Z56"/>
    <mergeCell ref="B23:K23"/>
    <mergeCell ref="L23:T23"/>
    <mergeCell ref="B29:L29"/>
    <mergeCell ref="M29:U29"/>
    <mergeCell ref="B35:L35"/>
    <mergeCell ref="M35:U35"/>
    <mergeCell ref="B3:M3"/>
    <mergeCell ref="N3:W3"/>
    <mergeCell ref="B11:L11"/>
    <mergeCell ref="M11:U11"/>
    <mergeCell ref="B17:L17"/>
    <mergeCell ref="M17:U17"/>
  </mergeCells>
  <phoneticPr fontId="4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18</vt:i4>
      </vt:variant>
    </vt:vector>
  </HeadingPairs>
  <TitlesOfParts>
    <vt:vector size="18" baseType="lpstr">
      <vt:lpstr>Figure 1</vt:lpstr>
      <vt:lpstr>Figure 2</vt:lpstr>
      <vt:lpstr>Figure 3</vt:lpstr>
      <vt:lpstr>Figure 4</vt:lpstr>
      <vt:lpstr>Fig 6a</vt:lpstr>
      <vt:lpstr>Fig 6b</vt:lpstr>
      <vt:lpstr>Fig 6c</vt:lpstr>
      <vt:lpstr>Fig 6e</vt:lpstr>
      <vt:lpstr>Fig 6f</vt:lpstr>
      <vt:lpstr>Fig 6g</vt:lpstr>
      <vt:lpstr>Fig 6i</vt:lpstr>
      <vt:lpstr>Fig 6j,l</vt:lpstr>
      <vt:lpstr>Figure 7</vt:lpstr>
      <vt:lpstr>Supplementary figure 4</vt:lpstr>
      <vt:lpstr>Supplementary figure 6</vt:lpstr>
      <vt:lpstr>Supplementary figure 7</vt:lpstr>
      <vt:lpstr>Supplementary figure 8</vt:lpstr>
      <vt:lpstr>Supplementary figure 10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Polina Kameneva</dc:creator>
  <cp:lastModifiedBy>Polina Kameneva</cp:lastModifiedBy>
  <dcterms:created xsi:type="dcterms:W3CDTF">2022-02-17T12:19:54Z</dcterms:created>
  <dcterms:modified xsi:type="dcterms:W3CDTF">2022-03-01T11:00:27Z</dcterms:modified>
</cp:coreProperties>
</file>