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fredokirkwood/Dropbox/PAPER IN WRITING/Su paper eTraces in vivo/second revision/HK edits/final versions/"/>
    </mc:Choice>
  </mc:AlternateContent>
  <xr:revisionPtr revIDLastSave="0" documentId="13_ncr:1_{82A399C2-3DE2-714F-8D66-7E62104F1045}" xr6:coauthVersionLast="36" xr6:coauthVersionMax="46" xr10:uidLastSave="{00000000-0000-0000-0000-000000000000}"/>
  <bookViews>
    <workbookView xWindow="460" yWindow="460" windowWidth="27940" windowHeight="14960" tabRatio="628" activeTab="5" xr2:uid="{EEFAD910-902E-40A6-8E19-4D03D8A44D3D}"/>
  </bookViews>
  <sheets>
    <sheet name="Figure 1" sheetId="1" r:id="rId1"/>
    <sheet name="Figure 2" sheetId="5" r:id="rId2"/>
    <sheet name="Figure 3" sheetId="9" r:id="rId3"/>
    <sheet name="Figure 4" sheetId="11" r:id="rId4"/>
    <sheet name="Figure 5_Juvenile_ODP" sheetId="7" r:id="rId5"/>
    <sheet name="Figure 6_Adult_ODP" sheetId="8" r:id="rId6"/>
    <sheet name="Extended_Fig_1" sheetId="2" r:id="rId7"/>
    <sheet name="Extended Fig 3" sheetId="10" r:id="rId8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10" l="1"/>
  <c r="D45" i="10"/>
  <c r="C45" i="10"/>
  <c r="E44" i="10"/>
  <c r="D44" i="10"/>
  <c r="C44" i="10"/>
  <c r="H148" i="9"/>
  <c r="G148" i="9"/>
  <c r="F148" i="9"/>
  <c r="E148" i="9"/>
  <c r="D148" i="9"/>
  <c r="C148" i="9"/>
  <c r="H147" i="9"/>
  <c r="G147" i="9"/>
  <c r="F147" i="9"/>
  <c r="E147" i="9"/>
  <c r="D147" i="9"/>
  <c r="C147" i="9"/>
  <c r="H75" i="9"/>
  <c r="G75" i="9"/>
  <c r="F75" i="9"/>
  <c r="E75" i="9"/>
  <c r="D75" i="9"/>
  <c r="C75" i="9"/>
  <c r="H74" i="9"/>
  <c r="G74" i="9"/>
  <c r="F74" i="9"/>
  <c r="E74" i="9"/>
  <c r="D74" i="9"/>
  <c r="C74" i="9"/>
  <c r="O4" i="10"/>
  <c r="P4" i="10"/>
  <c r="O5" i="10"/>
  <c r="P5" i="10"/>
  <c r="O6" i="10"/>
  <c r="P6" i="10"/>
  <c r="O7" i="10"/>
  <c r="P7" i="10"/>
  <c r="O9" i="10"/>
  <c r="P9" i="10"/>
  <c r="O10" i="10"/>
  <c r="P10" i="10"/>
  <c r="O11" i="10"/>
  <c r="P11" i="10"/>
  <c r="O12" i="10"/>
  <c r="P12" i="10"/>
  <c r="O13" i="10"/>
  <c r="P13" i="10"/>
  <c r="O14" i="10"/>
  <c r="P14" i="10"/>
  <c r="O15" i="10"/>
  <c r="P15" i="10"/>
  <c r="O16" i="10"/>
  <c r="P16" i="10"/>
  <c r="O17" i="10"/>
  <c r="P17" i="10"/>
  <c r="O18" i="10"/>
  <c r="P18" i="10"/>
  <c r="O19" i="10"/>
  <c r="P19" i="10"/>
  <c r="O20" i="10"/>
  <c r="P20" i="10"/>
  <c r="O21" i="10"/>
  <c r="P21" i="10"/>
  <c r="O22" i="10"/>
  <c r="P22" i="10"/>
  <c r="O23" i="10"/>
  <c r="P23" i="10"/>
  <c r="P3" i="10"/>
  <c r="O3" i="10"/>
  <c r="A9" i="10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5" i="10"/>
  <c r="A6" i="10" s="1"/>
  <c r="A7" i="10" s="1"/>
  <c r="A8" i="10" s="1"/>
  <c r="N109" i="9"/>
  <c r="O109" i="9"/>
  <c r="N110" i="9"/>
  <c r="N111" i="9"/>
  <c r="N112" i="9"/>
  <c r="O112" i="9"/>
  <c r="N114" i="9"/>
  <c r="N115" i="9"/>
  <c r="N116" i="9"/>
  <c r="N117" i="9"/>
  <c r="N118" i="9"/>
  <c r="N119" i="9"/>
  <c r="N120" i="9"/>
  <c r="N121" i="9"/>
  <c r="N122" i="9"/>
  <c r="N123" i="9"/>
  <c r="N124" i="9"/>
  <c r="N125" i="9"/>
  <c r="N126" i="9"/>
  <c r="N127" i="9"/>
  <c r="N128" i="9"/>
  <c r="O108" i="9"/>
  <c r="N108" i="9"/>
  <c r="A110" i="9"/>
  <c r="A111" i="9" s="1"/>
  <c r="A112" i="9" s="1"/>
  <c r="A113" i="9" s="1"/>
  <c r="A114" i="9" s="1"/>
  <c r="N84" i="9"/>
  <c r="O84" i="9"/>
  <c r="N85" i="9"/>
  <c r="N86" i="9"/>
  <c r="N87" i="9"/>
  <c r="N89" i="9"/>
  <c r="N90" i="9"/>
  <c r="N91" i="9"/>
  <c r="N92" i="9"/>
  <c r="N93" i="9"/>
  <c r="N94" i="9"/>
  <c r="N95" i="9"/>
  <c r="N96" i="9"/>
  <c r="N97" i="9"/>
  <c r="N98" i="9"/>
  <c r="N99" i="9"/>
  <c r="N100" i="9"/>
  <c r="N101" i="9"/>
  <c r="N102" i="9"/>
  <c r="N103" i="9"/>
  <c r="O83" i="9"/>
  <c r="N83" i="9"/>
  <c r="A85" i="9"/>
  <c r="A86" i="9" s="1"/>
  <c r="T29" i="9"/>
  <c r="U29" i="9"/>
  <c r="T30" i="9"/>
  <c r="U30" i="9"/>
  <c r="T31" i="9"/>
  <c r="U31" i="9"/>
  <c r="T32" i="9"/>
  <c r="U32" i="9"/>
  <c r="T34" i="9"/>
  <c r="U34" i="9"/>
  <c r="T35" i="9"/>
  <c r="U35" i="9"/>
  <c r="T36" i="9"/>
  <c r="U36" i="9"/>
  <c r="T37" i="9"/>
  <c r="U37" i="9"/>
  <c r="T38" i="9"/>
  <c r="U38" i="9"/>
  <c r="T39" i="9"/>
  <c r="U39" i="9"/>
  <c r="T40" i="9"/>
  <c r="U40" i="9"/>
  <c r="T41" i="9"/>
  <c r="U41" i="9"/>
  <c r="T42" i="9"/>
  <c r="U42" i="9"/>
  <c r="T43" i="9"/>
  <c r="U43" i="9"/>
  <c r="T44" i="9"/>
  <c r="U44" i="9"/>
  <c r="T45" i="9"/>
  <c r="U45" i="9"/>
  <c r="T46" i="9"/>
  <c r="U46" i="9"/>
  <c r="T47" i="9"/>
  <c r="U47" i="9"/>
  <c r="T48" i="9"/>
  <c r="U48" i="9"/>
  <c r="U28" i="9"/>
  <c r="T28" i="9"/>
  <c r="A30" i="9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10" i="9"/>
  <c r="U5" i="9"/>
  <c r="U6" i="9"/>
  <c r="U7" i="9"/>
  <c r="U8" i="9"/>
  <c r="U4" i="9"/>
  <c r="T5" i="9"/>
  <c r="T6" i="9"/>
  <c r="T7" i="9"/>
  <c r="T8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4" i="9"/>
  <c r="A6" i="9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C36" i="5"/>
  <c r="D36" i="5"/>
  <c r="E36" i="5"/>
  <c r="F36" i="5"/>
  <c r="G36" i="5"/>
  <c r="C37" i="5"/>
  <c r="D37" i="5"/>
  <c r="E37" i="5"/>
  <c r="F37" i="5"/>
  <c r="G37" i="5"/>
  <c r="B37" i="5"/>
  <c r="B36" i="5"/>
  <c r="C19" i="5"/>
  <c r="D19" i="5"/>
  <c r="E19" i="5"/>
  <c r="F19" i="5"/>
  <c r="G19" i="5"/>
  <c r="B19" i="5"/>
  <c r="C18" i="5"/>
  <c r="D18" i="5"/>
  <c r="E18" i="5"/>
  <c r="F18" i="5"/>
  <c r="G18" i="5"/>
  <c r="B18" i="5"/>
  <c r="C63" i="5"/>
  <c r="D63" i="5"/>
  <c r="E63" i="5"/>
  <c r="F63" i="5"/>
  <c r="G63" i="5"/>
  <c r="C64" i="5"/>
  <c r="D64" i="5"/>
  <c r="E64" i="5"/>
  <c r="F64" i="5"/>
  <c r="G64" i="5"/>
  <c r="B64" i="5"/>
  <c r="B63" i="5"/>
  <c r="C50" i="5"/>
  <c r="D50" i="5"/>
  <c r="E50" i="5"/>
  <c r="F50" i="5"/>
  <c r="G50" i="5"/>
  <c r="B50" i="5"/>
  <c r="C49" i="5"/>
  <c r="D49" i="5"/>
  <c r="E49" i="5"/>
  <c r="F49" i="5"/>
  <c r="G49" i="5"/>
  <c r="B49" i="5"/>
  <c r="O114" i="9" l="1"/>
  <c r="A115" i="9"/>
  <c r="O111" i="9"/>
  <c r="O110" i="9"/>
  <c r="A87" i="9"/>
  <c r="O86" i="9"/>
  <c r="O85" i="9"/>
  <c r="C32" i="2"/>
  <c r="D32" i="2"/>
  <c r="E32" i="2"/>
  <c r="F32" i="2"/>
  <c r="G32" i="2"/>
  <c r="C33" i="2"/>
  <c r="D33" i="2"/>
  <c r="E33" i="2"/>
  <c r="F33" i="2"/>
  <c r="G33" i="2"/>
  <c r="B33" i="2"/>
  <c r="B32" i="2"/>
  <c r="C14" i="2"/>
  <c r="D14" i="2"/>
  <c r="E14" i="2"/>
  <c r="F14" i="2"/>
  <c r="G14" i="2"/>
  <c r="C15" i="2"/>
  <c r="D15" i="2"/>
  <c r="E15" i="2"/>
  <c r="F15" i="2"/>
  <c r="G15" i="2"/>
  <c r="B15" i="2"/>
  <c r="B14" i="2"/>
  <c r="C31" i="1"/>
  <c r="D31" i="1"/>
  <c r="E31" i="1"/>
  <c r="F31" i="1"/>
  <c r="G31" i="1"/>
  <c r="C32" i="1"/>
  <c r="D32" i="1"/>
  <c r="E32" i="1"/>
  <c r="F32" i="1"/>
  <c r="G32" i="1"/>
  <c r="B32" i="1"/>
  <c r="B31" i="1"/>
  <c r="C18" i="1"/>
  <c r="D18" i="1"/>
  <c r="E18" i="1"/>
  <c r="F18" i="1"/>
  <c r="G18" i="1"/>
  <c r="B18" i="1"/>
  <c r="C17" i="1"/>
  <c r="D17" i="1"/>
  <c r="E17" i="1"/>
  <c r="F17" i="1"/>
  <c r="G17" i="1"/>
  <c r="B17" i="1"/>
  <c r="A116" i="9" l="1"/>
  <c r="O115" i="9"/>
  <c r="A88" i="9"/>
  <c r="O87" i="9"/>
  <c r="A117" i="9" l="1"/>
  <c r="O116" i="9"/>
  <c r="A89" i="9"/>
  <c r="A118" i="9" l="1"/>
  <c r="O117" i="9"/>
  <c r="A90" i="9"/>
  <c r="O89" i="9"/>
  <c r="A119" i="9" l="1"/>
  <c r="O118" i="9"/>
  <c r="A91" i="9"/>
  <c r="O90" i="9"/>
  <c r="A120" i="9" l="1"/>
  <c r="O119" i="9"/>
  <c r="A92" i="9"/>
  <c r="O91" i="9"/>
  <c r="A121" i="9" l="1"/>
  <c r="O120" i="9"/>
  <c r="A93" i="9"/>
  <c r="O92" i="9"/>
  <c r="A122" i="9" l="1"/>
  <c r="O121" i="9"/>
  <c r="A94" i="9"/>
  <c r="O93" i="9"/>
  <c r="A123" i="9" l="1"/>
  <c r="O122" i="9"/>
  <c r="A95" i="9"/>
  <c r="O94" i="9"/>
  <c r="A124" i="9" l="1"/>
  <c r="O123" i="9"/>
  <c r="A96" i="9"/>
  <c r="O95" i="9"/>
  <c r="A125" i="9" l="1"/>
  <c r="O124" i="9"/>
  <c r="A97" i="9"/>
  <c r="O96" i="9"/>
  <c r="A126" i="9" l="1"/>
  <c r="O125" i="9"/>
  <c r="A98" i="9"/>
  <c r="O97" i="9"/>
  <c r="A127" i="9" l="1"/>
  <c r="O126" i="9"/>
  <c r="A99" i="9"/>
  <c r="O98" i="9"/>
  <c r="A128" i="9" l="1"/>
  <c r="O128" i="9" s="1"/>
  <c r="O127" i="9"/>
  <c r="A100" i="9"/>
  <c r="O99" i="9"/>
  <c r="A101" i="9" l="1"/>
  <c r="O100" i="9"/>
  <c r="A102" i="9" l="1"/>
  <c r="O101" i="9"/>
  <c r="A103" i="9" l="1"/>
  <c r="O103" i="9" s="1"/>
  <c r="O102" i="9"/>
</calcChain>
</file>

<file path=xl/sharedStrings.xml><?xml version="1.0" encoding="utf-8"?>
<sst xmlns="http://schemas.openxmlformats.org/spreadsheetml/2006/main" count="1001" uniqueCount="148">
  <si>
    <t>Horizontal</t>
  </si>
  <si>
    <t>Vertical</t>
  </si>
  <si>
    <t>Ratio</t>
  </si>
  <si>
    <t>Before</t>
  </si>
  <si>
    <t>After</t>
  </si>
  <si>
    <t>signrank</t>
    <phoneticPr fontId="1" type="noConversion"/>
  </si>
  <si>
    <t>mean</t>
    <phoneticPr fontId="1" type="noConversion"/>
  </si>
  <si>
    <t>Mouse</t>
    <phoneticPr fontId="1" type="noConversion"/>
  </si>
  <si>
    <t>se</t>
    <phoneticPr fontId="1" type="noConversion"/>
  </si>
  <si>
    <t>NE-ChR2</t>
    <phoneticPr fontId="1" type="noConversion"/>
  </si>
  <si>
    <t>5HT-ChR2</t>
    <phoneticPr fontId="1" type="noConversion"/>
  </si>
  <si>
    <t>Visual conditioning - Vertical orientation</t>
    <phoneticPr fontId="1" type="noConversion"/>
  </si>
  <si>
    <t>Visual conditioning - Contralateral eye</t>
    <phoneticPr fontId="1" type="noConversion"/>
  </si>
  <si>
    <t>Before</t>
    <phoneticPr fontId="1" type="noConversion"/>
  </si>
  <si>
    <t>After</t>
    <phoneticPr fontId="1" type="noConversion"/>
  </si>
  <si>
    <t>Vertical</t>
    <phoneticPr fontId="1" type="noConversion"/>
  </si>
  <si>
    <t>Horizontal</t>
    <phoneticPr fontId="1" type="noConversion"/>
  </si>
  <si>
    <t>Ratio</t>
    <phoneticPr fontId="1" type="noConversion"/>
  </si>
  <si>
    <t>Mouse1</t>
    <phoneticPr fontId="1" type="noConversion"/>
  </si>
  <si>
    <t>Mouse2</t>
  </si>
  <si>
    <t>Mouse3</t>
  </si>
  <si>
    <t>Mouse4</t>
  </si>
  <si>
    <t>Mouse5</t>
  </si>
  <si>
    <t>Mouse6</t>
  </si>
  <si>
    <t>Mouse7</t>
  </si>
  <si>
    <t>Mouse8</t>
  </si>
  <si>
    <t>Mouse9</t>
  </si>
  <si>
    <t>Mouse10</t>
  </si>
  <si>
    <t>CSSA</t>
    <phoneticPr fontId="1" type="noConversion"/>
  </si>
  <si>
    <t>Contra</t>
    <phoneticPr fontId="1" type="noConversion"/>
  </si>
  <si>
    <t>Ipsi</t>
    <phoneticPr fontId="1" type="noConversion"/>
  </si>
  <si>
    <t>ODI</t>
    <phoneticPr fontId="1" type="noConversion"/>
  </si>
  <si>
    <t>2C-ct</t>
    <phoneticPr fontId="1" type="noConversion"/>
  </si>
  <si>
    <t>ODI</t>
    <phoneticPr fontId="5" type="noConversion"/>
  </si>
  <si>
    <t>Contra</t>
    <phoneticPr fontId="5" type="noConversion"/>
  </si>
  <si>
    <t>Ipsi</t>
    <phoneticPr fontId="5" type="noConversion"/>
  </si>
  <si>
    <t>NR</t>
    <phoneticPr fontId="5" type="noConversion"/>
  </si>
  <si>
    <t>7dMD</t>
    <phoneticPr fontId="5" type="noConversion"/>
  </si>
  <si>
    <t>NC</t>
    <phoneticPr fontId="1" type="noConversion"/>
  </si>
  <si>
    <t>NU</t>
    <phoneticPr fontId="1" type="noConversion"/>
  </si>
  <si>
    <t>Cell No.</t>
    <phoneticPr fontId="1" type="noConversion"/>
  </si>
  <si>
    <t>Change</t>
    <phoneticPr fontId="1" type="noConversion"/>
  </si>
  <si>
    <t>NC(%)</t>
    <phoneticPr fontId="1" type="noConversion"/>
  </si>
  <si>
    <t>NU(%)</t>
    <phoneticPr fontId="1" type="noConversion"/>
  </si>
  <si>
    <t>Mean</t>
    <phoneticPr fontId="1" type="noConversion"/>
  </si>
  <si>
    <t>SEM</t>
    <phoneticPr fontId="1" type="noConversion"/>
  </si>
  <si>
    <t>Mouse11</t>
  </si>
  <si>
    <t>Mouse12</t>
  </si>
  <si>
    <t>(d)</t>
    <phoneticPr fontId="1" type="noConversion"/>
  </si>
  <si>
    <t>(f)</t>
    <phoneticPr fontId="1" type="noConversion"/>
  </si>
  <si>
    <t>Control</t>
    <phoneticPr fontId="1" type="noConversion"/>
  </si>
  <si>
    <t>S.E.</t>
    <phoneticPr fontId="1" type="noConversion"/>
  </si>
  <si>
    <t>(e)</t>
    <phoneticPr fontId="1" type="noConversion"/>
  </si>
  <si>
    <t>DSPL</t>
    <phoneticPr fontId="1" type="noConversion"/>
  </si>
  <si>
    <t>Mouse13</t>
  </si>
  <si>
    <t>DAPA</t>
    <phoneticPr fontId="1" type="noConversion"/>
  </si>
  <si>
    <t>Time (min)</t>
    <phoneticPr fontId="1" type="noConversion"/>
  </si>
  <si>
    <t>Cell1</t>
    <phoneticPr fontId="1" type="noConversion"/>
  </si>
  <si>
    <t>Cell2</t>
  </si>
  <si>
    <t>Cell3</t>
  </si>
  <si>
    <t>Cell4</t>
  </si>
  <si>
    <t>Cell5</t>
  </si>
  <si>
    <t>Cell6</t>
  </si>
  <si>
    <t>Cell7</t>
  </si>
  <si>
    <t>Cell8</t>
  </si>
  <si>
    <t>Cell9</t>
  </si>
  <si>
    <t>Cell10</t>
  </si>
  <si>
    <t>Cell11</t>
  </si>
  <si>
    <t>Cell12</t>
  </si>
  <si>
    <t>Cell13</t>
  </si>
  <si>
    <t>Cell14</t>
  </si>
  <si>
    <t>NaN</t>
  </si>
  <si>
    <t>Cell15</t>
  </si>
  <si>
    <t>Cell16</t>
  </si>
  <si>
    <t>Cell17</t>
  </si>
  <si>
    <t>Cell18</t>
  </si>
  <si>
    <t>(f) NE-ChR2</t>
    <phoneticPr fontId="1" type="noConversion"/>
  </si>
  <si>
    <t>Neuromodulator Coupled</t>
    <phoneticPr fontId="1" type="noConversion"/>
  </si>
  <si>
    <t>Neuromodulator Uncoupled</t>
    <phoneticPr fontId="1" type="noConversion"/>
  </si>
  <si>
    <t>(h) 5HT-ChR2</t>
    <phoneticPr fontId="1" type="noConversion"/>
  </si>
  <si>
    <t>(d) NE-ChR2</t>
    <phoneticPr fontId="1" type="noConversion"/>
  </si>
  <si>
    <t>(g) NE-ChR2</t>
    <phoneticPr fontId="1" type="noConversion"/>
  </si>
  <si>
    <t xml:space="preserve">VEPSP Integral  </t>
    <phoneticPr fontId="1" type="noConversion"/>
  </si>
  <si>
    <t>(i) 5HT-ChR2</t>
    <phoneticPr fontId="1" type="noConversion"/>
  </si>
  <si>
    <t>(e) NE-ChR2</t>
    <phoneticPr fontId="1" type="noConversion"/>
  </si>
  <si>
    <t>Cell19</t>
  </si>
  <si>
    <t>Cell20</t>
  </si>
  <si>
    <t>Cell21</t>
  </si>
  <si>
    <t>Cell22</t>
  </si>
  <si>
    <t>Cell23</t>
  </si>
  <si>
    <t>Cell24</t>
  </si>
  <si>
    <t>Cell25</t>
  </si>
  <si>
    <t>Cell26</t>
  </si>
  <si>
    <t>Cell27</t>
  </si>
  <si>
    <t>Cell28</t>
  </si>
  <si>
    <t>Cell29</t>
  </si>
  <si>
    <t>Cell30</t>
  </si>
  <si>
    <t>Cell31</t>
  </si>
  <si>
    <t>Cell32</t>
  </si>
  <si>
    <t>Cell33</t>
  </si>
  <si>
    <t>Cell34</t>
  </si>
  <si>
    <t>Cell35</t>
  </si>
  <si>
    <t>Cell36</t>
  </si>
  <si>
    <t>Cell37</t>
  </si>
  <si>
    <t>Cell38</t>
  </si>
  <si>
    <t>Cell39</t>
  </si>
  <si>
    <t>Cell40</t>
  </si>
  <si>
    <t>Cell41</t>
  </si>
  <si>
    <t>Cell42</t>
  </si>
  <si>
    <t>Cell43</t>
  </si>
  <si>
    <t>Cell44</t>
  </si>
  <si>
    <t>Cell45</t>
  </si>
  <si>
    <t>Cell46</t>
  </si>
  <si>
    <t>Cell47</t>
  </si>
  <si>
    <t>Cell48</t>
  </si>
  <si>
    <t>Cell49</t>
  </si>
  <si>
    <t>Cell50</t>
  </si>
  <si>
    <t>Cell51</t>
  </si>
  <si>
    <t>Cell52</t>
  </si>
  <si>
    <t>Cell53</t>
  </si>
  <si>
    <t>Cell54</t>
  </si>
  <si>
    <t>Cell55</t>
  </si>
  <si>
    <t>Cell56</t>
  </si>
  <si>
    <t>Cell57</t>
  </si>
  <si>
    <t>Cell#</t>
    <phoneticPr fontId="1" type="noConversion"/>
  </si>
  <si>
    <t>Cell58</t>
  </si>
  <si>
    <t>Cell59</t>
  </si>
  <si>
    <t>Cell60</t>
  </si>
  <si>
    <t>Cell61</t>
  </si>
  <si>
    <t>Cell62</t>
  </si>
  <si>
    <t>Response amplitude (z-score)</t>
    <phoneticPr fontId="1" type="noConversion"/>
  </si>
  <si>
    <t>7dMD/DAPA</t>
    <phoneticPr fontId="5" type="noConversion"/>
  </si>
  <si>
    <r>
      <t>7dMD/</t>
    </r>
    <r>
      <rPr>
        <b/>
        <sz val="11"/>
        <color rgb="FFFF0000"/>
        <rFont val="Calibri"/>
        <family val="3"/>
        <charset val="129"/>
        <scheme val="minor"/>
      </rPr>
      <t>DSPL</t>
    </r>
    <phoneticPr fontId="5" type="noConversion"/>
  </si>
  <si>
    <r>
      <t>7dMD/</t>
    </r>
    <r>
      <rPr>
        <b/>
        <sz val="11"/>
        <color rgb="FFFF00FF"/>
        <rFont val="Calibri"/>
        <family val="3"/>
        <charset val="129"/>
        <scheme val="minor"/>
      </rPr>
      <t>2C-ct</t>
    </r>
    <phoneticPr fontId="5" type="noConversion"/>
  </si>
  <si>
    <t>Response amplitude at the conditioned orientation</t>
  </si>
  <si>
    <t>NE-ChR2</t>
  </si>
  <si>
    <t>5HT-ChR2</t>
  </si>
  <si>
    <t>Cell1</t>
  </si>
  <si>
    <t>(f)</t>
  </si>
  <si>
    <t>(g)</t>
  </si>
  <si>
    <t>Average</t>
  </si>
  <si>
    <t>s.e.</t>
  </si>
  <si>
    <t>(h)</t>
  </si>
  <si>
    <t>(i)</t>
  </si>
  <si>
    <t>(m)</t>
  </si>
  <si>
    <t>(n)</t>
  </si>
  <si>
    <t>(o)</t>
  </si>
  <si>
    <t>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</si>
</sst>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rgb="FFFF0000"/>
      <name val="Calibri"/>
      <family val="3"/>
      <charset val="129"/>
      <scheme val="minor"/>
    </font>
    <font>
      <b/>
      <sz val="11"/>
      <color rgb="FF7030A0"/>
      <name val="Calibri"/>
      <family val="3"/>
      <charset val="129"/>
      <scheme val="minor"/>
    </font>
    <font>
      <b/>
      <sz val="11"/>
      <color rgb="FFFF0000"/>
      <name val="Calibri"/>
      <family val="3"/>
      <charset val="129"/>
      <scheme val="minor"/>
    </font>
    <font>
      <sz val="8"/>
      <name val="Calibri"/>
      <family val="3"/>
      <charset val="129"/>
      <scheme val="minor"/>
    </font>
    <font>
      <sz val="11"/>
      <color rgb="FFFF0000"/>
      <name val="Calibri"/>
      <family val="2"/>
      <charset val="129"/>
      <scheme val="minor"/>
    </font>
    <font>
      <sz val="11"/>
      <name val="Calibri"/>
      <family val="3"/>
      <charset val="129"/>
      <scheme val="minor"/>
    </font>
    <font>
      <b/>
      <sz val="11"/>
      <color rgb="FFFF00FF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11"/>
      <name val="Calibri"/>
      <family val="3"/>
      <charset val="129"/>
      <scheme val="minor"/>
    </font>
    <font>
      <sz val="11"/>
      <name val="Calibri"/>
      <family val="2"/>
      <charset val="129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FF00FF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11" fontId="12" fillId="0" borderId="0" xfId="0" applyNumberFormat="1" applyFont="1">
      <alignment vertical="center"/>
    </xf>
    <xf numFmtId="0" fontId="15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D218-8372-4C60-BE92-652EFC6D1802}">
  <dimension ref="A2:G32"/>
  <sheetViews>
    <sheetView workbookViewId="0">
      <selection activeCell="B20" sqref="B20"/>
    </sheetView>
  </sheetViews>
  <sheetFormatPr baseColWidth="10" defaultColWidth="8.83203125" defaultRowHeight="15" x14ac:dyDescent="0.2"/>
  <cols>
    <col min="1" max="1" width="11.1640625" bestFit="1" customWidth="1"/>
  </cols>
  <sheetData>
    <row r="2" spans="1:7" x14ac:dyDescent="0.2">
      <c r="A2" s="6" t="s">
        <v>48</v>
      </c>
    </row>
    <row r="3" spans="1:7" x14ac:dyDescent="0.2">
      <c r="A3" s="3" t="s">
        <v>9</v>
      </c>
      <c r="B3" t="s">
        <v>0</v>
      </c>
      <c r="D3" t="s">
        <v>1</v>
      </c>
      <c r="F3" t="s">
        <v>2</v>
      </c>
    </row>
    <row r="4" spans="1:7" x14ac:dyDescent="0.2">
      <c r="A4" t="s">
        <v>7</v>
      </c>
      <c r="B4" t="s">
        <v>3</v>
      </c>
      <c r="C4" t="s">
        <v>4</v>
      </c>
      <c r="D4" t="s">
        <v>3</v>
      </c>
      <c r="E4" t="s">
        <v>4</v>
      </c>
      <c r="F4" t="s">
        <v>3</v>
      </c>
      <c r="G4" t="s">
        <v>4</v>
      </c>
    </row>
    <row r="5" spans="1:7" x14ac:dyDescent="0.2">
      <c r="A5" t="s">
        <v>18</v>
      </c>
      <c r="B5">
        <v>11.954266914098399</v>
      </c>
      <c r="C5">
        <v>10.642430470919299</v>
      </c>
      <c r="D5">
        <v>7.2282456813445499</v>
      </c>
      <c r="E5">
        <v>5.8981604742291402</v>
      </c>
      <c r="F5">
        <v>0.24371434538702</v>
      </c>
      <c r="G5">
        <v>0.309086161447993</v>
      </c>
    </row>
    <row r="6" spans="1:7" x14ac:dyDescent="0.2">
      <c r="A6" t="s">
        <v>19</v>
      </c>
      <c r="B6">
        <v>12.262859861457001</v>
      </c>
      <c r="C6">
        <v>14.188126858606401</v>
      </c>
      <c r="D6">
        <v>8.2700961900452796</v>
      </c>
      <c r="E6">
        <v>7.8497544371188397</v>
      </c>
      <c r="F6">
        <v>0.19396360975896601</v>
      </c>
      <c r="G6">
        <v>0.30105633877802102</v>
      </c>
    </row>
    <row r="7" spans="1:7" x14ac:dyDescent="0.2">
      <c r="A7" t="s">
        <v>20</v>
      </c>
      <c r="B7">
        <v>14.2975628921963</v>
      </c>
      <c r="C7">
        <v>17.3388164607716</v>
      </c>
      <c r="D7">
        <v>10.0249594645952</v>
      </c>
      <c r="E7">
        <v>11.775327442720499</v>
      </c>
      <c r="F7">
        <v>0.168273721882092</v>
      </c>
      <c r="G7">
        <v>0.184257102391304</v>
      </c>
    </row>
    <row r="8" spans="1:7" x14ac:dyDescent="0.2">
      <c r="A8" t="s">
        <v>21</v>
      </c>
      <c r="B8">
        <v>13.2590093025934</v>
      </c>
      <c r="C8">
        <v>14.107263718214501</v>
      </c>
      <c r="D8">
        <v>11.3400871100896</v>
      </c>
      <c r="E8">
        <v>7.6610682154754901</v>
      </c>
      <c r="F8">
        <v>7.1883693416488495E-2</v>
      </c>
      <c r="G8">
        <v>0.27768038666805001</v>
      </c>
    </row>
    <row r="9" spans="1:7" x14ac:dyDescent="0.2">
      <c r="A9" t="s">
        <v>22</v>
      </c>
      <c r="B9">
        <v>10.3976837607349</v>
      </c>
      <c r="C9">
        <v>12.166658618028</v>
      </c>
      <c r="D9">
        <v>6.4897459253347902</v>
      </c>
      <c r="E9">
        <v>5.6668447043718402</v>
      </c>
      <c r="F9">
        <v>0.23505709156566701</v>
      </c>
      <c r="G9">
        <v>0.37878136205409302</v>
      </c>
    </row>
    <row r="10" spans="1:7" x14ac:dyDescent="0.2">
      <c r="A10" t="s">
        <v>23</v>
      </c>
      <c r="B10">
        <v>10.5898232243576</v>
      </c>
      <c r="C10">
        <v>13.929601336071199</v>
      </c>
      <c r="D10">
        <v>8.4095360606963592</v>
      </c>
      <c r="E10">
        <v>9.7533396138686701</v>
      </c>
      <c r="F10">
        <v>0.12542881546937401</v>
      </c>
      <c r="G10">
        <v>0.18653444345103701</v>
      </c>
    </row>
    <row r="11" spans="1:7" x14ac:dyDescent="0.2">
      <c r="A11" t="s">
        <v>24</v>
      </c>
      <c r="B11">
        <v>12.6910785255326</v>
      </c>
      <c r="C11">
        <v>12.2262215758838</v>
      </c>
      <c r="D11">
        <v>9.1027193516986404</v>
      </c>
      <c r="E11">
        <v>7.3536705571187397</v>
      </c>
      <c r="F11">
        <v>0.16242976612447599</v>
      </c>
      <c r="G11">
        <v>0.25871400460401101</v>
      </c>
    </row>
    <row r="12" spans="1:7" x14ac:dyDescent="0.2">
      <c r="A12" t="s">
        <v>25</v>
      </c>
      <c r="B12">
        <v>13.9022899841586</v>
      </c>
      <c r="C12">
        <v>12.2545471747232</v>
      </c>
      <c r="D12">
        <v>9.8309370259041309</v>
      </c>
      <c r="E12">
        <v>8.2409797933689699</v>
      </c>
      <c r="F12">
        <v>0.15882108354534499</v>
      </c>
      <c r="G12">
        <v>0.19385426313720899</v>
      </c>
    </row>
    <row r="13" spans="1:7" x14ac:dyDescent="0.2">
      <c r="A13" t="s">
        <v>26</v>
      </c>
      <c r="B13">
        <v>12.691523327179601</v>
      </c>
      <c r="C13">
        <v>13.477884251698599</v>
      </c>
      <c r="D13">
        <v>8.8718020492147094</v>
      </c>
      <c r="E13">
        <v>9.9656554747390107</v>
      </c>
      <c r="F13">
        <v>0.17693415227186299</v>
      </c>
      <c r="G13">
        <v>0.14652068515678701</v>
      </c>
    </row>
    <row r="14" spans="1:7" x14ac:dyDescent="0.2">
      <c r="A14" t="s">
        <v>27</v>
      </c>
      <c r="B14">
        <v>10.335492248141801</v>
      </c>
      <c r="C14">
        <v>13.0187396148633</v>
      </c>
      <c r="D14">
        <v>6.9955918677695204</v>
      </c>
      <c r="E14">
        <v>10.219130334852499</v>
      </c>
      <c r="F14">
        <v>0.192384852811187</v>
      </c>
      <c r="G14">
        <v>0.12772310780465901</v>
      </c>
    </row>
    <row r="15" spans="1:7" x14ac:dyDescent="0.2">
      <c r="A15" t="s">
        <v>46</v>
      </c>
      <c r="B15">
        <v>8.3245416905191707</v>
      </c>
      <c r="C15">
        <v>10.1668226750821</v>
      </c>
      <c r="D15">
        <v>7.05047307974219</v>
      </c>
      <c r="E15">
        <v>6.6957538505700098</v>
      </c>
      <c r="F15">
        <v>0.10260335617496801</v>
      </c>
      <c r="G15">
        <v>0.228614425759504</v>
      </c>
    </row>
    <row r="16" spans="1:7" x14ac:dyDescent="0.2">
      <c r="A16" t="s">
        <v>47</v>
      </c>
      <c r="B16">
        <v>11.198197482387799</v>
      </c>
      <c r="C16">
        <v>11.6892654174386</v>
      </c>
      <c r="D16">
        <v>6.0911132746462702</v>
      </c>
      <c r="E16">
        <v>6.21137928679354</v>
      </c>
      <c r="F16">
        <v>0.29681776446418201</v>
      </c>
      <c r="G16">
        <v>0.30504781151802601</v>
      </c>
    </row>
    <row r="17" spans="1:7" x14ac:dyDescent="0.2">
      <c r="A17" t="s">
        <v>6</v>
      </c>
      <c r="B17">
        <f>AVERAGE(B5:B16)</f>
        <v>11.825360767779763</v>
      </c>
      <c r="C17">
        <f t="shared" ref="C17:G17" si="0">AVERAGE(C5:C16)</f>
        <v>12.933864847691716</v>
      </c>
      <c r="D17">
        <f t="shared" si="0"/>
        <v>8.3087755900901037</v>
      </c>
      <c r="E17">
        <f t="shared" si="0"/>
        <v>8.1075886821022696</v>
      </c>
      <c r="F17">
        <f t="shared" si="0"/>
        <v>0.17735935440596906</v>
      </c>
      <c r="G17">
        <f t="shared" si="0"/>
        <v>0.24148917439755788</v>
      </c>
    </row>
    <row r="18" spans="1:7" x14ac:dyDescent="0.2">
      <c r="A18" t="s">
        <v>8</v>
      </c>
      <c r="B18">
        <f>STDEV(B5:B16)/SQRT(12)</f>
        <v>0.49712875872983248</v>
      </c>
      <c r="C18">
        <f t="shared" ref="C18:G18" si="1">STDEV(C5:C16)/SQRT(12)</f>
        <v>0.54810518881574199</v>
      </c>
      <c r="D18">
        <f t="shared" si="1"/>
        <v>0.46148905043132943</v>
      </c>
      <c r="E18">
        <f t="shared" si="1"/>
        <v>0.55970474283764526</v>
      </c>
      <c r="F18">
        <f t="shared" si="1"/>
        <v>1.7956900663122048E-2</v>
      </c>
      <c r="G18">
        <f t="shared" si="1"/>
        <v>2.1899400122458279E-2</v>
      </c>
    </row>
    <row r="20" spans="1:7" x14ac:dyDescent="0.2">
      <c r="A20" t="s">
        <v>49</v>
      </c>
    </row>
    <row r="21" spans="1:7" x14ac:dyDescent="0.2">
      <c r="A21" s="2" t="s">
        <v>10</v>
      </c>
      <c r="B21" t="s">
        <v>0</v>
      </c>
      <c r="D21" t="s">
        <v>1</v>
      </c>
      <c r="F21" t="s">
        <v>2</v>
      </c>
    </row>
    <row r="22" spans="1:7" x14ac:dyDescent="0.2">
      <c r="A22" t="s">
        <v>7</v>
      </c>
      <c r="B22" t="s">
        <v>3</v>
      </c>
      <c r="C22" t="s">
        <v>4</v>
      </c>
      <c r="D22" t="s">
        <v>3</v>
      </c>
      <c r="E22" t="s">
        <v>4</v>
      </c>
      <c r="F22" t="s">
        <v>3</v>
      </c>
      <c r="G22" t="s">
        <v>4</v>
      </c>
    </row>
    <row r="23" spans="1:7" x14ac:dyDescent="0.2">
      <c r="A23" t="s">
        <v>18</v>
      </c>
      <c r="B23">
        <v>12.2174703801654</v>
      </c>
      <c r="C23">
        <v>4.4150003398584001</v>
      </c>
      <c r="D23">
        <v>8.8815225939671905</v>
      </c>
      <c r="E23">
        <v>3.2809456633854999</v>
      </c>
      <c r="F23">
        <v>0.151505711598765</v>
      </c>
      <c r="G23">
        <v>0.13083219942231</v>
      </c>
    </row>
    <row r="24" spans="1:7" x14ac:dyDescent="0.2">
      <c r="A24" t="s">
        <v>19</v>
      </c>
      <c r="B24">
        <v>20.394339463749699</v>
      </c>
      <c r="C24">
        <v>14.8696293929859</v>
      </c>
      <c r="D24">
        <v>14.769930801549499</v>
      </c>
      <c r="E24">
        <v>10.9471574814935</v>
      </c>
      <c r="F24">
        <v>0.15690949788993599</v>
      </c>
      <c r="G24">
        <v>0.16042882791128399</v>
      </c>
    </row>
    <row r="25" spans="1:7" x14ac:dyDescent="0.2">
      <c r="A25" t="s">
        <v>20</v>
      </c>
      <c r="B25">
        <v>12.933583185796101</v>
      </c>
      <c r="C25">
        <v>7.9229175243884802</v>
      </c>
      <c r="D25">
        <v>9.4541865775772198</v>
      </c>
      <c r="E25">
        <v>8.1319444660120599</v>
      </c>
      <c r="F25">
        <v>0.153735751992364</v>
      </c>
      <c r="G25">
        <v>-1.44227833582138E-2</v>
      </c>
    </row>
    <row r="26" spans="1:7" x14ac:dyDescent="0.2">
      <c r="A26" t="s">
        <v>21</v>
      </c>
      <c r="B26">
        <v>11.0581753417848</v>
      </c>
      <c r="C26">
        <v>9.9345666975039908</v>
      </c>
      <c r="D26">
        <v>7.71773763806112</v>
      </c>
      <c r="E26">
        <v>7.6398347748082598</v>
      </c>
      <c r="F26">
        <v>0.17820207588221401</v>
      </c>
      <c r="G26">
        <v>0.118469638699921</v>
      </c>
    </row>
    <row r="27" spans="1:7" x14ac:dyDescent="0.2">
      <c r="A27" t="s">
        <v>22</v>
      </c>
      <c r="B27">
        <v>13.4553175302675</v>
      </c>
      <c r="C27">
        <v>11.5642629007606</v>
      </c>
      <c r="D27">
        <v>10.0751485361417</v>
      </c>
      <c r="E27">
        <v>9.3920738269086996</v>
      </c>
      <c r="F27">
        <v>0.13630387610229699</v>
      </c>
      <c r="G27">
        <v>8.9984911659261702E-2</v>
      </c>
    </row>
    <row r="28" spans="1:7" x14ac:dyDescent="0.2">
      <c r="A28" t="s">
        <v>23</v>
      </c>
      <c r="B28">
        <v>12.2252639094065</v>
      </c>
      <c r="C28">
        <v>9.4861327622130407</v>
      </c>
      <c r="D28">
        <v>7.9215636169935797</v>
      </c>
      <c r="E28">
        <v>9.6119473722569708</v>
      </c>
      <c r="F28">
        <v>0.20964932659859301</v>
      </c>
      <c r="G28">
        <v>-8.6235588773654701E-3</v>
      </c>
    </row>
    <row r="29" spans="1:7" x14ac:dyDescent="0.2">
      <c r="A29" t="s">
        <v>24</v>
      </c>
      <c r="B29">
        <v>10.834507868411301</v>
      </c>
      <c r="C29">
        <v>8.1749959593615493</v>
      </c>
      <c r="D29">
        <v>6.3331468224105896</v>
      </c>
      <c r="E29">
        <v>9.6182405270316096</v>
      </c>
      <c r="F29">
        <v>0.24710466539759099</v>
      </c>
      <c r="G29">
        <v>-9.9684231394910394E-2</v>
      </c>
    </row>
    <row r="30" spans="1:7" x14ac:dyDescent="0.2">
      <c r="A30" t="s">
        <v>25</v>
      </c>
      <c r="B30">
        <v>8.4737413247028499</v>
      </c>
      <c r="C30">
        <v>6.1327997253978497</v>
      </c>
      <c r="D30">
        <v>5.1766896856534901</v>
      </c>
      <c r="E30">
        <v>4.7051670679638598</v>
      </c>
      <c r="F30">
        <v>0.24791720165022299</v>
      </c>
      <c r="G30">
        <v>0.11306559567490999</v>
      </c>
    </row>
    <row r="31" spans="1:7" x14ac:dyDescent="0.2">
      <c r="A31" t="s">
        <v>6</v>
      </c>
      <c r="B31">
        <f>AVERAGE(B23:B30)</f>
        <v>12.699049875535515</v>
      </c>
      <c r="C31">
        <f t="shared" ref="C31:G31" si="2">AVERAGE(C23:C30)</f>
        <v>9.0625381628087247</v>
      </c>
      <c r="D31">
        <f t="shared" si="2"/>
        <v>8.7912407840442963</v>
      </c>
      <c r="E31">
        <f t="shared" si="2"/>
        <v>7.9159138974825574</v>
      </c>
      <c r="F31">
        <f t="shared" si="2"/>
        <v>0.18516601338899785</v>
      </c>
      <c r="G31">
        <f t="shared" si="2"/>
        <v>6.1256324967149625E-2</v>
      </c>
    </row>
    <row r="32" spans="1:7" x14ac:dyDescent="0.2">
      <c r="A32" t="s">
        <v>8</v>
      </c>
      <c r="B32">
        <f>STDEV(B23:B30)/SQRT(8)</f>
        <v>1.227097613122538</v>
      </c>
      <c r="C32">
        <f t="shared" ref="C32:G32" si="3">STDEV(C23:C30)/SQRT(8)</f>
        <v>1.1432272838318154</v>
      </c>
      <c r="D32">
        <f t="shared" si="3"/>
        <v>1.0251894800309385</v>
      </c>
      <c r="E32">
        <f t="shared" si="3"/>
        <v>0.93595487840481384</v>
      </c>
      <c r="F32">
        <f t="shared" si="3"/>
        <v>1.5657525386374761E-2</v>
      </c>
      <c r="G32">
        <f t="shared" si="3"/>
        <v>3.2174543904098789E-2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D3A4-B73B-43B3-9739-A62E806E3DAF}">
  <dimension ref="A2:G64"/>
  <sheetViews>
    <sheetView topLeftCell="A38" workbookViewId="0">
      <selection activeCell="K33" sqref="K33"/>
    </sheetView>
  </sheetViews>
  <sheetFormatPr baseColWidth="10" defaultColWidth="8.83203125" defaultRowHeight="15" x14ac:dyDescent="0.2"/>
  <cols>
    <col min="1" max="1" width="12.33203125" bestFit="1" customWidth="1"/>
  </cols>
  <sheetData>
    <row r="2" spans="1:7" x14ac:dyDescent="0.2">
      <c r="A2" t="s">
        <v>52</v>
      </c>
    </row>
    <row r="3" spans="1:7" x14ac:dyDescent="0.2">
      <c r="A3" s="3" t="s">
        <v>53</v>
      </c>
      <c r="B3" s="12" t="s">
        <v>15</v>
      </c>
      <c r="C3" s="12"/>
      <c r="D3" s="12" t="s">
        <v>16</v>
      </c>
      <c r="E3" s="12"/>
      <c r="F3" s="12" t="s">
        <v>17</v>
      </c>
      <c r="G3" s="12"/>
    </row>
    <row r="4" spans="1:7" x14ac:dyDescent="0.2">
      <c r="A4" t="s">
        <v>7</v>
      </c>
      <c r="B4" t="s">
        <v>13</v>
      </c>
      <c r="C4" t="s">
        <v>14</v>
      </c>
      <c r="D4" t="s">
        <v>13</v>
      </c>
      <c r="E4" t="s">
        <v>14</v>
      </c>
      <c r="F4" t="s">
        <v>13</v>
      </c>
      <c r="G4" t="s">
        <v>14</v>
      </c>
    </row>
    <row r="5" spans="1:7" x14ac:dyDescent="0.2">
      <c r="A5" t="s">
        <v>18</v>
      </c>
      <c r="B5">
        <v>5.2128198941889998</v>
      </c>
      <c r="C5">
        <v>6.3215437373745598</v>
      </c>
      <c r="D5">
        <v>7.7311979796110002</v>
      </c>
      <c r="E5">
        <v>10.7106484994996</v>
      </c>
      <c r="F5">
        <v>0.198998452830043</v>
      </c>
      <c r="G5">
        <v>0.26914406779286698</v>
      </c>
    </row>
    <row r="6" spans="1:7" x14ac:dyDescent="0.2">
      <c r="A6" t="s">
        <v>19</v>
      </c>
      <c r="B6">
        <v>4.9959720779671004</v>
      </c>
      <c r="C6">
        <v>6.1641613510340898</v>
      </c>
      <c r="D6">
        <v>7.8256161616840298</v>
      </c>
      <c r="E6">
        <v>8.2665627542184605</v>
      </c>
      <c r="F6">
        <v>0.223663729320766</v>
      </c>
      <c r="G6">
        <v>0.15990298906112899</v>
      </c>
    </row>
    <row r="7" spans="1:7" x14ac:dyDescent="0.2">
      <c r="A7" t="s">
        <v>20</v>
      </c>
      <c r="B7">
        <v>4.7984798942201303</v>
      </c>
      <c r="C7">
        <v>6.5111386297392899</v>
      </c>
      <c r="D7">
        <v>6.9531976728815801</v>
      </c>
      <c r="E7">
        <v>10.2081620790113</v>
      </c>
      <c r="F7">
        <v>0.17441521527704701</v>
      </c>
      <c r="G7">
        <v>0.21383169985894501</v>
      </c>
    </row>
    <row r="8" spans="1:7" x14ac:dyDescent="0.2">
      <c r="A8" t="s">
        <v>21</v>
      </c>
      <c r="B8">
        <v>7.2371015674731396</v>
      </c>
      <c r="C8">
        <v>6.3193091998696396</v>
      </c>
      <c r="D8">
        <v>11.558492560177999</v>
      </c>
      <c r="E8">
        <v>10.4283501341778</v>
      </c>
      <c r="F8">
        <v>0.21876555399182501</v>
      </c>
      <c r="G8">
        <v>0.24467245106555799</v>
      </c>
    </row>
    <row r="9" spans="1:7" x14ac:dyDescent="0.2">
      <c r="A9" t="s">
        <v>22</v>
      </c>
      <c r="B9">
        <v>5.2239902593189802</v>
      </c>
      <c r="C9">
        <v>8.5656972290525708</v>
      </c>
      <c r="D9">
        <v>7.3428039610646199</v>
      </c>
      <c r="E9">
        <v>12.053675201779001</v>
      </c>
      <c r="F9">
        <v>0.16616583965550499</v>
      </c>
      <c r="G9">
        <v>0.17622031727877199</v>
      </c>
    </row>
    <row r="10" spans="1:7" x14ac:dyDescent="0.2">
      <c r="A10" t="s">
        <v>23</v>
      </c>
      <c r="B10">
        <v>6.6187105267819</v>
      </c>
      <c r="C10">
        <v>9.9196710722583994</v>
      </c>
      <c r="D10">
        <v>8.8293582866125906</v>
      </c>
      <c r="E10">
        <v>13.0341881973604</v>
      </c>
      <c r="F10">
        <v>0.144731141847596</v>
      </c>
      <c r="G10">
        <v>0.142227759282784</v>
      </c>
    </row>
    <row r="11" spans="1:7" x14ac:dyDescent="0.2">
      <c r="A11" t="s">
        <v>24</v>
      </c>
      <c r="B11">
        <v>6.53418397439569</v>
      </c>
      <c r="C11">
        <v>6.6895842781876</v>
      </c>
      <c r="D11">
        <v>9.2856641256471608</v>
      </c>
      <c r="E11">
        <v>8.2787156660493295</v>
      </c>
      <c r="F11">
        <v>0.17101027048460299</v>
      </c>
      <c r="G11">
        <v>0.12102922071790501</v>
      </c>
    </row>
    <row r="12" spans="1:7" x14ac:dyDescent="0.2">
      <c r="A12" t="s">
        <v>25</v>
      </c>
      <c r="B12">
        <v>7.5405212426881203</v>
      </c>
      <c r="C12">
        <v>7.3106204300007498</v>
      </c>
      <c r="D12">
        <v>8.8813487014410804</v>
      </c>
      <c r="E12">
        <v>7.1021852573964903</v>
      </c>
      <c r="F12">
        <v>7.3511943965604898E-2</v>
      </c>
      <c r="G12">
        <v>-1.14321795306542E-2</v>
      </c>
    </row>
    <row r="13" spans="1:7" x14ac:dyDescent="0.2">
      <c r="A13" t="s">
        <v>26</v>
      </c>
      <c r="B13">
        <v>5.6515814190626603</v>
      </c>
      <c r="C13">
        <v>5.2935770671134703</v>
      </c>
      <c r="D13">
        <v>7.4479825282464596</v>
      </c>
      <c r="E13">
        <v>7.96410235913409</v>
      </c>
      <c r="F13">
        <v>0.15370145398250101</v>
      </c>
      <c r="G13">
        <v>0.19732880163429201</v>
      </c>
    </row>
    <row r="14" spans="1:7" x14ac:dyDescent="0.2">
      <c r="A14" t="s">
        <v>27</v>
      </c>
      <c r="B14">
        <v>5.4319343390074302</v>
      </c>
      <c r="C14">
        <v>5.2511446426057802</v>
      </c>
      <c r="D14">
        <v>8.3801167276423403</v>
      </c>
      <c r="E14">
        <v>8.8260894432516803</v>
      </c>
      <c r="F14">
        <v>0.213962714396498</v>
      </c>
      <c r="G14">
        <v>0.28160029658344199</v>
      </c>
    </row>
    <row r="15" spans="1:7" x14ac:dyDescent="0.2">
      <c r="A15" t="s">
        <v>46</v>
      </c>
      <c r="B15">
        <v>6.45045631829427</v>
      </c>
      <c r="C15">
        <v>5.0549187179112103</v>
      </c>
      <c r="D15">
        <v>8.8177800546315392</v>
      </c>
      <c r="E15">
        <v>9.0294782586842306</v>
      </c>
      <c r="F15">
        <v>0.149802051060973</v>
      </c>
      <c r="G15">
        <v>0.278179963338611</v>
      </c>
    </row>
    <row r="16" spans="1:7" x14ac:dyDescent="0.2">
      <c r="A16" t="s">
        <v>47</v>
      </c>
      <c r="B16">
        <v>5.5475823789632699</v>
      </c>
      <c r="C16">
        <v>5.8160236986414402</v>
      </c>
      <c r="D16">
        <v>9.6588588666627508</v>
      </c>
      <c r="E16">
        <v>8.2259711230962793</v>
      </c>
      <c r="F16">
        <v>0.26222615008359901</v>
      </c>
      <c r="G16">
        <v>0.190251816939356</v>
      </c>
    </row>
    <row r="17" spans="1:7" x14ac:dyDescent="0.2">
      <c r="A17" t="s">
        <v>54</v>
      </c>
      <c r="B17">
        <v>6.8278798183617804</v>
      </c>
      <c r="C17">
        <v>6.8774333041767397</v>
      </c>
      <c r="D17">
        <v>9.5778893597614196</v>
      </c>
      <c r="E17">
        <v>11.3351177698055</v>
      </c>
      <c r="F17">
        <v>0.15694397611295599</v>
      </c>
      <c r="G17">
        <v>0.23460789652581701</v>
      </c>
    </row>
    <row r="18" spans="1:7" x14ac:dyDescent="0.2">
      <c r="A18" t="s">
        <v>44</v>
      </c>
      <c r="B18">
        <f>AVERAGE(B5:B17)</f>
        <v>6.005477977747959</v>
      </c>
      <c r="C18">
        <f t="shared" ref="C18:G18" si="0">AVERAGE(C5:C17)</f>
        <v>6.6226787198435018</v>
      </c>
      <c r="D18">
        <f t="shared" si="0"/>
        <v>8.6377159220049666</v>
      </c>
      <c r="E18">
        <f t="shared" si="0"/>
        <v>9.651018980266473</v>
      </c>
      <c r="F18">
        <f t="shared" si="0"/>
        <v>0.17753065330842438</v>
      </c>
      <c r="G18">
        <f t="shared" si="0"/>
        <v>0.19212039234990955</v>
      </c>
    </row>
    <row r="19" spans="1:7" x14ac:dyDescent="0.2">
      <c r="A19" t="s">
        <v>51</v>
      </c>
      <c r="B19">
        <f>STDEV(B5:B17)/SQRT(7)</f>
        <v>0.34125170641621722</v>
      </c>
      <c r="C19">
        <f t="shared" ref="C19:G19" si="1">STDEV(C5:C17)/SQRT(7)</f>
        <v>0.51581760036720969</v>
      </c>
      <c r="D19">
        <f t="shared" si="1"/>
        <v>0.46908524560531745</v>
      </c>
      <c r="E19">
        <f t="shared" si="1"/>
        <v>0.67552453995587947</v>
      </c>
      <c r="F19">
        <f t="shared" si="1"/>
        <v>1.7804381477966702E-2</v>
      </c>
      <c r="G19">
        <f t="shared" si="1"/>
        <v>3.0213941310676101E-2</v>
      </c>
    </row>
    <row r="21" spans="1:7" x14ac:dyDescent="0.2">
      <c r="A21" s="9" t="s">
        <v>55</v>
      </c>
      <c r="B21" s="12" t="s">
        <v>15</v>
      </c>
      <c r="C21" s="12"/>
      <c r="D21" s="12" t="s">
        <v>16</v>
      </c>
      <c r="E21" s="12"/>
      <c r="F21" s="12" t="s">
        <v>17</v>
      </c>
      <c r="G21" s="12"/>
    </row>
    <row r="22" spans="1:7" x14ac:dyDescent="0.2">
      <c r="A22" t="s">
        <v>7</v>
      </c>
      <c r="B22" t="s">
        <v>13</v>
      </c>
      <c r="C22" t="s">
        <v>14</v>
      </c>
      <c r="D22" t="s">
        <v>13</v>
      </c>
      <c r="E22" t="s">
        <v>14</v>
      </c>
      <c r="F22" t="s">
        <v>13</v>
      </c>
      <c r="G22" t="s">
        <v>14</v>
      </c>
    </row>
    <row r="23" spans="1:7" x14ac:dyDescent="0.2">
      <c r="A23" t="s">
        <v>18</v>
      </c>
      <c r="B23">
        <v>4.4559302765609097</v>
      </c>
      <c r="C23">
        <v>4.4829340011346304</v>
      </c>
      <c r="D23">
        <v>5.2137490874369403</v>
      </c>
      <c r="E23">
        <v>7.2725384639651702</v>
      </c>
      <c r="F23">
        <v>0.107766776495586</v>
      </c>
      <c r="G23">
        <v>0.243217222688214</v>
      </c>
    </row>
    <row r="24" spans="1:7" x14ac:dyDescent="0.2">
      <c r="A24" t="s">
        <v>19</v>
      </c>
      <c r="B24">
        <v>5.25458817619469</v>
      </c>
      <c r="C24">
        <v>6.5385160388312604</v>
      </c>
      <c r="D24">
        <v>7.2741615654735599</v>
      </c>
      <c r="E24">
        <v>8.9664691008938302</v>
      </c>
      <c r="F24">
        <v>0.15536015691168001</v>
      </c>
      <c r="G24">
        <v>0.15975300743434701</v>
      </c>
    </row>
    <row r="25" spans="1:7" x14ac:dyDescent="0.2">
      <c r="A25" t="s">
        <v>20</v>
      </c>
      <c r="B25">
        <v>5.1856724667437</v>
      </c>
      <c r="C25">
        <v>6.5888823301805202</v>
      </c>
      <c r="D25">
        <v>6.9362600860082599</v>
      </c>
      <c r="E25">
        <v>10.880083599103401</v>
      </c>
      <c r="F25">
        <v>0.15370364950184401</v>
      </c>
      <c r="G25">
        <v>0.25883310474682403</v>
      </c>
    </row>
    <row r="26" spans="1:7" x14ac:dyDescent="0.2">
      <c r="A26" t="s">
        <v>21</v>
      </c>
      <c r="B26">
        <v>6.4636749781440397</v>
      </c>
      <c r="C26">
        <v>7.4977294672252004</v>
      </c>
      <c r="D26">
        <v>8.8842163052037595</v>
      </c>
      <c r="E26">
        <v>10.850754986996799</v>
      </c>
      <c r="F26">
        <v>0.16574226958771901</v>
      </c>
      <c r="G26">
        <v>0.18047751555154201</v>
      </c>
    </row>
    <row r="27" spans="1:7" x14ac:dyDescent="0.2">
      <c r="A27" t="s">
        <v>22</v>
      </c>
      <c r="B27">
        <v>5.3583650162413097</v>
      </c>
      <c r="C27">
        <v>6.3483099585431297</v>
      </c>
      <c r="D27">
        <v>8.5096947263331604</v>
      </c>
      <c r="E27">
        <v>10.054291484361899</v>
      </c>
      <c r="F27">
        <v>0.22794509162523499</v>
      </c>
      <c r="G27">
        <v>0.221528376631311</v>
      </c>
    </row>
    <row r="28" spans="1:7" x14ac:dyDescent="0.2">
      <c r="A28" t="s">
        <v>23</v>
      </c>
      <c r="B28">
        <v>6.0495720160269597</v>
      </c>
      <c r="C28">
        <v>7.8211825186582304</v>
      </c>
      <c r="D28">
        <v>8.1782083713687506</v>
      </c>
      <c r="E28">
        <v>11.4724435571007</v>
      </c>
      <c r="F28">
        <v>0.14488100167475601</v>
      </c>
      <c r="G28">
        <v>0.18526563595512699</v>
      </c>
    </row>
    <row r="29" spans="1:7" x14ac:dyDescent="0.2">
      <c r="A29" t="s">
        <v>24</v>
      </c>
      <c r="B29">
        <v>7.0961957425919397</v>
      </c>
      <c r="C29">
        <v>4.9141946327331096</v>
      </c>
      <c r="D29">
        <v>10.773980475864001</v>
      </c>
      <c r="E29">
        <v>6.8289798953326297</v>
      </c>
      <c r="F29">
        <v>0.20389766221667699</v>
      </c>
      <c r="G29">
        <v>0.16735512472611699</v>
      </c>
    </row>
    <row r="30" spans="1:7" x14ac:dyDescent="0.2">
      <c r="A30" t="s">
        <v>25</v>
      </c>
      <c r="B30">
        <v>7.1706881100692197</v>
      </c>
      <c r="C30">
        <v>6.5362609338837299</v>
      </c>
      <c r="D30">
        <v>9.48483723296874</v>
      </c>
      <c r="E30">
        <v>9.4190723797227704</v>
      </c>
      <c r="F30">
        <v>0.139551084814794</v>
      </c>
      <c r="G30">
        <v>0.172346630137825</v>
      </c>
    </row>
    <row r="31" spans="1:7" x14ac:dyDescent="0.2">
      <c r="A31" t="s">
        <v>26</v>
      </c>
      <c r="B31">
        <v>8.6879757729427105</v>
      </c>
      <c r="C31">
        <v>7.9681619385028197</v>
      </c>
      <c r="D31">
        <v>11.783777959495</v>
      </c>
      <c r="E31">
        <v>11.832966389579999</v>
      </c>
      <c r="F31">
        <v>0.14697984755115601</v>
      </c>
      <c r="G31">
        <v>0.19176073654730399</v>
      </c>
    </row>
    <row r="32" spans="1:7" x14ac:dyDescent="0.2">
      <c r="A32" t="s">
        <v>27</v>
      </c>
      <c r="B32">
        <v>4.91324543857277</v>
      </c>
      <c r="C32">
        <v>5.0304718609783903</v>
      </c>
      <c r="D32">
        <v>8.2435794888192504</v>
      </c>
      <c r="E32">
        <v>10.4670077274476</v>
      </c>
      <c r="F32">
        <v>0.25533445508839903</v>
      </c>
      <c r="G32">
        <v>0.35489884584776599</v>
      </c>
    </row>
    <row r="33" spans="1:7" x14ac:dyDescent="0.2">
      <c r="A33" t="s">
        <v>46</v>
      </c>
      <c r="B33">
        <v>5.6378106496520202</v>
      </c>
      <c r="C33">
        <v>6.7802669263094097</v>
      </c>
      <c r="D33">
        <v>8.1720607963707792</v>
      </c>
      <c r="E33">
        <v>10.842008037985501</v>
      </c>
      <c r="F33">
        <v>0.18382354794092501</v>
      </c>
      <c r="G33">
        <v>0.23029992055845599</v>
      </c>
    </row>
    <row r="34" spans="1:7" x14ac:dyDescent="0.2">
      <c r="A34" t="s">
        <v>47</v>
      </c>
      <c r="B34">
        <v>5.7297704964984</v>
      </c>
      <c r="C34">
        <v>7.3181882630114696</v>
      </c>
      <c r="D34">
        <v>7.71803972327697</v>
      </c>
      <c r="E34">
        <v>16.101193151225999</v>
      </c>
      <c r="F34">
        <v>0.14923940165635899</v>
      </c>
      <c r="G34">
        <v>0.36369611385627398</v>
      </c>
    </row>
    <row r="35" spans="1:7" x14ac:dyDescent="0.2">
      <c r="A35" t="s">
        <v>54</v>
      </c>
      <c r="B35">
        <v>9.0002085229553295</v>
      </c>
      <c r="C35">
        <v>7.7514537646854098</v>
      </c>
      <c r="D35">
        <v>13.489490139859701</v>
      </c>
      <c r="E35">
        <v>12.870382804183199</v>
      </c>
      <c r="F35">
        <v>0.196349404992465</v>
      </c>
      <c r="G35">
        <v>0.24271600399395801</v>
      </c>
    </row>
    <row r="36" spans="1:7" x14ac:dyDescent="0.2">
      <c r="A36" t="s">
        <v>44</v>
      </c>
      <c r="B36">
        <f>AVERAGE(B23:B35)</f>
        <v>6.2310536663995384</v>
      </c>
      <c r="C36">
        <f t="shared" ref="C36:G36" si="2">AVERAGE(C23:C35)</f>
        <v>6.5828117411290226</v>
      </c>
      <c r="D36">
        <f t="shared" si="2"/>
        <v>8.8201581506522206</v>
      </c>
      <c r="E36">
        <f t="shared" si="2"/>
        <v>10.604476275223039</v>
      </c>
      <c r="F36">
        <f t="shared" si="2"/>
        <v>0.17158264231212267</v>
      </c>
      <c r="G36">
        <f t="shared" si="2"/>
        <v>0.22862678759038968</v>
      </c>
    </row>
    <row r="37" spans="1:7" x14ac:dyDescent="0.2">
      <c r="A37" t="s">
        <v>51</v>
      </c>
      <c r="B37">
        <f>STDEV(B23:B35)/SQRT(7)</f>
        <v>0.53141671249876377</v>
      </c>
      <c r="C37">
        <f t="shared" ref="C37:G37" si="3">STDEV(C23:C35)/SQRT(7)</f>
        <v>0.43504253844671908</v>
      </c>
      <c r="D37">
        <f t="shared" si="3"/>
        <v>0.81846266978865079</v>
      </c>
      <c r="E37">
        <f t="shared" si="3"/>
        <v>0.89688516022167564</v>
      </c>
      <c r="F37">
        <f t="shared" si="3"/>
        <v>1.5248537382253392E-2</v>
      </c>
      <c r="G37">
        <f t="shared" si="3"/>
        <v>2.5068541468117312E-2</v>
      </c>
    </row>
    <row r="39" spans="1:7" x14ac:dyDescent="0.2">
      <c r="A39" t="s">
        <v>49</v>
      </c>
    </row>
    <row r="40" spans="1:7" x14ac:dyDescent="0.2">
      <c r="A40" s="7" t="s">
        <v>32</v>
      </c>
      <c r="B40" s="12" t="s">
        <v>15</v>
      </c>
      <c r="C40" s="12"/>
      <c r="D40" s="12" t="s">
        <v>16</v>
      </c>
      <c r="E40" s="12"/>
      <c r="F40" s="12" t="s">
        <v>17</v>
      </c>
      <c r="G40" s="12"/>
    </row>
    <row r="41" spans="1:7" x14ac:dyDescent="0.2">
      <c r="A41" t="s">
        <v>7</v>
      </c>
      <c r="B41" t="s">
        <v>13</v>
      </c>
      <c r="C41" t="s">
        <v>14</v>
      </c>
      <c r="D41" t="s">
        <v>13</v>
      </c>
      <c r="E41" t="s">
        <v>14</v>
      </c>
      <c r="F41" t="s">
        <v>13</v>
      </c>
      <c r="G41" t="s">
        <v>14</v>
      </c>
    </row>
    <row r="42" spans="1:7" x14ac:dyDescent="0.2">
      <c r="A42" t="s">
        <v>18</v>
      </c>
      <c r="B42">
        <v>4.9945431449396596</v>
      </c>
      <c r="C42">
        <v>5.7511977967916197</v>
      </c>
      <c r="D42">
        <v>9.2026672360734292</v>
      </c>
      <c r="E42">
        <v>10.0184793438625</v>
      </c>
      <c r="F42">
        <v>0.30269215984435999</v>
      </c>
      <c r="G42">
        <v>0.27741017374364002</v>
      </c>
    </row>
    <row r="43" spans="1:7" x14ac:dyDescent="0.2">
      <c r="A43" t="s">
        <v>19</v>
      </c>
      <c r="B43">
        <v>8.8798056700245294</v>
      </c>
      <c r="C43">
        <v>7.6232818762777299</v>
      </c>
      <c r="D43">
        <v>13.4339184593423</v>
      </c>
      <c r="E43">
        <v>11.6344769444873</v>
      </c>
      <c r="F43">
        <v>0.20687104675451101</v>
      </c>
      <c r="G43">
        <v>0.19932444742545999</v>
      </c>
    </row>
    <row r="44" spans="1:7" x14ac:dyDescent="0.2">
      <c r="A44" t="s">
        <v>20</v>
      </c>
      <c r="B44">
        <v>9.0231023979643403</v>
      </c>
      <c r="C44">
        <v>9.6558589475233703</v>
      </c>
      <c r="D44">
        <v>13.377956955853801</v>
      </c>
      <c r="E44">
        <v>12.4125038600032</v>
      </c>
      <c r="F44">
        <v>0.18201182335913799</v>
      </c>
      <c r="G44">
        <v>0.119923752458597</v>
      </c>
    </row>
    <row r="45" spans="1:7" x14ac:dyDescent="0.2">
      <c r="A45" t="s">
        <v>21</v>
      </c>
      <c r="B45">
        <v>14.6453048710259</v>
      </c>
      <c r="C45">
        <v>11.135050981846801</v>
      </c>
      <c r="D45">
        <v>19.028440468817099</v>
      </c>
      <c r="E45">
        <v>15.771709957408399</v>
      </c>
      <c r="F45">
        <v>0.13052230392269301</v>
      </c>
      <c r="G45">
        <v>0.168510243266562</v>
      </c>
    </row>
    <row r="46" spans="1:7" x14ac:dyDescent="0.2">
      <c r="A46" t="s">
        <v>22</v>
      </c>
      <c r="B46">
        <v>11.575765165313801</v>
      </c>
      <c r="C46">
        <v>9.5781942042538706</v>
      </c>
      <c r="D46">
        <v>15.6136607170106</v>
      </c>
      <c r="E46">
        <v>12.260239180804501</v>
      </c>
      <c r="F46">
        <v>0.14953721085229901</v>
      </c>
      <c r="G46">
        <v>0.116447792359089</v>
      </c>
    </row>
    <row r="47" spans="1:7" x14ac:dyDescent="0.2">
      <c r="A47" t="s">
        <v>23</v>
      </c>
      <c r="B47">
        <v>15.254434937848</v>
      </c>
      <c r="C47">
        <v>13.485925863241199</v>
      </c>
      <c r="D47">
        <v>19.096186075940899</v>
      </c>
      <c r="E47">
        <v>15.04629530655</v>
      </c>
      <c r="F47">
        <v>0.116047081943255</v>
      </c>
      <c r="G47">
        <v>5.9252819088369199E-2</v>
      </c>
    </row>
    <row r="48" spans="1:7" x14ac:dyDescent="0.2">
      <c r="A48" t="s">
        <v>24</v>
      </c>
      <c r="B48">
        <v>7.71462737172397</v>
      </c>
      <c r="C48">
        <v>5.3732728075974601</v>
      </c>
      <c r="D48">
        <v>15.117810815583001</v>
      </c>
      <c r="E48">
        <v>10.6182950296068</v>
      </c>
      <c r="F48">
        <v>0.32890934086765999</v>
      </c>
      <c r="G48">
        <v>0.33805667847168602</v>
      </c>
    </row>
    <row r="49" spans="1:7" x14ac:dyDescent="0.2">
      <c r="A49" t="s">
        <v>44</v>
      </c>
      <c r="B49">
        <f>AVERAGE(B42:B48)</f>
        <v>10.298226222691456</v>
      </c>
      <c r="C49">
        <f t="shared" ref="C49:G49" si="4">AVERAGE(C42:C48)</f>
        <v>8.9432546396474351</v>
      </c>
      <c r="D49">
        <f t="shared" si="4"/>
        <v>14.981520104088734</v>
      </c>
      <c r="E49">
        <f t="shared" si="4"/>
        <v>12.537428517531813</v>
      </c>
      <c r="F49">
        <f t="shared" si="4"/>
        <v>0.20237013822055944</v>
      </c>
      <c r="G49">
        <f t="shared" si="4"/>
        <v>0.18270370097334335</v>
      </c>
    </row>
    <row r="50" spans="1:7" x14ac:dyDescent="0.2">
      <c r="A50" t="s">
        <v>51</v>
      </c>
      <c r="B50">
        <f>STDEV(B42:B48)/SQRT(7)</f>
        <v>1.4102946179659934</v>
      </c>
      <c r="C50">
        <f t="shared" ref="C50:G50" si="5">STDEV(C42:C48)/SQRT(7)</f>
        <v>1.1022391870197128</v>
      </c>
      <c r="D50">
        <f t="shared" si="5"/>
        <v>1.3101058072708649</v>
      </c>
      <c r="E50">
        <f t="shared" si="5"/>
        <v>0.81197772845205551</v>
      </c>
      <c r="F50">
        <f t="shared" si="5"/>
        <v>3.1591325114102294E-2</v>
      </c>
      <c r="G50">
        <f t="shared" si="5"/>
        <v>3.6888782220694173E-2</v>
      </c>
    </row>
    <row r="53" spans="1:7" x14ac:dyDescent="0.2">
      <c r="A53" s="8" t="s">
        <v>50</v>
      </c>
      <c r="B53" s="12" t="s">
        <v>15</v>
      </c>
      <c r="C53" s="12"/>
      <c r="D53" s="12" t="s">
        <v>16</v>
      </c>
      <c r="E53" s="12"/>
      <c r="F53" s="12" t="s">
        <v>17</v>
      </c>
      <c r="G53" s="12"/>
    </row>
    <row r="54" spans="1:7" x14ac:dyDescent="0.2">
      <c r="A54" t="s">
        <v>7</v>
      </c>
      <c r="B54" t="s">
        <v>13</v>
      </c>
      <c r="C54" t="s">
        <v>14</v>
      </c>
      <c r="D54" t="s">
        <v>13</v>
      </c>
      <c r="E54" t="s">
        <v>14</v>
      </c>
      <c r="F54" t="s">
        <v>13</v>
      </c>
      <c r="G54" t="s">
        <v>14</v>
      </c>
    </row>
    <row r="55" spans="1:7" x14ac:dyDescent="0.2">
      <c r="A55" t="s">
        <v>18</v>
      </c>
      <c r="B55">
        <v>5.7227233210737696</v>
      </c>
      <c r="C55">
        <v>4.5498485988331598</v>
      </c>
      <c r="D55">
        <v>8.9939719473883208</v>
      </c>
      <c r="E55">
        <v>7.2888379968787103</v>
      </c>
      <c r="F55">
        <v>0.23396313657890899</v>
      </c>
      <c r="G55">
        <v>0.24372775898530399</v>
      </c>
    </row>
    <row r="56" spans="1:7" x14ac:dyDescent="0.2">
      <c r="A56" t="s">
        <v>19</v>
      </c>
      <c r="B56">
        <v>4.2889276502939797</v>
      </c>
      <c r="C56">
        <v>4.0959089691245598</v>
      </c>
      <c r="D56">
        <v>7.6731977106378499</v>
      </c>
      <c r="E56">
        <v>5.3904066204712002</v>
      </c>
      <c r="F56">
        <v>0.28857761616143102</v>
      </c>
      <c r="G56">
        <v>0.142361959575419</v>
      </c>
    </row>
    <row r="57" spans="1:7" x14ac:dyDescent="0.2">
      <c r="A57" t="s">
        <v>20</v>
      </c>
      <c r="B57">
        <v>10.659446683761701</v>
      </c>
      <c r="C57">
        <v>10.5238803828298</v>
      </c>
      <c r="D57">
        <v>15.1679958791937</v>
      </c>
      <c r="E57">
        <v>14.8071444353958</v>
      </c>
      <c r="F57">
        <v>0.187585611582615</v>
      </c>
      <c r="G57">
        <v>0.16479270697875201</v>
      </c>
    </row>
    <row r="58" spans="1:7" x14ac:dyDescent="0.2">
      <c r="A58" t="s">
        <v>21</v>
      </c>
      <c r="B58">
        <v>10.082775390621601</v>
      </c>
      <c r="C58">
        <v>9.5400772318056504</v>
      </c>
      <c r="D58">
        <v>12.8584135826065</v>
      </c>
      <c r="E58">
        <v>9.8629360328985296</v>
      </c>
      <c r="F58">
        <v>0.10370301497649501</v>
      </c>
      <c r="G58">
        <v>-1.3744058637205601E-2</v>
      </c>
    </row>
    <row r="59" spans="1:7" x14ac:dyDescent="0.2">
      <c r="A59" t="s">
        <v>22</v>
      </c>
      <c r="B59">
        <v>5.7765767689479599</v>
      </c>
      <c r="C59">
        <v>7.0787892523843601</v>
      </c>
      <c r="D59">
        <v>7.9126836678308301</v>
      </c>
      <c r="E59">
        <v>8.5841316107385399</v>
      </c>
      <c r="F59">
        <v>0.151349046380583</v>
      </c>
      <c r="G59">
        <v>9.57618897544701E-2</v>
      </c>
    </row>
    <row r="60" spans="1:7" x14ac:dyDescent="0.2">
      <c r="A60" t="s">
        <v>23</v>
      </c>
      <c r="B60">
        <v>5.8503171669743699</v>
      </c>
      <c r="C60">
        <v>5.8127668194893003</v>
      </c>
      <c r="D60">
        <v>10.1233797908572</v>
      </c>
      <c r="E60">
        <v>9.2248934887936809</v>
      </c>
      <c r="F60">
        <v>0.27306735603259702</v>
      </c>
      <c r="G60">
        <v>0.215704261976606</v>
      </c>
    </row>
    <row r="61" spans="1:7" x14ac:dyDescent="0.2">
      <c r="A61" t="s">
        <v>24</v>
      </c>
      <c r="B61">
        <v>8.4690807775777994</v>
      </c>
      <c r="C61">
        <v>8.3365622712484004</v>
      </c>
      <c r="D61">
        <v>12.2972354482068</v>
      </c>
      <c r="E61">
        <v>11.583838326227401</v>
      </c>
      <c r="F61">
        <v>0.16969899674359001</v>
      </c>
      <c r="G61">
        <v>0.14861404797061201</v>
      </c>
    </row>
    <row r="62" spans="1:7" x14ac:dyDescent="0.2">
      <c r="A62" t="s">
        <v>25</v>
      </c>
      <c r="B62">
        <v>6.0524160683158401</v>
      </c>
      <c r="C62">
        <v>4.82445230330024</v>
      </c>
      <c r="D62">
        <v>7.2918417964538902</v>
      </c>
      <c r="E62">
        <v>4.6701668579474003</v>
      </c>
      <c r="F62">
        <v>9.2480192363172703E-2</v>
      </c>
      <c r="G62">
        <v>-2.3336615050776801E-2</v>
      </c>
    </row>
    <row r="63" spans="1:7" x14ac:dyDescent="0.2">
      <c r="A63" t="s">
        <v>44</v>
      </c>
      <c r="B63">
        <f>AVERAGE(B55:B62)</f>
        <v>7.1127829784458783</v>
      </c>
      <c r="C63">
        <f t="shared" ref="C63:G63" si="6">AVERAGE(C55:C62)</f>
        <v>6.8452857286269326</v>
      </c>
      <c r="D63">
        <f t="shared" si="6"/>
        <v>10.289839977896888</v>
      </c>
      <c r="E63">
        <f t="shared" si="6"/>
        <v>8.9265444211689093</v>
      </c>
      <c r="F63">
        <f t="shared" si="6"/>
        <v>0.18755312135242411</v>
      </c>
      <c r="G63">
        <f t="shared" si="6"/>
        <v>0.12173524394414759</v>
      </c>
    </row>
    <row r="64" spans="1:7" x14ac:dyDescent="0.2">
      <c r="A64" t="s">
        <v>51</v>
      </c>
      <c r="B64">
        <f>STDEV(B55:B62)/SQRT(8)</f>
        <v>0.81994437742354565</v>
      </c>
      <c r="C64">
        <f t="shared" ref="C64:G64" si="7">STDEV(C55:C62)/SQRT(8)</f>
        <v>0.85617876878778831</v>
      </c>
      <c r="D64">
        <f t="shared" si="7"/>
        <v>1.014328391931443</v>
      </c>
      <c r="E64">
        <f t="shared" si="7"/>
        <v>1.1651859003501117</v>
      </c>
      <c r="F64">
        <f t="shared" si="7"/>
        <v>2.5833163358245478E-2</v>
      </c>
      <c r="G64">
        <f t="shared" si="7"/>
        <v>3.4535004894281206E-2</v>
      </c>
    </row>
  </sheetData>
  <mergeCells count="12">
    <mergeCell ref="B40:C40"/>
    <mergeCell ref="D40:E40"/>
    <mergeCell ref="F40:G40"/>
    <mergeCell ref="B53:C53"/>
    <mergeCell ref="D53:E53"/>
    <mergeCell ref="F53:G53"/>
    <mergeCell ref="B3:C3"/>
    <mergeCell ref="D3:E3"/>
    <mergeCell ref="F3:G3"/>
    <mergeCell ref="B21:C21"/>
    <mergeCell ref="D21:E21"/>
    <mergeCell ref="F21:G21"/>
  </mergeCells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9FE1D-063A-43C7-AC34-0C279D88DC50}">
  <dimension ref="A1:U148"/>
  <sheetViews>
    <sheetView workbookViewId="0">
      <selection activeCell="J141" sqref="J141"/>
    </sheetView>
  </sheetViews>
  <sheetFormatPr baseColWidth="10" defaultColWidth="8.83203125" defaultRowHeight="15" x14ac:dyDescent="0.2"/>
  <sheetData>
    <row r="1" spans="1:21" x14ac:dyDescent="0.2">
      <c r="A1" s="3" t="s">
        <v>76</v>
      </c>
    </row>
    <row r="2" spans="1:21" x14ac:dyDescent="0.2">
      <c r="A2" s="10" t="s">
        <v>77</v>
      </c>
    </row>
    <row r="3" spans="1:21" x14ac:dyDescent="0.2">
      <c r="A3" t="s">
        <v>56</v>
      </c>
      <c r="B3" t="s">
        <v>57</v>
      </c>
      <c r="C3" t="s">
        <v>58</v>
      </c>
      <c r="D3" t="s">
        <v>59</v>
      </c>
      <c r="E3" t="s">
        <v>60</v>
      </c>
      <c r="F3" t="s">
        <v>61</v>
      </c>
      <c r="G3" t="s">
        <v>62</v>
      </c>
      <c r="H3" t="s">
        <v>63</v>
      </c>
      <c r="I3" t="s">
        <v>64</v>
      </c>
      <c r="J3" t="s">
        <v>65</v>
      </c>
      <c r="K3" t="s">
        <v>66</v>
      </c>
      <c r="L3" t="s">
        <v>67</v>
      </c>
      <c r="M3" t="s">
        <v>68</v>
      </c>
      <c r="N3" t="s">
        <v>69</v>
      </c>
      <c r="O3" t="s">
        <v>70</v>
      </c>
      <c r="P3" t="s">
        <v>72</v>
      </c>
      <c r="Q3" t="s">
        <v>73</v>
      </c>
      <c r="R3" t="s">
        <v>74</v>
      </c>
      <c r="S3" t="s">
        <v>75</v>
      </c>
      <c r="T3" t="s">
        <v>44</v>
      </c>
      <c r="U3" t="s">
        <v>51</v>
      </c>
    </row>
    <row r="4" spans="1:21" x14ac:dyDescent="0.2">
      <c r="A4">
        <v>-5</v>
      </c>
      <c r="B4">
        <v>97.999448323128107</v>
      </c>
      <c r="C4">
        <v>87.836903659377199</v>
      </c>
      <c r="D4">
        <v>132.389726765669</v>
      </c>
      <c r="E4">
        <v>138.50778548591501</v>
      </c>
      <c r="F4">
        <v>119.64649808604</v>
      </c>
      <c r="G4">
        <v>107.38587006334301</v>
      </c>
      <c r="H4">
        <v>178.02739994439901</v>
      </c>
      <c r="I4">
        <v>147.275699080252</v>
      </c>
      <c r="J4">
        <v>107.38587006334301</v>
      </c>
      <c r="K4">
        <v>103.524022342988</v>
      </c>
      <c r="L4">
        <v>60.915754463395999</v>
      </c>
      <c r="M4">
        <v>105.514114261507</v>
      </c>
      <c r="N4">
        <v>100.910890987428</v>
      </c>
      <c r="O4">
        <v>116.210499632837</v>
      </c>
      <c r="P4">
        <v>78.578420146993594</v>
      </c>
      <c r="Q4">
        <v>71.287511239251302</v>
      </c>
      <c r="R4">
        <v>100.508646272882</v>
      </c>
      <c r="S4">
        <v>108.552013073906</v>
      </c>
      <c r="T4">
        <f>AVERAGE(B4:S4)</f>
        <v>109.02539299403639</v>
      </c>
      <c r="U4">
        <f>STDEV(B4:S4)/SQRT(18)</f>
        <v>6.574535256378141</v>
      </c>
    </row>
    <row r="5" spans="1:21" x14ac:dyDescent="0.2">
      <c r="A5">
        <v>-4</v>
      </c>
      <c r="B5">
        <v>98.131915362619296</v>
      </c>
      <c r="C5">
        <v>142.277340735396</v>
      </c>
      <c r="D5">
        <v>122.71288589986401</v>
      </c>
      <c r="E5">
        <v>125.645786274705</v>
      </c>
      <c r="F5">
        <v>207.03846929794699</v>
      </c>
      <c r="G5">
        <v>94.402822314574394</v>
      </c>
      <c r="H5">
        <v>64.407022987266799</v>
      </c>
      <c r="I5">
        <v>147.53578672624801</v>
      </c>
      <c r="J5">
        <v>94.402822314574394</v>
      </c>
      <c r="K5">
        <v>89.604983147536004</v>
      </c>
      <c r="L5">
        <v>84.257351019760705</v>
      </c>
      <c r="M5">
        <v>106.93844308968499</v>
      </c>
      <c r="N5">
        <v>106.220395716116</v>
      </c>
      <c r="O5">
        <v>101.62457611237301</v>
      </c>
      <c r="P5">
        <v>74.446173931421598</v>
      </c>
      <c r="Q5">
        <v>137.53437402794401</v>
      </c>
      <c r="R5">
        <v>117.702755905947</v>
      </c>
      <c r="S5">
        <v>86.932998629008594</v>
      </c>
      <c r="T5">
        <f t="shared" ref="T5:T24" si="0">AVERAGE(B5:S5)</f>
        <v>111.21205019405483</v>
      </c>
      <c r="U5">
        <f t="shared" ref="U5:U24" si="1">STDEV(B5:S5)/SQRT(18)</f>
        <v>7.825588284719637</v>
      </c>
    </row>
    <row r="6" spans="1:21" x14ac:dyDescent="0.2">
      <c r="A6">
        <f>A5+1</f>
        <v>-3</v>
      </c>
      <c r="B6">
        <v>117.338211529061</v>
      </c>
      <c r="C6">
        <v>81.631681301102702</v>
      </c>
      <c r="D6">
        <v>96.699125963697796</v>
      </c>
      <c r="E6">
        <v>72.219348488029496</v>
      </c>
      <c r="F6">
        <v>102.92344043674299</v>
      </c>
      <c r="G6">
        <v>89.9442704055148</v>
      </c>
      <c r="H6">
        <v>92.658961585930896</v>
      </c>
      <c r="I6">
        <v>101.630708095184</v>
      </c>
      <c r="J6">
        <v>89.9442704055148</v>
      </c>
      <c r="K6">
        <v>111.002161657795</v>
      </c>
      <c r="L6">
        <v>170.368012580021</v>
      </c>
      <c r="M6">
        <v>72.698298719213895</v>
      </c>
      <c r="N6">
        <v>104.53176135667999</v>
      </c>
      <c r="O6">
        <v>81.864734116155006</v>
      </c>
      <c r="P6">
        <v>66.720102976478103</v>
      </c>
      <c r="Q6">
        <v>116.789964449914</v>
      </c>
      <c r="R6">
        <v>82.085405228365403</v>
      </c>
      <c r="S6">
        <v>122.13100180846</v>
      </c>
      <c r="T6">
        <f t="shared" si="0"/>
        <v>98.510081172436713</v>
      </c>
      <c r="U6">
        <f t="shared" si="1"/>
        <v>5.7211122493143627</v>
      </c>
    </row>
    <row r="7" spans="1:21" x14ac:dyDescent="0.2">
      <c r="A7">
        <f t="shared" ref="A7:A24" si="2">A6+1</f>
        <v>-2</v>
      </c>
      <c r="B7">
        <v>48.2725826505065</v>
      </c>
      <c r="C7">
        <v>106.466882311391</v>
      </c>
      <c r="D7">
        <v>52.712966580580598</v>
      </c>
      <c r="E7">
        <v>109.079478915675</v>
      </c>
      <c r="F7">
        <v>13.7333755585863</v>
      </c>
      <c r="G7">
        <v>111.904544343476</v>
      </c>
      <c r="H7">
        <v>82.3684549459294</v>
      </c>
      <c r="I7">
        <v>19.923148048233799</v>
      </c>
      <c r="J7">
        <v>111.904544343476</v>
      </c>
      <c r="K7">
        <v>88.135975621247894</v>
      </c>
      <c r="L7">
        <v>66.281879452918901</v>
      </c>
      <c r="M7">
        <v>89.505955648862297</v>
      </c>
      <c r="N7">
        <v>114.46357551155501</v>
      </c>
      <c r="O7">
        <v>82.634240642579499</v>
      </c>
      <c r="P7">
        <v>144.03640015568999</v>
      </c>
      <c r="Q7">
        <v>121.01939670048201</v>
      </c>
      <c r="R7">
        <v>102.434112093804</v>
      </c>
      <c r="S7">
        <v>96.249773532259795</v>
      </c>
      <c r="T7">
        <f t="shared" si="0"/>
        <v>86.729293725403011</v>
      </c>
      <c r="U7">
        <f t="shared" si="1"/>
        <v>8.2077085078785519</v>
      </c>
    </row>
    <row r="8" spans="1:21" x14ac:dyDescent="0.2">
      <c r="A8">
        <f t="shared" si="2"/>
        <v>-1</v>
      </c>
      <c r="B8">
        <v>138.25784213468501</v>
      </c>
      <c r="C8">
        <v>81.787191992733597</v>
      </c>
      <c r="D8">
        <v>95.485294790188405</v>
      </c>
      <c r="E8">
        <v>54.547600835675397</v>
      </c>
      <c r="F8">
        <v>56.658216620683298</v>
      </c>
      <c r="G8">
        <v>96.362492873092705</v>
      </c>
      <c r="H8">
        <v>82.538160536473896</v>
      </c>
      <c r="I8">
        <v>83.634658050082393</v>
      </c>
      <c r="J8">
        <v>96.362492873092705</v>
      </c>
      <c r="K8">
        <v>107.732857230433</v>
      </c>
      <c r="L8">
        <v>118.177002483903</v>
      </c>
      <c r="M8">
        <v>125.34318828073199</v>
      </c>
      <c r="N8">
        <v>73.873376428220794</v>
      </c>
      <c r="O8">
        <v>117.66594949605501</v>
      </c>
      <c r="P8">
        <v>136.218902789417</v>
      </c>
      <c r="Q8">
        <v>53.368753582409497</v>
      </c>
      <c r="R8">
        <v>97.269080499002001</v>
      </c>
      <c r="S8">
        <v>86.1342129563659</v>
      </c>
      <c r="T8">
        <f t="shared" si="0"/>
        <v>94.523181914069198</v>
      </c>
      <c r="U8">
        <f t="shared" si="1"/>
        <v>6.1390823634107443</v>
      </c>
    </row>
    <row r="9" spans="1:21" x14ac:dyDescent="0.2">
      <c r="A9">
        <f t="shared" si="2"/>
        <v>0</v>
      </c>
      <c r="B9" t="s">
        <v>71</v>
      </c>
      <c r="C9" t="s">
        <v>71</v>
      </c>
      <c r="D9" t="s">
        <v>71</v>
      </c>
      <c r="E9" t="s">
        <v>71</v>
      </c>
      <c r="F9" t="s">
        <v>71</v>
      </c>
      <c r="G9" t="s">
        <v>71</v>
      </c>
      <c r="H9" t="s">
        <v>71</v>
      </c>
      <c r="I9" t="s">
        <v>71</v>
      </c>
      <c r="J9" t="s">
        <v>71</v>
      </c>
      <c r="K9" t="s">
        <v>71</v>
      </c>
      <c r="L9" t="s">
        <v>71</v>
      </c>
      <c r="M9" t="s">
        <v>71</v>
      </c>
      <c r="N9" t="s">
        <v>71</v>
      </c>
      <c r="O9" t="s">
        <v>71</v>
      </c>
      <c r="P9" t="s">
        <v>71</v>
      </c>
      <c r="Q9" t="s">
        <v>71</v>
      </c>
      <c r="R9" t="s">
        <v>71</v>
      </c>
      <c r="S9" t="s">
        <v>71</v>
      </c>
      <c r="T9" t="s">
        <v>71</v>
      </c>
      <c r="U9" t="s">
        <v>71</v>
      </c>
    </row>
    <row r="10" spans="1:21" x14ac:dyDescent="0.2">
      <c r="A10">
        <f t="shared" si="2"/>
        <v>1</v>
      </c>
      <c r="B10">
        <v>132.04809389656501</v>
      </c>
      <c r="C10">
        <v>149.47449743857601</v>
      </c>
      <c r="D10">
        <v>145.412901119563</v>
      </c>
      <c r="E10">
        <v>138.104949688761</v>
      </c>
      <c r="F10">
        <v>150.952627475181</v>
      </c>
      <c r="G10">
        <v>111.545559023571</v>
      </c>
      <c r="H10">
        <v>184.308841603834</v>
      </c>
      <c r="I10">
        <v>112.51277363573701</v>
      </c>
      <c r="J10">
        <v>111.545559023571</v>
      </c>
      <c r="K10">
        <v>135.73150572399601</v>
      </c>
      <c r="L10">
        <v>168.48923135081</v>
      </c>
      <c r="M10">
        <v>110.223904481879</v>
      </c>
      <c r="N10">
        <v>236.08736419520301</v>
      </c>
      <c r="O10">
        <v>117.329452895012</v>
      </c>
      <c r="P10">
        <v>81.013886522878096</v>
      </c>
      <c r="Q10">
        <v>116.497938441928</v>
      </c>
      <c r="R10">
        <v>70.544326593730304</v>
      </c>
      <c r="S10">
        <v>112.99320787357701</v>
      </c>
      <c r="T10">
        <f t="shared" si="0"/>
        <v>132.48981227690956</v>
      </c>
      <c r="U10">
        <f t="shared" si="1"/>
        <v>8.9802073477022688</v>
      </c>
    </row>
    <row r="11" spans="1:21" x14ac:dyDescent="0.2">
      <c r="A11">
        <f t="shared" si="2"/>
        <v>2</v>
      </c>
      <c r="B11">
        <v>201.38553669023599</v>
      </c>
      <c r="C11">
        <v>133.66148120841399</v>
      </c>
      <c r="D11">
        <v>145.94373318016801</v>
      </c>
      <c r="E11">
        <v>81.511410772478101</v>
      </c>
      <c r="F11">
        <v>236.04532540156299</v>
      </c>
      <c r="G11">
        <v>156.06276848207801</v>
      </c>
      <c r="H11">
        <v>143.28487143950099</v>
      </c>
      <c r="I11">
        <v>150.667927499146</v>
      </c>
      <c r="J11">
        <v>156.06276848207801</v>
      </c>
      <c r="K11">
        <v>116.31975144269801</v>
      </c>
      <c r="L11">
        <v>92.263894912004702</v>
      </c>
      <c r="M11">
        <v>111.146942667682</v>
      </c>
      <c r="N11">
        <v>83.931239322650995</v>
      </c>
      <c r="O11">
        <v>126.19697373461599</v>
      </c>
      <c r="P11">
        <v>141.84733421072099</v>
      </c>
      <c r="Q11">
        <v>132.21890474743901</v>
      </c>
      <c r="R11">
        <v>133.459141342225</v>
      </c>
      <c r="S11">
        <v>91.232694888047007</v>
      </c>
      <c r="T11">
        <f t="shared" si="0"/>
        <v>135.18015002354139</v>
      </c>
      <c r="U11">
        <f t="shared" si="1"/>
        <v>9.2536833675810488</v>
      </c>
    </row>
    <row r="12" spans="1:21" x14ac:dyDescent="0.2">
      <c r="A12">
        <f t="shared" si="2"/>
        <v>3</v>
      </c>
      <c r="B12">
        <v>98.165529981749799</v>
      </c>
      <c r="C12">
        <v>173.46545830855499</v>
      </c>
      <c r="D12">
        <v>153.21458297343401</v>
      </c>
      <c r="E12">
        <v>127.34941969817</v>
      </c>
      <c r="F12">
        <v>240.01747487727499</v>
      </c>
      <c r="G12">
        <v>178.59422810972799</v>
      </c>
      <c r="H12">
        <v>95.046829043404998</v>
      </c>
      <c r="I12">
        <v>104.78536393998</v>
      </c>
      <c r="J12">
        <v>178.59422810972799</v>
      </c>
      <c r="K12">
        <v>104.488581694071</v>
      </c>
      <c r="L12">
        <v>162.92243347318001</v>
      </c>
      <c r="M12">
        <v>156.84087050372</v>
      </c>
      <c r="N12">
        <v>166.11514370327399</v>
      </c>
      <c r="O12">
        <v>143.604023791424</v>
      </c>
      <c r="P12">
        <v>171.81772849993601</v>
      </c>
      <c r="Q12">
        <v>123.392617135865</v>
      </c>
      <c r="R12">
        <v>152.625410378216</v>
      </c>
      <c r="S12">
        <v>103.840553545049</v>
      </c>
      <c r="T12">
        <f t="shared" si="0"/>
        <v>146.38224876481999</v>
      </c>
      <c r="U12">
        <f t="shared" si="1"/>
        <v>8.8994183018998534</v>
      </c>
    </row>
    <row r="13" spans="1:21" x14ac:dyDescent="0.2">
      <c r="A13">
        <f t="shared" si="2"/>
        <v>4</v>
      </c>
      <c r="B13">
        <v>214.70491316793999</v>
      </c>
      <c r="C13">
        <v>126.421651361586</v>
      </c>
      <c r="D13">
        <v>131.29131203003899</v>
      </c>
      <c r="E13">
        <v>66.909496720208097</v>
      </c>
      <c r="F13">
        <v>195.454402198651</v>
      </c>
      <c r="G13">
        <v>155.20763806170001</v>
      </c>
      <c r="H13">
        <v>151.39323929074101</v>
      </c>
      <c r="I13">
        <v>146.25780968787899</v>
      </c>
      <c r="J13">
        <v>155.20763806170001</v>
      </c>
      <c r="K13">
        <v>75.352627826628293</v>
      </c>
      <c r="L13">
        <v>150.94073610369901</v>
      </c>
      <c r="M13">
        <v>132.03033597649801</v>
      </c>
      <c r="N13">
        <v>224.023478173462</v>
      </c>
      <c r="O13">
        <v>21.9826229757089</v>
      </c>
      <c r="P13">
        <v>170.70088870659501</v>
      </c>
      <c r="Q13">
        <v>90.124838107960798</v>
      </c>
      <c r="R13">
        <v>189.49248276881201</v>
      </c>
      <c r="S13">
        <v>70.1849807226764</v>
      </c>
      <c r="T13">
        <f t="shared" si="0"/>
        <v>137.09339399680468</v>
      </c>
      <c r="U13">
        <f t="shared" si="1"/>
        <v>12.889950566669254</v>
      </c>
    </row>
    <row r="14" spans="1:21" x14ac:dyDescent="0.2">
      <c r="A14">
        <f t="shared" si="2"/>
        <v>5</v>
      </c>
      <c r="B14">
        <v>155.33807401365101</v>
      </c>
      <c r="C14">
        <v>169.744786274673</v>
      </c>
      <c r="D14">
        <v>168.93137625722099</v>
      </c>
      <c r="E14">
        <v>77.590617919801005</v>
      </c>
      <c r="F14">
        <v>184.184578716712</v>
      </c>
      <c r="G14">
        <v>206.63943466680999</v>
      </c>
      <c r="H14">
        <v>148.18629910797199</v>
      </c>
      <c r="I14">
        <v>122.481967132763</v>
      </c>
      <c r="J14">
        <v>206.63943466680999</v>
      </c>
      <c r="K14">
        <v>109.96224183799499</v>
      </c>
      <c r="L14">
        <v>141.18604067971901</v>
      </c>
      <c r="M14">
        <v>151.99862835118699</v>
      </c>
      <c r="N14">
        <v>193.616895613857</v>
      </c>
      <c r="O14">
        <v>103.38400653014899</v>
      </c>
      <c r="P14">
        <v>190.754421671693</v>
      </c>
      <c r="Q14">
        <v>111.909398931075</v>
      </c>
      <c r="R14">
        <v>157.83423327903901</v>
      </c>
      <c r="S14">
        <v>88.543626476865896</v>
      </c>
      <c r="T14">
        <f t="shared" si="0"/>
        <v>149.38478122933293</v>
      </c>
      <c r="U14">
        <f t="shared" si="1"/>
        <v>9.4052702625686422</v>
      </c>
    </row>
    <row r="15" spans="1:21" x14ac:dyDescent="0.2">
      <c r="A15">
        <f t="shared" si="2"/>
        <v>6</v>
      </c>
      <c r="B15">
        <v>191.678114861426</v>
      </c>
      <c r="C15">
        <v>145.966844982037</v>
      </c>
      <c r="D15">
        <v>139.52082704616399</v>
      </c>
      <c r="E15">
        <v>96.720806530056706</v>
      </c>
      <c r="F15">
        <v>35.624786752820597</v>
      </c>
      <c r="G15">
        <v>205.02239402223699</v>
      </c>
      <c r="H15">
        <v>100.22331666223501</v>
      </c>
      <c r="I15">
        <v>116.64820887987101</v>
      </c>
      <c r="J15">
        <v>205.02239402223699</v>
      </c>
      <c r="K15">
        <v>116.377405868022</v>
      </c>
      <c r="L15">
        <v>143.37213999959101</v>
      </c>
      <c r="M15">
        <v>136.97983606014</v>
      </c>
      <c r="N15">
        <v>46.697144103560298</v>
      </c>
      <c r="O15">
        <v>97.580168053072597</v>
      </c>
      <c r="P15">
        <v>175.11458191175001</v>
      </c>
      <c r="Q15">
        <v>139.10862966662199</v>
      </c>
      <c r="R15">
        <v>143.93806941879001</v>
      </c>
      <c r="S15">
        <v>93.871101746714402</v>
      </c>
      <c r="T15">
        <f t="shared" si="0"/>
        <v>129.4148205881859</v>
      </c>
      <c r="U15">
        <f t="shared" si="1"/>
        <v>11.216936399178563</v>
      </c>
    </row>
    <row r="16" spans="1:21" x14ac:dyDescent="0.2">
      <c r="A16">
        <f t="shared" si="2"/>
        <v>7</v>
      </c>
      <c r="B16">
        <v>131.986089226856</v>
      </c>
      <c r="C16">
        <v>163.27817189561799</v>
      </c>
      <c r="D16">
        <v>145.93204002273399</v>
      </c>
      <c r="E16">
        <v>64.426888756651095</v>
      </c>
      <c r="F16">
        <v>68.916820721499306</v>
      </c>
      <c r="G16">
        <v>176.08693686193601</v>
      </c>
      <c r="H16">
        <v>124.520012053032</v>
      </c>
      <c r="I16">
        <v>90.988967803965593</v>
      </c>
      <c r="J16">
        <v>176.08693686193601</v>
      </c>
      <c r="K16">
        <v>99.1507257389149</v>
      </c>
      <c r="L16">
        <v>160.231874813921</v>
      </c>
      <c r="M16">
        <v>138.570541314933</v>
      </c>
      <c r="N16">
        <v>166.04327754575601</v>
      </c>
      <c r="O16">
        <v>73.705414736541002</v>
      </c>
      <c r="P16">
        <v>171.43657611883199</v>
      </c>
      <c r="Q16">
        <v>110.03911470750499</v>
      </c>
      <c r="R16">
        <v>164.46489366402801</v>
      </c>
      <c r="S16">
        <v>74.721429934620403</v>
      </c>
      <c r="T16">
        <f t="shared" si="0"/>
        <v>127.81037293218219</v>
      </c>
      <c r="U16">
        <f t="shared" si="1"/>
        <v>9.5445418153081132</v>
      </c>
    </row>
    <row r="17" spans="1:21" x14ac:dyDescent="0.2">
      <c r="A17">
        <f t="shared" si="2"/>
        <v>8</v>
      </c>
      <c r="B17">
        <v>124.48257324717</v>
      </c>
      <c r="C17">
        <v>185.51758774825299</v>
      </c>
      <c r="D17">
        <v>134.44753812031601</v>
      </c>
      <c r="E17">
        <v>63.213468305913402</v>
      </c>
      <c r="F17">
        <v>208.10492300604</v>
      </c>
      <c r="G17">
        <v>95.886886838883797</v>
      </c>
      <c r="H17">
        <v>126.22534162637101</v>
      </c>
      <c r="I17">
        <v>46.648137845275699</v>
      </c>
      <c r="J17">
        <v>95.886886838883797</v>
      </c>
      <c r="K17">
        <v>106.746377436975</v>
      </c>
      <c r="L17">
        <v>113.97956439452</v>
      </c>
      <c r="M17">
        <v>110.326468308245</v>
      </c>
      <c r="N17">
        <v>222.982624484616</v>
      </c>
      <c r="O17">
        <v>126.14380183730501</v>
      </c>
      <c r="P17">
        <v>139.33652693629</v>
      </c>
      <c r="Q17">
        <v>139.866054457986</v>
      </c>
      <c r="R17">
        <v>81.605256914891598</v>
      </c>
      <c r="S17">
        <v>92.851088661851193</v>
      </c>
      <c r="T17">
        <f t="shared" si="0"/>
        <v>123.01395038943259</v>
      </c>
      <c r="U17">
        <f t="shared" si="1"/>
        <v>10.824750948454209</v>
      </c>
    </row>
    <row r="18" spans="1:21" x14ac:dyDescent="0.2">
      <c r="A18">
        <f t="shared" si="2"/>
        <v>9</v>
      </c>
      <c r="B18">
        <v>190.92755228652501</v>
      </c>
      <c r="C18">
        <v>184.507303249421</v>
      </c>
      <c r="D18">
        <v>148.370326835951</v>
      </c>
      <c r="E18">
        <v>123.857390593414</v>
      </c>
      <c r="F18">
        <v>234.18509443581399</v>
      </c>
      <c r="G18">
        <v>137.152466721286</v>
      </c>
      <c r="H18">
        <v>71.162465500939405</v>
      </c>
      <c r="I18">
        <v>129.34784962441</v>
      </c>
      <c r="J18">
        <v>137.152466721286</v>
      </c>
      <c r="K18">
        <v>90.885877279522902</v>
      </c>
      <c r="L18">
        <v>161.087316317318</v>
      </c>
      <c r="M18">
        <v>75.183668852218702</v>
      </c>
      <c r="N18">
        <v>150.83392298240901</v>
      </c>
      <c r="O18">
        <v>138.03359692317599</v>
      </c>
      <c r="P18">
        <v>218.27644693815799</v>
      </c>
      <c r="Q18">
        <v>137.6573876377</v>
      </c>
      <c r="R18">
        <v>117.157171981574</v>
      </c>
      <c r="S18">
        <v>87.009277238358706</v>
      </c>
      <c r="T18">
        <f t="shared" si="0"/>
        <v>140.7104212288601</v>
      </c>
      <c r="U18">
        <f t="shared" si="1"/>
        <v>10.737048966199723</v>
      </c>
    </row>
    <row r="19" spans="1:21" x14ac:dyDescent="0.2">
      <c r="A19">
        <f t="shared" si="2"/>
        <v>10</v>
      </c>
      <c r="B19">
        <v>127.888741718324</v>
      </c>
      <c r="C19">
        <v>172.03427792327</v>
      </c>
      <c r="D19">
        <v>131.54481482414499</v>
      </c>
      <c r="E19">
        <v>72.551909841579302</v>
      </c>
      <c r="F19">
        <v>221.92272160947499</v>
      </c>
      <c r="G19">
        <v>178.88255352415001</v>
      </c>
      <c r="H19">
        <v>143.99810831584199</v>
      </c>
      <c r="I19">
        <v>144.80573393438701</v>
      </c>
      <c r="J19">
        <v>178.88255352415001</v>
      </c>
      <c r="K19">
        <v>102.184183910028</v>
      </c>
      <c r="L19">
        <v>162.65736348738201</v>
      </c>
      <c r="M19">
        <v>116.166738977877</v>
      </c>
      <c r="N19">
        <v>104.158391277112</v>
      </c>
      <c r="O19">
        <v>73.640795271838201</v>
      </c>
      <c r="P19">
        <v>158.86848122188599</v>
      </c>
      <c r="Q19">
        <v>145.315326629092</v>
      </c>
      <c r="R19">
        <v>130.37896401530699</v>
      </c>
      <c r="S19">
        <v>104.226460608048</v>
      </c>
      <c r="T19">
        <f t="shared" si="0"/>
        <v>137.22822892299402</v>
      </c>
      <c r="U19">
        <f t="shared" si="1"/>
        <v>9.1082104014916201</v>
      </c>
    </row>
    <row r="20" spans="1:21" x14ac:dyDescent="0.2">
      <c r="A20">
        <f t="shared" si="2"/>
        <v>11</v>
      </c>
      <c r="B20">
        <v>93.090588028986701</v>
      </c>
      <c r="C20">
        <v>148.49908838538499</v>
      </c>
      <c r="D20">
        <v>148.53674657740899</v>
      </c>
      <c r="E20">
        <v>57.295028577958902</v>
      </c>
      <c r="F20">
        <v>226.263830274919</v>
      </c>
      <c r="G20">
        <v>66.2893391766587</v>
      </c>
      <c r="H20">
        <v>133.11567795942599</v>
      </c>
      <c r="I20">
        <v>142.475016695542</v>
      </c>
      <c r="J20">
        <v>66.2893391766587</v>
      </c>
      <c r="K20">
        <v>100.39570665630301</v>
      </c>
      <c r="L20">
        <v>134.750685535185</v>
      </c>
      <c r="M20">
        <v>85.8574535912784</v>
      </c>
      <c r="N20">
        <v>47.113093455732098</v>
      </c>
      <c r="O20">
        <v>130.48322826456501</v>
      </c>
      <c r="P20">
        <v>212.938888690959</v>
      </c>
      <c r="Q20">
        <v>122.003756915666</v>
      </c>
      <c r="R20">
        <v>103.45534303252499</v>
      </c>
      <c r="S20">
        <v>98.849489391618206</v>
      </c>
      <c r="T20">
        <f t="shared" si="0"/>
        <v>117.65012779926532</v>
      </c>
      <c r="U20">
        <f t="shared" si="1"/>
        <v>11.500887208302343</v>
      </c>
    </row>
    <row r="21" spans="1:21" x14ac:dyDescent="0.2">
      <c r="A21">
        <f t="shared" si="2"/>
        <v>12</v>
      </c>
      <c r="B21">
        <v>137.31969420753401</v>
      </c>
      <c r="C21">
        <v>176.381563574495</v>
      </c>
      <c r="D21">
        <v>106.225883037272</v>
      </c>
      <c r="E21">
        <v>132.183966200935</v>
      </c>
      <c r="F21">
        <v>122.18144992874601</v>
      </c>
      <c r="G21">
        <v>120.807922886787</v>
      </c>
      <c r="H21">
        <v>151.67526094262499</v>
      </c>
      <c r="I21">
        <v>48.1359882828731</v>
      </c>
      <c r="J21">
        <v>120.807922886787</v>
      </c>
      <c r="K21">
        <v>104.948082693462</v>
      </c>
      <c r="L21">
        <v>177.03250942203101</v>
      </c>
      <c r="M21">
        <v>120.00673866521301</v>
      </c>
      <c r="N21">
        <v>168.995664079335</v>
      </c>
      <c r="O21">
        <v>156.46159625752</v>
      </c>
      <c r="P21">
        <v>188.83639420315299</v>
      </c>
      <c r="Q21">
        <v>115.827812122666</v>
      </c>
      <c r="R21">
        <v>121.105243789211</v>
      </c>
      <c r="S21">
        <v>62.284898071920999</v>
      </c>
      <c r="T21">
        <f t="shared" si="0"/>
        <v>129.51214395847589</v>
      </c>
      <c r="U21">
        <f t="shared" si="1"/>
        <v>8.7931189420890767</v>
      </c>
    </row>
    <row r="22" spans="1:21" x14ac:dyDescent="0.2">
      <c r="A22">
        <f t="shared" si="2"/>
        <v>13</v>
      </c>
      <c r="B22">
        <v>220.50111214442001</v>
      </c>
      <c r="C22">
        <v>125.84712580598</v>
      </c>
      <c r="D22">
        <v>92.503873072692201</v>
      </c>
      <c r="E22">
        <v>101.774436328935</v>
      </c>
      <c r="F22">
        <v>21.625833556805699</v>
      </c>
      <c r="G22">
        <v>181.452402040457</v>
      </c>
      <c r="H22">
        <v>73.238984421541005</v>
      </c>
      <c r="I22">
        <v>123.212292970391</v>
      </c>
      <c r="J22">
        <v>181.452402040457</v>
      </c>
      <c r="K22">
        <v>91.754673483694006</v>
      </c>
      <c r="L22">
        <v>133.91585461326099</v>
      </c>
      <c r="M22">
        <v>104.678079297734</v>
      </c>
      <c r="N22">
        <v>170.74209806970401</v>
      </c>
      <c r="O22">
        <v>141.15510608932601</v>
      </c>
      <c r="P22">
        <v>186.373627929566</v>
      </c>
      <c r="Q22">
        <v>148.65939288522799</v>
      </c>
      <c r="R22">
        <v>135.13312713573799</v>
      </c>
      <c r="S22">
        <v>90.775625470816493</v>
      </c>
      <c r="T22">
        <f t="shared" si="0"/>
        <v>129.15533596426368</v>
      </c>
      <c r="U22">
        <f t="shared" si="1"/>
        <v>11.390239991762074</v>
      </c>
    </row>
    <row r="23" spans="1:21" x14ac:dyDescent="0.2">
      <c r="A23">
        <f t="shared" si="2"/>
        <v>14</v>
      </c>
      <c r="B23">
        <v>44.686201992398303</v>
      </c>
      <c r="C23">
        <v>163.76643710211201</v>
      </c>
      <c r="D23">
        <v>116.609493571792</v>
      </c>
      <c r="E23">
        <v>2.5214161615182702</v>
      </c>
      <c r="F23">
        <v>72.046542824626599</v>
      </c>
      <c r="G23">
        <v>103.443800642155</v>
      </c>
      <c r="H23">
        <v>138.77818545843701</v>
      </c>
      <c r="I23">
        <v>35.681057222020399</v>
      </c>
      <c r="J23">
        <v>103.443800642155</v>
      </c>
      <c r="K23">
        <v>71.834740159962394</v>
      </c>
      <c r="L23">
        <v>126.49377982358</v>
      </c>
      <c r="M23">
        <v>120.766880663045</v>
      </c>
      <c r="N23">
        <v>181.951982367618</v>
      </c>
      <c r="O23">
        <v>143.661580217439</v>
      </c>
      <c r="P23">
        <v>149.79812917580099</v>
      </c>
      <c r="Q23">
        <v>104.47574214989</v>
      </c>
      <c r="R23">
        <v>140.044961859197</v>
      </c>
      <c r="S23">
        <v>98.223899810547906</v>
      </c>
      <c r="T23">
        <f t="shared" si="0"/>
        <v>106.56825732468306</v>
      </c>
      <c r="U23">
        <f t="shared" si="1"/>
        <v>11.030042697332824</v>
      </c>
    </row>
    <row r="24" spans="1:21" x14ac:dyDescent="0.2">
      <c r="A24">
        <f t="shared" si="2"/>
        <v>15</v>
      </c>
      <c r="B24">
        <v>95.915031878203905</v>
      </c>
      <c r="C24">
        <v>130.63688873041201</v>
      </c>
      <c r="D24">
        <v>105.704027436055</v>
      </c>
      <c r="E24">
        <v>86.839637970001704</v>
      </c>
      <c r="F24">
        <v>211.335370329819</v>
      </c>
      <c r="G24">
        <v>129.24190798820101</v>
      </c>
      <c r="H24">
        <v>140.70753467384</v>
      </c>
      <c r="I24">
        <v>103.39776403388301</v>
      </c>
      <c r="J24">
        <v>129.24190798820101</v>
      </c>
      <c r="K24">
        <v>97.748535830008294</v>
      </c>
      <c r="L24">
        <v>160.15175950811201</v>
      </c>
      <c r="M24">
        <v>120.304591072002</v>
      </c>
      <c r="N24">
        <v>129.13345029919299</v>
      </c>
      <c r="O24">
        <v>135.73506732321701</v>
      </c>
      <c r="P24">
        <v>189.79687363982299</v>
      </c>
      <c r="Q24">
        <v>147.00871426337301</v>
      </c>
      <c r="R24">
        <v>136.671650657947</v>
      </c>
      <c r="S24">
        <v>100.429490835365</v>
      </c>
      <c r="T24">
        <f t="shared" si="0"/>
        <v>130.55556691431426</v>
      </c>
      <c r="U24">
        <f t="shared" si="1"/>
        <v>7.6503417318277167</v>
      </c>
    </row>
    <row r="26" spans="1:21" x14ac:dyDescent="0.2">
      <c r="A26" s="11" t="s">
        <v>78</v>
      </c>
    </row>
    <row r="27" spans="1:21" x14ac:dyDescent="0.2">
      <c r="A27" t="s">
        <v>56</v>
      </c>
      <c r="B27" t="s">
        <v>57</v>
      </c>
      <c r="C27" t="s">
        <v>58</v>
      </c>
      <c r="D27" t="s">
        <v>59</v>
      </c>
      <c r="E27" t="s">
        <v>60</v>
      </c>
      <c r="F27" t="s">
        <v>61</v>
      </c>
      <c r="G27" t="s">
        <v>62</v>
      </c>
      <c r="H27" t="s">
        <v>63</v>
      </c>
      <c r="I27" t="s">
        <v>64</v>
      </c>
      <c r="J27" t="s">
        <v>65</v>
      </c>
      <c r="K27" t="s">
        <v>66</v>
      </c>
      <c r="L27" t="s">
        <v>67</v>
      </c>
      <c r="M27" t="s">
        <v>68</v>
      </c>
      <c r="N27" t="s">
        <v>69</v>
      </c>
      <c r="O27" t="s">
        <v>70</v>
      </c>
      <c r="P27" t="s">
        <v>72</v>
      </c>
      <c r="Q27" t="s">
        <v>73</v>
      </c>
      <c r="R27" t="s">
        <v>74</v>
      </c>
      <c r="S27" t="s">
        <v>75</v>
      </c>
      <c r="T27" t="s">
        <v>44</v>
      </c>
      <c r="U27" t="s">
        <v>51</v>
      </c>
    </row>
    <row r="28" spans="1:21" x14ac:dyDescent="0.2">
      <c r="A28">
        <v>-5</v>
      </c>
      <c r="B28">
        <v>81.326865006923001</v>
      </c>
      <c r="C28">
        <v>111.268677445554</v>
      </c>
      <c r="D28">
        <v>124.030867046653</v>
      </c>
      <c r="E28">
        <v>107.52609539620499</v>
      </c>
      <c r="F28">
        <v>95.267142118484401</v>
      </c>
      <c r="G28">
        <v>139.51615440683099</v>
      </c>
      <c r="H28">
        <v>114.98311699954699</v>
      </c>
      <c r="I28">
        <v>150.93292215122</v>
      </c>
      <c r="J28">
        <v>121.29142971719099</v>
      </c>
      <c r="K28">
        <v>79.072112444401398</v>
      </c>
      <c r="L28">
        <v>82.581646622343797</v>
      </c>
      <c r="M28">
        <v>101.32367626242601</v>
      </c>
      <c r="N28">
        <v>144.94714642298501</v>
      </c>
      <c r="O28">
        <v>134.029702718229</v>
      </c>
      <c r="P28">
        <v>96.210607224476306</v>
      </c>
      <c r="Q28">
        <v>139.71340280665601</v>
      </c>
      <c r="R28">
        <v>102.121026619042</v>
      </c>
      <c r="S28">
        <v>97.012248226386703</v>
      </c>
      <c r="T28">
        <f t="shared" ref="T28" si="3">AVERAGE(B28:S28)</f>
        <v>112.39749109086414</v>
      </c>
      <c r="U28">
        <f t="shared" ref="U28" si="4">STDEV(B28:S28)/SQRT(18)</f>
        <v>5.3399085965372262</v>
      </c>
    </row>
    <row r="29" spans="1:21" x14ac:dyDescent="0.2">
      <c r="A29">
        <v>-4</v>
      </c>
      <c r="B29">
        <v>90.056198852139303</v>
      </c>
      <c r="C29">
        <v>132.050841621149</v>
      </c>
      <c r="D29">
        <v>111.17692564473499</v>
      </c>
      <c r="E29">
        <v>75.561742913831395</v>
      </c>
      <c r="F29">
        <v>270.04297462993901</v>
      </c>
      <c r="G29">
        <v>83.612228197754803</v>
      </c>
      <c r="H29">
        <v>94.9097828656095</v>
      </c>
      <c r="I29">
        <v>61.534035422712698</v>
      </c>
      <c r="J29">
        <v>92.287482102594495</v>
      </c>
      <c r="K29">
        <v>123.65564598558601</v>
      </c>
      <c r="L29">
        <v>101.34847413829</v>
      </c>
      <c r="M29">
        <v>103.208843138587</v>
      </c>
      <c r="N29">
        <v>96.514711352452693</v>
      </c>
      <c r="O29">
        <v>118.83973041905401</v>
      </c>
      <c r="P29">
        <v>94.436226349954197</v>
      </c>
      <c r="Q29">
        <v>97.084580098745406</v>
      </c>
      <c r="R29">
        <v>106.074853752517</v>
      </c>
      <c r="S29">
        <v>86.773597990412895</v>
      </c>
      <c r="T29">
        <f t="shared" ref="T29:T48" si="5">AVERAGE(B29:S29)</f>
        <v>107.73160419311469</v>
      </c>
      <c r="U29">
        <f t="shared" ref="U29:U48" si="6">STDEV(B29:S29)/SQRT(18)</f>
        <v>10.339114312067926</v>
      </c>
    </row>
    <row r="30" spans="1:21" x14ac:dyDescent="0.2">
      <c r="A30">
        <f>A29+1</f>
        <v>-3</v>
      </c>
      <c r="B30">
        <v>98.599193620090404</v>
      </c>
      <c r="C30">
        <v>99.795429552778003</v>
      </c>
      <c r="D30">
        <v>64.611045772134702</v>
      </c>
      <c r="E30">
        <v>135.09948954373999</v>
      </c>
      <c r="F30">
        <v>102.766448303489</v>
      </c>
      <c r="G30">
        <v>117.483972973188</v>
      </c>
      <c r="H30">
        <v>120.603909772742</v>
      </c>
      <c r="I30">
        <v>76.2589300333767</v>
      </c>
      <c r="J30">
        <v>102.13726941771399</v>
      </c>
      <c r="K30">
        <v>89.088666447214194</v>
      </c>
      <c r="L30">
        <v>110.920460273562</v>
      </c>
      <c r="M30">
        <v>98.672509159720306</v>
      </c>
      <c r="N30">
        <v>148.666486660956</v>
      </c>
      <c r="O30">
        <v>51.743069108086601</v>
      </c>
      <c r="P30">
        <v>102.428559165862</v>
      </c>
      <c r="Q30">
        <v>111.107161490905</v>
      </c>
      <c r="R30">
        <v>99.584609678922703</v>
      </c>
      <c r="S30">
        <v>105.367780992474</v>
      </c>
      <c r="T30">
        <f t="shared" si="5"/>
        <v>101.94083288705309</v>
      </c>
      <c r="U30">
        <f t="shared" si="6"/>
        <v>5.3687884272348025</v>
      </c>
    </row>
    <row r="31" spans="1:21" x14ac:dyDescent="0.2">
      <c r="A31">
        <f t="shared" ref="A31:A48" si="7">A30+1</f>
        <v>-2</v>
      </c>
      <c r="B31">
        <v>118.682595167828</v>
      </c>
      <c r="C31">
        <v>55.307278843326898</v>
      </c>
      <c r="D31">
        <v>81.074335940583296</v>
      </c>
      <c r="E31">
        <v>138.03903533699599</v>
      </c>
      <c r="F31">
        <v>21.760813216472901</v>
      </c>
      <c r="G31">
        <v>82.713314015880499</v>
      </c>
      <c r="H31">
        <v>77.438332275658794</v>
      </c>
      <c r="I31">
        <v>93.697700747978203</v>
      </c>
      <c r="J31">
        <v>93.487594842002594</v>
      </c>
      <c r="K31">
        <v>137.33693222359301</v>
      </c>
      <c r="L31">
        <v>86.733493686875306</v>
      </c>
      <c r="M31">
        <v>92.571165857703093</v>
      </c>
      <c r="N31">
        <v>47.867488191274603</v>
      </c>
      <c r="O31">
        <v>54.329470793973499</v>
      </c>
      <c r="P31">
        <v>94.181608445834001</v>
      </c>
      <c r="Q31">
        <v>92.616740090091994</v>
      </c>
      <c r="R31">
        <v>79.536037637848807</v>
      </c>
      <c r="S31">
        <v>108.851475856722</v>
      </c>
      <c r="T31">
        <f t="shared" si="5"/>
        <v>86.456967398369088</v>
      </c>
      <c r="U31">
        <f t="shared" si="6"/>
        <v>6.9723680757685473</v>
      </c>
    </row>
    <row r="32" spans="1:21" x14ac:dyDescent="0.2">
      <c r="A32">
        <f t="shared" si="7"/>
        <v>-1</v>
      </c>
      <c r="B32">
        <v>111.335147353019</v>
      </c>
      <c r="C32">
        <v>101.577772537193</v>
      </c>
      <c r="D32">
        <v>119.10682559589399</v>
      </c>
      <c r="E32">
        <v>43.773636809227298</v>
      </c>
      <c r="F32">
        <v>10.1626217316148</v>
      </c>
      <c r="G32">
        <v>76.674330406345902</v>
      </c>
      <c r="H32">
        <v>92.064858086442797</v>
      </c>
      <c r="I32">
        <v>117.576411644712</v>
      </c>
      <c r="J32">
        <v>90.796223920498804</v>
      </c>
      <c r="K32">
        <v>70.846642899205193</v>
      </c>
      <c r="L32">
        <v>118.415925278928</v>
      </c>
      <c r="M32">
        <v>104.223805581563</v>
      </c>
      <c r="N32">
        <v>62.0041673723318</v>
      </c>
      <c r="O32">
        <v>141.058026960658</v>
      </c>
      <c r="P32">
        <v>112.742998813873</v>
      </c>
      <c r="Q32">
        <v>59.478115513601601</v>
      </c>
      <c r="R32">
        <v>112.68347231166899</v>
      </c>
      <c r="S32">
        <v>101.994896934004</v>
      </c>
      <c r="T32">
        <f t="shared" si="5"/>
        <v>91.473104430598966</v>
      </c>
      <c r="U32">
        <f t="shared" si="6"/>
        <v>7.6110002413021816</v>
      </c>
    </row>
    <row r="33" spans="1:21" x14ac:dyDescent="0.2">
      <c r="A33">
        <f t="shared" si="7"/>
        <v>0</v>
      </c>
      <c r="B33" t="s">
        <v>71</v>
      </c>
      <c r="C33" t="s">
        <v>71</v>
      </c>
      <c r="D33" t="s">
        <v>71</v>
      </c>
      <c r="E33" t="s">
        <v>71</v>
      </c>
      <c r="F33" t="s">
        <v>71</v>
      </c>
      <c r="G33" t="s">
        <v>71</v>
      </c>
      <c r="H33" t="s">
        <v>71</v>
      </c>
      <c r="I33" t="s">
        <v>71</v>
      </c>
      <c r="J33" t="s">
        <v>71</v>
      </c>
      <c r="K33" t="s">
        <v>71</v>
      </c>
      <c r="L33" t="s">
        <v>71</v>
      </c>
      <c r="M33" t="s">
        <v>71</v>
      </c>
      <c r="N33" t="s">
        <v>71</v>
      </c>
      <c r="O33" t="s">
        <v>71</v>
      </c>
      <c r="P33" t="s">
        <v>71</v>
      </c>
      <c r="Q33" t="s">
        <v>71</v>
      </c>
      <c r="R33" t="s">
        <v>71</v>
      </c>
      <c r="S33" t="s">
        <v>71</v>
      </c>
      <c r="T33" t="s">
        <v>71</v>
      </c>
      <c r="U33" t="s">
        <v>71</v>
      </c>
    </row>
    <row r="34" spans="1:21" x14ac:dyDescent="0.2">
      <c r="A34">
        <f t="shared" si="7"/>
        <v>1</v>
      </c>
      <c r="B34">
        <v>49.689367687561699</v>
      </c>
      <c r="C34">
        <v>64.513427385650701</v>
      </c>
      <c r="D34">
        <v>76.473436739965805</v>
      </c>
      <c r="E34">
        <v>139.78906573526001</v>
      </c>
      <c r="F34">
        <v>21.869079569175401</v>
      </c>
      <c r="G34">
        <v>133.45747324857001</v>
      </c>
      <c r="H34">
        <v>96.415996388894598</v>
      </c>
      <c r="I34">
        <v>73.597145431990597</v>
      </c>
      <c r="J34">
        <v>116.024182329171</v>
      </c>
      <c r="K34">
        <v>106.315605795194</v>
      </c>
      <c r="L34">
        <v>82.296301453708196</v>
      </c>
      <c r="M34">
        <v>117.905040188106</v>
      </c>
      <c r="N34">
        <v>139.8329136632</v>
      </c>
      <c r="O34">
        <v>71.923616548852095</v>
      </c>
      <c r="P34">
        <v>39.840827079803297</v>
      </c>
      <c r="Q34">
        <v>103.71521671262001</v>
      </c>
      <c r="R34">
        <v>103.823732481063</v>
      </c>
      <c r="S34">
        <v>115.542344186988</v>
      </c>
      <c r="T34">
        <f t="shared" si="5"/>
        <v>91.834709590320813</v>
      </c>
      <c r="U34">
        <f t="shared" si="6"/>
        <v>8.0552748248421331</v>
      </c>
    </row>
    <row r="35" spans="1:21" x14ac:dyDescent="0.2">
      <c r="A35">
        <f t="shared" si="7"/>
        <v>2</v>
      </c>
      <c r="B35">
        <v>127.819180164206</v>
      </c>
      <c r="C35">
        <v>134.45131604010501</v>
      </c>
      <c r="D35">
        <v>89.333173862619702</v>
      </c>
      <c r="E35">
        <v>35.034714253169703</v>
      </c>
      <c r="F35">
        <v>66.285105363612601</v>
      </c>
      <c r="G35">
        <v>119.884146887195</v>
      </c>
      <c r="H35">
        <v>39.819686269651001</v>
      </c>
      <c r="I35">
        <v>55.959766316121502</v>
      </c>
      <c r="J35">
        <v>104.22391326793699</v>
      </c>
      <c r="K35">
        <v>138.53651780959299</v>
      </c>
      <c r="L35">
        <v>109.598804156545</v>
      </c>
      <c r="M35">
        <v>98.6923675066204</v>
      </c>
      <c r="N35">
        <v>39.334407911320397</v>
      </c>
      <c r="O35">
        <v>69.893693305261095</v>
      </c>
      <c r="P35">
        <v>98.347542155560603</v>
      </c>
      <c r="Q35">
        <v>101.561021309344</v>
      </c>
      <c r="R35">
        <v>86.905614429905896</v>
      </c>
      <c r="S35">
        <v>117.546332523801</v>
      </c>
      <c r="T35">
        <f t="shared" si="5"/>
        <v>90.734850196253831</v>
      </c>
      <c r="U35">
        <f t="shared" si="6"/>
        <v>7.7777839982843258</v>
      </c>
    </row>
    <row r="36" spans="1:21" x14ac:dyDescent="0.2">
      <c r="A36">
        <f t="shared" si="7"/>
        <v>3</v>
      </c>
      <c r="B36">
        <v>166.24710426128999</v>
      </c>
      <c r="C36">
        <v>80.474103872318096</v>
      </c>
      <c r="D36">
        <v>69.100469183378493</v>
      </c>
      <c r="E36">
        <v>158.24300573424301</v>
      </c>
      <c r="F36">
        <v>165.538431136349</v>
      </c>
      <c r="G36">
        <v>106.41851134272601</v>
      </c>
      <c r="H36">
        <v>-12.747525109497101</v>
      </c>
      <c r="I36">
        <v>-7.8558519800233499</v>
      </c>
      <c r="J36">
        <v>92.517267581039107</v>
      </c>
      <c r="K36">
        <v>108.69348707466401</v>
      </c>
      <c r="L36">
        <v>109.561972983327</v>
      </c>
      <c r="M36">
        <v>139.45146407442201</v>
      </c>
      <c r="N36">
        <v>134.75170130145199</v>
      </c>
      <c r="O36">
        <v>53.676879174991697</v>
      </c>
      <c r="P36">
        <v>97.471996699445498</v>
      </c>
      <c r="Q36">
        <v>93.461237261071702</v>
      </c>
      <c r="R36">
        <v>122.796883636666</v>
      </c>
      <c r="S36">
        <v>107.236275664966</v>
      </c>
      <c r="T36">
        <f t="shared" si="5"/>
        <v>99.168745216268292</v>
      </c>
      <c r="U36">
        <f t="shared" si="6"/>
        <v>11.928441369458167</v>
      </c>
    </row>
    <row r="37" spans="1:21" x14ac:dyDescent="0.2">
      <c r="A37">
        <f t="shared" si="7"/>
        <v>4</v>
      </c>
      <c r="B37">
        <v>179.303763659504</v>
      </c>
      <c r="C37">
        <v>65.4403655278673</v>
      </c>
      <c r="D37">
        <v>88.484695614210096</v>
      </c>
      <c r="E37">
        <v>83.274565301134601</v>
      </c>
      <c r="F37">
        <v>243.11160301275299</v>
      </c>
      <c r="G37">
        <v>185.23695080137099</v>
      </c>
      <c r="H37">
        <v>-18.574646486624498</v>
      </c>
      <c r="I37">
        <v>72.428335381025406</v>
      </c>
      <c r="J37">
        <v>161.03980714401899</v>
      </c>
      <c r="K37">
        <v>143.40713528106599</v>
      </c>
      <c r="L37">
        <v>104.671509470393</v>
      </c>
      <c r="M37">
        <v>122.671091521767</v>
      </c>
      <c r="N37">
        <v>138.39321983111799</v>
      </c>
      <c r="O37">
        <v>51.448489773694298</v>
      </c>
      <c r="P37">
        <v>98.344166691259105</v>
      </c>
      <c r="Q37">
        <v>118.20610569359199</v>
      </c>
      <c r="R37">
        <v>108.020577992227</v>
      </c>
      <c r="S37">
        <v>112.033153424733</v>
      </c>
      <c r="T37">
        <f t="shared" si="5"/>
        <v>114.27449386861718</v>
      </c>
      <c r="U37">
        <f t="shared" si="6"/>
        <v>13.685898296432878</v>
      </c>
    </row>
    <row r="38" spans="1:21" x14ac:dyDescent="0.2">
      <c r="A38">
        <f t="shared" si="7"/>
        <v>5</v>
      </c>
      <c r="B38">
        <v>160.16233742907599</v>
      </c>
      <c r="C38">
        <v>93.710897290657599</v>
      </c>
      <c r="D38">
        <v>94.5861493414873</v>
      </c>
      <c r="E38">
        <v>20.1341106256777</v>
      </c>
      <c r="F38">
        <v>88.993794274912801</v>
      </c>
      <c r="G38">
        <v>124.032716684156</v>
      </c>
      <c r="H38">
        <v>76.390548151611995</v>
      </c>
      <c r="I38">
        <v>72.330270331325096</v>
      </c>
      <c r="J38">
        <v>107.83056343754799</v>
      </c>
      <c r="K38">
        <v>98.292449018207407</v>
      </c>
      <c r="L38">
        <v>86.763413546054295</v>
      </c>
      <c r="M38">
        <v>118.608241291537</v>
      </c>
      <c r="N38">
        <v>125.24898921473</v>
      </c>
      <c r="O38">
        <v>45.661464410303303</v>
      </c>
      <c r="P38">
        <v>100.594398079947</v>
      </c>
      <c r="Q38">
        <v>78.135040546437693</v>
      </c>
      <c r="R38">
        <v>113.797837289052</v>
      </c>
      <c r="S38">
        <v>117.212641287203</v>
      </c>
      <c r="T38">
        <f t="shared" si="5"/>
        <v>95.693659013884684</v>
      </c>
      <c r="U38">
        <f t="shared" si="6"/>
        <v>7.4306897450035931</v>
      </c>
    </row>
    <row r="39" spans="1:21" x14ac:dyDescent="0.2">
      <c r="A39">
        <f t="shared" si="7"/>
        <v>6</v>
      </c>
      <c r="B39">
        <v>60.481119304415401</v>
      </c>
      <c r="C39">
        <v>131.47946369163199</v>
      </c>
      <c r="D39">
        <v>108.695549263586</v>
      </c>
      <c r="E39">
        <v>167.41510004384</v>
      </c>
      <c r="F39">
        <v>9.3855527951787092</v>
      </c>
      <c r="G39">
        <v>95.668239645899604</v>
      </c>
      <c r="H39">
        <v>50.305195915549497</v>
      </c>
      <c r="I39">
        <v>74.824690080884196</v>
      </c>
      <c r="J39">
        <v>83.171283028210198</v>
      </c>
      <c r="K39">
        <v>44.379394430126098</v>
      </c>
      <c r="L39">
        <v>79.388424183618</v>
      </c>
      <c r="M39">
        <v>98.2829022742512</v>
      </c>
      <c r="N39">
        <v>30.669178078678499</v>
      </c>
      <c r="O39">
        <v>101.545043257887</v>
      </c>
      <c r="P39">
        <v>73.185452250840896</v>
      </c>
      <c r="Q39">
        <v>123.414765094548</v>
      </c>
      <c r="R39">
        <v>75.390158720239597</v>
      </c>
      <c r="S39">
        <v>97.765975318833199</v>
      </c>
      <c r="T39">
        <f t="shared" si="5"/>
        <v>83.635971521012124</v>
      </c>
      <c r="U39">
        <f t="shared" si="6"/>
        <v>8.8889026175326986</v>
      </c>
    </row>
    <row r="40" spans="1:21" x14ac:dyDescent="0.2">
      <c r="A40">
        <f t="shared" si="7"/>
        <v>7</v>
      </c>
      <c r="B40">
        <v>33.408206530345304</v>
      </c>
      <c r="C40">
        <v>58.851241698220498</v>
      </c>
      <c r="D40">
        <v>110.630531453091</v>
      </c>
      <c r="E40">
        <v>46.8472761929062</v>
      </c>
      <c r="F40">
        <v>17.0098043167153</v>
      </c>
      <c r="G40">
        <v>121.89218130687</v>
      </c>
      <c r="H40">
        <v>43.2875907077634</v>
      </c>
      <c r="I40">
        <v>74.656771568310006</v>
      </c>
      <c r="J40">
        <v>105.969642045505</v>
      </c>
      <c r="K40">
        <v>35.994531137085602</v>
      </c>
      <c r="L40">
        <v>49.807479452562902</v>
      </c>
      <c r="M40">
        <v>109.10329569869</v>
      </c>
      <c r="N40">
        <v>75.490840303657393</v>
      </c>
      <c r="O40">
        <v>63.096880826132796</v>
      </c>
      <c r="P40">
        <v>100.929686826599</v>
      </c>
      <c r="Q40">
        <v>85.260156549048304</v>
      </c>
      <c r="R40">
        <v>102.93743724746101</v>
      </c>
      <c r="S40">
        <v>74.696961423261101</v>
      </c>
      <c r="T40">
        <f t="shared" si="5"/>
        <v>72.770584182456943</v>
      </c>
      <c r="U40">
        <f t="shared" si="6"/>
        <v>7.3451818819010466</v>
      </c>
    </row>
    <row r="41" spans="1:21" x14ac:dyDescent="0.2">
      <c r="A41">
        <f t="shared" si="7"/>
        <v>8</v>
      </c>
      <c r="B41">
        <v>68.440257678934302</v>
      </c>
      <c r="C41">
        <v>153.46124234647399</v>
      </c>
      <c r="D41">
        <v>81.092816655704098</v>
      </c>
      <c r="E41">
        <v>59.6409815764816</v>
      </c>
      <c r="F41">
        <v>17.9840260522436</v>
      </c>
      <c r="G41">
        <v>160.43592808186901</v>
      </c>
      <c r="H41">
        <v>5.4182966659491898</v>
      </c>
      <c r="I41">
        <v>7.2130629300651403</v>
      </c>
      <c r="J41">
        <v>139.478493926303</v>
      </c>
      <c r="K41">
        <v>38.715281043655096</v>
      </c>
      <c r="L41">
        <v>97.673606901647801</v>
      </c>
      <c r="M41">
        <v>109.93005739499</v>
      </c>
      <c r="N41">
        <v>72.536242705137894</v>
      </c>
      <c r="O41">
        <v>162.64821961617099</v>
      </c>
      <c r="P41">
        <v>74.858028048311795</v>
      </c>
      <c r="Q41">
        <v>126.749072256624</v>
      </c>
      <c r="R41">
        <v>88.405039837500993</v>
      </c>
      <c r="S41">
        <v>89.033656128507005</v>
      </c>
      <c r="T41">
        <f t="shared" si="5"/>
        <v>86.317461658142747</v>
      </c>
      <c r="U41">
        <f t="shared" si="6"/>
        <v>11.730171032794372</v>
      </c>
    </row>
    <row r="42" spans="1:21" x14ac:dyDescent="0.2">
      <c r="A42">
        <f t="shared" si="7"/>
        <v>9</v>
      </c>
      <c r="B42">
        <v>106.68845824584101</v>
      </c>
      <c r="C42">
        <v>153.93750137002601</v>
      </c>
      <c r="D42">
        <v>80.117711369231102</v>
      </c>
      <c r="E42">
        <v>168.34392206210299</v>
      </c>
      <c r="F42">
        <v>61.4007473380465</v>
      </c>
      <c r="G42">
        <v>125.386732284826</v>
      </c>
      <c r="H42">
        <v>33.133712204065503</v>
      </c>
      <c r="I42">
        <v>94.699741973693904</v>
      </c>
      <c r="J42">
        <v>109.00770660611499</v>
      </c>
      <c r="K42">
        <v>21.6724143487391</v>
      </c>
      <c r="L42">
        <v>119.132320740475</v>
      </c>
      <c r="M42">
        <v>64.093532642179298</v>
      </c>
      <c r="N42">
        <v>129.36384274774599</v>
      </c>
      <c r="O42">
        <v>82.216832645250605</v>
      </c>
      <c r="P42">
        <v>40.1863766240442</v>
      </c>
      <c r="Q42">
        <v>128.24747069009001</v>
      </c>
      <c r="R42">
        <v>56.438891638486297</v>
      </c>
      <c r="S42">
        <v>101.485976427336</v>
      </c>
      <c r="T42">
        <f t="shared" si="5"/>
        <v>93.086327331016378</v>
      </c>
      <c r="U42">
        <f t="shared" si="6"/>
        <v>9.7549889859522629</v>
      </c>
    </row>
    <row r="43" spans="1:21" x14ac:dyDescent="0.2">
      <c r="A43">
        <f t="shared" si="7"/>
        <v>10</v>
      </c>
      <c r="B43">
        <v>39.442790597771598</v>
      </c>
      <c r="C43">
        <v>130.44368350315301</v>
      </c>
      <c r="D43">
        <v>68.037250074281403</v>
      </c>
      <c r="E43">
        <v>63.6624594866297</v>
      </c>
      <c r="F43">
        <v>207.28571057086</v>
      </c>
      <c r="G43">
        <v>102.164019375523</v>
      </c>
      <c r="H43">
        <v>12.961559081370501</v>
      </c>
      <c r="I43">
        <v>58.709670735020801</v>
      </c>
      <c r="J43">
        <v>88.8185316488713</v>
      </c>
      <c r="K43">
        <v>115.882087421149</v>
      </c>
      <c r="L43">
        <v>75.487027147666694</v>
      </c>
      <c r="M43">
        <v>113.74702182645299</v>
      </c>
      <c r="N43">
        <v>65.774451576013305</v>
      </c>
      <c r="O43">
        <v>57.465892549312002</v>
      </c>
      <c r="P43">
        <v>90.288663641498701</v>
      </c>
      <c r="Q43">
        <v>105.953748284113</v>
      </c>
      <c r="R43">
        <v>100.794934883614</v>
      </c>
      <c r="S43">
        <v>111.155109969428</v>
      </c>
      <c r="T43">
        <f t="shared" si="5"/>
        <v>89.337478465151605</v>
      </c>
      <c r="U43">
        <f t="shared" si="6"/>
        <v>9.9159216572829507</v>
      </c>
    </row>
    <row r="44" spans="1:21" x14ac:dyDescent="0.2">
      <c r="A44">
        <f t="shared" si="7"/>
        <v>11</v>
      </c>
      <c r="B44">
        <v>-23.046139374955199</v>
      </c>
      <c r="C44">
        <v>55.108808808470798</v>
      </c>
      <c r="D44">
        <v>73.126824468558496</v>
      </c>
      <c r="E44">
        <v>42.5272682977849</v>
      </c>
      <c r="F44">
        <v>231.28861778359601</v>
      </c>
      <c r="G44">
        <v>76.326348035791199</v>
      </c>
      <c r="H44">
        <v>82.062000992175797</v>
      </c>
      <c r="I44">
        <v>103.880871609466</v>
      </c>
      <c r="J44">
        <v>66.355985209837101</v>
      </c>
      <c r="K44">
        <v>128.2477904173</v>
      </c>
      <c r="L44">
        <v>89.344772933933498</v>
      </c>
      <c r="M44">
        <v>38.117590538324102</v>
      </c>
      <c r="N44">
        <v>138.10384123830599</v>
      </c>
      <c r="O44">
        <v>16.837281466568498</v>
      </c>
      <c r="P44">
        <v>94.235442951681506</v>
      </c>
      <c r="Q44">
        <v>108.04213725697799</v>
      </c>
      <c r="R44">
        <v>38.964287730608099</v>
      </c>
      <c r="S44">
        <v>93.806192696241297</v>
      </c>
      <c r="T44">
        <f t="shared" si="5"/>
        <v>80.740551281148129</v>
      </c>
      <c r="U44">
        <f t="shared" si="6"/>
        <v>12.877064161672532</v>
      </c>
    </row>
    <row r="45" spans="1:21" x14ac:dyDescent="0.2">
      <c r="A45">
        <f t="shared" si="7"/>
        <v>12</v>
      </c>
      <c r="B45">
        <v>78.711286870217506</v>
      </c>
      <c r="C45">
        <v>116.82398932674499</v>
      </c>
      <c r="D45">
        <v>57.313827611195897</v>
      </c>
      <c r="E45">
        <v>167.99264873508301</v>
      </c>
      <c r="F45">
        <v>50.842449452753698</v>
      </c>
      <c r="G45">
        <v>151.85212621616299</v>
      </c>
      <c r="H45">
        <v>82.874781900788705</v>
      </c>
      <c r="I45">
        <v>92.437642173499697</v>
      </c>
      <c r="J45">
        <v>132.01597745194101</v>
      </c>
      <c r="K45">
        <v>107.60954970249701</v>
      </c>
      <c r="L45">
        <v>124.243590396299</v>
      </c>
      <c r="M45">
        <v>83.667785868031004</v>
      </c>
      <c r="N45">
        <v>74.511958732953801</v>
      </c>
      <c r="O45">
        <v>77.040798352842899</v>
      </c>
      <c r="P45">
        <v>102.235150749116</v>
      </c>
      <c r="Q45">
        <v>131.67660146796999</v>
      </c>
      <c r="R45">
        <v>74.583933312678298</v>
      </c>
      <c r="S45">
        <v>130.11161956818199</v>
      </c>
      <c r="T45">
        <f t="shared" si="5"/>
        <v>102.03031766049763</v>
      </c>
      <c r="U45">
        <f t="shared" si="6"/>
        <v>7.7201907044476901</v>
      </c>
    </row>
    <row r="46" spans="1:21" x14ac:dyDescent="0.2">
      <c r="A46">
        <f t="shared" si="7"/>
        <v>13</v>
      </c>
      <c r="B46">
        <v>111.39996559552699</v>
      </c>
      <c r="C46">
        <v>99.091854404922103</v>
      </c>
      <c r="D46">
        <v>136.96203232960599</v>
      </c>
      <c r="E46">
        <v>128.653902727732</v>
      </c>
      <c r="F46">
        <v>178.49021135376199</v>
      </c>
      <c r="G46">
        <v>117.465823905192</v>
      </c>
      <c r="H46">
        <v>45.0152734288394</v>
      </c>
      <c r="I46">
        <v>45.480449319796797</v>
      </c>
      <c r="J46">
        <v>102.121491127273</v>
      </c>
      <c r="K46">
        <v>123.836270388633</v>
      </c>
      <c r="L46">
        <v>50.727222633838402</v>
      </c>
      <c r="M46">
        <v>83.695121312711606</v>
      </c>
      <c r="N46">
        <v>140.91830086342301</v>
      </c>
      <c r="O46">
        <v>95.941388431297099</v>
      </c>
      <c r="P46">
        <v>65.157798254818502</v>
      </c>
      <c r="Q46">
        <v>119.392738675307</v>
      </c>
      <c r="R46">
        <v>76.459466693841506</v>
      </c>
      <c r="S46">
        <v>93.795081070518805</v>
      </c>
      <c r="T46">
        <f t="shared" si="5"/>
        <v>100.8113551398355</v>
      </c>
      <c r="U46">
        <f t="shared" si="6"/>
        <v>8.4612653223200045</v>
      </c>
    </row>
    <row r="47" spans="1:21" x14ac:dyDescent="0.2">
      <c r="A47">
        <f t="shared" si="7"/>
        <v>14</v>
      </c>
      <c r="B47">
        <v>81.353442795171802</v>
      </c>
      <c r="C47">
        <v>69.366489919280895</v>
      </c>
      <c r="D47">
        <v>103.36787471363</v>
      </c>
      <c r="E47">
        <v>4.7306206528108499</v>
      </c>
      <c r="F47">
        <v>94.768165714254707</v>
      </c>
      <c r="G47">
        <v>47.827492647042497</v>
      </c>
      <c r="H47">
        <v>78.360347324374899</v>
      </c>
      <c r="I47">
        <v>69.203375961691094</v>
      </c>
      <c r="J47">
        <v>41.579880033334597</v>
      </c>
      <c r="K47">
        <v>52.292598834240898</v>
      </c>
      <c r="L47">
        <v>100.387531562571</v>
      </c>
      <c r="M47">
        <v>85.894473940724595</v>
      </c>
      <c r="N47">
        <v>126.932715470728</v>
      </c>
      <c r="O47">
        <v>114.80830723394</v>
      </c>
      <c r="P47">
        <v>114.315483990343</v>
      </c>
      <c r="Q47">
        <v>83.618625655344701</v>
      </c>
      <c r="R47">
        <v>80.187836621604603</v>
      </c>
      <c r="S47">
        <v>90.276294144671994</v>
      </c>
      <c r="T47">
        <f t="shared" si="5"/>
        <v>79.959530956431124</v>
      </c>
      <c r="U47">
        <f t="shared" si="6"/>
        <v>7.0255415893717776</v>
      </c>
    </row>
    <row r="48" spans="1:21" x14ac:dyDescent="0.2">
      <c r="A48">
        <f t="shared" si="7"/>
        <v>15</v>
      </c>
      <c r="B48">
        <v>75.463872028176795</v>
      </c>
      <c r="C48">
        <v>-3.6751738627127701</v>
      </c>
      <c r="D48">
        <v>105.66295748866</v>
      </c>
      <c r="E48">
        <v>26.087753980430001</v>
      </c>
      <c r="F48">
        <v>23.072847528877499</v>
      </c>
      <c r="G48">
        <v>130.711449236422</v>
      </c>
      <c r="H48">
        <v>74.539284499072494</v>
      </c>
      <c r="I48">
        <v>66.848335352903504</v>
      </c>
      <c r="J48">
        <v>113.636866108427</v>
      </c>
      <c r="K48">
        <v>79.948275800202893</v>
      </c>
      <c r="L48">
        <v>74.002488440083496</v>
      </c>
      <c r="M48">
        <v>72.451968719135806</v>
      </c>
      <c r="N48">
        <v>75.446501737935506</v>
      </c>
      <c r="O48">
        <v>181.72165299470399</v>
      </c>
      <c r="P48">
        <v>115.79084170354101</v>
      </c>
      <c r="Q48">
        <v>160.05955311109901</v>
      </c>
      <c r="R48">
        <v>50.714648423300098</v>
      </c>
      <c r="S48">
        <v>68.261423879482095</v>
      </c>
      <c r="T48">
        <f t="shared" si="5"/>
        <v>82.819197064985573</v>
      </c>
      <c r="U48">
        <f t="shared" si="6"/>
        <v>10.95708508959475</v>
      </c>
    </row>
    <row r="51" spans="1:8" x14ac:dyDescent="0.2">
      <c r="A51" s="3" t="s">
        <v>81</v>
      </c>
    </row>
    <row r="53" spans="1:8" x14ac:dyDescent="0.2">
      <c r="C53" s="12" t="s">
        <v>82</v>
      </c>
      <c r="D53" s="12"/>
      <c r="E53" s="12"/>
      <c r="F53" s="12"/>
      <c r="G53" s="12" t="s">
        <v>41</v>
      </c>
      <c r="H53" s="12"/>
    </row>
    <row r="54" spans="1:8" x14ac:dyDescent="0.2">
      <c r="C54" s="12" t="s">
        <v>38</v>
      </c>
      <c r="D54" s="12"/>
      <c r="E54" s="12" t="s">
        <v>39</v>
      </c>
      <c r="F54" s="12"/>
      <c r="G54" s="5" t="s">
        <v>38</v>
      </c>
      <c r="H54" s="5" t="s">
        <v>39</v>
      </c>
    </row>
    <row r="55" spans="1:8" x14ac:dyDescent="0.2">
      <c r="B55" t="s">
        <v>40</v>
      </c>
      <c r="C55" t="s">
        <v>13</v>
      </c>
      <c r="D55" t="s">
        <v>14</v>
      </c>
      <c r="E55" t="s">
        <v>13</v>
      </c>
      <c r="F55" t="s">
        <v>14</v>
      </c>
      <c r="G55" s="5" t="s">
        <v>42</v>
      </c>
      <c r="H55" s="5" t="s">
        <v>43</v>
      </c>
    </row>
    <row r="56" spans="1:8" x14ac:dyDescent="0.2">
      <c r="B56">
        <v>1</v>
      </c>
      <c r="C56">
        <v>1.92785391293705</v>
      </c>
      <c r="D56">
        <v>2.28069986985283</v>
      </c>
      <c r="E56">
        <v>1.86621652075733</v>
      </c>
      <c r="F56">
        <v>1.2088694755127101</v>
      </c>
      <c r="G56">
        <v>118.302525650308</v>
      </c>
      <c r="H56">
        <v>64.776485582827604</v>
      </c>
    </row>
    <row r="57" spans="1:8" x14ac:dyDescent="0.2">
      <c r="B57">
        <v>2</v>
      </c>
      <c r="C57">
        <v>4.1234070042601099</v>
      </c>
      <c r="D57">
        <v>6.1449576233392795</v>
      </c>
      <c r="E57">
        <v>3.1686051740614101</v>
      </c>
      <c r="F57">
        <v>2.13383992056924</v>
      </c>
      <c r="G57">
        <v>149.02622071967701</v>
      </c>
      <c r="H57">
        <v>67.343193719341201</v>
      </c>
    </row>
    <row r="58" spans="1:8" x14ac:dyDescent="0.2">
      <c r="B58">
        <v>3</v>
      </c>
      <c r="C58">
        <v>4.8398922972375402</v>
      </c>
      <c r="D58">
        <v>5.5134119386857501</v>
      </c>
      <c r="E58">
        <v>4.9128710072391097</v>
      </c>
      <c r="F58">
        <v>4.6813128212767001</v>
      </c>
      <c r="G58">
        <v>113.916004739044</v>
      </c>
      <c r="H58">
        <v>95.286703322330098</v>
      </c>
    </row>
    <row r="59" spans="1:8" x14ac:dyDescent="0.2">
      <c r="B59">
        <v>4</v>
      </c>
      <c r="C59">
        <v>3.8821803730361704</v>
      </c>
      <c r="D59">
        <v>2.9552281685789401</v>
      </c>
      <c r="E59">
        <v>2.9444985051082999</v>
      </c>
      <c r="F59">
        <v>2.1788829265888099</v>
      </c>
      <c r="G59">
        <v>76.122897047869898</v>
      </c>
      <c r="H59">
        <v>73.998438878768297</v>
      </c>
    </row>
    <row r="60" spans="1:8" x14ac:dyDescent="0.2">
      <c r="B60">
        <v>5</v>
      </c>
      <c r="C60">
        <v>1.8860545703909899</v>
      </c>
      <c r="D60">
        <v>2.4648961358974</v>
      </c>
      <c r="E60">
        <v>1.1028597589095299</v>
      </c>
      <c r="F60">
        <v>1.27592556741894</v>
      </c>
      <c r="G60">
        <v>130.69060538298299</v>
      </c>
      <c r="H60">
        <v>115.69245836664901</v>
      </c>
    </row>
    <row r="61" spans="1:8" x14ac:dyDescent="0.2">
      <c r="B61">
        <v>6</v>
      </c>
      <c r="C61">
        <v>4.3891640501714697</v>
      </c>
      <c r="D61">
        <v>5.27784136739331</v>
      </c>
      <c r="E61">
        <v>4.5681665027179905</v>
      </c>
      <c r="F61">
        <v>4.7891126368793895</v>
      </c>
      <c r="G61">
        <v>120.24707454685201</v>
      </c>
      <c r="H61">
        <v>104.836648008122</v>
      </c>
    </row>
    <row r="62" spans="1:8" x14ac:dyDescent="0.2">
      <c r="B62">
        <v>7</v>
      </c>
      <c r="C62">
        <v>2.2325754616886599</v>
      </c>
      <c r="D62">
        <v>2.8466035640444503</v>
      </c>
      <c r="E62">
        <v>1.4962278641050299</v>
      </c>
      <c r="F62">
        <v>1.08581761268095</v>
      </c>
      <c r="G62">
        <v>127.503128691174</v>
      </c>
      <c r="H62">
        <v>72.5703376290503</v>
      </c>
    </row>
    <row r="63" spans="1:8" x14ac:dyDescent="0.2">
      <c r="B63">
        <v>8</v>
      </c>
      <c r="C63">
        <v>1.7838255953345699</v>
      </c>
      <c r="D63">
        <v>1.6157967848372601</v>
      </c>
      <c r="E63">
        <v>2.4599849398056199</v>
      </c>
      <c r="F63">
        <v>1.8590139371241901</v>
      </c>
      <c r="G63">
        <v>90.580423840941904</v>
      </c>
      <c r="H63">
        <v>75.570134883471496</v>
      </c>
    </row>
    <row r="64" spans="1:8" x14ac:dyDescent="0.2">
      <c r="B64">
        <v>9</v>
      </c>
      <c r="C64">
        <v>4.3891640501714697</v>
      </c>
      <c r="D64">
        <v>5.27784136739331</v>
      </c>
      <c r="E64">
        <v>5.2545594081572995</v>
      </c>
      <c r="F64">
        <v>4.7891126368793895</v>
      </c>
      <c r="G64">
        <v>120.24707454685201</v>
      </c>
      <c r="H64">
        <v>91.142039986162501</v>
      </c>
    </row>
    <row r="65" spans="1:8" x14ac:dyDescent="0.2">
      <c r="B65">
        <v>10</v>
      </c>
      <c r="C65">
        <v>5.8009610087271506</v>
      </c>
      <c r="D65">
        <v>5.4144051407994098</v>
      </c>
      <c r="E65">
        <v>3.4360002830227101</v>
      </c>
      <c r="F65">
        <v>3.3805740603590797</v>
      </c>
      <c r="G65">
        <v>93.336347764685996</v>
      </c>
      <c r="H65">
        <v>98.386897028574694</v>
      </c>
    </row>
    <row r="66" spans="1:8" x14ac:dyDescent="0.2">
      <c r="B66">
        <v>11</v>
      </c>
      <c r="C66">
        <v>3.14614123922847</v>
      </c>
      <c r="D66">
        <v>4.6081190249418595</v>
      </c>
      <c r="E66">
        <v>3.7120487042005799</v>
      </c>
      <c r="F66">
        <v>3.25699315230862</v>
      </c>
      <c r="G66">
        <v>146.468917780434</v>
      </c>
      <c r="H66">
        <v>87.741121193344895</v>
      </c>
    </row>
    <row r="67" spans="1:8" x14ac:dyDescent="0.2">
      <c r="B67">
        <v>12</v>
      </c>
      <c r="C67">
        <v>4.7443048872266198</v>
      </c>
      <c r="D67">
        <v>5.2340475562973401</v>
      </c>
      <c r="E67">
        <v>4.3900960056778597</v>
      </c>
      <c r="F67">
        <v>3.19447039543105</v>
      </c>
      <c r="G67">
        <v>110.322748657855</v>
      </c>
      <c r="H67">
        <v>72.765388075785395</v>
      </c>
    </row>
    <row r="68" spans="1:8" x14ac:dyDescent="0.2">
      <c r="B68">
        <v>13</v>
      </c>
      <c r="C68">
        <v>2.1866132033947001</v>
      </c>
      <c r="D68">
        <v>3.0522334061258598</v>
      </c>
      <c r="E68">
        <v>3.2092949934944301</v>
      </c>
      <c r="F68">
        <v>3.5681796568267798</v>
      </c>
      <c r="G68">
        <v>139.587257654317</v>
      </c>
      <c r="H68">
        <v>111.182663608669</v>
      </c>
    </row>
    <row r="69" spans="1:8" x14ac:dyDescent="0.2">
      <c r="B69">
        <v>14</v>
      </c>
      <c r="C69">
        <v>3.3422805101965198</v>
      </c>
      <c r="D69">
        <v>4.7293040483767701</v>
      </c>
      <c r="E69">
        <v>2.71214738717154</v>
      </c>
      <c r="F69">
        <v>2.6381026634053</v>
      </c>
      <c r="G69">
        <v>141.49931563041301</v>
      </c>
      <c r="H69">
        <v>97.269885695870599</v>
      </c>
    </row>
    <row r="70" spans="1:8" x14ac:dyDescent="0.2">
      <c r="B70">
        <v>15</v>
      </c>
      <c r="C70">
        <v>2.68130578139146</v>
      </c>
      <c r="D70">
        <v>4.9751302385836</v>
      </c>
      <c r="E70">
        <v>4.9175084954115098</v>
      </c>
      <c r="F70">
        <v>4.8362193030603899</v>
      </c>
      <c r="G70">
        <v>185.54878272785999</v>
      </c>
      <c r="H70">
        <v>98.346943529899903</v>
      </c>
    </row>
    <row r="71" spans="1:8" x14ac:dyDescent="0.2">
      <c r="B71">
        <v>16</v>
      </c>
      <c r="C71">
        <v>4.2050535158971902</v>
      </c>
      <c r="D71">
        <v>5.3654415518664695</v>
      </c>
      <c r="E71">
        <v>4.2324084102197705</v>
      </c>
      <c r="F71">
        <v>5.1025040207068297</v>
      </c>
      <c r="G71">
        <v>127.59508366736399</v>
      </c>
      <c r="H71">
        <v>120.55793123334</v>
      </c>
    </row>
    <row r="72" spans="1:8" x14ac:dyDescent="0.2">
      <c r="B72">
        <v>17</v>
      </c>
      <c r="C72">
        <v>4.2017566088282301</v>
      </c>
      <c r="D72">
        <v>5.3480825903825098</v>
      </c>
      <c r="E72">
        <v>4.9855118247988504</v>
      </c>
      <c r="F72">
        <v>3.1998029222061302</v>
      </c>
      <c r="G72">
        <v>127.282065294923</v>
      </c>
      <c r="H72">
        <v>64.182034556406506</v>
      </c>
    </row>
    <row r="73" spans="1:8" x14ac:dyDescent="0.2">
      <c r="B73">
        <v>18</v>
      </c>
      <c r="C73">
        <v>5.9165021545420506</v>
      </c>
      <c r="D73">
        <v>5.33151869608092</v>
      </c>
      <c r="E73">
        <v>4.18952836682619</v>
      </c>
      <c r="F73">
        <v>3.9905308920144997</v>
      </c>
      <c r="G73">
        <v>90.112680716053802</v>
      </c>
      <c r="H73">
        <v>95.250122271819194</v>
      </c>
    </row>
    <row r="74" spans="1:8" x14ac:dyDescent="0.2">
      <c r="B74" t="s">
        <v>44</v>
      </c>
      <c r="C74">
        <f>AVERAGE(C56:C73)</f>
        <v>3.6488353458144669</v>
      </c>
      <c r="D74">
        <f t="shared" ref="D74:H74" si="8">AVERAGE(D56:D73)</f>
        <v>4.3575310596376262</v>
      </c>
      <c r="E74">
        <f t="shared" si="8"/>
        <v>3.5310296750936145</v>
      </c>
      <c r="F74">
        <f t="shared" si="8"/>
        <v>3.1760702556249445</v>
      </c>
      <c r="G74">
        <f t="shared" si="8"/>
        <v>122.68828639220042</v>
      </c>
      <c r="H74">
        <f t="shared" si="8"/>
        <v>89.272190420579605</v>
      </c>
    </row>
    <row r="75" spans="1:8" x14ac:dyDescent="0.2">
      <c r="B75" t="s">
        <v>45</v>
      </c>
      <c r="C75">
        <f>STDEV(C56:C73)/SQRT(18)</f>
        <v>0.30974204208730027</v>
      </c>
      <c r="D75">
        <f t="shared" ref="D75:H75" si="9">STDEV(D56:D73)/SQRT(18)</f>
        <v>0.32841412026843103</v>
      </c>
      <c r="E75">
        <f t="shared" si="9"/>
        <v>0.29651295806934813</v>
      </c>
      <c r="F75">
        <f t="shared" si="9"/>
        <v>0.31704020564272128</v>
      </c>
      <c r="G75">
        <f t="shared" si="9"/>
        <v>6.0944222407623947</v>
      </c>
      <c r="H75">
        <f t="shared" si="9"/>
        <v>4.1966328716963845</v>
      </c>
    </row>
    <row r="80" spans="1:8" x14ac:dyDescent="0.2">
      <c r="A80" s="7" t="s">
        <v>79</v>
      </c>
    </row>
    <row r="81" spans="1:15" x14ac:dyDescent="0.2">
      <c r="A81" s="10" t="s">
        <v>77</v>
      </c>
    </row>
    <row r="82" spans="1:15" x14ac:dyDescent="0.2">
      <c r="A82" t="s">
        <v>56</v>
      </c>
      <c r="B82" t="s">
        <v>57</v>
      </c>
      <c r="C82" t="s">
        <v>58</v>
      </c>
      <c r="D82" t="s">
        <v>59</v>
      </c>
      <c r="E82" t="s">
        <v>60</v>
      </c>
      <c r="F82" t="s">
        <v>61</v>
      </c>
      <c r="G82" t="s">
        <v>62</v>
      </c>
      <c r="H82" t="s">
        <v>63</v>
      </c>
      <c r="I82" t="s">
        <v>64</v>
      </c>
      <c r="J82" t="s">
        <v>65</v>
      </c>
      <c r="K82" t="s">
        <v>66</v>
      </c>
      <c r="L82" t="s">
        <v>67</v>
      </c>
      <c r="M82" t="s">
        <v>68</v>
      </c>
      <c r="N82" t="s">
        <v>44</v>
      </c>
      <c r="O82" t="s">
        <v>51</v>
      </c>
    </row>
    <row r="83" spans="1:15" x14ac:dyDescent="0.2">
      <c r="A83">
        <v>-5</v>
      </c>
      <c r="B83">
        <v>51.1918875904625</v>
      </c>
      <c r="C83">
        <v>41.886357346099899</v>
      </c>
      <c r="D83">
        <v>72.877764519638106</v>
      </c>
      <c r="E83">
        <v>121.76006993528399</v>
      </c>
      <c r="F83">
        <v>142.46890064455599</v>
      </c>
      <c r="G83">
        <v>96.640494142547098</v>
      </c>
      <c r="H83">
        <v>28.062120384475101</v>
      </c>
      <c r="I83">
        <v>85.058167343904898</v>
      </c>
      <c r="J83">
        <v>105.817000913388</v>
      </c>
      <c r="K83">
        <v>88.348727767657095</v>
      </c>
      <c r="L83">
        <v>73.776003050342794</v>
      </c>
      <c r="M83">
        <v>113.36794608345301</v>
      </c>
      <c r="N83">
        <f>AVERAGE(B83:M83)</f>
        <v>85.104619976817375</v>
      </c>
      <c r="O83">
        <f>STDEV(A83:M83)/SQRT(12)</f>
        <v>11.79971514809842</v>
      </c>
    </row>
    <row r="84" spans="1:15" x14ac:dyDescent="0.2">
      <c r="A84">
        <v>-4</v>
      </c>
      <c r="B84">
        <v>94.132280763553794</v>
      </c>
      <c r="C84">
        <v>130.793892670042</v>
      </c>
      <c r="D84">
        <v>110.13956436347701</v>
      </c>
      <c r="E84">
        <v>51.640628988655401</v>
      </c>
      <c r="F84">
        <v>12.5050385878925</v>
      </c>
      <c r="G84">
        <v>155.46234553192301</v>
      </c>
      <c r="H84">
        <v>102.86754287275301</v>
      </c>
      <c r="I84">
        <v>134.42308927267101</v>
      </c>
      <c r="J84">
        <v>90.246157344432007</v>
      </c>
      <c r="K84">
        <v>122.933542210447</v>
      </c>
      <c r="L84">
        <v>107.588214863575</v>
      </c>
      <c r="M84">
        <v>112.954875135579</v>
      </c>
      <c r="N84">
        <f t="shared" ref="N84:N103" si="10">AVERAGE(B84:M84)</f>
        <v>102.14059771708342</v>
      </c>
      <c r="O84">
        <f t="shared" ref="O84:O103" si="11">STDEV(A84:M84)/SQRT(12)</f>
        <v>13.575784852866564</v>
      </c>
    </row>
    <row r="85" spans="1:15" x14ac:dyDescent="0.2">
      <c r="A85">
        <f>A84+1</f>
        <v>-3</v>
      </c>
      <c r="B85">
        <v>145.11774920080501</v>
      </c>
      <c r="C85">
        <v>112.28966342893401</v>
      </c>
      <c r="D85">
        <v>58.830812580540197</v>
      </c>
      <c r="E85">
        <v>70.364861359410497</v>
      </c>
      <c r="F85">
        <v>94.733385701182996</v>
      </c>
      <c r="G85">
        <v>194.31208875726301</v>
      </c>
      <c r="H85">
        <v>40.107303929413398</v>
      </c>
      <c r="I85">
        <v>65.186438652306805</v>
      </c>
      <c r="J85">
        <v>115.745418980107</v>
      </c>
      <c r="K85">
        <v>131.852969347748</v>
      </c>
      <c r="L85">
        <v>101.109825845126</v>
      </c>
      <c r="M85">
        <v>117.138852939583</v>
      </c>
      <c r="N85">
        <f t="shared" si="10"/>
        <v>103.89911422686833</v>
      </c>
      <c r="O85">
        <f t="shared" si="11"/>
        <v>14.530826904926366</v>
      </c>
    </row>
    <row r="86" spans="1:15" x14ac:dyDescent="0.2">
      <c r="A86">
        <f t="shared" ref="A86:A103" si="12">A85+1</f>
        <v>-2</v>
      </c>
      <c r="B86">
        <v>80.873735550808107</v>
      </c>
      <c r="C86">
        <v>71.317830286969993</v>
      </c>
      <c r="D86">
        <v>77.845748144501101</v>
      </c>
      <c r="E86">
        <v>91.091935096195002</v>
      </c>
      <c r="F86">
        <v>136.38949051164201</v>
      </c>
      <c r="G86">
        <v>72.850152088277596</v>
      </c>
      <c r="H86">
        <v>91.854106076942202</v>
      </c>
      <c r="I86">
        <v>88.410504861681801</v>
      </c>
      <c r="J86">
        <v>58.077415160171697</v>
      </c>
      <c r="K86">
        <v>117.596317969133</v>
      </c>
      <c r="L86">
        <v>106.652773450875</v>
      </c>
      <c r="M86">
        <v>129.147920239082</v>
      </c>
      <c r="N86">
        <f t="shared" si="10"/>
        <v>93.508994119689973</v>
      </c>
      <c r="O86">
        <f t="shared" si="11"/>
        <v>10.170866958464213</v>
      </c>
    </row>
    <row r="87" spans="1:15" x14ac:dyDescent="0.2">
      <c r="A87">
        <f t="shared" si="12"/>
        <v>-1</v>
      </c>
      <c r="B87">
        <v>111.15758288637799</v>
      </c>
      <c r="C87">
        <v>128.11029353787799</v>
      </c>
      <c r="D87">
        <v>111.107056617354</v>
      </c>
      <c r="E87">
        <v>47.311946779410299</v>
      </c>
      <c r="F87">
        <v>104.95578027275501</v>
      </c>
      <c r="G87">
        <v>28.6300427522573</v>
      </c>
      <c r="H87">
        <v>181.25768597928101</v>
      </c>
      <c r="I87">
        <v>91.7397291566825</v>
      </c>
      <c r="J87">
        <v>130.11400760190099</v>
      </c>
      <c r="K87">
        <v>39.268442705014401</v>
      </c>
      <c r="L87">
        <v>110.873182790081</v>
      </c>
      <c r="M87">
        <v>27.3904056023033</v>
      </c>
      <c r="N87">
        <f t="shared" si="10"/>
        <v>92.6596797234413</v>
      </c>
      <c r="O87">
        <f t="shared" si="11"/>
        <v>15.147354739946373</v>
      </c>
    </row>
    <row r="88" spans="1:15" x14ac:dyDescent="0.2">
      <c r="A88">
        <f t="shared" si="12"/>
        <v>0</v>
      </c>
      <c r="B88" t="s">
        <v>71</v>
      </c>
      <c r="C88" t="s">
        <v>71</v>
      </c>
      <c r="D88" t="s">
        <v>71</v>
      </c>
      <c r="E88" t="s">
        <v>71</v>
      </c>
      <c r="F88" t="s">
        <v>71</v>
      </c>
      <c r="G88" t="s">
        <v>71</v>
      </c>
      <c r="H88" t="s">
        <v>71</v>
      </c>
      <c r="I88" t="s">
        <v>71</v>
      </c>
      <c r="J88" t="s">
        <v>71</v>
      </c>
      <c r="K88" t="s">
        <v>71</v>
      </c>
      <c r="L88" t="s">
        <v>71</v>
      </c>
      <c r="M88" t="s">
        <v>71</v>
      </c>
      <c r="N88" t="s">
        <v>71</v>
      </c>
      <c r="O88" t="s">
        <v>71</v>
      </c>
    </row>
    <row r="89" spans="1:15" x14ac:dyDescent="0.2">
      <c r="A89">
        <f t="shared" si="12"/>
        <v>1</v>
      </c>
      <c r="B89">
        <v>90.155894565263097</v>
      </c>
      <c r="C89">
        <v>117.83040992667399</v>
      </c>
      <c r="D89">
        <v>37.308714374304301</v>
      </c>
      <c r="E89">
        <v>86.067616459548901</v>
      </c>
      <c r="F89">
        <v>95.802682272238499</v>
      </c>
      <c r="G89">
        <v>99.173280825908904</v>
      </c>
      <c r="H89">
        <v>100.62195343321601</v>
      </c>
      <c r="I89">
        <v>117.964999829877</v>
      </c>
      <c r="J89">
        <v>123.938173988307</v>
      </c>
      <c r="K89">
        <v>103.252972344588</v>
      </c>
      <c r="L89">
        <v>118.307231773634</v>
      </c>
      <c r="M89">
        <v>85.265503149619903</v>
      </c>
      <c r="N89">
        <f t="shared" si="10"/>
        <v>97.974119411931625</v>
      </c>
      <c r="O89">
        <f t="shared" si="11"/>
        <v>10.085671946886265</v>
      </c>
    </row>
    <row r="90" spans="1:15" x14ac:dyDescent="0.2">
      <c r="A90">
        <f t="shared" si="12"/>
        <v>2</v>
      </c>
      <c r="B90">
        <v>134.42711831812699</v>
      </c>
      <c r="C90">
        <v>33.174347414944201</v>
      </c>
      <c r="D90">
        <v>33.321337558388699</v>
      </c>
      <c r="E90">
        <v>190.48103609453</v>
      </c>
      <c r="F90">
        <v>19.5709393793943</v>
      </c>
      <c r="G90">
        <v>47.521571213146501</v>
      </c>
      <c r="H90">
        <v>53.000879629491401</v>
      </c>
      <c r="I90">
        <v>199.15866624826501</v>
      </c>
      <c r="J90">
        <v>92.832468565323296</v>
      </c>
      <c r="K90">
        <v>96.034561855941504</v>
      </c>
      <c r="L90">
        <v>111.630874250389</v>
      </c>
      <c r="M90">
        <v>55.047358604187501</v>
      </c>
      <c r="N90">
        <f t="shared" si="10"/>
        <v>88.850096594344038</v>
      </c>
      <c r="O90">
        <f t="shared" si="11"/>
        <v>18.112671739141863</v>
      </c>
    </row>
    <row r="91" spans="1:15" x14ac:dyDescent="0.2">
      <c r="A91">
        <f t="shared" si="12"/>
        <v>3</v>
      </c>
      <c r="B91">
        <v>162.930517511944</v>
      </c>
      <c r="C91">
        <v>13.1423157795418</v>
      </c>
      <c r="D91">
        <v>65.349460856628497</v>
      </c>
      <c r="E91">
        <v>130.01130242949401</v>
      </c>
      <c r="F91">
        <v>6.2372794112307899</v>
      </c>
      <c r="G91">
        <v>59.240221500879798</v>
      </c>
      <c r="H91">
        <v>126.122244044486</v>
      </c>
      <c r="I91">
        <v>156.82399905687899</v>
      </c>
      <c r="J91">
        <v>51.209432507523097</v>
      </c>
      <c r="K91">
        <v>22.6692092063183</v>
      </c>
      <c r="L91">
        <v>104.67757832977399</v>
      </c>
      <c r="M91">
        <v>51.090281128477102</v>
      </c>
      <c r="N91">
        <f t="shared" si="10"/>
        <v>79.125320146931358</v>
      </c>
      <c r="O91">
        <f t="shared" si="11"/>
        <v>16.428478279394753</v>
      </c>
    </row>
    <row r="92" spans="1:15" x14ac:dyDescent="0.2">
      <c r="A92">
        <f t="shared" si="12"/>
        <v>4</v>
      </c>
      <c r="B92">
        <v>163.275153703375</v>
      </c>
      <c r="C92">
        <v>12.9736223729952</v>
      </c>
      <c r="D92">
        <v>51.595232698643997</v>
      </c>
      <c r="E92">
        <v>156.354691367344</v>
      </c>
      <c r="F92">
        <v>14.839999356252401</v>
      </c>
      <c r="G92">
        <v>104.590634806015</v>
      </c>
      <c r="H92">
        <v>51.616734686147801</v>
      </c>
      <c r="I92">
        <v>87.536162667188506</v>
      </c>
      <c r="J92">
        <v>110.281682109431</v>
      </c>
      <c r="K92">
        <v>99.2253361786222</v>
      </c>
      <c r="L92">
        <v>117.602578993997</v>
      </c>
      <c r="M92">
        <v>69.386370557189593</v>
      </c>
      <c r="N92">
        <f t="shared" si="10"/>
        <v>86.606516624766812</v>
      </c>
      <c r="O92">
        <f t="shared" si="11"/>
        <v>14.992001330717059</v>
      </c>
    </row>
    <row r="93" spans="1:15" x14ac:dyDescent="0.2">
      <c r="A93">
        <f t="shared" si="12"/>
        <v>5</v>
      </c>
      <c r="B93">
        <v>100.152152857206</v>
      </c>
      <c r="C93">
        <v>129.605740187328</v>
      </c>
      <c r="D93">
        <v>84.912622601899599</v>
      </c>
      <c r="E93">
        <v>155.07102287184901</v>
      </c>
      <c r="F93">
        <v>45.174833196500501</v>
      </c>
      <c r="G93">
        <v>27.684656755767101</v>
      </c>
      <c r="H93">
        <v>125.898675062187</v>
      </c>
      <c r="I93">
        <v>142.94149233182199</v>
      </c>
      <c r="J93">
        <v>33.807270860471398</v>
      </c>
      <c r="K93">
        <v>107.403109662128</v>
      </c>
      <c r="L93">
        <v>100.556786754857</v>
      </c>
      <c r="M93">
        <v>111.217865306582</v>
      </c>
      <c r="N93">
        <f t="shared" si="10"/>
        <v>97.035519037383139</v>
      </c>
      <c r="O93">
        <f t="shared" si="11"/>
        <v>13.734315200193135</v>
      </c>
    </row>
    <row r="94" spans="1:15" x14ac:dyDescent="0.2">
      <c r="A94">
        <f t="shared" si="12"/>
        <v>6</v>
      </c>
      <c r="B94">
        <v>94.819014777522398</v>
      </c>
      <c r="C94">
        <v>81.617339322629604</v>
      </c>
      <c r="D94">
        <v>44.654107835827297</v>
      </c>
      <c r="E94">
        <v>59.611559761708698</v>
      </c>
      <c r="F94">
        <v>143.14506658438799</v>
      </c>
      <c r="G94">
        <v>119.26242028946599</v>
      </c>
      <c r="H94">
        <v>33.599921387626701</v>
      </c>
      <c r="I94">
        <v>147.46313036164199</v>
      </c>
      <c r="J94">
        <v>34.783145623390503</v>
      </c>
      <c r="K94">
        <v>42.166095180152801</v>
      </c>
      <c r="L94">
        <v>78.887519895477496</v>
      </c>
      <c r="M94">
        <v>97.599629349016794</v>
      </c>
      <c r="N94">
        <f t="shared" si="10"/>
        <v>81.467412530737363</v>
      </c>
      <c r="O94">
        <f t="shared" si="11"/>
        <v>12.676163975598463</v>
      </c>
    </row>
    <row r="95" spans="1:15" x14ac:dyDescent="0.2">
      <c r="A95">
        <f t="shared" si="12"/>
        <v>7</v>
      </c>
      <c r="B95">
        <v>80.484090496206704</v>
      </c>
      <c r="C95">
        <v>37.535608132060801</v>
      </c>
      <c r="D95">
        <v>89.873466962600702</v>
      </c>
      <c r="E95">
        <v>91.352374737455804</v>
      </c>
      <c r="F95">
        <v>79.705215565642206</v>
      </c>
      <c r="G95">
        <v>47.446928974993099</v>
      </c>
      <c r="H95">
        <v>20.9866579795573</v>
      </c>
      <c r="I95">
        <v>105.913481574721</v>
      </c>
      <c r="J95">
        <v>37.951614115161597</v>
      </c>
      <c r="K95">
        <v>56.689299069345402</v>
      </c>
      <c r="L95">
        <v>100.489534242273</v>
      </c>
      <c r="M95">
        <v>57.377485780225001</v>
      </c>
      <c r="N95">
        <f t="shared" si="10"/>
        <v>67.150479802520223</v>
      </c>
      <c r="O95">
        <f t="shared" si="11"/>
        <v>9.0696349688095754</v>
      </c>
    </row>
    <row r="96" spans="1:15" x14ac:dyDescent="0.2">
      <c r="A96">
        <f t="shared" si="12"/>
        <v>8</v>
      </c>
      <c r="B96">
        <v>57.304897898802999</v>
      </c>
      <c r="C96">
        <v>21.901292192396198</v>
      </c>
      <c r="D96">
        <v>41.5813623897836</v>
      </c>
      <c r="E96">
        <v>88.3381686672233</v>
      </c>
      <c r="F96">
        <v>100.43848448063</v>
      </c>
      <c r="G96">
        <v>76.297096695144006</v>
      </c>
      <c r="H96">
        <v>86.852161536926204</v>
      </c>
      <c r="I96">
        <v>43.815699019588102</v>
      </c>
      <c r="J96">
        <v>43.662375418430003</v>
      </c>
      <c r="K96">
        <v>113.19907062550899</v>
      </c>
      <c r="L96">
        <v>75.122924825884596</v>
      </c>
      <c r="M96">
        <v>56.716728039733603</v>
      </c>
      <c r="N96">
        <f t="shared" si="10"/>
        <v>67.102521815837633</v>
      </c>
      <c r="O96">
        <f t="shared" si="11"/>
        <v>8.9133596608003245</v>
      </c>
    </row>
    <row r="97" spans="1:15" x14ac:dyDescent="0.2">
      <c r="A97">
        <f t="shared" si="12"/>
        <v>9</v>
      </c>
      <c r="B97">
        <v>121.452521211934</v>
      </c>
      <c r="C97">
        <v>124.601179807484</v>
      </c>
      <c r="D97">
        <v>44.280590815880899</v>
      </c>
      <c r="E97">
        <v>83.045641893816295</v>
      </c>
      <c r="F97">
        <v>13.538402049226701</v>
      </c>
      <c r="G97">
        <v>68.069528538372197</v>
      </c>
      <c r="H97">
        <v>26.3725020232018</v>
      </c>
      <c r="I97">
        <v>51.470389736719902</v>
      </c>
      <c r="J97">
        <v>29.411823208921099</v>
      </c>
      <c r="K97">
        <v>71.639516224174898</v>
      </c>
      <c r="L97">
        <v>88.316254195092597</v>
      </c>
      <c r="M97">
        <v>48.806997120394399</v>
      </c>
      <c r="N97">
        <f t="shared" si="10"/>
        <v>64.250445568768228</v>
      </c>
      <c r="O97">
        <f t="shared" si="11"/>
        <v>10.786596279208624</v>
      </c>
    </row>
    <row r="98" spans="1:15" x14ac:dyDescent="0.2">
      <c r="A98">
        <f t="shared" si="12"/>
        <v>10</v>
      </c>
      <c r="B98">
        <v>9.4531351440828892</v>
      </c>
      <c r="C98">
        <v>160.41467856598001</v>
      </c>
      <c r="D98">
        <v>66.287170880101201</v>
      </c>
      <c r="E98">
        <v>134.69914863372901</v>
      </c>
      <c r="F98">
        <v>60.451582615479701</v>
      </c>
      <c r="G98">
        <v>143.95744018721501</v>
      </c>
      <c r="H98">
        <v>108.69927824004699</v>
      </c>
      <c r="I98">
        <v>33.325393917508201</v>
      </c>
      <c r="J98">
        <v>24.895400713648801</v>
      </c>
      <c r="K98">
        <v>8.2597293408214991</v>
      </c>
      <c r="L98">
        <v>101.584629979596</v>
      </c>
      <c r="M98">
        <v>53.1388373735915</v>
      </c>
      <c r="N98">
        <f t="shared" si="10"/>
        <v>75.430535465983397</v>
      </c>
      <c r="O98">
        <f t="shared" si="11"/>
        <v>15.628090429043276</v>
      </c>
    </row>
    <row r="99" spans="1:15" x14ac:dyDescent="0.2">
      <c r="A99">
        <f t="shared" si="12"/>
        <v>11</v>
      </c>
      <c r="B99">
        <v>99.356964938457295</v>
      </c>
      <c r="C99">
        <v>131.70563644236299</v>
      </c>
      <c r="D99">
        <v>53.006614086856999</v>
      </c>
      <c r="E99">
        <v>69.521408842049894</v>
      </c>
      <c r="F99">
        <v>100.076362603522</v>
      </c>
      <c r="G99">
        <v>143.12451612504299</v>
      </c>
      <c r="H99">
        <v>64.137840248916902</v>
      </c>
      <c r="I99">
        <v>30.663496361667502</v>
      </c>
      <c r="J99">
        <v>69.678148551057703</v>
      </c>
      <c r="K99">
        <v>83.968666848152594</v>
      </c>
      <c r="L99">
        <v>130.21904300832901</v>
      </c>
      <c r="M99">
        <v>53.904348097285201</v>
      </c>
      <c r="N99">
        <f t="shared" si="10"/>
        <v>85.780253846141747</v>
      </c>
      <c r="O99">
        <f t="shared" si="11"/>
        <v>11.500690917051092</v>
      </c>
    </row>
    <row r="100" spans="1:15" x14ac:dyDescent="0.2">
      <c r="A100">
        <f t="shared" si="12"/>
        <v>12</v>
      </c>
      <c r="B100">
        <v>65.268429727855803</v>
      </c>
      <c r="C100">
        <v>53.854614761399802</v>
      </c>
      <c r="D100">
        <v>40.237737923378802</v>
      </c>
      <c r="E100">
        <v>67.767907876869103</v>
      </c>
      <c r="F100">
        <v>100.75618076445799</v>
      </c>
      <c r="G100">
        <v>60.572097087685201</v>
      </c>
      <c r="H100">
        <v>58.2572184688471</v>
      </c>
      <c r="I100">
        <v>24.328683250273802</v>
      </c>
      <c r="J100">
        <v>9.0988343810890697</v>
      </c>
      <c r="K100">
        <v>113.625450469751</v>
      </c>
      <c r="L100">
        <v>112.544911081694</v>
      </c>
      <c r="M100">
        <v>37.388215324856702</v>
      </c>
      <c r="N100">
        <f t="shared" si="10"/>
        <v>61.975023426513197</v>
      </c>
      <c r="O100">
        <f t="shared" si="11"/>
        <v>10.017602572708162</v>
      </c>
    </row>
    <row r="101" spans="1:15" x14ac:dyDescent="0.2">
      <c r="A101">
        <f t="shared" si="12"/>
        <v>13</v>
      </c>
      <c r="B101">
        <v>100.80062129773501</v>
      </c>
      <c r="C101">
        <v>180.28273388851099</v>
      </c>
      <c r="D101">
        <v>73.197500552964101</v>
      </c>
      <c r="E101">
        <v>131.905871425637</v>
      </c>
      <c r="F101">
        <v>8.9942552544091594</v>
      </c>
      <c r="G101">
        <v>162.51376748005899</v>
      </c>
      <c r="H101">
        <v>-22.609276396968699</v>
      </c>
      <c r="I101">
        <v>53.262584808775102</v>
      </c>
      <c r="J101">
        <v>19.973299832828701</v>
      </c>
      <c r="K101">
        <v>26.203833482263502</v>
      </c>
      <c r="L101">
        <v>89.799639476865707</v>
      </c>
      <c r="M101">
        <v>76.794461503439607</v>
      </c>
      <c r="N101">
        <f t="shared" si="10"/>
        <v>75.09327438387659</v>
      </c>
      <c r="O101">
        <f t="shared" si="11"/>
        <v>17.911297235621507</v>
      </c>
    </row>
    <row r="102" spans="1:15" x14ac:dyDescent="0.2">
      <c r="A102">
        <f t="shared" si="12"/>
        <v>14</v>
      </c>
      <c r="B102">
        <v>84.220290452729103</v>
      </c>
      <c r="C102">
        <v>118.53125676862599</v>
      </c>
      <c r="D102">
        <v>59.166750282688596</v>
      </c>
      <c r="E102">
        <v>79.333619562320393</v>
      </c>
      <c r="F102">
        <v>8.8465682010154492</v>
      </c>
      <c r="G102">
        <v>65.199343190075794</v>
      </c>
      <c r="H102">
        <v>15.2079986200982</v>
      </c>
      <c r="I102">
        <v>57.928383259465498</v>
      </c>
      <c r="J102">
        <v>51.169281491982602</v>
      </c>
      <c r="K102">
        <v>74.2399337408918</v>
      </c>
      <c r="L102">
        <v>127.985727477681</v>
      </c>
      <c r="M102">
        <v>79.534686592606505</v>
      </c>
      <c r="N102">
        <f t="shared" si="10"/>
        <v>68.446986636681743</v>
      </c>
      <c r="O102">
        <f t="shared" si="11"/>
        <v>10.608557429680037</v>
      </c>
    </row>
    <row r="103" spans="1:15" x14ac:dyDescent="0.2">
      <c r="A103">
        <f t="shared" si="12"/>
        <v>15</v>
      </c>
      <c r="B103">
        <v>44.209641382604701</v>
      </c>
      <c r="C103">
        <v>37.251064825800803</v>
      </c>
      <c r="D103">
        <v>38.960298147801602</v>
      </c>
      <c r="E103">
        <v>77.047370831823102</v>
      </c>
      <c r="F103">
        <v>101.6436681326</v>
      </c>
      <c r="G103">
        <v>145.34427454127101</v>
      </c>
      <c r="H103">
        <v>63.051950210487298</v>
      </c>
      <c r="I103">
        <v>140.56791328677801</v>
      </c>
      <c r="J103">
        <v>21.127706469579799</v>
      </c>
      <c r="K103">
        <v>92.298074291472801</v>
      </c>
      <c r="L103">
        <v>106.809944092004</v>
      </c>
      <c r="M103">
        <v>90.515673581182099</v>
      </c>
      <c r="N103">
        <f t="shared" si="10"/>
        <v>79.902298316117097</v>
      </c>
      <c r="O103">
        <f t="shared" si="11"/>
        <v>12.312521744056527</v>
      </c>
    </row>
    <row r="106" spans="1:15" x14ac:dyDescent="0.2">
      <c r="A106" s="11" t="s">
        <v>78</v>
      </c>
    </row>
    <row r="107" spans="1:15" x14ac:dyDescent="0.2">
      <c r="A107" t="s">
        <v>56</v>
      </c>
      <c r="B107" t="s">
        <v>57</v>
      </c>
      <c r="C107" t="s">
        <v>58</v>
      </c>
      <c r="D107" t="s">
        <v>59</v>
      </c>
      <c r="E107" t="s">
        <v>60</v>
      </c>
      <c r="F107" t="s">
        <v>61</v>
      </c>
      <c r="G107" t="s">
        <v>62</v>
      </c>
      <c r="H107" t="s">
        <v>63</v>
      </c>
      <c r="I107" t="s">
        <v>64</v>
      </c>
      <c r="J107" t="s">
        <v>65</v>
      </c>
      <c r="K107" t="s">
        <v>66</v>
      </c>
      <c r="L107" t="s">
        <v>67</v>
      </c>
      <c r="M107" t="s">
        <v>68</v>
      </c>
      <c r="N107" t="s">
        <v>44</v>
      </c>
      <c r="O107" t="s">
        <v>51</v>
      </c>
    </row>
    <row r="108" spans="1:15" x14ac:dyDescent="0.2">
      <c r="A108">
        <v>-5</v>
      </c>
      <c r="B108">
        <v>91.374691280112501</v>
      </c>
      <c r="C108">
        <v>107.778521849445</v>
      </c>
      <c r="D108">
        <v>121.687033126125</v>
      </c>
      <c r="E108">
        <v>194.93035107146099</v>
      </c>
      <c r="F108">
        <v>122.917323354815</v>
      </c>
      <c r="G108">
        <v>107.319080967389</v>
      </c>
      <c r="H108">
        <v>101.230243865159</v>
      </c>
      <c r="I108">
        <v>97.642863016741501</v>
      </c>
      <c r="J108">
        <v>87.814444554382902</v>
      </c>
      <c r="K108">
        <v>38.087959870286497</v>
      </c>
      <c r="L108">
        <v>87.672259310298102</v>
      </c>
      <c r="M108">
        <v>110.190003808638</v>
      </c>
      <c r="N108">
        <f>AVERAGE(B108:M108)</f>
        <v>105.7203980062378</v>
      </c>
      <c r="O108">
        <f>STDEV(A108:M108)/SQRT(12)</f>
        <v>13.27162046283987</v>
      </c>
    </row>
    <row r="109" spans="1:15" x14ac:dyDescent="0.2">
      <c r="A109">
        <v>-4</v>
      </c>
      <c r="B109">
        <v>120.712224850594</v>
      </c>
      <c r="C109">
        <v>152.55618678476699</v>
      </c>
      <c r="D109">
        <v>124.416139839941</v>
      </c>
      <c r="E109">
        <v>28.019730042061799</v>
      </c>
      <c r="F109">
        <v>35.099285819622303</v>
      </c>
      <c r="G109">
        <v>208.16699727123799</v>
      </c>
      <c r="H109">
        <v>104.38820540623701</v>
      </c>
      <c r="I109">
        <v>137.07519393102001</v>
      </c>
      <c r="J109">
        <v>114.430773195664</v>
      </c>
      <c r="K109">
        <v>102.281972967116</v>
      </c>
      <c r="L109">
        <v>102.199741747179</v>
      </c>
      <c r="M109">
        <v>170.228962637471</v>
      </c>
      <c r="N109">
        <f t="shared" ref="N109:N128" si="13">AVERAGE(B109:M109)</f>
        <v>116.63128454107591</v>
      </c>
      <c r="O109">
        <f t="shared" ref="O109:O128" si="14">STDEV(A109:M109)/SQRT(12)</f>
        <v>16.98410593941723</v>
      </c>
    </row>
    <row r="110" spans="1:15" x14ac:dyDescent="0.2">
      <c r="A110">
        <f>A109+1</f>
        <v>-3</v>
      </c>
      <c r="B110">
        <v>132.11514860872299</v>
      </c>
      <c r="C110">
        <v>79.818293718830802</v>
      </c>
      <c r="D110">
        <v>93.987478267221505</v>
      </c>
      <c r="E110">
        <v>83.408315074755706</v>
      </c>
      <c r="F110">
        <v>99.575388585485499</v>
      </c>
      <c r="G110">
        <v>177.50105283757199</v>
      </c>
      <c r="H110">
        <v>65.416289566015195</v>
      </c>
      <c r="I110">
        <v>120.149096412689</v>
      </c>
      <c r="J110">
        <v>142.19084942618801</v>
      </c>
      <c r="K110">
        <v>191.839370270253</v>
      </c>
      <c r="L110">
        <v>99.634124284366493</v>
      </c>
      <c r="M110">
        <v>71.653321890533206</v>
      </c>
      <c r="N110">
        <f t="shared" si="13"/>
        <v>113.10739407855277</v>
      </c>
      <c r="O110">
        <f t="shared" si="14"/>
        <v>14.615256493143008</v>
      </c>
    </row>
    <row r="111" spans="1:15" x14ac:dyDescent="0.2">
      <c r="A111">
        <f t="shared" ref="A111:A128" si="15">A110+1</f>
        <v>-2</v>
      </c>
      <c r="B111">
        <v>79.010438614407093</v>
      </c>
      <c r="C111">
        <v>91.246362975140102</v>
      </c>
      <c r="D111">
        <v>94.065513503995504</v>
      </c>
      <c r="E111">
        <v>119.054029421127</v>
      </c>
      <c r="F111">
        <v>90.439063921547302</v>
      </c>
      <c r="G111">
        <v>79.373021021929006</v>
      </c>
      <c r="H111">
        <v>97.4351922792209</v>
      </c>
      <c r="I111">
        <v>116.165400252699</v>
      </c>
      <c r="J111">
        <v>51.4596162327299</v>
      </c>
      <c r="K111">
        <v>140.87210845735601</v>
      </c>
      <c r="L111">
        <v>101.37222793554599</v>
      </c>
      <c r="M111">
        <v>133.142940605088</v>
      </c>
      <c r="N111">
        <f t="shared" si="13"/>
        <v>99.469659601732133</v>
      </c>
      <c r="O111">
        <f t="shared" si="14"/>
        <v>10.648418450895205</v>
      </c>
    </row>
    <row r="112" spans="1:15" x14ac:dyDescent="0.2">
      <c r="A112">
        <f t="shared" si="15"/>
        <v>-1</v>
      </c>
      <c r="B112">
        <v>116.950825554397</v>
      </c>
      <c r="C112">
        <v>53.693215095029402</v>
      </c>
      <c r="D112">
        <v>62.784422517920603</v>
      </c>
      <c r="E112">
        <v>123.695160896555</v>
      </c>
      <c r="F112">
        <v>161.576785749263</v>
      </c>
      <c r="G112">
        <v>64.549535185910798</v>
      </c>
      <c r="H112">
        <v>112.3224729041</v>
      </c>
      <c r="I112">
        <v>89.298913311860503</v>
      </c>
      <c r="J112">
        <v>104.104316591035</v>
      </c>
      <c r="K112">
        <v>26.9185884349891</v>
      </c>
      <c r="L112">
        <v>109.12164672261</v>
      </c>
      <c r="M112">
        <v>14.7847710582695</v>
      </c>
      <c r="N112">
        <f t="shared" si="13"/>
        <v>86.650054501828336</v>
      </c>
      <c r="O112">
        <f t="shared" si="14"/>
        <v>13.78112502257971</v>
      </c>
    </row>
    <row r="113" spans="1:15" x14ac:dyDescent="0.2">
      <c r="A113">
        <f t="shared" si="15"/>
        <v>0</v>
      </c>
      <c r="B113" t="s">
        <v>71</v>
      </c>
      <c r="C113" t="s">
        <v>71</v>
      </c>
      <c r="D113" t="s">
        <v>71</v>
      </c>
      <c r="E113" t="s">
        <v>71</v>
      </c>
      <c r="F113" t="s">
        <v>71</v>
      </c>
      <c r="G113" t="s">
        <v>71</v>
      </c>
      <c r="H113" t="s">
        <v>71</v>
      </c>
      <c r="I113" t="s">
        <v>71</v>
      </c>
      <c r="J113" t="s">
        <v>71</v>
      </c>
      <c r="K113" t="s">
        <v>71</v>
      </c>
      <c r="L113" t="s">
        <v>71</v>
      </c>
      <c r="M113" t="s">
        <v>71</v>
      </c>
      <c r="N113" t="s">
        <v>71</v>
      </c>
      <c r="O113" t="s">
        <v>71</v>
      </c>
    </row>
    <row r="114" spans="1:15" x14ac:dyDescent="0.2">
      <c r="A114">
        <f t="shared" si="15"/>
        <v>1</v>
      </c>
      <c r="B114">
        <v>95.418958148454195</v>
      </c>
      <c r="C114">
        <v>125.665534507796</v>
      </c>
      <c r="D114">
        <v>93.342501233865505</v>
      </c>
      <c r="E114">
        <v>107.88589893745799</v>
      </c>
      <c r="F114">
        <v>124.857876330037</v>
      </c>
      <c r="G114">
        <v>138.85290820562599</v>
      </c>
      <c r="H114">
        <v>103.485930762059</v>
      </c>
      <c r="I114">
        <v>116.839976715616</v>
      </c>
      <c r="J114">
        <v>123.639390697368</v>
      </c>
      <c r="K114">
        <v>140.90443463323101</v>
      </c>
      <c r="L114">
        <v>92.154681803853293</v>
      </c>
      <c r="M114">
        <v>105.80633742544801</v>
      </c>
      <c r="N114">
        <f t="shared" si="13"/>
        <v>114.07120245006764</v>
      </c>
      <c r="O114">
        <f t="shared" si="14"/>
        <v>10.193377967568823</v>
      </c>
    </row>
    <row r="115" spans="1:15" x14ac:dyDescent="0.2">
      <c r="A115">
        <f t="shared" si="15"/>
        <v>2</v>
      </c>
      <c r="B115">
        <v>130.68857869926401</v>
      </c>
      <c r="C115">
        <v>63.974293601957797</v>
      </c>
      <c r="D115">
        <v>28.561393456464199</v>
      </c>
      <c r="E115">
        <v>120.82443258393999</v>
      </c>
      <c r="F115">
        <v>80.708598623509701</v>
      </c>
      <c r="G115">
        <v>67.225958927330396</v>
      </c>
      <c r="H115">
        <v>80.141398726948594</v>
      </c>
      <c r="I115">
        <v>174.73535383291099</v>
      </c>
      <c r="J115">
        <v>122.650740231367</v>
      </c>
      <c r="K115">
        <v>166.69778327319199</v>
      </c>
      <c r="L115">
        <v>134.918509514964</v>
      </c>
      <c r="M115">
        <v>18.7157608818857</v>
      </c>
      <c r="N115">
        <f t="shared" si="13"/>
        <v>99.153566862811189</v>
      </c>
      <c r="O115">
        <f t="shared" si="14"/>
        <v>15.963291346138405</v>
      </c>
    </row>
    <row r="116" spans="1:15" x14ac:dyDescent="0.2">
      <c r="A116">
        <f t="shared" si="15"/>
        <v>3</v>
      </c>
      <c r="B116">
        <v>127.85556775281999</v>
      </c>
      <c r="C116">
        <v>51.173528749687101</v>
      </c>
      <c r="D116">
        <v>116.52902612586701</v>
      </c>
      <c r="E116">
        <v>76.380788017215195</v>
      </c>
      <c r="F116">
        <v>119.046167767554</v>
      </c>
      <c r="G116">
        <v>51.491995444853998</v>
      </c>
      <c r="H116">
        <v>94.541108197546194</v>
      </c>
      <c r="I116">
        <v>79.252085567486603</v>
      </c>
      <c r="J116">
        <v>143.164467664028</v>
      </c>
      <c r="K116">
        <v>15.306318208462899</v>
      </c>
      <c r="L116">
        <v>95.749249191676498</v>
      </c>
      <c r="M116">
        <v>64.980328095432796</v>
      </c>
      <c r="N116">
        <f t="shared" si="13"/>
        <v>86.289219231885866</v>
      </c>
      <c r="O116">
        <f t="shared" si="14"/>
        <v>12.246137121073676</v>
      </c>
    </row>
    <row r="117" spans="1:15" x14ac:dyDescent="0.2">
      <c r="A117">
        <f t="shared" si="15"/>
        <v>4</v>
      </c>
      <c r="B117">
        <v>88.796301694039101</v>
      </c>
      <c r="C117">
        <v>21.2934318697538</v>
      </c>
      <c r="D117">
        <v>112.705293809146</v>
      </c>
      <c r="E117">
        <v>40.180205929268503</v>
      </c>
      <c r="F117">
        <v>102.486683246965</v>
      </c>
      <c r="G117">
        <v>151.41691537150399</v>
      </c>
      <c r="H117">
        <v>72.229058514264807</v>
      </c>
      <c r="I117">
        <v>79.5463940213115</v>
      </c>
      <c r="J117">
        <v>190.88061179854401</v>
      </c>
      <c r="K117">
        <v>73.191670964455597</v>
      </c>
      <c r="L117">
        <v>101.961824885653</v>
      </c>
      <c r="M117">
        <v>137.518184073068</v>
      </c>
      <c r="N117">
        <f t="shared" si="13"/>
        <v>97.683881348164448</v>
      </c>
      <c r="O117">
        <f t="shared" si="14"/>
        <v>14.982893085048769</v>
      </c>
    </row>
    <row r="118" spans="1:15" x14ac:dyDescent="0.2">
      <c r="A118">
        <f t="shared" si="15"/>
        <v>5</v>
      </c>
      <c r="B118">
        <v>128.753731222185</v>
      </c>
      <c r="C118">
        <v>139.63838822582201</v>
      </c>
      <c r="D118">
        <v>62.832500918250297</v>
      </c>
      <c r="E118">
        <v>114.71198243624001</v>
      </c>
      <c r="F118">
        <v>55.897354153634602</v>
      </c>
      <c r="G118">
        <v>34.763929477259502</v>
      </c>
      <c r="H118">
        <v>93.874353833193794</v>
      </c>
      <c r="I118">
        <v>122.970470654683</v>
      </c>
      <c r="J118">
        <v>109.765311144007</v>
      </c>
      <c r="K118">
        <v>159.83778312200701</v>
      </c>
      <c r="L118">
        <v>108.574038935877</v>
      </c>
      <c r="M118">
        <v>102.264707960775</v>
      </c>
      <c r="N118">
        <f t="shared" si="13"/>
        <v>102.82371267366119</v>
      </c>
      <c r="O118">
        <f t="shared" si="14"/>
        <v>12.707731689102747</v>
      </c>
    </row>
    <row r="119" spans="1:15" x14ac:dyDescent="0.2">
      <c r="A119">
        <f t="shared" si="15"/>
        <v>6</v>
      </c>
      <c r="B119">
        <v>102.55314189142599</v>
      </c>
      <c r="C119">
        <v>105.92989580132701</v>
      </c>
      <c r="D119">
        <v>85.398660407391702</v>
      </c>
      <c r="E119">
        <v>41.097076873991298</v>
      </c>
      <c r="F119">
        <v>143.99361818156501</v>
      </c>
      <c r="G119">
        <v>103.3567501765</v>
      </c>
      <c r="H119">
        <v>100.96500492293499</v>
      </c>
      <c r="I119">
        <v>148.86909822977699</v>
      </c>
      <c r="J119">
        <v>37.7395347359057</v>
      </c>
      <c r="K119">
        <v>57.1237023224922</v>
      </c>
      <c r="L119">
        <v>92.1728608094988</v>
      </c>
      <c r="M119">
        <v>154.613723826555</v>
      </c>
      <c r="N119">
        <f t="shared" si="13"/>
        <v>97.817755681613747</v>
      </c>
      <c r="O119">
        <f t="shared" si="14"/>
        <v>13.055379161707675</v>
      </c>
    </row>
    <row r="120" spans="1:15" x14ac:dyDescent="0.2">
      <c r="A120">
        <f t="shared" si="15"/>
        <v>7</v>
      </c>
      <c r="B120">
        <v>106.4497389504</v>
      </c>
      <c r="C120">
        <v>-5.0069506034683799</v>
      </c>
      <c r="D120">
        <v>86.023029129181097</v>
      </c>
      <c r="E120">
        <v>139.63315394881599</v>
      </c>
      <c r="F120">
        <v>61.883350076626897</v>
      </c>
      <c r="G120">
        <v>5.6749216253011898</v>
      </c>
      <c r="H120">
        <v>105.31754696609499</v>
      </c>
      <c r="I120">
        <v>148.415854299432</v>
      </c>
      <c r="J120">
        <v>89.477767738073396</v>
      </c>
      <c r="K120">
        <v>59.1373329876076</v>
      </c>
      <c r="L120">
        <v>97.893185489467399</v>
      </c>
      <c r="M120">
        <v>134.39437675395499</v>
      </c>
      <c r="N120">
        <f t="shared" si="13"/>
        <v>85.774442280123935</v>
      </c>
      <c r="O120">
        <f t="shared" si="14"/>
        <v>14.866123455725573</v>
      </c>
    </row>
    <row r="121" spans="1:15" x14ac:dyDescent="0.2">
      <c r="A121">
        <f t="shared" si="15"/>
        <v>8</v>
      </c>
      <c r="B121">
        <v>122.59794571205801</v>
      </c>
      <c r="C121">
        <v>91.457533666217003</v>
      </c>
      <c r="D121">
        <v>192.44665965951799</v>
      </c>
      <c r="E121">
        <v>130.85208861639001</v>
      </c>
      <c r="F121">
        <v>149.44961419830699</v>
      </c>
      <c r="G121">
        <v>40.750102052727399</v>
      </c>
      <c r="H121">
        <v>58.820556364443902</v>
      </c>
      <c r="I121">
        <v>25.322896452780299</v>
      </c>
      <c r="J121">
        <v>113.216250084207</v>
      </c>
      <c r="K121">
        <v>154.751959416495</v>
      </c>
      <c r="L121">
        <v>65.872469291897005</v>
      </c>
      <c r="M121">
        <v>71.576166717628197</v>
      </c>
      <c r="N121">
        <f t="shared" si="13"/>
        <v>101.42618685272238</v>
      </c>
      <c r="O121">
        <f t="shared" si="14"/>
        <v>15.918146114494617</v>
      </c>
    </row>
    <row r="122" spans="1:15" x14ac:dyDescent="0.2">
      <c r="A122">
        <f t="shared" si="15"/>
        <v>9</v>
      </c>
      <c r="B122">
        <v>113.164489263636</v>
      </c>
      <c r="C122">
        <v>72.559559991266497</v>
      </c>
      <c r="D122">
        <v>133.39008046335999</v>
      </c>
      <c r="E122">
        <v>66.357136325342907</v>
      </c>
      <c r="F122">
        <v>38.735413460452001</v>
      </c>
      <c r="G122">
        <v>221.478750148328</v>
      </c>
      <c r="H122">
        <v>73.4991499804744</v>
      </c>
      <c r="I122">
        <v>49.412227187412199</v>
      </c>
      <c r="J122">
        <v>70.0389833577795</v>
      </c>
      <c r="K122">
        <v>94.256714723986704</v>
      </c>
      <c r="L122">
        <v>93.512999844888299</v>
      </c>
      <c r="M122">
        <v>67.113916678752901</v>
      </c>
      <c r="N122">
        <f t="shared" si="13"/>
        <v>91.126618452139965</v>
      </c>
      <c r="O122">
        <f t="shared" si="14"/>
        <v>14.972244736304987</v>
      </c>
    </row>
    <row r="123" spans="1:15" x14ac:dyDescent="0.2">
      <c r="A123">
        <f t="shared" si="15"/>
        <v>10</v>
      </c>
      <c r="B123">
        <v>90.1266493215401</v>
      </c>
      <c r="C123">
        <v>82.788099984799601</v>
      </c>
      <c r="D123">
        <v>79.491373440103999</v>
      </c>
      <c r="E123">
        <v>114.783227618057</v>
      </c>
      <c r="F123">
        <v>56.3733469140587</v>
      </c>
      <c r="G123">
        <v>88.8757128407007</v>
      </c>
      <c r="H123">
        <v>102.606273378437</v>
      </c>
      <c r="I123">
        <v>125.514857873263</v>
      </c>
      <c r="J123">
        <v>57.407171176244098</v>
      </c>
      <c r="K123">
        <v>17.9244448735198</v>
      </c>
      <c r="L123">
        <v>79.687001377653601</v>
      </c>
      <c r="M123">
        <v>172.49059551739199</v>
      </c>
      <c r="N123">
        <f t="shared" si="13"/>
        <v>89.005729526314113</v>
      </c>
      <c r="O123">
        <f t="shared" si="14"/>
        <v>12.429533741668417</v>
      </c>
    </row>
    <row r="124" spans="1:15" x14ac:dyDescent="0.2">
      <c r="A124">
        <f t="shared" si="15"/>
        <v>11</v>
      </c>
      <c r="B124">
        <v>108.159907734125</v>
      </c>
      <c r="C124">
        <v>83.6230531329809</v>
      </c>
      <c r="D124">
        <v>42.728009053789599</v>
      </c>
      <c r="E124">
        <v>130.646619038631</v>
      </c>
      <c r="F124">
        <v>126.877581571609</v>
      </c>
      <c r="G124">
        <v>205.16977765762999</v>
      </c>
      <c r="H124">
        <v>107.87783298265801</v>
      </c>
      <c r="I124">
        <v>57.356732837176303</v>
      </c>
      <c r="J124">
        <v>153.15609110777899</v>
      </c>
      <c r="K124">
        <v>140.72061972413201</v>
      </c>
      <c r="L124">
        <v>109.030909964922</v>
      </c>
      <c r="M124">
        <v>132.944599074731</v>
      </c>
      <c r="N124">
        <f t="shared" si="13"/>
        <v>116.52431115668031</v>
      </c>
      <c r="O124">
        <f t="shared" si="14"/>
        <v>14.641669217874822</v>
      </c>
    </row>
    <row r="125" spans="1:15" x14ac:dyDescent="0.2">
      <c r="A125">
        <f t="shared" si="15"/>
        <v>12</v>
      </c>
      <c r="B125">
        <v>124.30048742858899</v>
      </c>
      <c r="C125">
        <v>113.90128716401701</v>
      </c>
      <c r="D125">
        <v>98.560528228616107</v>
      </c>
      <c r="E125">
        <v>48.972111206600999</v>
      </c>
      <c r="F125">
        <v>80.642754027715398</v>
      </c>
      <c r="G125">
        <v>10.917001102244599</v>
      </c>
      <c r="H125">
        <v>79.284570438340197</v>
      </c>
      <c r="I125">
        <v>110.08252666248799</v>
      </c>
      <c r="J125">
        <v>88.696594761478394</v>
      </c>
      <c r="K125">
        <v>141.138565396617</v>
      </c>
      <c r="L125">
        <v>115.013458954455</v>
      </c>
      <c r="M125">
        <v>74.754286937527397</v>
      </c>
      <c r="N125">
        <f t="shared" si="13"/>
        <v>90.522014359057422</v>
      </c>
      <c r="O125">
        <f t="shared" si="14"/>
        <v>11.645003873875774</v>
      </c>
    </row>
    <row r="126" spans="1:15" x14ac:dyDescent="0.2">
      <c r="A126">
        <f t="shared" si="15"/>
        <v>13</v>
      </c>
      <c r="B126">
        <v>123.457203138723</v>
      </c>
      <c r="C126">
        <v>64.696153962292996</v>
      </c>
      <c r="D126">
        <v>113.727117369621</v>
      </c>
      <c r="E126">
        <v>69.472944350351</v>
      </c>
      <c r="F126">
        <v>34.872898777261902</v>
      </c>
      <c r="G126">
        <v>108.93566426047801</v>
      </c>
      <c r="H126">
        <v>79.297227301155999</v>
      </c>
      <c r="I126">
        <v>131.82162557810199</v>
      </c>
      <c r="J126">
        <v>36.327681156769998</v>
      </c>
      <c r="K126">
        <v>60.3706865027224</v>
      </c>
      <c r="L126">
        <v>98.077212422796194</v>
      </c>
      <c r="M126">
        <v>66.927167312267102</v>
      </c>
      <c r="N126">
        <f t="shared" si="13"/>
        <v>82.331965177711808</v>
      </c>
      <c r="O126">
        <f t="shared" si="14"/>
        <v>10.571497210110891</v>
      </c>
    </row>
    <row r="127" spans="1:15" x14ac:dyDescent="0.2">
      <c r="A127">
        <f t="shared" si="15"/>
        <v>14</v>
      </c>
      <c r="B127">
        <v>130.97757673517501</v>
      </c>
      <c r="C127">
        <v>70.386677308463405</v>
      </c>
      <c r="D127">
        <v>130.15132243906299</v>
      </c>
      <c r="E127">
        <v>83.657719653963795</v>
      </c>
      <c r="F127">
        <v>95.366505154155803</v>
      </c>
      <c r="G127">
        <v>53.009017399434903</v>
      </c>
      <c r="H127">
        <v>94.390211524877301</v>
      </c>
      <c r="I127">
        <v>106.447298203489</v>
      </c>
      <c r="J127">
        <v>161.80914074130999</v>
      </c>
      <c r="K127">
        <v>84.043773268205797</v>
      </c>
      <c r="L127">
        <v>106.619063656473</v>
      </c>
      <c r="M127">
        <v>127.20061012657899</v>
      </c>
      <c r="N127">
        <f t="shared" si="13"/>
        <v>103.67157635093248</v>
      </c>
      <c r="O127">
        <f t="shared" si="14"/>
        <v>11.003388043376072</v>
      </c>
    </row>
    <row r="128" spans="1:15" x14ac:dyDescent="0.2">
      <c r="A128">
        <f t="shared" si="15"/>
        <v>15</v>
      </c>
      <c r="B128">
        <v>111.931035454671</v>
      </c>
      <c r="C128">
        <v>80.272944526828496</v>
      </c>
      <c r="D128">
        <v>60.260347488509701</v>
      </c>
      <c r="E128">
        <v>148.60224928454599</v>
      </c>
      <c r="F128">
        <v>17.771767689521699</v>
      </c>
      <c r="G128">
        <v>102.08608536157</v>
      </c>
      <c r="H128">
        <v>112.545986281871</v>
      </c>
      <c r="I128">
        <v>93.677422105744995</v>
      </c>
      <c r="J128">
        <v>136.188520017386</v>
      </c>
      <c r="K128">
        <v>177.53092553919399</v>
      </c>
      <c r="L128">
        <v>140.152794546482</v>
      </c>
      <c r="M128">
        <v>122.87338456325701</v>
      </c>
      <c r="N128">
        <f t="shared" si="13"/>
        <v>108.65778857163184</v>
      </c>
      <c r="O128">
        <f t="shared" si="14"/>
        <v>13.966668900569209</v>
      </c>
    </row>
    <row r="131" spans="1:8" x14ac:dyDescent="0.2">
      <c r="A131" s="7" t="s">
        <v>83</v>
      </c>
    </row>
    <row r="132" spans="1:8" x14ac:dyDescent="0.2">
      <c r="C132" s="12" t="s">
        <v>82</v>
      </c>
      <c r="D132" s="12"/>
      <c r="E132" s="12"/>
      <c r="F132" s="12"/>
      <c r="G132" s="12" t="s">
        <v>41</v>
      </c>
      <c r="H132" s="12"/>
    </row>
    <row r="133" spans="1:8" x14ac:dyDescent="0.2">
      <c r="C133" s="12" t="s">
        <v>38</v>
      </c>
      <c r="D133" s="12"/>
      <c r="E133" s="12" t="s">
        <v>39</v>
      </c>
      <c r="F133" s="12"/>
      <c r="G133" s="5" t="s">
        <v>38</v>
      </c>
      <c r="H133" s="5" t="s">
        <v>39</v>
      </c>
    </row>
    <row r="134" spans="1:8" x14ac:dyDescent="0.2">
      <c r="B134" t="s">
        <v>40</v>
      </c>
      <c r="C134" t="s">
        <v>13</v>
      </c>
      <c r="D134" t="s">
        <v>14</v>
      </c>
      <c r="E134" t="s">
        <v>13</v>
      </c>
      <c r="F134" t="s">
        <v>14</v>
      </c>
      <c r="G134" s="5" t="s">
        <v>42</v>
      </c>
      <c r="H134" s="5" t="s">
        <v>43</v>
      </c>
    </row>
    <row r="135" spans="1:8" x14ac:dyDescent="0.2">
      <c r="B135">
        <v>1</v>
      </c>
      <c r="C135">
        <v>4.5131672185913301</v>
      </c>
      <c r="D135">
        <v>3.5550755049107798</v>
      </c>
      <c r="E135">
        <v>6.5017410726704492</v>
      </c>
      <c r="F135">
        <v>7.7868259362855508</v>
      </c>
      <c r="G135">
        <v>78.771189559876504</v>
      </c>
      <c r="H135">
        <v>119.765242098257</v>
      </c>
    </row>
    <row r="136" spans="1:8" x14ac:dyDescent="0.2">
      <c r="B136">
        <v>2</v>
      </c>
      <c r="C136">
        <v>2.6651507227300799</v>
      </c>
      <c r="D136">
        <v>2.78042012622072</v>
      </c>
      <c r="E136">
        <v>3.4927637787002799</v>
      </c>
      <c r="F136">
        <v>2.8841854288814499</v>
      </c>
      <c r="G136">
        <v>104.32506133734</v>
      </c>
      <c r="H136">
        <v>82.576023218916603</v>
      </c>
    </row>
    <row r="137" spans="1:8" x14ac:dyDescent="0.2">
      <c r="B137">
        <v>3</v>
      </c>
      <c r="C137">
        <v>3.7955801461746606</v>
      </c>
      <c r="D137">
        <v>2.0083849358137997</v>
      </c>
      <c r="E137">
        <v>2.6801106235163101</v>
      </c>
      <c r="F137">
        <v>2.3875890092204601</v>
      </c>
      <c r="G137">
        <v>52.913780198738003</v>
      </c>
      <c r="H137">
        <v>89.0854649159199</v>
      </c>
    </row>
    <row r="138" spans="1:8" x14ac:dyDescent="0.2">
      <c r="B138">
        <v>4</v>
      </c>
      <c r="C138">
        <v>1.05782053683476</v>
      </c>
      <c r="D138">
        <v>0.90036644329178905</v>
      </c>
      <c r="E138">
        <v>0.86469820658077201</v>
      </c>
      <c r="F138">
        <v>0.83244780579727395</v>
      </c>
      <c r="G138">
        <v>85.115235707739899</v>
      </c>
      <c r="H138">
        <v>96.270328706818603</v>
      </c>
    </row>
    <row r="139" spans="1:8" x14ac:dyDescent="0.2">
      <c r="B139">
        <v>5</v>
      </c>
      <c r="C139">
        <v>4.5643929633733</v>
      </c>
      <c r="D139">
        <v>2.9241056408035804</v>
      </c>
      <c r="E139">
        <v>4.4134686202851103</v>
      </c>
      <c r="F139">
        <v>3.1382543012786099</v>
      </c>
      <c r="G139">
        <v>64.063406991201106</v>
      </c>
      <c r="H139">
        <v>71.106301444052704</v>
      </c>
    </row>
    <row r="140" spans="1:8" x14ac:dyDescent="0.2">
      <c r="B140">
        <v>6</v>
      </c>
      <c r="C140">
        <v>1.47159985493531</v>
      </c>
      <c r="D140">
        <v>1.6975022008286302</v>
      </c>
      <c r="E140">
        <v>1.3296397729399601</v>
      </c>
      <c r="F140">
        <v>1.27676676911443</v>
      </c>
      <c r="G140">
        <v>115.350799684827</v>
      </c>
      <c r="H140">
        <v>96.023509156271601</v>
      </c>
    </row>
    <row r="141" spans="1:8" x14ac:dyDescent="0.2">
      <c r="B141">
        <v>7</v>
      </c>
      <c r="C141">
        <v>2.0809859894804399</v>
      </c>
      <c r="D141">
        <v>0.74102134402564801</v>
      </c>
      <c r="E141">
        <v>5.0978582932652303</v>
      </c>
      <c r="F141">
        <v>4.8266097009264497</v>
      </c>
      <c r="G141">
        <v>35.609146230276103</v>
      </c>
      <c r="H141">
        <v>94.679165705780406</v>
      </c>
    </row>
    <row r="142" spans="1:8" x14ac:dyDescent="0.2">
      <c r="B142">
        <v>8</v>
      </c>
      <c r="C142">
        <v>3.3677401326555301</v>
      </c>
      <c r="D142">
        <v>2.0661157175061899</v>
      </c>
      <c r="E142">
        <v>3.9206017272415896</v>
      </c>
      <c r="F142">
        <v>3.9157841340797197</v>
      </c>
      <c r="G142">
        <v>61.350212193391997</v>
      </c>
      <c r="H142">
        <v>99.877121077400204</v>
      </c>
    </row>
    <row r="143" spans="1:8" x14ac:dyDescent="0.2">
      <c r="B143">
        <v>9</v>
      </c>
      <c r="C143">
        <v>3.3427033734748002</v>
      </c>
      <c r="D143">
        <v>1.1435205777625101</v>
      </c>
      <c r="E143">
        <v>2.6524499585558301</v>
      </c>
      <c r="F143">
        <v>3.05656677183674</v>
      </c>
      <c r="G143">
        <v>34.209454145307603</v>
      </c>
      <c r="H143">
        <v>115.235605556945</v>
      </c>
    </row>
    <row r="144" spans="1:8" x14ac:dyDescent="0.2">
      <c r="B144">
        <v>10</v>
      </c>
      <c r="C144">
        <v>5.7850777284852599</v>
      </c>
      <c r="D144">
        <v>4.5162477241380401</v>
      </c>
      <c r="E144">
        <v>3.6544507329494103</v>
      </c>
      <c r="F144">
        <v>4.4131481099386001</v>
      </c>
      <c r="G144">
        <v>78.067191766506298</v>
      </c>
      <c r="H144">
        <v>120.760914086174</v>
      </c>
    </row>
    <row r="145" spans="2:8" x14ac:dyDescent="0.2">
      <c r="B145">
        <v>11</v>
      </c>
      <c r="C145">
        <v>8.4530235041236406</v>
      </c>
      <c r="D145">
        <v>9.5918024069635397</v>
      </c>
      <c r="E145">
        <v>6.9003485028729701</v>
      </c>
      <c r="F145">
        <v>7.8511259877189703</v>
      </c>
      <c r="G145">
        <v>113.47185302731501</v>
      </c>
      <c r="H145">
        <v>113.778687909026</v>
      </c>
    </row>
    <row r="146" spans="2:8" x14ac:dyDescent="0.2">
      <c r="B146">
        <v>12</v>
      </c>
      <c r="C146">
        <v>5.1360811526564296</v>
      </c>
      <c r="D146">
        <v>3.47340210123481</v>
      </c>
      <c r="E146">
        <v>3.5900874458513901</v>
      </c>
      <c r="F146">
        <v>3.7674381104279702</v>
      </c>
      <c r="G146">
        <v>67.627477019873993</v>
      </c>
      <c r="H146">
        <v>104.940009602873</v>
      </c>
    </row>
    <row r="147" spans="2:8" x14ac:dyDescent="0.2">
      <c r="B147" t="s">
        <v>44</v>
      </c>
      <c r="C147">
        <f>AVERAGE(C135:C146)</f>
        <v>3.8527769436262953</v>
      </c>
      <c r="D147">
        <f t="shared" ref="D147:H147" si="16">AVERAGE(D135:D146)</f>
        <v>2.9498303936250032</v>
      </c>
      <c r="E147">
        <f t="shared" si="16"/>
        <v>3.758184894619109</v>
      </c>
      <c r="F147">
        <f t="shared" si="16"/>
        <v>3.8447285054588516</v>
      </c>
      <c r="G147">
        <f t="shared" si="16"/>
        <v>74.239567321866119</v>
      </c>
      <c r="H147">
        <f t="shared" si="16"/>
        <v>100.34153112320293</v>
      </c>
    </row>
    <row r="148" spans="2:8" x14ac:dyDescent="0.2">
      <c r="B148" t="s">
        <v>45</v>
      </c>
      <c r="C148">
        <f>STDEV(C135:C146)/SQRT(12)</f>
        <v>0.59042633034288194</v>
      </c>
      <c r="D148">
        <f t="shared" ref="D148:H148" si="17">STDEV(D135:D146)/SQRT(12)</f>
        <v>0.68984384592358483</v>
      </c>
      <c r="E148">
        <f t="shared" si="17"/>
        <v>0.52523623724578716</v>
      </c>
      <c r="F148">
        <f t="shared" si="17"/>
        <v>0.63200038898951749</v>
      </c>
      <c r="G148">
        <f t="shared" si="17"/>
        <v>7.858033495032438</v>
      </c>
      <c r="H148">
        <f t="shared" si="17"/>
        <v>4.422974970870782</v>
      </c>
    </row>
  </sheetData>
  <mergeCells count="8">
    <mergeCell ref="C53:F53"/>
    <mergeCell ref="G53:H53"/>
    <mergeCell ref="C54:D54"/>
    <mergeCell ref="E54:F54"/>
    <mergeCell ref="C133:D133"/>
    <mergeCell ref="E133:F133"/>
    <mergeCell ref="C132:F132"/>
    <mergeCell ref="G132:H132"/>
  </mergeCells>
  <phoneticPr fontId="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DB2F6-E8D4-4BED-BAB6-45756CF942EE}">
  <dimension ref="A1:AM1000"/>
  <sheetViews>
    <sheetView workbookViewId="0">
      <selection activeCell="Y1" sqref="Y1:AM1000"/>
    </sheetView>
  </sheetViews>
  <sheetFormatPr baseColWidth="10" defaultColWidth="8.83203125" defaultRowHeight="15" x14ac:dyDescent="0.2"/>
  <sheetData>
    <row r="1" spans="1:39" ht="16" x14ac:dyDescent="0.2">
      <c r="A1" t="s">
        <v>130</v>
      </c>
      <c r="Q1" s="14" t="s">
        <v>134</v>
      </c>
      <c r="Y1" s="18" t="s">
        <v>138</v>
      </c>
      <c r="Z1" s="14" t="s">
        <v>3</v>
      </c>
      <c r="AA1" s="14" t="s">
        <v>4</v>
      </c>
      <c r="AB1" s="14"/>
      <c r="AC1" s="18" t="s">
        <v>139</v>
      </c>
      <c r="AD1" s="14" t="s">
        <v>140</v>
      </c>
      <c r="AE1" s="14" t="s">
        <v>141</v>
      </c>
      <c r="AF1" s="14"/>
      <c r="AG1" s="18" t="s">
        <v>142</v>
      </c>
      <c r="AH1" s="14" t="s">
        <v>3</v>
      </c>
      <c r="AI1" s="14" t="s">
        <v>4</v>
      </c>
      <c r="AJ1" s="14"/>
      <c r="AK1" s="18" t="s">
        <v>143</v>
      </c>
      <c r="AL1" s="14" t="s">
        <v>3</v>
      </c>
      <c r="AM1" s="14" t="s">
        <v>4</v>
      </c>
    </row>
    <row r="2" spans="1:39" x14ac:dyDescent="0.2">
      <c r="A2" s="3" t="s">
        <v>9</v>
      </c>
      <c r="Q2" s="15" t="s">
        <v>135</v>
      </c>
      <c r="R2" s="14" t="s">
        <v>3</v>
      </c>
      <c r="S2" s="14" t="s">
        <v>4</v>
      </c>
      <c r="T2" s="14"/>
      <c r="U2" s="16" t="s">
        <v>136</v>
      </c>
      <c r="V2" s="14" t="s">
        <v>3</v>
      </c>
      <c r="W2" s="14" t="s">
        <v>4</v>
      </c>
      <c r="Y2" s="14" t="s">
        <v>137</v>
      </c>
      <c r="Z2" s="14">
        <v>1.3277164459999999</v>
      </c>
      <c r="AA2" s="14">
        <v>1.7482817289999999</v>
      </c>
      <c r="AB2" s="14"/>
      <c r="AC2" s="14">
        <v>0</v>
      </c>
      <c r="AD2" s="14">
        <v>0.56045060099999999</v>
      </c>
      <c r="AE2" s="14">
        <v>0.11411551</v>
      </c>
      <c r="AF2" s="14"/>
      <c r="AG2" s="14" t="s">
        <v>137</v>
      </c>
      <c r="AH2" s="14">
        <v>14.455047070000001</v>
      </c>
      <c r="AI2" s="14">
        <v>12.938692680000001</v>
      </c>
      <c r="AJ2" s="14"/>
      <c r="AK2" s="14" t="s">
        <v>137</v>
      </c>
      <c r="AL2" s="14">
        <v>0.17520283380000001</v>
      </c>
      <c r="AM2" s="14">
        <v>0.13166469280000001</v>
      </c>
    </row>
    <row r="3" spans="1:39" x14ac:dyDescent="0.2">
      <c r="B3" s="12" t="s">
        <v>13</v>
      </c>
      <c r="C3" s="12"/>
      <c r="D3" s="12"/>
      <c r="E3" s="12"/>
      <c r="F3" s="12"/>
      <c r="G3" s="12"/>
      <c r="H3" s="12" t="s">
        <v>14</v>
      </c>
      <c r="I3" s="12"/>
      <c r="J3" s="12"/>
      <c r="K3" s="12"/>
      <c r="L3" s="12"/>
      <c r="M3" s="12"/>
      <c r="Q3" s="14" t="s">
        <v>137</v>
      </c>
      <c r="R3" s="14">
        <v>0.38545883180000001</v>
      </c>
      <c r="S3" s="14">
        <v>0.36710906850000002</v>
      </c>
      <c r="T3" s="14"/>
      <c r="U3" s="14" t="s">
        <v>137</v>
      </c>
      <c r="V3" s="14">
        <v>0.66569095909999998</v>
      </c>
      <c r="W3" s="14">
        <v>0.40196385480000002</v>
      </c>
      <c r="Y3" s="14" t="s">
        <v>58</v>
      </c>
      <c r="Z3" s="14">
        <v>-0.37007419219999999</v>
      </c>
      <c r="AA3" s="14">
        <v>-0.57085951290000003</v>
      </c>
      <c r="AB3" s="14"/>
      <c r="AC3" s="14">
        <v>30</v>
      </c>
      <c r="AD3" s="14">
        <v>-0.1923485607</v>
      </c>
      <c r="AE3" s="14">
        <v>6.6324057699999994E-2</v>
      </c>
      <c r="AF3" s="14"/>
      <c r="AG3" s="14" t="s">
        <v>58</v>
      </c>
      <c r="AH3" s="14">
        <v>40.68266689</v>
      </c>
      <c r="AI3" s="14">
        <v>43.601589599999997</v>
      </c>
      <c r="AJ3" s="14"/>
      <c r="AK3" s="14" t="s">
        <v>58</v>
      </c>
      <c r="AL3" s="14">
        <v>0.1236585702</v>
      </c>
      <c r="AM3" s="14">
        <v>8.0829024109999995E-2</v>
      </c>
    </row>
    <row r="4" spans="1:39" x14ac:dyDescent="0.2">
      <c r="A4" t="s">
        <v>124</v>
      </c>
      <c r="B4">
        <v>0</v>
      </c>
      <c r="C4">
        <v>30</v>
      </c>
      <c r="D4">
        <v>60</v>
      </c>
      <c r="E4">
        <v>90</v>
      </c>
      <c r="F4">
        <v>120</v>
      </c>
      <c r="G4">
        <v>150</v>
      </c>
      <c r="H4">
        <v>0</v>
      </c>
      <c r="I4">
        <v>30</v>
      </c>
      <c r="J4">
        <v>60</v>
      </c>
      <c r="K4">
        <v>90</v>
      </c>
      <c r="L4">
        <v>120</v>
      </c>
      <c r="M4">
        <v>150</v>
      </c>
      <c r="Q4" s="14" t="s">
        <v>58</v>
      </c>
      <c r="R4" s="14">
        <v>4.6152078229999997E-2</v>
      </c>
      <c r="S4" s="14">
        <v>1.177077679E-2</v>
      </c>
      <c r="T4" s="14"/>
      <c r="U4" s="14" t="s">
        <v>58</v>
      </c>
      <c r="V4" s="14">
        <v>0</v>
      </c>
      <c r="W4" s="14">
        <v>1.845452295E-2</v>
      </c>
      <c r="Y4" s="14" t="s">
        <v>59</v>
      </c>
      <c r="Z4" s="14">
        <v>-0.52636717160000002</v>
      </c>
      <c r="AA4" s="14">
        <v>-0.63232270749999997</v>
      </c>
      <c r="AB4" s="14"/>
      <c r="AC4" s="14">
        <v>60</v>
      </c>
      <c r="AD4" s="14">
        <v>-5.7656238149999997E-2</v>
      </c>
      <c r="AE4" s="14">
        <v>6.5351946219999998E-2</v>
      </c>
      <c r="AF4" s="14"/>
      <c r="AG4" s="14" t="s">
        <v>59</v>
      </c>
      <c r="AH4" s="14">
        <v>42.670995019999999</v>
      </c>
      <c r="AI4" s="14">
        <v>43.044496270000003</v>
      </c>
      <c r="AJ4" s="14"/>
      <c r="AK4" s="14" t="s">
        <v>59</v>
      </c>
      <c r="AL4" s="14">
        <v>0.1094138311</v>
      </c>
      <c r="AM4" s="14">
        <v>7.4280078370000002E-2</v>
      </c>
    </row>
    <row r="5" spans="1:39" x14ac:dyDescent="0.2">
      <c r="A5" t="s">
        <v>57</v>
      </c>
      <c r="B5">
        <v>1.1696803838714001</v>
      </c>
      <c r="C5">
        <v>1.5773195226704499</v>
      </c>
      <c r="D5">
        <v>-0.62645925546855297</v>
      </c>
      <c r="E5">
        <v>-0.862958984228272</v>
      </c>
      <c r="F5">
        <v>-0.95742869747218695</v>
      </c>
      <c r="G5">
        <v>-0.30015296937283698</v>
      </c>
      <c r="H5">
        <v>1.5845990058945201</v>
      </c>
      <c r="I5">
        <v>1.1516600093220399</v>
      </c>
      <c r="J5">
        <v>-0.44925380753307598</v>
      </c>
      <c r="K5">
        <v>-0.958344171358679</v>
      </c>
      <c r="L5">
        <v>-0.94699870204810199</v>
      </c>
      <c r="M5">
        <v>-0.38166233427670698</v>
      </c>
      <c r="Q5" s="14" t="s">
        <v>59</v>
      </c>
      <c r="R5" s="14">
        <v>2.65333047E-2</v>
      </c>
      <c r="S5" s="14">
        <v>8.1617811929999996E-3</v>
      </c>
      <c r="T5" s="14"/>
      <c r="U5" s="14" t="s">
        <v>59</v>
      </c>
      <c r="V5" s="14">
        <v>2.1951942679999999E-2</v>
      </c>
      <c r="W5" s="14">
        <v>1.218387462E-2</v>
      </c>
      <c r="Y5" s="14" t="s">
        <v>60</v>
      </c>
      <c r="Z5" s="14">
        <v>-0.56006273510000004</v>
      </c>
      <c r="AA5" s="14">
        <v>-0.79458803150000001</v>
      </c>
      <c r="AB5" s="14"/>
      <c r="AC5" s="14">
        <v>90</v>
      </c>
      <c r="AD5" s="14">
        <v>-6.0441003239999999E-2</v>
      </c>
      <c r="AE5" s="14">
        <v>6.8733192269999993E-2</v>
      </c>
      <c r="AF5" s="14"/>
      <c r="AG5" s="14" t="s">
        <v>60</v>
      </c>
      <c r="AH5" s="14">
        <v>55.402563550000004</v>
      </c>
      <c r="AI5" s="14">
        <v>51.348396610000002</v>
      </c>
      <c r="AJ5" s="14"/>
      <c r="AK5" s="14" t="s">
        <v>60</v>
      </c>
      <c r="AL5" s="14">
        <v>4.038422455E-2</v>
      </c>
      <c r="AM5" s="14">
        <v>3.2085159420000002E-2</v>
      </c>
    </row>
    <row r="6" spans="1:39" x14ac:dyDescent="0.2">
      <c r="A6" t="s">
        <v>58</v>
      </c>
      <c r="B6">
        <v>-0.46602022652976499</v>
      </c>
      <c r="C6">
        <v>1.64586218880363</v>
      </c>
      <c r="D6">
        <v>1.1347639553420199</v>
      </c>
      <c r="E6">
        <v>-0.76543403687136502</v>
      </c>
      <c r="F6">
        <v>-0.78903493241698797</v>
      </c>
      <c r="G6">
        <v>-0.76013694832754097</v>
      </c>
      <c r="H6">
        <v>-0.64762295652775903</v>
      </c>
      <c r="I6">
        <v>1.5604085514735899</v>
      </c>
      <c r="J6">
        <v>1.2555409425706101</v>
      </c>
      <c r="K6">
        <v>-0.70476341433163503</v>
      </c>
      <c r="L6">
        <v>-0.70326295151400797</v>
      </c>
      <c r="M6">
        <v>-0.76030017167080199</v>
      </c>
      <c r="Q6" s="14" t="s">
        <v>60</v>
      </c>
      <c r="R6" s="14">
        <v>1.062022132E-2</v>
      </c>
      <c r="S6" s="14">
        <v>7.426831232E-3</v>
      </c>
      <c r="T6" s="14"/>
      <c r="U6" s="14" t="s">
        <v>60</v>
      </c>
      <c r="V6" s="14">
        <v>4.5077387419999997E-2</v>
      </c>
      <c r="W6" s="14">
        <v>1.291326097E-2</v>
      </c>
      <c r="Y6" s="14" t="s">
        <v>61</v>
      </c>
      <c r="Z6" s="14">
        <v>-1.1981454149999999</v>
      </c>
      <c r="AA6" s="14">
        <v>-1.388950125</v>
      </c>
      <c r="AB6" s="14"/>
      <c r="AC6" s="14"/>
      <c r="AD6" s="14"/>
      <c r="AE6" s="14"/>
      <c r="AF6" s="14"/>
      <c r="AG6" s="14" t="s">
        <v>61</v>
      </c>
      <c r="AH6" s="14">
        <v>12.41203803</v>
      </c>
      <c r="AI6" s="14">
        <v>3.5869871469999999</v>
      </c>
      <c r="AJ6" s="14"/>
      <c r="AK6" s="14" t="s">
        <v>61</v>
      </c>
      <c r="AL6" s="14">
        <v>9.6327408640000001E-2</v>
      </c>
      <c r="AM6" s="14">
        <v>3.484859354E-2</v>
      </c>
    </row>
    <row r="7" spans="1:39" x14ac:dyDescent="0.2">
      <c r="A7" t="s">
        <v>59</v>
      </c>
      <c r="B7">
        <v>-0.61103235850047799</v>
      </c>
      <c r="C7">
        <v>1.5127785251988599</v>
      </c>
      <c r="D7">
        <v>1.3052574640144601</v>
      </c>
      <c r="E7">
        <v>-0.73633189529520104</v>
      </c>
      <c r="F7">
        <v>-0.80889267055492098</v>
      </c>
      <c r="G7">
        <v>-0.66177906486270899</v>
      </c>
      <c r="H7">
        <v>-0.69884550373093002</v>
      </c>
      <c r="I7">
        <v>1.6217748487527299</v>
      </c>
      <c r="J7">
        <v>1.18132689775416</v>
      </c>
      <c r="K7">
        <v>-0.66611640374529801</v>
      </c>
      <c r="L7">
        <v>-0.78268556565884395</v>
      </c>
      <c r="M7">
        <v>-0.65545427337181905</v>
      </c>
      <c r="Q7" s="14" t="s">
        <v>61</v>
      </c>
      <c r="R7" s="14">
        <v>0</v>
      </c>
      <c r="S7" s="14">
        <v>0</v>
      </c>
      <c r="T7" s="14"/>
      <c r="U7" s="14" t="s">
        <v>61</v>
      </c>
      <c r="V7" s="14">
        <v>0</v>
      </c>
      <c r="W7" s="14">
        <v>0</v>
      </c>
      <c r="Y7" s="14" t="s">
        <v>62</v>
      </c>
      <c r="Z7" s="14">
        <v>-0.1733012632</v>
      </c>
      <c r="AA7" s="14">
        <v>7.5844466570000005E-2</v>
      </c>
      <c r="AB7" s="14"/>
      <c r="AC7" s="14"/>
      <c r="AD7" s="14"/>
      <c r="AE7" s="14"/>
      <c r="AF7" s="14"/>
      <c r="AG7" s="14" t="s">
        <v>62</v>
      </c>
      <c r="AH7" s="14">
        <v>15.915834419999999</v>
      </c>
      <c r="AI7" s="14">
        <v>17.643471269999999</v>
      </c>
      <c r="AJ7" s="14"/>
      <c r="AK7" s="14" t="s">
        <v>62</v>
      </c>
      <c r="AL7" s="14">
        <v>3.2236614529999999E-2</v>
      </c>
      <c r="AM7" s="14">
        <v>9.0295078589999994E-2</v>
      </c>
    </row>
    <row r="8" spans="1:39" x14ac:dyDescent="0.2">
      <c r="A8" t="s">
        <v>60</v>
      </c>
      <c r="B8">
        <v>-0.52050800620168003</v>
      </c>
      <c r="C8">
        <v>-0.40665084143330499</v>
      </c>
      <c r="D8">
        <v>2.1877618021849701</v>
      </c>
      <c r="E8">
        <v>-1.3884701440628399E-2</v>
      </c>
      <c r="F8">
        <v>-0.61793606054905603</v>
      </c>
      <c r="G8">
        <v>-0.62878219256029999</v>
      </c>
      <c r="H8">
        <v>-0.808990217287202</v>
      </c>
      <c r="I8">
        <v>1.4422131489735199</v>
      </c>
      <c r="J8">
        <v>1.35405601800813</v>
      </c>
      <c r="K8">
        <v>-0.442036118478288</v>
      </c>
      <c r="L8">
        <v>-0.62632594813619402</v>
      </c>
      <c r="M8">
        <v>-0.91891688307996999</v>
      </c>
      <c r="Q8" s="14" t="s">
        <v>62</v>
      </c>
      <c r="R8" s="14">
        <v>2.6159399560000001E-2</v>
      </c>
      <c r="S8" s="14">
        <v>5.621878919E-2</v>
      </c>
      <c r="T8" s="14"/>
      <c r="U8" s="14" t="s">
        <v>62</v>
      </c>
      <c r="V8" s="14">
        <v>5.4917185370000003E-2</v>
      </c>
      <c r="W8" s="14">
        <v>6.6847340490000004E-2</v>
      </c>
      <c r="Y8" s="14" t="s">
        <v>63</v>
      </c>
      <c r="Z8" s="14">
        <v>-0.75783134839999999</v>
      </c>
      <c r="AA8" s="14">
        <v>-1.2882309030000001</v>
      </c>
      <c r="AB8" s="14"/>
      <c r="AC8" s="14"/>
      <c r="AD8" s="14"/>
      <c r="AE8" s="14"/>
      <c r="AF8" s="14"/>
      <c r="AG8" s="14" t="s">
        <v>63</v>
      </c>
      <c r="AH8" s="14">
        <v>20.871005149999998</v>
      </c>
      <c r="AI8" s="14">
        <v>19.690900729999999</v>
      </c>
      <c r="AJ8" s="14"/>
      <c r="AK8" s="14" t="s">
        <v>63</v>
      </c>
      <c r="AL8" s="14">
        <v>6.2410124009999998E-2</v>
      </c>
      <c r="AM8" s="14">
        <v>0.1369502457</v>
      </c>
    </row>
    <row r="9" spans="1:39" x14ac:dyDescent="0.2">
      <c r="A9" t="s">
        <v>61</v>
      </c>
      <c r="B9">
        <v>-1.1061873643182101</v>
      </c>
      <c r="C9">
        <v>-0.25600684110336402</v>
      </c>
      <c r="D9">
        <v>0.37174004657607401</v>
      </c>
      <c r="E9">
        <v>2.0123275660745699</v>
      </c>
      <c r="F9">
        <v>-0.53378934807877898</v>
      </c>
      <c r="G9">
        <v>-0.48808405915031</v>
      </c>
      <c r="H9">
        <v>-1.26660807813332</v>
      </c>
      <c r="I9">
        <v>-0.153611685712467</v>
      </c>
      <c r="J9">
        <v>0.95652043757681904</v>
      </c>
      <c r="K9">
        <v>1.5272838508700799</v>
      </c>
      <c r="L9">
        <v>-3.12691574193418E-3</v>
      </c>
      <c r="M9">
        <v>-1.06045760885914</v>
      </c>
      <c r="Q9" s="14" t="s">
        <v>63</v>
      </c>
      <c r="R9" s="14">
        <v>0</v>
      </c>
      <c r="S9" s="14">
        <v>2.8960970089999998E-3</v>
      </c>
      <c r="T9" s="14"/>
      <c r="U9" s="14" t="s">
        <v>63</v>
      </c>
      <c r="V9" s="14">
        <v>6.64874835E-2</v>
      </c>
      <c r="W9" s="14">
        <v>6.1757367790000002E-3</v>
      </c>
      <c r="Y9" s="14" t="s">
        <v>64</v>
      </c>
      <c r="Z9" s="14">
        <v>1.30627911</v>
      </c>
      <c r="AA9" s="14">
        <v>2.0959026820000002</v>
      </c>
      <c r="AB9" s="14"/>
      <c r="AC9" s="14"/>
      <c r="AD9" s="14"/>
      <c r="AE9" s="14"/>
      <c r="AF9" s="14"/>
      <c r="AG9" s="14" t="s">
        <v>64</v>
      </c>
      <c r="AH9" s="14">
        <v>18.063936720000001</v>
      </c>
      <c r="AI9" s="14">
        <v>13.01703711</v>
      </c>
      <c r="AJ9" s="14"/>
      <c r="AK9" s="14" t="s">
        <v>64</v>
      </c>
      <c r="AL9" s="14">
        <v>8.2244606720000002E-2</v>
      </c>
      <c r="AM9" s="14">
        <v>0.1012889798</v>
      </c>
    </row>
    <row r="10" spans="1:39" x14ac:dyDescent="0.2">
      <c r="A10" t="s">
        <v>62</v>
      </c>
      <c r="B10">
        <v>-0.25008117627385501</v>
      </c>
      <c r="C10">
        <v>-0.28941039879505298</v>
      </c>
      <c r="D10">
        <v>2.2140865669660501</v>
      </c>
      <c r="E10">
        <v>-0.59902131807847403</v>
      </c>
      <c r="F10">
        <v>-0.45333034839324399</v>
      </c>
      <c r="G10">
        <v>-0.62224332542541105</v>
      </c>
      <c r="H10">
        <v>1.6735476080440799E-2</v>
      </c>
      <c r="I10">
        <v>-0.39521344777013701</v>
      </c>
      <c r="J10">
        <v>2.14488301705219</v>
      </c>
      <c r="K10">
        <v>-0.37940825576281001</v>
      </c>
      <c r="L10">
        <v>-0.95538809102921096</v>
      </c>
      <c r="M10">
        <v>-0.43160869857047102</v>
      </c>
      <c r="Q10" s="14" t="s">
        <v>64</v>
      </c>
      <c r="R10" s="14">
        <v>0.24316459800000001</v>
      </c>
      <c r="S10" s="14">
        <v>0.14842558259999999</v>
      </c>
      <c r="T10" s="14"/>
      <c r="U10" s="14" t="s">
        <v>64</v>
      </c>
      <c r="V10" s="14">
        <v>0.29380165089999999</v>
      </c>
      <c r="W10" s="14">
        <v>0.10195086740000001</v>
      </c>
      <c r="Y10" s="14" t="s">
        <v>65</v>
      </c>
      <c r="Z10" s="14">
        <v>1.4785652869999999</v>
      </c>
      <c r="AA10" s="14">
        <v>1.172988218</v>
      </c>
      <c r="AB10" s="14"/>
      <c r="AC10" s="14"/>
      <c r="AD10" s="14"/>
      <c r="AE10" s="14"/>
      <c r="AF10" s="14"/>
      <c r="AG10" s="14" t="s">
        <v>65</v>
      </c>
      <c r="AH10" s="14">
        <v>21.310014850000002</v>
      </c>
      <c r="AI10" s="14">
        <v>20.000692690000001</v>
      </c>
      <c r="AJ10" s="14"/>
      <c r="AK10" s="14" t="s">
        <v>65</v>
      </c>
      <c r="AL10" s="14">
        <v>0.1070722054</v>
      </c>
      <c r="AM10" s="14">
        <v>8.0396823450000002E-2</v>
      </c>
    </row>
    <row r="11" spans="1:39" x14ac:dyDescent="0.2">
      <c r="A11" t="s">
        <v>63</v>
      </c>
      <c r="B11">
        <v>-0.73548246848366206</v>
      </c>
      <c r="C11">
        <v>-0.43427963327841301</v>
      </c>
      <c r="D11">
        <v>2.1984269152818299</v>
      </c>
      <c r="E11">
        <v>-0.22010310701342101</v>
      </c>
      <c r="F11">
        <v>-0.58042630807105799</v>
      </c>
      <c r="G11">
        <v>-0.228135398435279</v>
      </c>
      <c r="H11">
        <v>-1.1331411845905499</v>
      </c>
      <c r="I11">
        <v>0.18121191906402101</v>
      </c>
      <c r="J11">
        <v>1.31560319384709</v>
      </c>
      <c r="K11">
        <v>1.0491943011495699</v>
      </c>
      <c r="L11">
        <v>-1.3596701111503899</v>
      </c>
      <c r="M11">
        <v>-5.3198118319772399E-2</v>
      </c>
      <c r="Q11" s="14" t="s">
        <v>65</v>
      </c>
      <c r="R11" s="14">
        <v>0.1094799184</v>
      </c>
      <c r="S11" s="14">
        <v>0.206602594</v>
      </c>
      <c r="T11" s="14"/>
      <c r="U11" s="14" t="s">
        <v>65</v>
      </c>
      <c r="V11" s="14">
        <v>0.4720136868</v>
      </c>
      <c r="W11" s="14">
        <v>0.16638455520000001</v>
      </c>
      <c r="Y11" s="14" t="s">
        <v>66</v>
      </c>
      <c r="Z11" s="14">
        <v>0.90009440230000004</v>
      </c>
      <c r="AA11" s="14">
        <v>1.1050038339999999</v>
      </c>
      <c r="AB11" s="14"/>
      <c r="AC11" s="14"/>
      <c r="AD11" s="14"/>
      <c r="AE11" s="14"/>
      <c r="AF11" s="14"/>
      <c r="AG11" s="14" t="s">
        <v>66</v>
      </c>
      <c r="AH11" s="14">
        <v>24.220289919999999</v>
      </c>
      <c r="AI11" s="14">
        <v>20.41658915</v>
      </c>
      <c r="AJ11" s="14"/>
      <c r="AK11" s="14" t="s">
        <v>66</v>
      </c>
      <c r="AL11" s="14">
        <v>8.1918640880000004E-2</v>
      </c>
      <c r="AM11" s="14">
        <v>0.16068412600000001</v>
      </c>
    </row>
    <row r="12" spans="1:39" x14ac:dyDescent="0.2">
      <c r="A12" t="s">
        <v>64</v>
      </c>
      <c r="B12">
        <v>1.1498115512642899</v>
      </c>
      <c r="C12">
        <v>1.55722823178041</v>
      </c>
      <c r="D12">
        <v>-0.67016700389205197</v>
      </c>
      <c r="E12">
        <v>-0.98814719340701695</v>
      </c>
      <c r="F12">
        <v>-0.89685592346897902</v>
      </c>
      <c r="G12">
        <v>-0.15186966227666901</v>
      </c>
      <c r="H12">
        <v>1.93756686109378</v>
      </c>
      <c r="I12">
        <v>0.57021715332769896</v>
      </c>
      <c r="J12">
        <v>-0.75252208431141199</v>
      </c>
      <c r="K12">
        <v>-1.0493285578310501</v>
      </c>
      <c r="L12">
        <v>-0.30749040585366</v>
      </c>
      <c r="M12">
        <v>-0.39844296642535598</v>
      </c>
      <c r="Q12" s="14" t="s">
        <v>66</v>
      </c>
      <c r="R12" s="14">
        <v>0.1440176165</v>
      </c>
      <c r="S12" s="14">
        <v>0.27166497080000002</v>
      </c>
      <c r="T12" s="14"/>
      <c r="U12" s="14" t="s">
        <v>66</v>
      </c>
      <c r="V12" s="14">
        <v>0</v>
      </c>
      <c r="W12" s="14">
        <v>9.2087204509999996E-3</v>
      </c>
      <c r="Y12" s="14" t="s">
        <v>67</v>
      </c>
      <c r="Z12" s="14">
        <v>1.5012241239999999</v>
      </c>
      <c r="AA12" s="14">
        <v>5.6769775289999998E-2</v>
      </c>
      <c r="AB12" s="14"/>
      <c r="AC12" s="14"/>
      <c r="AD12" s="14"/>
      <c r="AE12" s="14"/>
      <c r="AF12" s="14"/>
      <c r="AG12" s="14" t="s">
        <v>67</v>
      </c>
      <c r="AH12" s="14">
        <v>42.140150499999997</v>
      </c>
      <c r="AI12" s="14">
        <v>36.960229640000001</v>
      </c>
      <c r="AJ12" s="14"/>
      <c r="AK12" s="14" t="s">
        <v>67</v>
      </c>
      <c r="AL12" s="14">
        <v>0.1415352832</v>
      </c>
      <c r="AM12" s="14">
        <v>0.1584515447</v>
      </c>
    </row>
    <row r="13" spans="1:39" x14ac:dyDescent="0.2">
      <c r="A13" t="s">
        <v>65</v>
      </c>
      <c r="B13">
        <v>1.31910680532622</v>
      </c>
      <c r="C13">
        <v>-0.42864403119733302</v>
      </c>
      <c r="D13">
        <v>-1.12277994490245</v>
      </c>
      <c r="E13">
        <v>-0.56298329121053103</v>
      </c>
      <c r="F13">
        <v>-0.64695139819190794</v>
      </c>
      <c r="G13">
        <v>1.4422518601759999</v>
      </c>
      <c r="H13">
        <v>1.0189214541282201</v>
      </c>
      <c r="I13">
        <v>-0.56438791687733003</v>
      </c>
      <c r="J13">
        <v>-0.788699301785311</v>
      </c>
      <c r="K13">
        <v>-0.86828589227987396</v>
      </c>
      <c r="L13">
        <v>-0.52668227439722204</v>
      </c>
      <c r="M13">
        <v>1.7291339312115099</v>
      </c>
      <c r="Q13" s="14" t="s">
        <v>67</v>
      </c>
      <c r="R13" s="14">
        <v>0.2193706017</v>
      </c>
      <c r="S13" s="14">
        <v>1.28078501E-2</v>
      </c>
      <c r="T13" s="14"/>
      <c r="U13" s="14" t="s">
        <v>67</v>
      </c>
      <c r="V13" s="14">
        <v>0.30851006190000002</v>
      </c>
      <c r="W13" s="14">
        <v>0.38626302219999997</v>
      </c>
      <c r="Y13" s="14" t="s">
        <v>68</v>
      </c>
      <c r="Z13" s="14">
        <v>1.1147931289999999</v>
      </c>
      <c r="AA13" s="14">
        <v>1.739266322</v>
      </c>
      <c r="AB13" s="14"/>
      <c r="AC13" s="14"/>
      <c r="AD13" s="14"/>
      <c r="AE13" s="14"/>
      <c r="AF13" s="14"/>
      <c r="AG13" s="14" t="s">
        <v>68</v>
      </c>
      <c r="AH13" s="14">
        <v>5.8986318669999998</v>
      </c>
      <c r="AI13" s="14">
        <v>0.96222459890000001</v>
      </c>
      <c r="AJ13" s="14"/>
      <c r="AK13" s="14" t="s">
        <v>68</v>
      </c>
      <c r="AL13" s="14">
        <v>3.3088177670000003E-2</v>
      </c>
      <c r="AM13" s="14">
        <v>4.4839983690000002E-2</v>
      </c>
    </row>
    <row r="14" spans="1:39" x14ac:dyDescent="0.2">
      <c r="A14" t="s">
        <v>66</v>
      </c>
      <c r="B14">
        <v>0.77507173614568303</v>
      </c>
      <c r="C14">
        <v>-0.56591023130955997</v>
      </c>
      <c r="D14">
        <v>-0.96910535265531095</v>
      </c>
      <c r="E14">
        <v>-0.51891239145121604</v>
      </c>
      <c r="F14">
        <v>-0.59605508927944495</v>
      </c>
      <c r="G14">
        <v>1.87491132854985</v>
      </c>
      <c r="H14">
        <v>0.952439103466865</v>
      </c>
      <c r="I14">
        <v>-0.591781503020685</v>
      </c>
      <c r="J14">
        <v>-0.88016464902375902</v>
      </c>
      <c r="K14">
        <v>-0.879316822318017</v>
      </c>
      <c r="L14">
        <v>-0.35330179880609702</v>
      </c>
      <c r="M14">
        <v>1.7521256697017</v>
      </c>
      <c r="Q14" s="14" t="s">
        <v>68</v>
      </c>
      <c r="R14" s="14">
        <v>0.1937064007</v>
      </c>
      <c r="S14" s="14">
        <v>0.30260088979999999</v>
      </c>
      <c r="T14" s="14"/>
      <c r="U14" s="14" t="s">
        <v>68</v>
      </c>
      <c r="V14" s="14">
        <v>0.26396444140000003</v>
      </c>
      <c r="W14" s="14">
        <v>0.2389292056</v>
      </c>
      <c r="Y14" s="14" t="s">
        <v>69</v>
      </c>
      <c r="Z14" s="14">
        <v>0.68664009749999999</v>
      </c>
      <c r="AA14" s="14">
        <v>0.91171399009999998</v>
      </c>
      <c r="AB14" s="14"/>
      <c r="AC14" s="14"/>
      <c r="AD14" s="14"/>
      <c r="AE14" s="14"/>
      <c r="AF14" s="14"/>
      <c r="AG14" s="14" t="s">
        <v>69</v>
      </c>
      <c r="AH14" s="14">
        <v>17.105655160000001</v>
      </c>
      <c r="AI14" s="14">
        <v>11.35124216</v>
      </c>
      <c r="AJ14" s="14"/>
      <c r="AK14" s="14" t="s">
        <v>69</v>
      </c>
      <c r="AL14" s="14">
        <v>4.0864749659999998E-2</v>
      </c>
      <c r="AM14" s="14">
        <v>3.3838697219999998E-2</v>
      </c>
    </row>
    <row r="15" spans="1:39" x14ac:dyDescent="0.2">
      <c r="A15" t="s">
        <v>67</v>
      </c>
      <c r="B15">
        <v>1.3395676808852099</v>
      </c>
      <c r="C15">
        <v>-0.38096818803768301</v>
      </c>
      <c r="D15">
        <v>-1.11059390178078</v>
      </c>
      <c r="E15">
        <v>-0.59530737920433496</v>
      </c>
      <c r="F15">
        <v>-0.67357926123291401</v>
      </c>
      <c r="G15">
        <v>1.42088104937051</v>
      </c>
      <c r="H15">
        <v>-5.5819655035483702E-2</v>
      </c>
      <c r="I15">
        <v>-0.99624976513613295</v>
      </c>
      <c r="J15">
        <v>1.0948281557950099</v>
      </c>
      <c r="K15">
        <v>-0.77407068518370903</v>
      </c>
      <c r="L15">
        <v>1.5779116968559199</v>
      </c>
      <c r="M15">
        <v>-0.84659974729555998</v>
      </c>
      <c r="Q15" s="14" t="s">
        <v>69</v>
      </c>
      <c r="R15" s="14">
        <v>0.16543477500000001</v>
      </c>
      <c r="S15" s="14">
        <v>0.15278886729999999</v>
      </c>
      <c r="T15" s="14"/>
      <c r="U15" s="14" t="s">
        <v>69</v>
      </c>
      <c r="V15" s="14">
        <v>6.1317307559999999E-2</v>
      </c>
      <c r="W15" s="14">
        <v>7.3194559179999993E-2</v>
      </c>
      <c r="Y15" s="14" t="s">
        <v>70</v>
      </c>
      <c r="Z15" s="14">
        <v>0.2105903113</v>
      </c>
      <c r="AA15" s="14">
        <v>0.80293212469999997</v>
      </c>
      <c r="AB15" s="14"/>
      <c r="AC15" s="14"/>
      <c r="AD15" s="14"/>
      <c r="AE15" s="14"/>
      <c r="AF15" s="14"/>
      <c r="AG15" s="14" t="s">
        <v>70</v>
      </c>
      <c r="AH15" s="14">
        <v>26.753470549999999</v>
      </c>
      <c r="AI15" s="14">
        <v>15.849245740000001</v>
      </c>
      <c r="AJ15" s="14"/>
      <c r="AK15" s="14" t="s">
        <v>70</v>
      </c>
      <c r="AL15" s="14">
        <v>9.4971263249999993E-2</v>
      </c>
      <c r="AM15" s="14">
        <v>0.11918364939999999</v>
      </c>
    </row>
    <row r="16" spans="1:39" x14ac:dyDescent="0.2">
      <c r="A16" t="s">
        <v>68</v>
      </c>
      <c r="B16">
        <v>0.97259194623949197</v>
      </c>
      <c r="C16">
        <v>-0.55724520133905298</v>
      </c>
      <c r="D16">
        <v>-0.87962831663989505</v>
      </c>
      <c r="E16">
        <v>-0.59997510727343495</v>
      </c>
      <c r="F16">
        <v>-0.70146507963545301</v>
      </c>
      <c r="G16">
        <v>1.76572175864834</v>
      </c>
      <c r="H16">
        <v>1.5655619889830401</v>
      </c>
      <c r="I16">
        <v>-0.722855193155446</v>
      </c>
      <c r="J16">
        <v>-0.62172667195515896</v>
      </c>
      <c r="K16">
        <v>-0.69241390668292002</v>
      </c>
      <c r="L16">
        <v>-0.77655531749013296</v>
      </c>
      <c r="M16">
        <v>1.2479891003006101</v>
      </c>
      <c r="Q16" s="14" t="s">
        <v>70</v>
      </c>
      <c r="R16" s="14">
        <v>8.5140839029999998E-2</v>
      </c>
      <c r="S16" s="14">
        <v>0.24626290940000001</v>
      </c>
      <c r="T16" s="14"/>
      <c r="U16" s="14" t="s">
        <v>70</v>
      </c>
      <c r="V16" s="14">
        <v>9.0996044359999996E-4</v>
      </c>
      <c r="W16" s="14">
        <v>9.3937988680000001E-3</v>
      </c>
      <c r="Y16" s="14" t="s">
        <v>72</v>
      </c>
      <c r="Z16" s="14">
        <v>1.6463768889999999</v>
      </c>
      <c r="AA16" s="14">
        <v>2.2407774900000001</v>
      </c>
      <c r="AB16" s="14"/>
      <c r="AC16" s="14"/>
      <c r="AD16" s="14"/>
      <c r="AE16" s="14"/>
      <c r="AF16" s="14"/>
      <c r="AG16" s="14" t="s">
        <v>72</v>
      </c>
      <c r="AH16" s="14">
        <v>37.592375050000001</v>
      </c>
      <c r="AI16" s="14">
        <v>33.94311871</v>
      </c>
      <c r="AJ16" s="14"/>
      <c r="AK16" s="14" t="s">
        <v>72</v>
      </c>
      <c r="AL16" s="14">
        <v>8.9022517649999994E-2</v>
      </c>
      <c r="AM16" s="14">
        <v>8.8362667899999997E-2</v>
      </c>
    </row>
    <row r="17" spans="1:39" x14ac:dyDescent="0.2">
      <c r="A17" t="s">
        <v>69</v>
      </c>
      <c r="B17">
        <v>0.56684806462577697</v>
      </c>
      <c r="C17">
        <v>2.00513293264917</v>
      </c>
      <c r="D17">
        <v>-0.67422044177475904</v>
      </c>
      <c r="E17">
        <v>-0.59205598109888302</v>
      </c>
      <c r="F17">
        <v>-0.63568418643816604</v>
      </c>
      <c r="G17">
        <v>-0.67002038796314001</v>
      </c>
      <c r="H17">
        <v>0.77442449784385503</v>
      </c>
      <c r="I17">
        <v>1.90007092152087</v>
      </c>
      <c r="J17">
        <v>-0.63407485217543902</v>
      </c>
      <c r="K17">
        <v>-0.67919429356344596</v>
      </c>
      <c r="L17">
        <v>-0.67131529418594005</v>
      </c>
      <c r="M17">
        <v>-0.68991097943990098</v>
      </c>
      <c r="Q17" s="14" t="s">
        <v>72</v>
      </c>
      <c r="R17" s="14">
        <v>0.19926321420000001</v>
      </c>
      <c r="S17" s="14">
        <v>0.30120360930000001</v>
      </c>
      <c r="T17" s="14"/>
      <c r="U17" s="14" t="s">
        <v>72</v>
      </c>
      <c r="V17" s="14">
        <v>1.191117889E-2</v>
      </c>
      <c r="W17" s="14">
        <v>1.969715558E-2</v>
      </c>
      <c r="Y17" s="14" t="s">
        <v>73</v>
      </c>
      <c r="Z17" s="14">
        <v>-0.37660516179999998</v>
      </c>
      <c r="AA17" s="14">
        <v>9.0557836239999995E-2</v>
      </c>
      <c r="AB17" s="14"/>
      <c r="AC17" s="14"/>
      <c r="AD17" s="14"/>
      <c r="AE17" s="14"/>
      <c r="AF17" s="14"/>
      <c r="AG17" s="14" t="s">
        <v>73</v>
      </c>
      <c r="AH17" s="14">
        <v>65.887426700000006</v>
      </c>
      <c r="AI17" s="14">
        <v>40.955002329999999</v>
      </c>
      <c r="AJ17" s="14"/>
      <c r="AK17" s="14" t="s">
        <v>73</v>
      </c>
      <c r="AL17" s="14">
        <v>2.376449324E-2</v>
      </c>
      <c r="AM17" s="14">
        <v>2.5855896619999999E-2</v>
      </c>
    </row>
    <row r="18" spans="1:39" x14ac:dyDescent="0.2">
      <c r="A18" t="s">
        <v>70</v>
      </c>
      <c r="B18">
        <v>0.11763411966410101</v>
      </c>
      <c r="C18">
        <v>-0.50637308537629999</v>
      </c>
      <c r="D18">
        <v>-0.645914444931184</v>
      </c>
      <c r="E18">
        <v>-0.57298040779651205</v>
      </c>
      <c r="F18">
        <v>-0.55485767420908605</v>
      </c>
      <c r="G18">
        <v>2.16249149264898</v>
      </c>
      <c r="H18">
        <v>0.67629593775257002</v>
      </c>
      <c r="I18">
        <v>-0.61774823318212702</v>
      </c>
      <c r="J18">
        <v>-0.74061075265135301</v>
      </c>
      <c r="K18">
        <v>-0.60292999351906096</v>
      </c>
      <c r="L18">
        <v>-0.66581890417822998</v>
      </c>
      <c r="M18">
        <v>1.9508119457782001</v>
      </c>
      <c r="Q18" s="14" t="s">
        <v>73</v>
      </c>
      <c r="R18" s="14">
        <v>5.0715199769999997E-2</v>
      </c>
      <c r="S18" s="14">
        <v>0.141606445</v>
      </c>
      <c r="T18" s="14"/>
      <c r="U18" s="14" t="s">
        <v>73</v>
      </c>
      <c r="V18" s="14">
        <v>0.17980292219999999</v>
      </c>
      <c r="W18" s="14">
        <v>7.2002151730000005E-2</v>
      </c>
      <c r="Y18" s="14" t="s">
        <v>74</v>
      </c>
      <c r="Z18" s="14">
        <v>1.458476331</v>
      </c>
      <c r="AA18" s="14">
        <v>2.0314670700000002</v>
      </c>
      <c r="AB18" s="14"/>
      <c r="AC18" s="14"/>
      <c r="AD18" s="14"/>
      <c r="AE18" s="14"/>
      <c r="AF18" s="14"/>
      <c r="AG18" s="14" t="s">
        <v>74</v>
      </c>
      <c r="AH18" s="14">
        <v>58.135305160000001</v>
      </c>
      <c r="AI18" s="14">
        <v>57.625166309999997</v>
      </c>
      <c r="AJ18" s="14"/>
      <c r="AK18" s="14" t="s">
        <v>74</v>
      </c>
      <c r="AL18" s="14">
        <v>3.1597377789999999E-2</v>
      </c>
      <c r="AM18" s="14">
        <v>1.999763224E-2</v>
      </c>
    </row>
    <row r="19" spans="1:39" x14ac:dyDescent="0.2">
      <c r="A19" t="s">
        <v>72</v>
      </c>
      <c r="B19">
        <v>1.4988977691929299</v>
      </c>
      <c r="C19">
        <v>0.41149886450650702</v>
      </c>
      <c r="D19">
        <v>-0.68752196904416796</v>
      </c>
      <c r="E19">
        <v>-1.16334253985292</v>
      </c>
      <c r="F19">
        <v>-0.96682257140336403</v>
      </c>
      <c r="G19">
        <v>0.90729044660102598</v>
      </c>
      <c r="H19">
        <v>2.0500793452312802</v>
      </c>
      <c r="I19">
        <v>-0.18085552905674801</v>
      </c>
      <c r="J19">
        <v>-0.94714754104601595</v>
      </c>
      <c r="K19">
        <v>-0.76270284619801498</v>
      </c>
      <c r="L19">
        <v>-0.449120006706962</v>
      </c>
      <c r="M19">
        <v>0.28974657777645901</v>
      </c>
      <c r="Q19" s="14" t="s">
        <v>74</v>
      </c>
      <c r="R19" s="14">
        <v>0.10992276250000001</v>
      </c>
      <c r="S19" s="14">
        <v>0.16971136340000001</v>
      </c>
      <c r="T19" s="14"/>
      <c r="U19" s="14" t="s">
        <v>74</v>
      </c>
      <c r="V19" s="14">
        <v>0</v>
      </c>
      <c r="W19" s="14">
        <v>0</v>
      </c>
      <c r="Y19" s="14" t="s">
        <v>75</v>
      </c>
      <c r="Z19" s="14">
        <v>0.47350115799999998</v>
      </c>
      <c r="AA19" s="14">
        <v>1.3921080720000001</v>
      </c>
      <c r="AB19" s="14"/>
      <c r="AC19" s="14"/>
      <c r="AD19" s="14"/>
      <c r="AE19" s="14"/>
      <c r="AF19" s="14"/>
      <c r="AG19" s="14" t="s">
        <v>75</v>
      </c>
      <c r="AH19" s="14">
        <v>31.358329390000002</v>
      </c>
      <c r="AI19" s="14">
        <v>25.574115769999999</v>
      </c>
      <c r="AJ19" s="14"/>
      <c r="AK19" s="14" t="s">
        <v>75</v>
      </c>
      <c r="AL19" s="14">
        <v>4.2697625709999999E-2</v>
      </c>
      <c r="AM19" s="14">
        <v>1.7610516220000001E-2</v>
      </c>
    </row>
    <row r="20" spans="1:39" x14ac:dyDescent="0.2">
      <c r="A20" t="s">
        <v>73</v>
      </c>
      <c r="B20">
        <v>-0.475559863960482</v>
      </c>
      <c r="C20">
        <v>1.4624707176426299</v>
      </c>
      <c r="D20">
        <v>1.3480840704406101</v>
      </c>
      <c r="E20">
        <v>-0.78697254872301703</v>
      </c>
      <c r="F20">
        <v>-0.783474935351961</v>
      </c>
      <c r="G20">
        <v>-0.76454744004779096</v>
      </c>
      <c r="H20">
        <v>-3.6048549832554198E-2</v>
      </c>
      <c r="I20">
        <v>1.5934217386224101</v>
      </c>
      <c r="J20">
        <v>1.07351610630257</v>
      </c>
      <c r="K20">
        <v>-0.88241047189051203</v>
      </c>
      <c r="L20">
        <v>-0.87014698233132404</v>
      </c>
      <c r="M20">
        <v>-0.87833184087059502</v>
      </c>
      <c r="Q20" s="14" t="s">
        <v>75</v>
      </c>
      <c r="R20" s="14">
        <v>9.8828836980000001E-2</v>
      </c>
      <c r="S20" s="14">
        <v>0.1155548835</v>
      </c>
      <c r="T20" s="14"/>
      <c r="U20" s="14" t="s">
        <v>75</v>
      </c>
      <c r="V20" s="14">
        <v>5.1640679609999997E-3</v>
      </c>
      <c r="W20" s="14">
        <v>1.412967985E-3</v>
      </c>
      <c r="Y20" s="14" t="s">
        <v>85</v>
      </c>
      <c r="Z20" s="14">
        <v>2.403810285</v>
      </c>
      <c r="AA20" s="14">
        <v>2.3901116820000001</v>
      </c>
      <c r="AB20" s="14"/>
      <c r="AC20" s="14"/>
      <c r="AD20" s="14"/>
      <c r="AE20" s="14"/>
      <c r="AF20" s="14"/>
      <c r="AG20" s="14" t="s">
        <v>85</v>
      </c>
      <c r="AH20" s="14">
        <v>60.058829439999997</v>
      </c>
      <c r="AI20" s="14">
        <v>57.957884880000002</v>
      </c>
      <c r="AJ20" s="14"/>
      <c r="AK20" s="14" t="s">
        <v>85</v>
      </c>
      <c r="AL20" s="14">
        <v>9.4752150529999996E-2</v>
      </c>
      <c r="AM20" s="14">
        <v>3.542756138E-2</v>
      </c>
    </row>
    <row r="21" spans="1:39" x14ac:dyDescent="0.2">
      <c r="A21" t="s">
        <v>74</v>
      </c>
      <c r="B21">
        <v>1.3046246079988799</v>
      </c>
      <c r="C21">
        <v>1.36629232226874</v>
      </c>
      <c r="D21">
        <v>-1.03361288659559</v>
      </c>
      <c r="E21">
        <v>-1.0659393404649999</v>
      </c>
      <c r="F21">
        <v>-0.46371160957873098</v>
      </c>
      <c r="G21">
        <v>-0.107653093628299</v>
      </c>
      <c r="H21">
        <v>1.84240652826905</v>
      </c>
      <c r="I21">
        <v>0.577664804161798</v>
      </c>
      <c r="J21">
        <v>-0.86980726537863695</v>
      </c>
      <c r="K21">
        <v>-1.10354466412074</v>
      </c>
      <c r="L21">
        <v>-0.537753516236124</v>
      </c>
      <c r="M21">
        <v>9.1034113304634998E-2</v>
      </c>
      <c r="Q21" s="14" t="s">
        <v>85</v>
      </c>
      <c r="R21" s="14">
        <v>0.40727354560000001</v>
      </c>
      <c r="S21" s="14">
        <v>0.37127446990000001</v>
      </c>
      <c r="T21" s="14"/>
      <c r="U21" s="14" t="s">
        <v>85</v>
      </c>
      <c r="V21" s="14">
        <v>1.044354453E-2</v>
      </c>
      <c r="W21" s="14">
        <v>8.276446178E-3</v>
      </c>
      <c r="Y21" s="14" t="s">
        <v>86</v>
      </c>
      <c r="Z21" s="14">
        <v>1.9635009210000001</v>
      </c>
      <c r="AA21" s="14">
        <v>2.2124342540000002</v>
      </c>
      <c r="AB21" s="14"/>
      <c r="AC21" s="14"/>
      <c r="AD21" s="14"/>
      <c r="AE21" s="14"/>
      <c r="AF21" s="14"/>
      <c r="AG21" s="14" t="s">
        <v>86</v>
      </c>
      <c r="AH21" s="14">
        <v>68.537444210000004</v>
      </c>
      <c r="AI21" s="14">
        <v>3.8832342909999999</v>
      </c>
      <c r="AJ21" s="14"/>
      <c r="AK21" s="14" t="s">
        <v>86</v>
      </c>
      <c r="AL21" s="14">
        <v>5.0062714889999999E-2</v>
      </c>
      <c r="AM21" s="14">
        <v>6.8317306440000003E-2</v>
      </c>
    </row>
    <row r="22" spans="1:39" x14ac:dyDescent="0.2">
      <c r="A22" t="s">
        <v>75</v>
      </c>
      <c r="B22">
        <v>0.381739535967203</v>
      </c>
      <c r="C22">
        <v>1.9467449994607899</v>
      </c>
      <c r="D22">
        <v>-0.33968704738816202</v>
      </c>
      <c r="E22">
        <v>-1.3020081189758801</v>
      </c>
      <c r="F22">
        <v>-0.43828036043186103</v>
      </c>
      <c r="G22">
        <v>-0.24850900863205699</v>
      </c>
      <c r="H22">
        <v>1.235843031857</v>
      </c>
      <c r="I22">
        <v>1.4352427983492</v>
      </c>
      <c r="J22">
        <v>-0.50101789424727805</v>
      </c>
      <c r="K22">
        <v>-1.3184130646441701</v>
      </c>
      <c r="L22">
        <v>-0.60029829439857996</v>
      </c>
      <c r="M22">
        <v>-0.25135657691616697</v>
      </c>
      <c r="Q22" s="14" t="s">
        <v>86</v>
      </c>
      <c r="R22" s="14">
        <v>0.12807609580000001</v>
      </c>
      <c r="S22" s="14">
        <v>0.30980557559999999</v>
      </c>
      <c r="T22" s="14"/>
      <c r="U22" s="14" t="s">
        <v>86</v>
      </c>
      <c r="V22" s="14">
        <v>8.4232212840000001E-2</v>
      </c>
      <c r="W22" s="14">
        <v>7.7387540150000003E-2</v>
      </c>
      <c r="Y22" s="14" t="s">
        <v>87</v>
      </c>
      <c r="Z22" s="14">
        <v>2.4153190310000001</v>
      </c>
      <c r="AA22" s="14">
        <v>2.4328696889999999</v>
      </c>
      <c r="AB22" s="14"/>
      <c r="AC22" s="14"/>
      <c r="AD22" s="14"/>
      <c r="AE22" s="14"/>
      <c r="AF22" s="14"/>
      <c r="AG22" s="14" t="s">
        <v>87</v>
      </c>
      <c r="AH22" s="14">
        <v>88.003858739999998</v>
      </c>
      <c r="AI22" s="14">
        <v>87.717942440000002</v>
      </c>
      <c r="AJ22" s="14"/>
      <c r="AK22" s="14" t="s">
        <v>87</v>
      </c>
      <c r="AL22" s="14">
        <v>0.23607036109999999</v>
      </c>
      <c r="AM22" s="14">
        <v>0.2235470235</v>
      </c>
    </row>
    <row r="23" spans="1:39" x14ac:dyDescent="0.2">
      <c r="A23" t="s">
        <v>85</v>
      </c>
      <c r="B23">
        <v>2.1940058086924301</v>
      </c>
      <c r="C23">
        <v>-5.1304976228076102E-2</v>
      </c>
      <c r="D23">
        <v>-0.67834263193071997</v>
      </c>
      <c r="E23">
        <v>-0.52211113288920696</v>
      </c>
      <c r="F23">
        <v>-0.53046483990119897</v>
      </c>
      <c r="G23">
        <v>-0.41178222774322598</v>
      </c>
      <c r="H23">
        <v>2.1829453771347098</v>
      </c>
      <c r="I23">
        <v>-0.16242394251515899</v>
      </c>
      <c r="J23">
        <v>-0.61331297728518597</v>
      </c>
      <c r="K23">
        <v>-0.68127077383511403</v>
      </c>
      <c r="L23">
        <v>-0.59165258384076402</v>
      </c>
      <c r="M23">
        <v>-0.13428509965848101</v>
      </c>
      <c r="Q23" s="14" t="s">
        <v>87</v>
      </c>
      <c r="R23" s="14">
        <v>0.24445340369999999</v>
      </c>
      <c r="S23" s="14">
        <v>0.34287903190000002</v>
      </c>
      <c r="T23" s="14"/>
      <c r="U23" s="14" t="s">
        <v>87</v>
      </c>
      <c r="V23" s="14">
        <v>2.0214363629999999E-2</v>
      </c>
      <c r="W23" s="14">
        <v>2.2660965339999999E-2</v>
      </c>
      <c r="Y23" s="14" t="s">
        <v>88</v>
      </c>
      <c r="Z23" s="14">
        <v>-1.474565449</v>
      </c>
      <c r="AA23" s="14">
        <v>1.797197991</v>
      </c>
      <c r="AB23" s="14"/>
      <c r="AC23" s="14"/>
      <c r="AD23" s="14"/>
      <c r="AE23" s="14"/>
      <c r="AF23" s="14"/>
      <c r="AG23" s="14" t="s">
        <v>88</v>
      </c>
      <c r="AH23" s="14">
        <v>11.140775359999999</v>
      </c>
      <c r="AI23" s="14">
        <v>0.15234982450000001</v>
      </c>
      <c r="AJ23" s="14"/>
      <c r="AK23" s="14" t="s">
        <v>88</v>
      </c>
      <c r="AL23" s="14">
        <v>4.4938839789999997E-2</v>
      </c>
      <c r="AM23" s="14">
        <v>6.2654468899999996E-2</v>
      </c>
    </row>
    <row r="24" spans="1:39" x14ac:dyDescent="0.2">
      <c r="A24" t="s">
        <v>86</v>
      </c>
      <c r="B24">
        <v>1.7861743774873</v>
      </c>
      <c r="C24">
        <v>-0.368111255980753</v>
      </c>
      <c r="D24">
        <v>-0.694933859742497</v>
      </c>
      <c r="E24">
        <v>-0.81897963037541799</v>
      </c>
      <c r="F24">
        <v>-0.82265532473991898</v>
      </c>
      <c r="G24">
        <v>0.91850569335127996</v>
      </c>
      <c r="H24">
        <v>2.01543535328606</v>
      </c>
      <c r="I24">
        <v>-0.58016099551008604</v>
      </c>
      <c r="J24">
        <v>-0.49246874084056902</v>
      </c>
      <c r="K24">
        <v>-0.83562053290111205</v>
      </c>
      <c r="L24">
        <v>-0.625825929361286</v>
      </c>
      <c r="M24">
        <v>0.51864084532698995</v>
      </c>
      <c r="Q24" s="14" t="s">
        <v>88</v>
      </c>
      <c r="R24" s="14">
        <v>0</v>
      </c>
      <c r="S24" s="14">
        <v>0.10515326010000001</v>
      </c>
      <c r="T24" s="14"/>
      <c r="U24" s="14" t="s">
        <v>88</v>
      </c>
      <c r="V24" s="14">
        <v>0.24040851760000001</v>
      </c>
      <c r="W24" s="14">
        <v>0.22888135000000001</v>
      </c>
      <c r="Y24" s="14" t="s">
        <v>89</v>
      </c>
      <c r="Z24" s="14">
        <v>-0.1320077181</v>
      </c>
      <c r="AA24" s="14">
        <v>1.8280904179999999</v>
      </c>
      <c r="AB24" s="14"/>
      <c r="AC24" s="14"/>
      <c r="AD24" s="14"/>
      <c r="AE24" s="14"/>
      <c r="AF24" s="14"/>
      <c r="AG24" s="14" t="s">
        <v>89</v>
      </c>
      <c r="AH24" s="14">
        <v>7.8254051310000001</v>
      </c>
      <c r="AI24" s="14">
        <v>5.8859457700000002</v>
      </c>
      <c r="AJ24" s="14"/>
      <c r="AK24" s="14" t="s">
        <v>89</v>
      </c>
      <c r="AL24" s="14">
        <v>5.0868197140000002E-2</v>
      </c>
      <c r="AM24" s="14">
        <v>1.500610219E-2</v>
      </c>
    </row>
    <row r="25" spans="1:39" x14ac:dyDescent="0.2">
      <c r="A25" t="s">
        <v>87</v>
      </c>
      <c r="B25">
        <v>2.2140692129670101</v>
      </c>
      <c r="C25">
        <v>-0.37711988278594499</v>
      </c>
      <c r="D25">
        <v>-0.66077702806875704</v>
      </c>
      <c r="E25">
        <v>-0.51874005842649296</v>
      </c>
      <c r="F25">
        <v>-0.198616145592796</v>
      </c>
      <c r="G25">
        <v>-0.45881609809301999</v>
      </c>
      <c r="H25">
        <v>2.2206282255119301</v>
      </c>
      <c r="I25">
        <v>-0.54756005112834305</v>
      </c>
      <c r="J25">
        <v>-0.44562947117910401</v>
      </c>
      <c r="K25">
        <v>-0.58951558911818502</v>
      </c>
      <c r="L25">
        <v>-0.41745284937029498</v>
      </c>
      <c r="M25">
        <v>-0.220470264716005</v>
      </c>
      <c r="Q25" s="14" t="s">
        <v>89</v>
      </c>
      <c r="R25" s="14">
        <v>6.4063532970000003E-2</v>
      </c>
      <c r="S25" s="14">
        <v>0.3435914209</v>
      </c>
      <c r="T25" s="14"/>
      <c r="U25" s="14" t="s">
        <v>89</v>
      </c>
      <c r="V25" s="14">
        <v>0.32085015300000003</v>
      </c>
      <c r="W25" s="14">
        <v>0.13776020280000001</v>
      </c>
      <c r="Y25" s="14" t="s">
        <v>90</v>
      </c>
      <c r="Z25" s="14">
        <v>0.95433808229999995</v>
      </c>
      <c r="AA25" s="14">
        <v>2.352251833</v>
      </c>
      <c r="AB25" s="14"/>
      <c r="AC25" s="14"/>
      <c r="AD25" s="14"/>
      <c r="AE25" s="14"/>
      <c r="AF25" s="14"/>
      <c r="AG25" s="14" t="s">
        <v>90</v>
      </c>
      <c r="AH25" s="14">
        <v>20.746162779999999</v>
      </c>
      <c r="AI25" s="14">
        <v>12.79864212</v>
      </c>
      <c r="AJ25" s="14"/>
      <c r="AK25" s="14" t="s">
        <v>90</v>
      </c>
      <c r="AL25" s="14">
        <v>6.3680445190000004E-2</v>
      </c>
      <c r="AM25" s="14">
        <v>2.2068619679999998E-2</v>
      </c>
    </row>
    <row r="26" spans="1:39" x14ac:dyDescent="0.2">
      <c r="A26" t="s">
        <v>88</v>
      </c>
      <c r="B26">
        <v>-1.42609989772653</v>
      </c>
      <c r="C26">
        <v>-0.64419305091978096</v>
      </c>
      <c r="D26">
        <v>-0.34535440999384798</v>
      </c>
      <c r="E26">
        <v>7.9025187464093496E-2</v>
      </c>
      <c r="F26">
        <v>1.7581577439151499</v>
      </c>
      <c r="G26">
        <v>0.57846442726091996</v>
      </c>
      <c r="H26">
        <v>1.67507824875718</v>
      </c>
      <c r="I26">
        <v>-1.0438428625357199</v>
      </c>
      <c r="J26">
        <v>-1.3497745774074199</v>
      </c>
      <c r="K26">
        <v>-3.0188257854369301E-2</v>
      </c>
      <c r="L26">
        <v>0.34785144743084501</v>
      </c>
      <c r="M26">
        <v>0.40087600160947601</v>
      </c>
      <c r="Q26" s="14" t="s">
        <v>90</v>
      </c>
      <c r="R26" s="14">
        <v>0.17108247630000001</v>
      </c>
      <c r="S26" s="14">
        <v>0.37272535849999999</v>
      </c>
      <c r="T26" s="14"/>
      <c r="U26" s="14" t="s">
        <v>90</v>
      </c>
      <c r="V26" s="14">
        <v>0.1033017143</v>
      </c>
      <c r="W26" s="14">
        <v>6.0684921509999998E-3</v>
      </c>
      <c r="Y26" s="14" t="s">
        <v>91</v>
      </c>
      <c r="Z26" s="14">
        <v>-0.59984885070000005</v>
      </c>
      <c r="AA26" s="14">
        <v>1.164846214</v>
      </c>
      <c r="AB26" s="14"/>
      <c r="AC26" s="14"/>
      <c r="AD26" s="14"/>
      <c r="AE26" s="14"/>
      <c r="AF26" s="14"/>
      <c r="AG26" s="14" t="s">
        <v>91</v>
      </c>
      <c r="AH26" s="14">
        <v>3.321247794</v>
      </c>
      <c r="AI26" s="14">
        <v>8.3971581900000007</v>
      </c>
      <c r="AJ26" s="14"/>
      <c r="AK26" s="14" t="s">
        <v>91</v>
      </c>
      <c r="AL26" s="14">
        <v>2.2162493339999999E-2</v>
      </c>
      <c r="AM26" s="14">
        <v>4.6993625259999998E-2</v>
      </c>
    </row>
    <row r="27" spans="1:39" x14ac:dyDescent="0.2">
      <c r="A27" t="s">
        <v>89</v>
      </c>
      <c r="B27">
        <v>-0.18047530173901699</v>
      </c>
      <c r="C27">
        <v>2.2121056230111802</v>
      </c>
      <c r="D27">
        <v>-0.39818487264693297</v>
      </c>
      <c r="E27">
        <v>-0.67393444636083799</v>
      </c>
      <c r="F27">
        <v>-0.457985503718364</v>
      </c>
      <c r="G27">
        <v>-0.50152549854602702</v>
      </c>
      <c r="H27">
        <v>1.6571640012272699</v>
      </c>
      <c r="I27">
        <v>1.09658875551191</v>
      </c>
      <c r="J27">
        <v>-0.35108518080484502</v>
      </c>
      <c r="K27">
        <v>-0.83253851727406203</v>
      </c>
      <c r="L27">
        <v>-0.81873021639357502</v>
      </c>
      <c r="M27">
        <v>-0.75139884226669695</v>
      </c>
      <c r="Q27" s="14" t="s">
        <v>91</v>
      </c>
      <c r="R27" s="14">
        <v>1.9119262590000002E-2</v>
      </c>
      <c r="S27" s="14">
        <v>0.1661686698</v>
      </c>
      <c r="T27" s="14"/>
      <c r="U27" s="14" t="s">
        <v>91</v>
      </c>
      <c r="V27" s="14">
        <v>0.15277069830000001</v>
      </c>
      <c r="W27" s="14">
        <v>0.1096179496</v>
      </c>
      <c r="Y27" s="14" t="s">
        <v>92</v>
      </c>
      <c r="Z27" s="14">
        <v>1.836585519</v>
      </c>
      <c r="AA27" s="14">
        <v>1.864570869</v>
      </c>
      <c r="AB27" s="14"/>
      <c r="AC27" s="14"/>
      <c r="AD27" s="14"/>
      <c r="AE27" s="14"/>
      <c r="AF27" s="14"/>
      <c r="AG27" s="14" t="s">
        <v>92</v>
      </c>
      <c r="AH27" s="14">
        <v>15.45007858</v>
      </c>
      <c r="AI27" s="14">
        <v>29.63558403</v>
      </c>
      <c r="AJ27" s="14"/>
      <c r="AK27" s="14" t="s">
        <v>92</v>
      </c>
      <c r="AL27" s="14">
        <v>6.7527378819999997E-2</v>
      </c>
      <c r="AM27" s="14">
        <v>7.9941734860000002E-2</v>
      </c>
    </row>
    <row r="28" spans="1:39" x14ac:dyDescent="0.2">
      <c r="A28" t="s">
        <v>90</v>
      </c>
      <c r="B28">
        <v>0.800568613799437</v>
      </c>
      <c r="C28">
        <v>-0.98571366699686302</v>
      </c>
      <c r="D28">
        <v>-1.05065635077748</v>
      </c>
      <c r="E28">
        <v>-0.85425896610688801</v>
      </c>
      <c r="F28">
        <v>0.61512023086527901</v>
      </c>
      <c r="G28">
        <v>1.47494013921652</v>
      </c>
      <c r="H28">
        <v>2.14708384930274</v>
      </c>
      <c r="I28">
        <v>-0.69674048334552996</v>
      </c>
      <c r="J28">
        <v>-0.59315582506739695</v>
      </c>
      <c r="K28">
        <v>-0.73743778402754101</v>
      </c>
      <c r="L28">
        <v>-3.0165261523055702E-2</v>
      </c>
      <c r="M28">
        <v>-8.9584495339215503E-2</v>
      </c>
      <c r="Q28" s="14" t="s">
        <v>92</v>
      </c>
      <c r="R28" s="14">
        <v>0.11648502769999999</v>
      </c>
      <c r="S28" s="14">
        <v>0.1847496153</v>
      </c>
      <c r="T28" s="14"/>
      <c r="U28" s="14" t="s">
        <v>92</v>
      </c>
      <c r="V28" s="14">
        <v>4.8926100110000002E-2</v>
      </c>
      <c r="W28" s="14">
        <v>2.842805181E-2</v>
      </c>
      <c r="Y28" s="14" t="s">
        <v>93</v>
      </c>
      <c r="Z28" s="14">
        <v>1.6580005</v>
      </c>
      <c r="AA28" s="14">
        <v>1.3974953020000001</v>
      </c>
      <c r="AB28" s="14"/>
      <c r="AC28" s="14"/>
      <c r="AD28" s="14"/>
      <c r="AE28" s="14"/>
      <c r="AF28" s="14"/>
      <c r="AG28" s="14" t="s">
        <v>93</v>
      </c>
      <c r="AH28" s="14">
        <v>13.71135174</v>
      </c>
      <c r="AI28" s="14">
        <v>2.9480412999999999</v>
      </c>
      <c r="AJ28" s="14"/>
      <c r="AK28" s="14" t="s">
        <v>93</v>
      </c>
      <c r="AL28" s="14">
        <v>5.2050202730000002E-2</v>
      </c>
      <c r="AM28" s="14">
        <v>1.978633628E-2</v>
      </c>
    </row>
    <row r="29" spans="1:39" x14ac:dyDescent="0.2">
      <c r="A29" t="s">
        <v>91</v>
      </c>
      <c r="B29">
        <v>-0.40774206059347501</v>
      </c>
      <c r="C29">
        <v>-0.387626728773039</v>
      </c>
      <c r="D29">
        <v>2.2288961343154301</v>
      </c>
      <c r="E29">
        <v>-0.34100942233760201</v>
      </c>
      <c r="F29">
        <v>-0.51141056205287305</v>
      </c>
      <c r="G29">
        <v>-0.58110736055843504</v>
      </c>
      <c r="H29">
        <v>1.41965538931907</v>
      </c>
      <c r="I29">
        <v>-0.60224353576810696</v>
      </c>
      <c r="J29">
        <v>1.3986264749031601</v>
      </c>
      <c r="K29">
        <v>-0.68275202003454905</v>
      </c>
      <c r="L29">
        <v>-0.87639630962709703</v>
      </c>
      <c r="M29">
        <v>-0.656889998792477</v>
      </c>
      <c r="Q29" s="14" t="s">
        <v>93</v>
      </c>
      <c r="R29" s="14">
        <v>8.8132644349999997E-2</v>
      </c>
      <c r="S29" s="14">
        <v>3.8621871850000003E-2</v>
      </c>
      <c r="T29" s="14"/>
      <c r="U29" s="14" t="s">
        <v>93</v>
      </c>
      <c r="V29" s="14">
        <v>1.187082938E-2</v>
      </c>
      <c r="W29" s="14">
        <v>0</v>
      </c>
      <c r="Y29" s="14" t="s">
        <v>94</v>
      </c>
      <c r="Z29" s="14">
        <v>-0.98736313840000001</v>
      </c>
      <c r="AA29" s="14">
        <v>1.2861496610000001</v>
      </c>
      <c r="AB29" s="14"/>
      <c r="AC29" s="14"/>
      <c r="AD29" s="14"/>
      <c r="AE29" s="14"/>
      <c r="AF29" s="14"/>
      <c r="AG29" s="14" t="s">
        <v>94</v>
      </c>
      <c r="AH29" s="14">
        <v>37.654446849999999</v>
      </c>
      <c r="AI29" s="14">
        <v>12.156445980000001</v>
      </c>
      <c r="AJ29" s="14"/>
      <c r="AK29" s="14" t="s">
        <v>94</v>
      </c>
      <c r="AL29" s="14">
        <v>1.652957566E-2</v>
      </c>
      <c r="AM29" s="14">
        <v>2.936799096E-2</v>
      </c>
    </row>
    <row r="30" spans="1:39" x14ac:dyDescent="0.2">
      <c r="A30" t="s">
        <v>92</v>
      </c>
      <c r="B30">
        <v>1.76115906785104</v>
      </c>
      <c r="C30">
        <v>-9.7791057040542195E-2</v>
      </c>
      <c r="D30">
        <v>-1.61383833198761</v>
      </c>
      <c r="E30">
        <v>0.17795489897159</v>
      </c>
      <c r="F30">
        <v>-0.45044610715689098</v>
      </c>
      <c r="G30">
        <v>0.222961529362421</v>
      </c>
      <c r="H30">
        <v>1.6915150071065299</v>
      </c>
      <c r="I30">
        <v>0.429467931436537</v>
      </c>
      <c r="J30">
        <v>-0.846207829215188</v>
      </c>
      <c r="K30">
        <v>0.41577279598295103</v>
      </c>
      <c r="L30">
        <v>-1.4093765401433</v>
      </c>
      <c r="M30">
        <v>-0.28117136516753599</v>
      </c>
      <c r="Q30" s="14" t="s">
        <v>94</v>
      </c>
      <c r="R30" s="14">
        <v>1.472012749E-3</v>
      </c>
      <c r="S30" s="14">
        <v>8.9132282839999993E-2</v>
      </c>
      <c r="T30" s="14"/>
      <c r="U30" s="14" t="s">
        <v>94</v>
      </c>
      <c r="V30" s="14">
        <v>5.5613328439999998E-2</v>
      </c>
      <c r="W30" s="14">
        <v>6.0699259819999997E-2</v>
      </c>
      <c r="Y30" s="14" t="s">
        <v>95</v>
      </c>
      <c r="Z30" s="14">
        <v>0.16566563970000001</v>
      </c>
      <c r="AA30" s="14">
        <v>1.14016593</v>
      </c>
      <c r="AB30" s="14"/>
      <c r="AC30" s="14"/>
      <c r="AD30" s="14"/>
      <c r="AE30" s="14"/>
      <c r="AF30" s="14"/>
      <c r="AG30" s="14" t="s">
        <v>95</v>
      </c>
      <c r="AH30" s="14">
        <v>47.88044069</v>
      </c>
      <c r="AI30" s="14">
        <v>49.605754130000001</v>
      </c>
      <c r="AJ30" s="14"/>
      <c r="AK30" s="14" t="s">
        <v>95</v>
      </c>
      <c r="AL30" s="14">
        <v>0.12732796930000001</v>
      </c>
      <c r="AM30" s="14">
        <v>9.0050416110000003E-2</v>
      </c>
    </row>
    <row r="31" spans="1:39" x14ac:dyDescent="0.2">
      <c r="A31" t="s">
        <v>93</v>
      </c>
      <c r="B31">
        <v>1.5114238354160501</v>
      </c>
      <c r="C31">
        <v>-1.2238413225850899</v>
      </c>
      <c r="D31">
        <v>-0.19393111761446499</v>
      </c>
      <c r="E31">
        <v>-1.23500457537734</v>
      </c>
      <c r="F31">
        <v>0.61322824313650603</v>
      </c>
      <c r="G31">
        <v>0.52812493702432595</v>
      </c>
      <c r="H31">
        <v>1.2456946387025201</v>
      </c>
      <c r="I31">
        <v>0.18242180788184001</v>
      </c>
      <c r="J31">
        <v>-1.1345985822568401</v>
      </c>
      <c r="K31">
        <v>1.2087154491419601</v>
      </c>
      <c r="L31">
        <v>-1.26991705535376</v>
      </c>
      <c r="M31">
        <v>-0.23231625811571499</v>
      </c>
      <c r="Q31" s="14" t="s">
        <v>95</v>
      </c>
      <c r="R31" s="14">
        <v>0.1162853693</v>
      </c>
      <c r="S31" s="14">
        <v>0.23929163610000001</v>
      </c>
      <c r="T31" s="14"/>
      <c r="U31" s="14" t="s">
        <v>95</v>
      </c>
      <c r="V31" s="14">
        <v>0.31838442909999998</v>
      </c>
      <c r="W31" s="14">
        <v>0.29682142880000001</v>
      </c>
      <c r="Y31" s="14" t="s">
        <v>96</v>
      </c>
      <c r="Z31" s="14">
        <v>-1.4093229360000001E-2</v>
      </c>
      <c r="AA31" s="14">
        <v>1.492019191</v>
      </c>
      <c r="AB31" s="14"/>
      <c r="AC31" s="14"/>
      <c r="AD31" s="14"/>
      <c r="AE31" s="14"/>
      <c r="AF31" s="14"/>
      <c r="AG31" s="14" t="s">
        <v>96</v>
      </c>
      <c r="AH31" s="14">
        <v>51.963446910000002</v>
      </c>
      <c r="AI31" s="14">
        <v>41.722962760000001</v>
      </c>
      <c r="AJ31" s="14"/>
      <c r="AK31" s="14" t="s">
        <v>96</v>
      </c>
      <c r="AL31" s="14">
        <v>6.0032611409999999E-2</v>
      </c>
      <c r="AM31" s="14">
        <v>4.152951404E-2</v>
      </c>
    </row>
    <row r="32" spans="1:39" x14ac:dyDescent="0.2">
      <c r="A32" t="s">
        <v>94</v>
      </c>
      <c r="B32">
        <v>-0.87233946787397598</v>
      </c>
      <c r="C32">
        <v>-0.83925568388615401</v>
      </c>
      <c r="D32">
        <v>0.347390657949743</v>
      </c>
      <c r="E32">
        <v>0.45976782201825001</v>
      </c>
      <c r="F32">
        <v>-0.92502604761376095</v>
      </c>
      <c r="G32">
        <v>1.8294627194059001</v>
      </c>
      <c r="H32">
        <v>1.1311954942411599</v>
      </c>
      <c r="I32">
        <v>-1.1655222350966099</v>
      </c>
      <c r="J32">
        <v>-1.05462332008375</v>
      </c>
      <c r="K32">
        <v>1.3239689176957901</v>
      </c>
      <c r="L32">
        <v>0.36685288410032302</v>
      </c>
      <c r="M32">
        <v>-0.60187174085692197</v>
      </c>
      <c r="Q32" s="14" t="s">
        <v>96</v>
      </c>
      <c r="R32" s="14">
        <v>5.7539058820000002E-2</v>
      </c>
      <c r="S32" s="14">
        <v>0.1866723123</v>
      </c>
      <c r="T32" s="14"/>
      <c r="U32" s="14" t="s">
        <v>96</v>
      </c>
      <c r="V32" s="14">
        <v>0.33532415129999998</v>
      </c>
      <c r="W32" s="14">
        <v>0.24611278410000001</v>
      </c>
      <c r="Y32" s="14" t="s">
        <v>97</v>
      </c>
      <c r="Z32" s="14">
        <v>1.7067768839999999</v>
      </c>
      <c r="AA32" s="14">
        <v>2.050472998</v>
      </c>
      <c r="AB32" s="14"/>
      <c r="AC32" s="14"/>
      <c r="AD32" s="14"/>
      <c r="AE32" s="14"/>
      <c r="AF32" s="14"/>
      <c r="AG32" s="14" t="s">
        <v>97</v>
      </c>
      <c r="AH32" s="14">
        <v>51.60487724</v>
      </c>
      <c r="AI32" s="14">
        <v>54.867557589999997</v>
      </c>
      <c r="AJ32" s="14"/>
      <c r="AK32" s="14" t="s">
        <v>97</v>
      </c>
      <c r="AL32" s="14">
        <v>0.1784247145</v>
      </c>
      <c r="AM32" s="14">
        <v>0.13877566699999999</v>
      </c>
    </row>
    <row r="33" spans="1:39" x14ac:dyDescent="0.2">
      <c r="A33" t="s">
        <v>95</v>
      </c>
      <c r="B33">
        <v>8.7748824426076202E-3</v>
      </c>
      <c r="C33">
        <v>-0.83052404160640503</v>
      </c>
      <c r="D33">
        <v>-1.1015493976466699</v>
      </c>
      <c r="E33">
        <v>-0.72490128953191701</v>
      </c>
      <c r="F33">
        <v>1.1441295788819399</v>
      </c>
      <c r="G33">
        <v>1.50407026746045</v>
      </c>
      <c r="H33">
        <v>0.985944971357959</v>
      </c>
      <c r="I33">
        <v>-1.1542228712698901</v>
      </c>
      <c r="J33">
        <v>-1.08979470812763</v>
      </c>
      <c r="K33">
        <v>-0.710359932307146</v>
      </c>
      <c r="L33">
        <v>1.16595097331665</v>
      </c>
      <c r="M33">
        <v>0.80248156703005602</v>
      </c>
      <c r="Q33" s="14" t="s">
        <v>97</v>
      </c>
      <c r="R33" s="14">
        <v>0.15679423249999999</v>
      </c>
      <c r="S33" s="14">
        <v>6.1074854790000001E-2</v>
      </c>
      <c r="T33" s="14"/>
      <c r="U33" s="14" t="s">
        <v>97</v>
      </c>
      <c r="V33" s="14">
        <v>4.9797280690000001E-2</v>
      </c>
      <c r="W33" s="14">
        <v>2.140134933E-2</v>
      </c>
      <c r="Y33" s="14" t="s">
        <v>98</v>
      </c>
      <c r="Z33" s="14">
        <v>-0.97383689539999996</v>
      </c>
      <c r="AA33" s="14">
        <v>-1.4785657809999999</v>
      </c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</row>
    <row r="34" spans="1:39" x14ac:dyDescent="0.2">
      <c r="A34" t="s">
        <v>96</v>
      </c>
      <c r="B34">
        <v>-6.3059384796215298E-2</v>
      </c>
      <c r="C34">
        <v>2.1928556655017899</v>
      </c>
      <c r="D34">
        <v>-0.34928863454176601</v>
      </c>
      <c r="E34">
        <v>-0.57866895492338299</v>
      </c>
      <c r="F34">
        <v>-0.66549145559184997</v>
      </c>
      <c r="G34">
        <v>-0.536347235648587</v>
      </c>
      <c r="H34">
        <v>1.3309896581367899</v>
      </c>
      <c r="I34">
        <v>1.45163005101391</v>
      </c>
      <c r="J34">
        <v>-0.91815166522934499</v>
      </c>
      <c r="K34">
        <v>-0.90369455595897297</v>
      </c>
      <c r="L34">
        <v>-0.48409797741877197</v>
      </c>
      <c r="M34">
        <v>-0.47667551054361501</v>
      </c>
      <c r="Q34" s="14" t="s">
        <v>98</v>
      </c>
      <c r="R34" s="14">
        <v>2.1462373029999999E-2</v>
      </c>
      <c r="S34" s="14">
        <v>0</v>
      </c>
      <c r="T34" s="14"/>
      <c r="U34" s="14" t="s">
        <v>98</v>
      </c>
      <c r="V34" s="14">
        <v>2.2512908929999999E-2</v>
      </c>
      <c r="W34" s="14">
        <v>4.0123735429999996E-3</v>
      </c>
      <c r="Y34" s="14" t="s">
        <v>99</v>
      </c>
      <c r="Z34" s="14">
        <v>-1.459077433</v>
      </c>
      <c r="AA34" s="14">
        <v>0.61940439530000002</v>
      </c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</row>
    <row r="35" spans="1:39" x14ac:dyDescent="0.2">
      <c r="A35" t="s">
        <v>97</v>
      </c>
      <c r="B35">
        <v>1.5345013242680401</v>
      </c>
      <c r="C35">
        <v>-1.36914469760519</v>
      </c>
      <c r="D35">
        <v>-0.69605057829608696</v>
      </c>
      <c r="E35">
        <v>-0.37766382067217202</v>
      </c>
      <c r="F35">
        <v>-0.15041816668265301</v>
      </c>
      <c r="G35">
        <v>1.05877593898805</v>
      </c>
      <c r="H35">
        <v>1.86206381421933</v>
      </c>
      <c r="I35">
        <v>-1.4425308675869499</v>
      </c>
      <c r="J35">
        <v>-0.422528161338249</v>
      </c>
      <c r="K35">
        <v>-0.34800496414600701</v>
      </c>
      <c r="L35">
        <v>-3.7320237214416997E-2</v>
      </c>
      <c r="M35">
        <v>0.38832041606632201</v>
      </c>
      <c r="Q35" s="14" t="s">
        <v>99</v>
      </c>
      <c r="R35" s="17">
        <v>8.5699999999999996E-5</v>
      </c>
      <c r="S35" s="14">
        <v>0.1215998457</v>
      </c>
      <c r="T35" s="14"/>
      <c r="U35" s="14" t="s">
        <v>99</v>
      </c>
      <c r="V35" s="14">
        <v>5.1300277560000003E-2</v>
      </c>
      <c r="W35" s="14">
        <v>6.738737281E-3</v>
      </c>
      <c r="Y35" s="14" t="s">
        <v>100</v>
      </c>
      <c r="Z35" s="14">
        <v>3.7833574359999997E-2</v>
      </c>
      <c r="AA35" s="14">
        <v>0.69195174010000005</v>
      </c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</row>
    <row r="36" spans="1:39" x14ac:dyDescent="0.2">
      <c r="A36" t="s">
        <v>98</v>
      </c>
      <c r="B36">
        <v>-0.84952451254503702</v>
      </c>
      <c r="C36">
        <v>-0.309573227778424</v>
      </c>
      <c r="D36">
        <v>0.458634561977112</v>
      </c>
      <c r="E36">
        <v>0.46965570244129601</v>
      </c>
      <c r="F36">
        <v>1.6524324191236801</v>
      </c>
      <c r="G36">
        <v>-1.4216249432186601</v>
      </c>
      <c r="H36">
        <v>-1.3431039066753301</v>
      </c>
      <c r="I36">
        <v>-1.17963836053009</v>
      </c>
      <c r="J36">
        <v>1.34097527565603</v>
      </c>
      <c r="K36">
        <v>0.220007199867017</v>
      </c>
      <c r="L36">
        <v>-1.6823041600813299E-2</v>
      </c>
      <c r="M36">
        <v>0.97858283328319795</v>
      </c>
      <c r="Q36" s="14" t="s">
        <v>100</v>
      </c>
      <c r="R36" s="14">
        <v>6.4483349539999998E-2</v>
      </c>
      <c r="S36" s="14">
        <v>7.1138497489999994E-2</v>
      </c>
      <c r="T36" s="14"/>
      <c r="U36" s="14" t="s">
        <v>100</v>
      </c>
      <c r="V36" s="14">
        <v>7.141232967E-3</v>
      </c>
      <c r="W36" s="14">
        <v>1.8542497519999999E-2</v>
      </c>
      <c r="Y36" s="14" t="s">
        <v>101</v>
      </c>
      <c r="Z36" s="14">
        <v>0.63709133630000003</v>
      </c>
      <c r="AA36" s="14">
        <v>1.6187128749999999</v>
      </c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</row>
    <row r="37" spans="1:39" x14ac:dyDescent="0.2">
      <c r="A37" t="s">
        <v>99</v>
      </c>
      <c r="B37">
        <v>-1.31017822529782</v>
      </c>
      <c r="C37">
        <v>0.97231991499610104</v>
      </c>
      <c r="D37">
        <v>1.17450788155506</v>
      </c>
      <c r="E37">
        <v>-9.9256107380785892E-3</v>
      </c>
      <c r="F37">
        <v>0.48572741068991099</v>
      </c>
      <c r="G37">
        <v>-1.3124513712051999</v>
      </c>
      <c r="H37">
        <v>0.773092269341358</v>
      </c>
      <c r="I37">
        <v>0.62980574196118899</v>
      </c>
      <c r="J37">
        <v>1.07738423312844</v>
      </c>
      <c r="K37">
        <v>-0.81318142122328696</v>
      </c>
      <c r="L37">
        <v>0.113560902733324</v>
      </c>
      <c r="M37">
        <v>-1.78066172594102</v>
      </c>
      <c r="Q37" s="14" t="s">
        <v>101</v>
      </c>
      <c r="R37" s="14">
        <v>0.1025836973</v>
      </c>
      <c r="S37" s="14">
        <v>6.8125597920000003E-2</v>
      </c>
      <c r="T37" s="14"/>
      <c r="U37" s="14" t="s">
        <v>101</v>
      </c>
      <c r="V37" s="14">
        <v>9.8925727379999995E-2</v>
      </c>
      <c r="W37" s="14">
        <v>9.2058216089999992E-3</v>
      </c>
      <c r="Y37" s="14" t="s">
        <v>102</v>
      </c>
      <c r="Z37" s="14">
        <v>-0.64370119650000002</v>
      </c>
      <c r="AA37" s="14">
        <v>7.5022378919999994E-2</v>
      </c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</row>
    <row r="38" spans="1:39" x14ac:dyDescent="0.2">
      <c r="A38" t="s">
        <v>100</v>
      </c>
      <c r="B38">
        <v>-0.165150165578274</v>
      </c>
      <c r="C38">
        <v>-0.96765870283895605</v>
      </c>
      <c r="D38">
        <v>-1.43498250219368</v>
      </c>
      <c r="E38">
        <v>1.5740597138680199</v>
      </c>
      <c r="F38">
        <v>0.44314436897801202</v>
      </c>
      <c r="G38">
        <v>0.55058728776487997</v>
      </c>
      <c r="H38">
        <v>0.54025679454607201</v>
      </c>
      <c r="I38">
        <v>-1.55899462803033</v>
      </c>
      <c r="J38">
        <v>-1.03103215781709</v>
      </c>
      <c r="K38">
        <v>1.2593420225009699</v>
      </c>
      <c r="L38">
        <v>0.79289508698028</v>
      </c>
      <c r="M38">
        <v>-2.4671181798898399E-3</v>
      </c>
      <c r="Q38" s="14" t="s">
        <v>102</v>
      </c>
      <c r="R38" s="14">
        <v>7.757892391E-2</v>
      </c>
      <c r="S38" s="14">
        <v>9.2824451170000002E-2</v>
      </c>
      <c r="T38" s="14"/>
      <c r="U38" s="14" t="s">
        <v>102</v>
      </c>
      <c r="V38" s="14">
        <v>1.9484028730000001E-3</v>
      </c>
      <c r="W38" s="14">
        <v>1.1009231749999999E-2</v>
      </c>
      <c r="Y38" s="14" t="s">
        <v>103</v>
      </c>
      <c r="Z38" s="14">
        <v>-1.1064762779999999</v>
      </c>
      <c r="AA38" s="14">
        <v>1.5754483399999999</v>
      </c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</row>
    <row r="39" spans="1:39" x14ac:dyDescent="0.2">
      <c r="A39" t="s">
        <v>101</v>
      </c>
      <c r="B39">
        <v>0.66659001798906303</v>
      </c>
      <c r="C39">
        <v>1.60330514191607</v>
      </c>
      <c r="D39">
        <v>0.47209294580500299</v>
      </c>
      <c r="E39">
        <v>-0.53592889873053695</v>
      </c>
      <c r="F39">
        <v>-1.2473040355623199</v>
      </c>
      <c r="G39">
        <v>-0.95875517141729605</v>
      </c>
      <c r="H39">
        <v>1.54482142321079</v>
      </c>
      <c r="I39">
        <v>0.90917253315748003</v>
      </c>
      <c r="J39">
        <v>0.26914953532255897</v>
      </c>
      <c r="K39">
        <v>-0.50551214641404996</v>
      </c>
      <c r="L39">
        <v>-1.1074590172947001</v>
      </c>
      <c r="M39">
        <v>-1.1101723279820801</v>
      </c>
      <c r="Q39" s="14" t="s">
        <v>103</v>
      </c>
      <c r="R39" s="14">
        <v>0</v>
      </c>
      <c r="S39" s="14">
        <v>0.33497889339999998</v>
      </c>
      <c r="T39" s="14"/>
      <c r="U39" s="14" t="s">
        <v>103</v>
      </c>
      <c r="V39" s="14">
        <v>1.468483212E-2</v>
      </c>
      <c r="W39" s="14">
        <v>0</v>
      </c>
      <c r="Y39" s="14" t="s">
        <v>104</v>
      </c>
      <c r="Z39" s="14">
        <v>-1.202043406</v>
      </c>
      <c r="AA39" s="14">
        <v>-1.180148145</v>
      </c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</row>
    <row r="40" spans="1:39" x14ac:dyDescent="0.2">
      <c r="A40" t="s">
        <v>102</v>
      </c>
      <c r="B40">
        <v>-0.46394304195259101</v>
      </c>
      <c r="C40">
        <v>0.15695771318462801</v>
      </c>
      <c r="D40">
        <v>1.7824642321513</v>
      </c>
      <c r="E40">
        <v>0.60987285633937405</v>
      </c>
      <c r="F40">
        <v>-0.907303228620297</v>
      </c>
      <c r="G40">
        <v>-1.17804853110241</v>
      </c>
      <c r="H40">
        <v>0.33540834420715998</v>
      </c>
      <c r="I40">
        <v>-0.395729307323199</v>
      </c>
      <c r="J40">
        <v>1.76354727712037</v>
      </c>
      <c r="K40">
        <v>0.42198486680394498</v>
      </c>
      <c r="L40">
        <v>-0.75890503887743799</v>
      </c>
      <c r="M40">
        <v>-1.36630614193084</v>
      </c>
      <c r="Q40" s="14" t="s">
        <v>104</v>
      </c>
      <c r="R40" s="14">
        <v>0</v>
      </c>
      <c r="S40" s="14">
        <v>0</v>
      </c>
      <c r="T40" s="14"/>
      <c r="U40" s="14" t="s">
        <v>104</v>
      </c>
      <c r="V40" s="14">
        <v>0</v>
      </c>
      <c r="W40" s="14">
        <v>0</v>
      </c>
      <c r="Y40" s="14" t="s">
        <v>105</v>
      </c>
      <c r="Z40" s="14">
        <v>-1.0265032949999999</v>
      </c>
      <c r="AA40" s="14">
        <v>-1.0099053629999999</v>
      </c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</row>
    <row r="41" spans="1:39" x14ac:dyDescent="0.2">
      <c r="A41" t="s">
        <v>103</v>
      </c>
      <c r="B41">
        <v>-1.3395907588282401</v>
      </c>
      <c r="C41">
        <v>4.9159661311290001E-2</v>
      </c>
      <c r="D41">
        <v>1.96641366207705</v>
      </c>
      <c r="E41">
        <v>3.1945534010570299E-2</v>
      </c>
      <c r="F41">
        <v>-0.14817821079989499</v>
      </c>
      <c r="G41">
        <v>-0.55974988777078305</v>
      </c>
      <c r="H41">
        <v>2.22232505436302</v>
      </c>
      <c r="I41">
        <v>-0.34817929473728298</v>
      </c>
      <c r="J41">
        <v>-0.39737914269345698</v>
      </c>
      <c r="K41">
        <v>-0.33970827353963701</v>
      </c>
      <c r="L41">
        <v>-0.46783210329764202</v>
      </c>
      <c r="M41">
        <v>-0.66922624009499898</v>
      </c>
      <c r="Q41" s="14" t="s">
        <v>105</v>
      </c>
      <c r="R41" s="14">
        <v>0</v>
      </c>
      <c r="S41" s="14">
        <v>0</v>
      </c>
      <c r="T41" s="14"/>
      <c r="U41" s="14" t="s">
        <v>105</v>
      </c>
      <c r="V41" s="14">
        <v>0.1530200944</v>
      </c>
      <c r="W41" s="14">
        <v>7.0273518349999994E-2</v>
      </c>
      <c r="Y41" s="14" t="s">
        <v>106</v>
      </c>
      <c r="Z41" s="14">
        <v>0.98566194870000001</v>
      </c>
      <c r="AA41" s="14">
        <v>0.77685920689999999</v>
      </c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</row>
    <row r="42" spans="1:39" x14ac:dyDescent="0.2">
      <c r="A42" t="s">
        <v>104</v>
      </c>
      <c r="B42">
        <v>-1.4901178276975999</v>
      </c>
      <c r="C42">
        <v>-0.57770297031550399</v>
      </c>
      <c r="D42">
        <v>-0.50091512654398795</v>
      </c>
      <c r="E42">
        <v>1.58453514741702</v>
      </c>
      <c r="F42">
        <v>0.80818183013565903</v>
      </c>
      <c r="G42">
        <v>0.17601894700442999</v>
      </c>
      <c r="H42">
        <v>-1.45467053477748</v>
      </c>
      <c r="I42">
        <v>0.59348944043991203</v>
      </c>
      <c r="J42">
        <v>0.59007959719029801</v>
      </c>
      <c r="K42">
        <v>1.3975441676495599</v>
      </c>
      <c r="L42">
        <v>-1.7353337095550099E-2</v>
      </c>
      <c r="M42">
        <v>-1.10908933340674</v>
      </c>
      <c r="Q42" s="14" t="s">
        <v>106</v>
      </c>
      <c r="R42" s="14">
        <v>0.1021044975</v>
      </c>
      <c r="S42" s="14">
        <v>9.0022523470000004E-2</v>
      </c>
      <c r="T42" s="14"/>
      <c r="U42" s="14" t="s">
        <v>106</v>
      </c>
      <c r="V42" s="14">
        <v>1.6885248849999999E-2</v>
      </c>
      <c r="W42" s="14">
        <v>0</v>
      </c>
      <c r="Y42" s="14" t="s">
        <v>107</v>
      </c>
      <c r="Z42" s="14">
        <v>1.5804001029999999</v>
      </c>
      <c r="AA42" s="14">
        <v>1.580079971</v>
      </c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</row>
    <row r="43" spans="1:39" x14ac:dyDescent="0.2">
      <c r="A43" t="s">
        <v>105</v>
      </c>
      <c r="B43">
        <v>-1.2211514701931401</v>
      </c>
      <c r="C43">
        <v>-1.0035823247092399</v>
      </c>
      <c r="D43">
        <v>0.74446090461769199</v>
      </c>
      <c r="E43">
        <v>1.40119007951869</v>
      </c>
      <c r="F43">
        <v>0.73987307018589599</v>
      </c>
      <c r="G43">
        <v>-0.660790259419895</v>
      </c>
      <c r="H43">
        <v>-1.19732224731258</v>
      </c>
      <c r="I43">
        <v>-1.0704958019344</v>
      </c>
      <c r="J43">
        <v>0.97885892165465804</v>
      </c>
      <c r="K43">
        <v>1.00566130099775</v>
      </c>
      <c r="L43">
        <v>0.98153280528092302</v>
      </c>
      <c r="M43">
        <v>-0.69823497868635598</v>
      </c>
      <c r="Q43" s="14" t="s">
        <v>107</v>
      </c>
      <c r="R43" s="14">
        <v>0.4493806165</v>
      </c>
      <c r="S43" s="14">
        <v>0.54571263780000001</v>
      </c>
      <c r="T43" s="14"/>
      <c r="U43" s="14" t="s">
        <v>107</v>
      </c>
      <c r="V43" s="14">
        <v>0</v>
      </c>
      <c r="W43" s="14">
        <v>5.0154876679999998E-3</v>
      </c>
      <c r="Y43" s="14" t="s">
        <v>108</v>
      </c>
      <c r="Z43" s="14">
        <v>1.2944326420000001</v>
      </c>
      <c r="AA43" s="14">
        <v>2.382355961</v>
      </c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</row>
    <row r="44" spans="1:39" x14ac:dyDescent="0.2">
      <c r="A44" t="s">
        <v>106</v>
      </c>
      <c r="B44">
        <v>1.16294468109607</v>
      </c>
      <c r="C44">
        <v>-1.3608956463611701</v>
      </c>
      <c r="D44">
        <v>1.1416735268507601</v>
      </c>
      <c r="E44">
        <v>0.52185579890949196</v>
      </c>
      <c r="F44">
        <v>-1.0027992043970899</v>
      </c>
      <c r="G44">
        <v>-0.46277915609807402</v>
      </c>
      <c r="H44">
        <v>0.884780735260148</v>
      </c>
      <c r="I44">
        <v>-1.0520424495496601</v>
      </c>
      <c r="J44">
        <v>1.4356237339620199</v>
      </c>
      <c r="K44">
        <v>0.37898731589053902</v>
      </c>
      <c r="L44">
        <v>-1.3475271885576801</v>
      </c>
      <c r="M44">
        <v>-0.29982214700537602</v>
      </c>
      <c r="Q44" s="14" t="s">
        <v>108</v>
      </c>
      <c r="R44" s="14">
        <v>0.1633823204</v>
      </c>
      <c r="S44" s="14">
        <v>0.26279702329999999</v>
      </c>
      <c r="T44" s="14"/>
      <c r="U44" s="14" t="s">
        <v>108</v>
      </c>
      <c r="V44" s="14">
        <v>6.0651213010000003E-2</v>
      </c>
      <c r="W44" s="14">
        <v>0.12619960990000001</v>
      </c>
      <c r="Y44" s="14" t="s">
        <v>109</v>
      </c>
      <c r="Z44" s="14">
        <v>1.2891140569999999</v>
      </c>
      <c r="AA44" s="14">
        <v>1.8161338979999999</v>
      </c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</row>
    <row r="45" spans="1:39" x14ac:dyDescent="0.2">
      <c r="A45" t="s">
        <v>107</v>
      </c>
      <c r="B45">
        <v>2.2342779285666499</v>
      </c>
      <c r="C45">
        <v>-0.430211520934146</v>
      </c>
      <c r="D45">
        <v>-0.44733424698707003</v>
      </c>
      <c r="E45">
        <v>-0.52960028047722996</v>
      </c>
      <c r="F45">
        <v>-0.42501639795878399</v>
      </c>
      <c r="G45">
        <v>-0.402115482209426</v>
      </c>
      <c r="H45">
        <v>2.2335027564177201</v>
      </c>
      <c r="I45">
        <v>-0.54508998206093895</v>
      </c>
      <c r="J45">
        <v>-0.43766977700891302</v>
      </c>
      <c r="K45">
        <v>-0.43588956044674998</v>
      </c>
      <c r="L45">
        <v>-0.38749252542760798</v>
      </c>
      <c r="M45">
        <v>-0.42736091147351801</v>
      </c>
      <c r="Q45" s="14" t="s">
        <v>109</v>
      </c>
      <c r="R45" s="14">
        <v>0.15129777999999999</v>
      </c>
      <c r="S45" s="14">
        <v>6.3105159440000003E-2</v>
      </c>
      <c r="T45" s="14"/>
      <c r="U45" s="14" t="s">
        <v>109</v>
      </c>
      <c r="V45" s="14">
        <v>2.4421261820000002E-2</v>
      </c>
      <c r="W45" s="14">
        <v>6.901155078E-2</v>
      </c>
      <c r="Y45" s="14" t="s">
        <v>110</v>
      </c>
      <c r="Z45" s="14">
        <v>1.047142606</v>
      </c>
      <c r="AA45" s="14">
        <v>1.984442459</v>
      </c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</row>
    <row r="46" spans="1:39" x14ac:dyDescent="0.2">
      <c r="A46" t="s">
        <v>108</v>
      </c>
      <c r="B46">
        <v>1.14053918094117</v>
      </c>
      <c r="C46">
        <v>-0.69960595052237096</v>
      </c>
      <c r="D46">
        <v>-0.22574779312225601</v>
      </c>
      <c r="E46">
        <v>-0.66960397617043399</v>
      </c>
      <c r="F46">
        <v>-1.11576173462323</v>
      </c>
      <c r="G46">
        <v>1.57018027349712</v>
      </c>
      <c r="H46">
        <v>2.1828617355686002</v>
      </c>
      <c r="I46">
        <v>-0.38448407087139802</v>
      </c>
      <c r="J46">
        <v>-0.338022667321495</v>
      </c>
      <c r="K46">
        <v>-0.71832432274772895</v>
      </c>
      <c r="L46">
        <v>-0.672455816777216</v>
      </c>
      <c r="M46">
        <v>-6.9574857850763394E-2</v>
      </c>
      <c r="Q46" s="14" t="s">
        <v>110</v>
      </c>
      <c r="R46" s="14">
        <v>0.15798812230000001</v>
      </c>
      <c r="S46" s="14">
        <v>8.9077815709999994E-2</v>
      </c>
      <c r="T46" s="14"/>
      <c r="U46" s="14" t="s">
        <v>110</v>
      </c>
      <c r="V46" s="14">
        <v>3.7532097120000003E-2</v>
      </c>
      <c r="W46" s="14">
        <v>2.2468145009999999E-2</v>
      </c>
      <c r="Y46" s="14" t="s">
        <v>111</v>
      </c>
      <c r="Z46" s="14">
        <v>0.80055425329999996</v>
      </c>
      <c r="AA46" s="14">
        <v>2.093677381</v>
      </c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</row>
    <row r="47" spans="1:39" x14ac:dyDescent="0.2">
      <c r="A47" t="s">
        <v>109</v>
      </c>
      <c r="B47">
        <v>1.13605784850401</v>
      </c>
      <c r="C47">
        <v>-4.0135567579205099E-3</v>
      </c>
      <c r="D47">
        <v>-0.61240628264974994</v>
      </c>
      <c r="E47">
        <v>-1.1211462026097501</v>
      </c>
      <c r="F47">
        <v>-0.90266605849405701</v>
      </c>
      <c r="G47">
        <v>1.5041742520074799</v>
      </c>
      <c r="H47">
        <v>1.6792223085542499</v>
      </c>
      <c r="I47">
        <v>-0.34160181453608401</v>
      </c>
      <c r="J47">
        <v>-0.33098025048387503</v>
      </c>
      <c r="K47">
        <v>-1.2356068894911201</v>
      </c>
      <c r="L47">
        <v>-0.72248605062817794</v>
      </c>
      <c r="M47">
        <v>0.95145269658496601</v>
      </c>
      <c r="Q47" s="14" t="s">
        <v>111</v>
      </c>
      <c r="R47" s="14">
        <v>0.1300742818</v>
      </c>
      <c r="S47" s="14">
        <v>0.19600830790000001</v>
      </c>
      <c r="T47" s="14"/>
      <c r="U47" s="14" t="s">
        <v>111</v>
      </c>
      <c r="V47" s="14">
        <v>2.8889958430000001E-2</v>
      </c>
      <c r="W47" s="14">
        <v>0</v>
      </c>
      <c r="Y47" s="14" t="s">
        <v>112</v>
      </c>
      <c r="Z47" s="14">
        <v>1.872763009</v>
      </c>
      <c r="AA47" s="14">
        <v>1.759013505</v>
      </c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</row>
    <row r="48" spans="1:39" x14ac:dyDescent="0.2">
      <c r="A48" t="s">
        <v>110</v>
      </c>
      <c r="B48">
        <v>0.92088517760191801</v>
      </c>
      <c r="C48">
        <v>-0.837583885111015</v>
      </c>
      <c r="D48">
        <v>-0.711661683559766</v>
      </c>
      <c r="E48">
        <v>-0.42848344500045898</v>
      </c>
      <c r="F48">
        <v>-0.73686537417805298</v>
      </c>
      <c r="G48">
        <v>1.7937092102473799</v>
      </c>
      <c r="H48">
        <v>1.7979413459684901</v>
      </c>
      <c r="I48">
        <v>-0.60377201150764903</v>
      </c>
      <c r="J48">
        <v>-0.92819821849803397</v>
      </c>
      <c r="K48">
        <v>-0.55109884743544901</v>
      </c>
      <c r="L48">
        <v>-0.63104956824801295</v>
      </c>
      <c r="M48">
        <v>0.91617729972065398</v>
      </c>
      <c r="Q48" s="14" t="s">
        <v>112</v>
      </c>
      <c r="R48" s="14">
        <v>0.2307345405</v>
      </c>
      <c r="S48" s="14">
        <v>0.1277466736</v>
      </c>
      <c r="T48" s="14"/>
      <c r="U48" s="14" t="s">
        <v>112</v>
      </c>
      <c r="V48" s="14">
        <v>0.12631248780000001</v>
      </c>
      <c r="W48" s="14">
        <v>9.3925845250000001E-2</v>
      </c>
      <c r="Y48" s="14" t="s">
        <v>113</v>
      </c>
      <c r="Z48" s="14">
        <v>1.8683944649999999</v>
      </c>
      <c r="AA48" s="14">
        <v>2.027027081</v>
      </c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</row>
    <row r="49" spans="1:39" x14ac:dyDescent="0.2">
      <c r="A49" t="s">
        <v>111</v>
      </c>
      <c r="B49">
        <v>0.68469449721278697</v>
      </c>
      <c r="C49">
        <v>-0.58598465567630498</v>
      </c>
      <c r="D49">
        <v>0.62263537788995704</v>
      </c>
      <c r="E49">
        <v>-0.480022303642968</v>
      </c>
      <c r="F49">
        <v>-1.62741306783985</v>
      </c>
      <c r="G49">
        <v>1.38609015205637</v>
      </c>
      <c r="H49">
        <v>1.94699720606861</v>
      </c>
      <c r="I49">
        <v>-0.47415865339325503</v>
      </c>
      <c r="J49">
        <v>-0.55075759343501796</v>
      </c>
      <c r="K49">
        <v>-1.1345776484187999</v>
      </c>
      <c r="L49">
        <v>-0.32456348353271097</v>
      </c>
      <c r="M49">
        <v>0.53706017271116802</v>
      </c>
      <c r="Q49" s="14" t="s">
        <v>113</v>
      </c>
      <c r="R49" s="14">
        <v>0.47097601680000001</v>
      </c>
      <c r="S49" s="14">
        <v>0.36452936949999998</v>
      </c>
      <c r="T49" s="14"/>
      <c r="U49" s="14" t="s">
        <v>113</v>
      </c>
      <c r="V49" s="14">
        <v>0.21632055450000001</v>
      </c>
      <c r="W49" s="14">
        <v>0.14731037189999999</v>
      </c>
      <c r="Y49" s="14" t="s">
        <v>114</v>
      </c>
      <c r="Z49" s="14">
        <v>1.605387793</v>
      </c>
      <c r="AA49" s="14">
        <v>1.8633783820000001</v>
      </c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</row>
    <row r="50" spans="1:39" x14ac:dyDescent="0.2">
      <c r="A50" t="s">
        <v>112</v>
      </c>
      <c r="B50">
        <v>1.7421284488879201</v>
      </c>
      <c r="C50">
        <v>8.0948717739987699E-2</v>
      </c>
      <c r="D50">
        <v>-0.70579013991485395</v>
      </c>
      <c r="E50">
        <v>-1.27219833506883</v>
      </c>
      <c r="F50">
        <v>-0.56667503543037501</v>
      </c>
      <c r="G50">
        <v>0.72158634378614805</v>
      </c>
      <c r="H50">
        <v>1.6666906780269599</v>
      </c>
      <c r="I50">
        <v>0.25494363552220201</v>
      </c>
      <c r="J50">
        <v>-0.78952474302206499</v>
      </c>
      <c r="K50">
        <v>-1.5541507086250601</v>
      </c>
      <c r="L50">
        <v>0.33216680381799901</v>
      </c>
      <c r="M50">
        <v>8.9874334279944304E-2</v>
      </c>
      <c r="Q50" s="14" t="s">
        <v>114</v>
      </c>
      <c r="R50" s="14">
        <v>0.35708715489999998</v>
      </c>
      <c r="S50" s="14">
        <v>0.21201313229999999</v>
      </c>
      <c r="T50" s="14"/>
      <c r="U50" s="14" t="s">
        <v>114</v>
      </c>
      <c r="V50" s="14">
        <v>0.16310406760000001</v>
      </c>
      <c r="W50" s="14">
        <v>0.129621817</v>
      </c>
      <c r="Y50" s="14" t="s">
        <v>115</v>
      </c>
      <c r="Z50" s="14">
        <v>-0.40528562670000001</v>
      </c>
      <c r="AA50" s="14">
        <v>0.1246441429</v>
      </c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</row>
    <row r="51" spans="1:39" x14ac:dyDescent="0.2">
      <c r="A51" t="s">
        <v>113</v>
      </c>
      <c r="B51">
        <v>1.6977540994976601</v>
      </c>
      <c r="C51">
        <v>-0.13531259130512699</v>
      </c>
      <c r="D51">
        <v>-0.84221777919088303</v>
      </c>
      <c r="E51">
        <v>-0.88774529078118602</v>
      </c>
      <c r="F51">
        <v>-0.80726876254671598</v>
      </c>
      <c r="G51">
        <v>0.97479032432625601</v>
      </c>
      <c r="H51">
        <v>1.8407159743899399</v>
      </c>
      <c r="I51">
        <v>-0.32417056595409899</v>
      </c>
      <c r="J51">
        <v>-0.90278355392783205</v>
      </c>
      <c r="K51">
        <v>-0.68592727102636897</v>
      </c>
      <c r="L51">
        <v>-0.74448114426789103</v>
      </c>
      <c r="M51">
        <v>0.81664656078624698</v>
      </c>
      <c r="Q51" s="14" t="s">
        <v>115</v>
      </c>
      <c r="R51" s="14">
        <v>5.5555814670000002E-2</v>
      </c>
      <c r="S51" s="14">
        <v>8.9020764150000001E-2</v>
      </c>
      <c r="T51" s="14"/>
      <c r="U51" s="14" t="s">
        <v>115</v>
      </c>
      <c r="V51" s="14">
        <v>0.251551105</v>
      </c>
      <c r="W51" s="14">
        <v>0.2355232246</v>
      </c>
      <c r="Y51" s="14" t="s">
        <v>116</v>
      </c>
      <c r="Z51" s="14">
        <v>0.65184347350000005</v>
      </c>
      <c r="AA51" s="14">
        <v>1.8944848679999999</v>
      </c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</row>
    <row r="52" spans="1:39" x14ac:dyDescent="0.2">
      <c r="A52" t="s">
        <v>114</v>
      </c>
      <c r="B52">
        <v>1.4607214773386901</v>
      </c>
      <c r="C52">
        <v>0.70776964213044402</v>
      </c>
      <c r="D52">
        <v>-0.82312206784846698</v>
      </c>
      <c r="E52">
        <v>-1.20131806811554</v>
      </c>
      <c r="F52">
        <v>-0.85760951559586096</v>
      </c>
      <c r="G52">
        <v>0.71355853209073195</v>
      </c>
      <c r="H52">
        <v>1.7028748113205101</v>
      </c>
      <c r="I52">
        <v>0.80241003093961905</v>
      </c>
      <c r="J52">
        <v>-0.65661600329312897</v>
      </c>
      <c r="K52">
        <v>-1.01640759627817</v>
      </c>
      <c r="L52">
        <v>-0.98437227487926005</v>
      </c>
      <c r="M52">
        <v>0.15211103219042901</v>
      </c>
      <c r="Q52" s="14" t="s">
        <v>116</v>
      </c>
      <c r="R52" s="14">
        <v>0.106219987</v>
      </c>
      <c r="S52" s="14">
        <v>8.0978873330000006E-2</v>
      </c>
      <c r="T52" s="14"/>
      <c r="U52" s="14" t="s">
        <v>116</v>
      </c>
      <c r="V52" s="14">
        <v>0.1660323873</v>
      </c>
      <c r="W52" s="14">
        <v>0.1142972966</v>
      </c>
      <c r="Y52" s="14" t="s">
        <v>117</v>
      </c>
      <c r="Z52" s="14">
        <v>1.375238025</v>
      </c>
      <c r="AA52" s="14">
        <v>1.705214628</v>
      </c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</row>
    <row r="53" spans="1:39" x14ac:dyDescent="0.2">
      <c r="A53" t="s">
        <v>115</v>
      </c>
      <c r="B53">
        <v>-0.55059772777821203</v>
      </c>
      <c r="C53">
        <v>1.7270537872417799</v>
      </c>
      <c r="D53">
        <v>-0.13439239562984001</v>
      </c>
      <c r="E53">
        <v>-1.03412676146289</v>
      </c>
      <c r="F53">
        <v>-0.90580446348278099</v>
      </c>
      <c r="G53">
        <v>0.89786756111194099</v>
      </c>
      <c r="H53">
        <v>-7.41962609722417E-3</v>
      </c>
      <c r="I53">
        <v>2.0391520890333199</v>
      </c>
      <c r="J53">
        <v>0.247793549136434</v>
      </c>
      <c r="K53">
        <v>-0.90574769945800004</v>
      </c>
      <c r="L53">
        <v>-0.77741468521349499</v>
      </c>
      <c r="M53">
        <v>-0.59636362740103799</v>
      </c>
      <c r="Q53" s="14" t="s">
        <v>117</v>
      </c>
      <c r="R53" s="14">
        <v>0.1334776151</v>
      </c>
      <c r="S53" s="14">
        <v>9.3511689970000006E-2</v>
      </c>
      <c r="T53" s="14"/>
      <c r="U53" s="14" t="s">
        <v>117</v>
      </c>
      <c r="V53" s="14">
        <v>0.1178184177</v>
      </c>
      <c r="W53" s="14">
        <v>3.2987451930000002E-2</v>
      </c>
      <c r="Y53" s="14" t="s">
        <v>118</v>
      </c>
      <c r="Z53" s="14">
        <v>-2.693188903E-2</v>
      </c>
      <c r="AA53" s="14">
        <v>0.71166524490000005</v>
      </c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</row>
    <row r="54" spans="1:39" x14ac:dyDescent="0.2">
      <c r="A54" t="s">
        <v>116</v>
      </c>
      <c r="B54">
        <v>0.50383982255314796</v>
      </c>
      <c r="C54">
        <v>1.6959955854898099E-3</v>
      </c>
      <c r="D54">
        <v>-0.71718874128419097</v>
      </c>
      <c r="E54">
        <v>-0.97559702711769902</v>
      </c>
      <c r="F54">
        <v>-0.74338887757574901</v>
      </c>
      <c r="G54">
        <v>1.9306388278390001</v>
      </c>
      <c r="H54">
        <v>1.7657577840701799</v>
      </c>
      <c r="I54">
        <v>0.67797661656727803</v>
      </c>
      <c r="J54">
        <v>-0.67911315111572601</v>
      </c>
      <c r="K54">
        <v>-1.2812492892476699</v>
      </c>
      <c r="L54">
        <v>-0.56014203375979099</v>
      </c>
      <c r="M54">
        <v>7.6770073485728105E-2</v>
      </c>
      <c r="Q54" s="14" t="s">
        <v>118</v>
      </c>
      <c r="R54" s="14">
        <v>4.8679351609999998E-2</v>
      </c>
      <c r="S54" s="14">
        <v>0.13213819409999999</v>
      </c>
      <c r="T54" s="14"/>
      <c r="U54" s="14" t="s">
        <v>118</v>
      </c>
      <c r="V54" s="14">
        <v>7.8053949619999998E-3</v>
      </c>
      <c r="W54" s="14">
        <v>4.5973083020000001E-3</v>
      </c>
      <c r="Y54" s="14" t="s">
        <v>119</v>
      </c>
      <c r="Z54" s="14">
        <v>-0.23394096610000001</v>
      </c>
      <c r="AA54" s="14">
        <v>9.222977902E-2</v>
      </c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</row>
    <row r="55" spans="1:39" x14ac:dyDescent="0.2">
      <c r="A55" t="s">
        <v>117</v>
      </c>
      <c r="B55">
        <v>1.26479859880871</v>
      </c>
      <c r="C55">
        <v>0.65002085851972502</v>
      </c>
      <c r="D55">
        <v>-0.664302574921252</v>
      </c>
      <c r="E55">
        <v>-1.6498546115889601</v>
      </c>
      <c r="F55">
        <v>-0.406426807122094</v>
      </c>
      <c r="G55">
        <v>0.80576453630385902</v>
      </c>
      <c r="H55">
        <v>1.6108431222562301</v>
      </c>
      <c r="I55">
        <v>-0.71091078412890096</v>
      </c>
      <c r="J55">
        <v>9.5204074374375294E-2</v>
      </c>
      <c r="K55">
        <v>-1.5661215949846601</v>
      </c>
      <c r="L55">
        <v>0.65628740453226997</v>
      </c>
      <c r="M55">
        <v>-8.5302222049310303E-2</v>
      </c>
      <c r="Q55" s="14" t="s">
        <v>119</v>
      </c>
      <c r="R55" s="14">
        <v>0.12302529750000001</v>
      </c>
      <c r="S55" s="14">
        <v>0.14921745859999999</v>
      </c>
      <c r="T55" s="14"/>
      <c r="U55" s="14" t="s">
        <v>119</v>
      </c>
      <c r="V55" s="14">
        <v>0.480814778</v>
      </c>
      <c r="W55" s="14">
        <v>0.48898772470000001</v>
      </c>
      <c r="Y55" s="14" t="s">
        <v>120</v>
      </c>
      <c r="Z55" s="14">
        <v>-0.73643499629999998</v>
      </c>
      <c r="AA55" s="14">
        <v>0.13281130920000001</v>
      </c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</row>
    <row r="56" spans="1:39" x14ac:dyDescent="0.2">
      <c r="A56" t="s">
        <v>118</v>
      </c>
      <c r="B56">
        <v>-0.140626958430418</v>
      </c>
      <c r="C56">
        <v>0.61887635162718102</v>
      </c>
      <c r="D56">
        <v>-1.1913003260150501</v>
      </c>
      <c r="E56">
        <v>-0.80200732752978299</v>
      </c>
      <c r="F56">
        <v>1.85002698684464</v>
      </c>
      <c r="G56">
        <v>-0.33496872649658499</v>
      </c>
      <c r="H56">
        <v>0.54124705045044896</v>
      </c>
      <c r="I56">
        <v>0.16625262469628299</v>
      </c>
      <c r="J56">
        <v>-0.149445079948549</v>
      </c>
      <c r="K56">
        <v>-2.1043980108662801</v>
      </c>
      <c r="L56">
        <v>0.64472347796793805</v>
      </c>
      <c r="M56">
        <v>0.90161993770016002</v>
      </c>
      <c r="Q56" s="14" t="s">
        <v>120</v>
      </c>
      <c r="R56" s="14">
        <v>2.1109413140000002E-2</v>
      </c>
      <c r="S56" s="14">
        <v>6.187980698E-2</v>
      </c>
      <c r="T56" s="14"/>
      <c r="U56" s="14" t="s">
        <v>120</v>
      </c>
      <c r="V56" s="14">
        <v>0.1762497697</v>
      </c>
      <c r="W56" s="14">
        <v>7.7480887959999994E-2</v>
      </c>
      <c r="Y56" s="14" t="s">
        <v>121</v>
      </c>
      <c r="Z56" s="14">
        <v>-0.95817516010000003</v>
      </c>
      <c r="AA56" s="14">
        <v>-0.43668683889999999</v>
      </c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</row>
    <row r="57" spans="1:39" x14ac:dyDescent="0.2">
      <c r="A57" t="s">
        <v>119</v>
      </c>
      <c r="B57">
        <v>-0.42849047757834902</v>
      </c>
      <c r="C57">
        <v>1.5450683711042299</v>
      </c>
      <c r="D57">
        <v>1.01342339581092</v>
      </c>
      <c r="E57">
        <v>9.2969389365922493E-3</v>
      </c>
      <c r="F57">
        <v>-0.83116664912022997</v>
      </c>
      <c r="G57">
        <v>-1.30813157915316</v>
      </c>
      <c r="H57">
        <v>-0.11638195104209401</v>
      </c>
      <c r="I57">
        <v>1.2421307307742699</v>
      </c>
      <c r="J57">
        <v>0.95133598914658601</v>
      </c>
      <c r="K57">
        <v>0.459842539459004</v>
      </c>
      <c r="L57">
        <v>-1.0349351977644701</v>
      </c>
      <c r="M57">
        <v>-1.5019921105733001</v>
      </c>
      <c r="Q57" s="14" t="s">
        <v>121</v>
      </c>
      <c r="R57" s="14">
        <v>0</v>
      </c>
      <c r="S57" s="14">
        <v>3.763626766E-2</v>
      </c>
      <c r="T57" s="14"/>
      <c r="U57" s="14" t="s">
        <v>121</v>
      </c>
      <c r="V57" s="14">
        <v>6.5205976779999994E-2</v>
      </c>
      <c r="W57" s="14">
        <v>2.418788081E-2</v>
      </c>
      <c r="Y57" s="14" t="s">
        <v>122</v>
      </c>
      <c r="Z57" s="14">
        <v>-0.9811090079</v>
      </c>
      <c r="AA57" s="14">
        <v>9.4753217840000001E-2</v>
      </c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</row>
    <row r="58" spans="1:39" x14ac:dyDescent="0.2">
      <c r="A58" t="s">
        <v>120</v>
      </c>
      <c r="B58">
        <v>-0.91484912559083598</v>
      </c>
      <c r="C58">
        <v>1.5868953074825101</v>
      </c>
      <c r="D58">
        <v>1.03596640443229</v>
      </c>
      <c r="E58">
        <v>-0.120056464394336</v>
      </c>
      <c r="F58">
        <v>-0.40902865379968101</v>
      </c>
      <c r="G58">
        <v>-1.17892746812994</v>
      </c>
      <c r="H58">
        <v>-3.8239263494282402E-2</v>
      </c>
      <c r="I58">
        <v>1.6185734743301701</v>
      </c>
      <c r="J58">
        <v>0.90059085150264695</v>
      </c>
      <c r="K58">
        <v>-0.25199402790473702</v>
      </c>
      <c r="L58">
        <v>-1.0141509697146101</v>
      </c>
      <c r="M58">
        <v>-1.2147800647192</v>
      </c>
      <c r="Q58" s="14" t="s">
        <v>122</v>
      </c>
      <c r="R58" s="14">
        <v>0</v>
      </c>
      <c r="S58" s="14">
        <v>5.6624352310000001E-2</v>
      </c>
      <c r="T58" s="14"/>
      <c r="U58" s="14" t="s">
        <v>122</v>
      </c>
      <c r="V58" s="14">
        <v>4.5554710849999999E-2</v>
      </c>
      <c r="W58" s="14">
        <v>4.7774972640000002E-3</v>
      </c>
      <c r="Y58" s="14" t="s">
        <v>123</v>
      </c>
      <c r="Z58" s="14">
        <v>0.27344922399999999</v>
      </c>
      <c r="AA58" s="14">
        <v>-0.27230907710000002</v>
      </c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</row>
    <row r="59" spans="1:39" x14ac:dyDescent="0.2">
      <c r="A59" t="s">
        <v>121</v>
      </c>
      <c r="B59">
        <v>-1.0601140716759601</v>
      </c>
      <c r="C59">
        <v>0.36943245400817099</v>
      </c>
      <c r="D59">
        <v>1.6667085465290401</v>
      </c>
      <c r="E59">
        <v>0.72107219022494795</v>
      </c>
      <c r="F59">
        <v>-0.81903156189952997</v>
      </c>
      <c r="G59">
        <v>-0.87806755718667495</v>
      </c>
      <c r="H59">
        <v>-0.49980243918507999</v>
      </c>
      <c r="I59">
        <v>1.49211300410684</v>
      </c>
      <c r="J59">
        <v>1.2672428466930701</v>
      </c>
      <c r="K59">
        <v>-0.531447093382726</v>
      </c>
      <c r="L59">
        <v>-1.13077411408894</v>
      </c>
      <c r="M59">
        <v>-0.59733220414317501</v>
      </c>
      <c r="Q59" s="14" t="s">
        <v>123</v>
      </c>
      <c r="R59" s="14">
        <v>0.29625487090000002</v>
      </c>
      <c r="S59" s="14">
        <v>0.14304151300000001</v>
      </c>
      <c r="T59" s="14"/>
      <c r="U59" s="14" t="s">
        <v>123</v>
      </c>
      <c r="V59" s="14">
        <v>0.44476902299999999</v>
      </c>
      <c r="W59" s="14">
        <v>0.3122159934</v>
      </c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</row>
    <row r="60" spans="1:39" x14ac:dyDescent="0.2">
      <c r="A60" t="s">
        <v>122</v>
      </c>
      <c r="B60">
        <v>-1.10985136815469</v>
      </c>
      <c r="C60">
        <v>-0.20689105452668299</v>
      </c>
      <c r="D60">
        <v>1.3462431611219401</v>
      </c>
      <c r="E60">
        <v>1.3399558763722501</v>
      </c>
      <c r="F60">
        <v>-0.38483839198529501</v>
      </c>
      <c r="G60">
        <v>-0.98461822282753397</v>
      </c>
      <c r="H60">
        <v>0.18025109810126899</v>
      </c>
      <c r="I60">
        <v>0.33900264572986899</v>
      </c>
      <c r="J60">
        <v>-3.8236786445675001E-3</v>
      </c>
      <c r="K60">
        <v>0.97598812455121398</v>
      </c>
      <c r="L60">
        <v>-2.1219095162642798</v>
      </c>
      <c r="M60">
        <v>0.63049132652649797</v>
      </c>
      <c r="Q60" s="14"/>
      <c r="R60" s="14"/>
      <c r="S60" s="14"/>
      <c r="T60" s="14"/>
      <c r="U60" s="14" t="s">
        <v>125</v>
      </c>
      <c r="V60" s="14">
        <v>3.5798724949999999E-2</v>
      </c>
      <c r="W60" s="14">
        <v>4.3605902879999998E-3</v>
      </c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</row>
    <row r="61" spans="1:39" x14ac:dyDescent="0.2">
      <c r="A61" t="s">
        <v>123</v>
      </c>
      <c r="B61">
        <v>7.7280654768930701E-2</v>
      </c>
      <c r="C61">
        <v>0.71832176121478597</v>
      </c>
      <c r="D61">
        <v>1.27668821747783</v>
      </c>
      <c r="E61">
        <v>0.56192575790701105</v>
      </c>
      <c r="F61">
        <v>-1.1399074797711</v>
      </c>
      <c r="G61">
        <v>-1.4943089115974599</v>
      </c>
      <c r="H61">
        <v>-0.48016693095221302</v>
      </c>
      <c r="I61">
        <v>1.18702672685676</v>
      </c>
      <c r="J61">
        <v>0.78616690450700599</v>
      </c>
      <c r="K61">
        <v>0.90177068117616699</v>
      </c>
      <c r="L61">
        <v>-1.0218548849406299</v>
      </c>
      <c r="M61">
        <v>-1.3729424966471</v>
      </c>
      <c r="Q61" s="14"/>
      <c r="R61" s="14"/>
      <c r="S61" s="14"/>
      <c r="T61" s="14"/>
      <c r="U61" s="14" t="s">
        <v>126</v>
      </c>
      <c r="V61" s="14">
        <v>0.15760826119999999</v>
      </c>
      <c r="W61" s="14">
        <v>8.9408076710000006E-2</v>
      </c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</row>
    <row r="62" spans="1:39" x14ac:dyDescent="0.2">
      <c r="Q62" s="14"/>
      <c r="R62" s="14"/>
      <c r="S62" s="14"/>
      <c r="T62" s="14"/>
      <c r="U62" s="14" t="s">
        <v>127</v>
      </c>
      <c r="V62" s="14">
        <v>0.2332964408</v>
      </c>
      <c r="W62" s="14">
        <v>0.1203189393</v>
      </c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</row>
    <row r="63" spans="1:39" ht="16" x14ac:dyDescent="0.2">
      <c r="Q63" s="14"/>
      <c r="R63" s="14"/>
      <c r="S63" s="14"/>
      <c r="T63" s="14"/>
      <c r="U63" s="14" t="s">
        <v>128</v>
      </c>
      <c r="V63" s="14">
        <v>8.0252592859999999E-2</v>
      </c>
      <c r="W63" s="14">
        <v>8.5532332779999998E-2</v>
      </c>
      <c r="Y63" s="18" t="s">
        <v>144</v>
      </c>
      <c r="Z63" s="14" t="s">
        <v>3</v>
      </c>
      <c r="AA63" s="14" t="s">
        <v>4</v>
      </c>
      <c r="AB63" s="14"/>
      <c r="AC63" s="18" t="s">
        <v>145</v>
      </c>
      <c r="AD63" s="14" t="s">
        <v>140</v>
      </c>
      <c r="AE63" s="14" t="s">
        <v>141</v>
      </c>
      <c r="AF63" s="14"/>
      <c r="AG63" s="18" t="s">
        <v>146</v>
      </c>
      <c r="AH63" s="14" t="s">
        <v>3</v>
      </c>
      <c r="AI63" s="14" t="s">
        <v>4</v>
      </c>
      <c r="AJ63" s="14"/>
      <c r="AK63" s="18" t="s">
        <v>147</v>
      </c>
      <c r="AL63" s="14" t="s">
        <v>3</v>
      </c>
      <c r="AM63" s="14" t="s">
        <v>4</v>
      </c>
    </row>
    <row r="64" spans="1:39" x14ac:dyDescent="0.2">
      <c r="Q64" s="14"/>
      <c r="R64" s="14"/>
      <c r="S64" s="14"/>
      <c r="T64" s="14"/>
      <c r="U64" s="14" t="s">
        <v>129</v>
      </c>
      <c r="V64" s="14">
        <v>7.0595346320000002E-3</v>
      </c>
      <c r="W64" s="14">
        <v>1.8050609209999999E-2</v>
      </c>
      <c r="Y64" s="14" t="s">
        <v>137</v>
      </c>
      <c r="Z64" s="14">
        <v>1.2020917360000001</v>
      </c>
      <c r="AA64" s="14">
        <v>0.49697099280000001</v>
      </c>
      <c r="AB64" s="14"/>
      <c r="AC64" s="14">
        <v>0</v>
      </c>
      <c r="AD64" s="14">
        <v>-0.27920840930000002</v>
      </c>
      <c r="AE64" s="14">
        <v>6.340776192E-2</v>
      </c>
      <c r="AF64" s="14"/>
      <c r="AG64" s="14" t="s">
        <v>137</v>
      </c>
      <c r="AH64" s="14">
        <v>76.429062149999993</v>
      </c>
      <c r="AI64" s="14">
        <v>89.557389900000004</v>
      </c>
      <c r="AJ64" s="14"/>
      <c r="AK64" s="14" t="s">
        <v>137</v>
      </c>
      <c r="AL64" s="14">
        <v>5.1138630359999999E-2</v>
      </c>
      <c r="AM64" s="14">
        <v>8.0276772329999996E-2</v>
      </c>
    </row>
    <row r="65" spans="1:39" x14ac:dyDescent="0.2">
      <c r="A65" s="7" t="s">
        <v>10</v>
      </c>
      <c r="Q65" s="14"/>
      <c r="R65" s="14"/>
      <c r="S65" s="14"/>
      <c r="T65" s="14"/>
      <c r="U65" s="14"/>
      <c r="V65" s="14"/>
      <c r="W65" s="14"/>
      <c r="Y65" s="14" t="s">
        <v>58</v>
      </c>
      <c r="Z65" s="14">
        <v>-0.71075571829999995</v>
      </c>
      <c r="AA65" s="14">
        <v>-0.36872351840000001</v>
      </c>
      <c r="AB65" s="14"/>
      <c r="AC65" s="14">
        <v>30</v>
      </c>
      <c r="AD65" s="14">
        <v>2.5898048989999999E-2</v>
      </c>
      <c r="AE65" s="14">
        <v>4.9396755049999998E-2</v>
      </c>
      <c r="AF65" s="14"/>
      <c r="AG65" s="14" t="s">
        <v>58</v>
      </c>
      <c r="AH65" s="14">
        <v>38.375813669999999</v>
      </c>
      <c r="AI65" s="14">
        <v>43.202577949999998</v>
      </c>
      <c r="AJ65" s="14"/>
      <c r="AK65" s="14" t="s">
        <v>58</v>
      </c>
      <c r="AL65" s="14">
        <v>8.6583429650000002E-2</v>
      </c>
      <c r="AM65" s="14">
        <v>9.0589052020000005E-2</v>
      </c>
    </row>
    <row r="66" spans="1:39" x14ac:dyDescent="0.2">
      <c r="B66" s="12" t="s">
        <v>13</v>
      </c>
      <c r="C66" s="12"/>
      <c r="D66" s="12"/>
      <c r="E66" s="12"/>
      <c r="F66" s="12"/>
      <c r="G66" s="12"/>
      <c r="H66" s="12" t="s">
        <v>14</v>
      </c>
      <c r="I66" s="12"/>
      <c r="J66" s="12"/>
      <c r="K66" s="12"/>
      <c r="L66" s="12"/>
      <c r="M66" s="12"/>
      <c r="Q66" s="14"/>
      <c r="R66" s="14"/>
      <c r="S66" s="14"/>
      <c r="T66" s="14"/>
      <c r="U66" s="14"/>
      <c r="V66" s="14"/>
      <c r="W66" s="14"/>
      <c r="Y66" s="14" t="s">
        <v>59</v>
      </c>
      <c r="Z66" s="14">
        <v>-0.75460087980000001</v>
      </c>
      <c r="AA66" s="14">
        <v>-0.84836284529999995</v>
      </c>
      <c r="AB66" s="14"/>
      <c r="AC66" s="14">
        <v>60</v>
      </c>
      <c r="AD66" s="14">
        <v>5.0805783030000003E-2</v>
      </c>
      <c r="AE66" s="14">
        <v>5.0454672220000003E-2</v>
      </c>
      <c r="AF66" s="14"/>
      <c r="AG66" s="14" t="s">
        <v>59</v>
      </c>
      <c r="AH66" s="14">
        <v>55.146609679999997</v>
      </c>
      <c r="AI66" s="14">
        <v>65.839567790000004</v>
      </c>
      <c r="AJ66" s="14"/>
      <c r="AK66" s="14" t="s">
        <v>59</v>
      </c>
      <c r="AL66" s="14">
        <v>4.0686183030000003E-2</v>
      </c>
      <c r="AM66" s="14">
        <v>6.4507504470000004E-2</v>
      </c>
    </row>
    <row r="67" spans="1:39" x14ac:dyDescent="0.2">
      <c r="A67" t="s">
        <v>124</v>
      </c>
      <c r="B67">
        <v>0</v>
      </c>
      <c r="C67">
        <v>30</v>
      </c>
      <c r="D67">
        <v>60</v>
      </c>
      <c r="E67">
        <v>90</v>
      </c>
      <c r="F67">
        <v>120</v>
      </c>
      <c r="G67">
        <v>150</v>
      </c>
      <c r="H67">
        <v>0</v>
      </c>
      <c r="I67">
        <v>30</v>
      </c>
      <c r="J67">
        <v>60</v>
      </c>
      <c r="K67">
        <v>90</v>
      </c>
      <c r="L67">
        <v>120</v>
      </c>
      <c r="M67">
        <v>150</v>
      </c>
      <c r="Q67" s="14"/>
      <c r="R67" s="14"/>
      <c r="S67" s="14"/>
      <c r="T67" s="14"/>
      <c r="U67" s="14"/>
      <c r="V67" s="14"/>
      <c r="W67" s="14"/>
      <c r="Y67" s="14" t="s">
        <v>60</v>
      </c>
      <c r="Z67" s="14">
        <v>-0.34842711129999998</v>
      </c>
      <c r="AA67" s="14">
        <v>-0.57857676520000001</v>
      </c>
      <c r="AB67" s="14"/>
      <c r="AC67" s="14">
        <v>90</v>
      </c>
      <c r="AD67" s="14">
        <v>0.12580074529999999</v>
      </c>
      <c r="AE67" s="14">
        <v>6.5909079410000002E-2</v>
      </c>
      <c r="AF67" s="14"/>
      <c r="AG67" s="14" t="s">
        <v>60</v>
      </c>
      <c r="AH67" s="14">
        <v>84.96510413</v>
      </c>
      <c r="AI67" s="14">
        <v>89.150288970000005</v>
      </c>
      <c r="AJ67" s="14"/>
      <c r="AK67" s="14" t="s">
        <v>60</v>
      </c>
      <c r="AL67" s="14">
        <v>0.1096313724</v>
      </c>
      <c r="AM67" s="14">
        <v>4.8138835620000001E-2</v>
      </c>
    </row>
    <row r="68" spans="1:39" x14ac:dyDescent="0.2">
      <c r="A68" t="s">
        <v>57</v>
      </c>
      <c r="B68">
        <v>1.4510212923440899</v>
      </c>
      <c r="C68">
        <v>1.37604101941263</v>
      </c>
      <c r="D68">
        <v>-0.68998917931875403</v>
      </c>
      <c r="E68">
        <v>-0.71651456147621495</v>
      </c>
      <c r="F68">
        <v>-0.74617365068691299</v>
      </c>
      <c r="G68">
        <v>-0.67438492027483399</v>
      </c>
      <c r="H68">
        <v>0.82912533044082604</v>
      </c>
      <c r="I68">
        <v>1.86405047442294</v>
      </c>
      <c r="J68">
        <v>-0.59144499954215402</v>
      </c>
      <c r="K68">
        <v>-0.80263293251284595</v>
      </c>
      <c r="L68">
        <v>-0.65205511070853905</v>
      </c>
      <c r="M68">
        <v>-0.64704276210022604</v>
      </c>
      <c r="Q68" s="14"/>
      <c r="R68" s="14"/>
      <c r="S68" s="14"/>
      <c r="T68" s="14"/>
      <c r="U68" s="14"/>
      <c r="V68" s="14"/>
      <c r="W68" s="14"/>
      <c r="Y68" s="14" t="s">
        <v>61</v>
      </c>
      <c r="Z68" s="14">
        <v>-0.77906659099999997</v>
      </c>
      <c r="AA68" s="14">
        <v>-1.069011948</v>
      </c>
      <c r="AB68" s="14"/>
      <c r="AC68" s="14"/>
      <c r="AD68" s="14"/>
      <c r="AE68" s="14"/>
      <c r="AF68" s="14"/>
      <c r="AG68" s="14" t="s">
        <v>61</v>
      </c>
      <c r="AH68" s="14">
        <v>33.691410099999999</v>
      </c>
      <c r="AI68" s="14">
        <v>31.522126579999998</v>
      </c>
      <c r="AJ68" s="14"/>
      <c r="AK68" s="14" t="s">
        <v>61</v>
      </c>
      <c r="AL68" s="14">
        <v>0.1416164587</v>
      </c>
      <c r="AM68" s="14">
        <v>8.9230378360000001E-2</v>
      </c>
    </row>
    <row r="69" spans="1:39" x14ac:dyDescent="0.2">
      <c r="A69" t="s">
        <v>58</v>
      </c>
      <c r="B69">
        <v>-0.77510775034672097</v>
      </c>
      <c r="C69">
        <v>-0.67289187177464305</v>
      </c>
      <c r="D69">
        <v>-0.74667177791546901</v>
      </c>
      <c r="E69">
        <v>2.07267888917622</v>
      </c>
      <c r="F69">
        <v>-0.14572444542813201</v>
      </c>
      <c r="G69">
        <v>0.26771695628874698</v>
      </c>
      <c r="H69">
        <v>-0.40354364060593101</v>
      </c>
      <c r="I69">
        <v>-0.40708384115058899</v>
      </c>
      <c r="J69">
        <v>-0.48343313014887901</v>
      </c>
      <c r="K69">
        <v>2.2324094350393699</v>
      </c>
      <c r="L69">
        <v>-0.386028327823355</v>
      </c>
      <c r="M69">
        <v>-0.552320495310611</v>
      </c>
      <c r="Q69" s="14"/>
      <c r="R69" s="14"/>
      <c r="S69" s="14"/>
      <c r="T69" s="14"/>
      <c r="U69" s="14"/>
      <c r="V69" s="14"/>
      <c r="W69" s="14"/>
      <c r="Y69" s="14" t="s">
        <v>62</v>
      </c>
      <c r="Z69" s="14">
        <v>-0.57785954279999996</v>
      </c>
      <c r="AA69" s="14">
        <v>-0.42932070550000001</v>
      </c>
      <c r="AB69" s="14"/>
      <c r="AC69" s="14"/>
      <c r="AD69" s="14"/>
      <c r="AE69" s="14"/>
      <c r="AF69" s="14"/>
      <c r="AG69" s="14" t="s">
        <v>62</v>
      </c>
      <c r="AH69" s="14">
        <v>59.816830230000001</v>
      </c>
      <c r="AI69" s="14">
        <v>66.045622260000002</v>
      </c>
      <c r="AJ69" s="14"/>
      <c r="AK69" s="14" t="s">
        <v>62</v>
      </c>
      <c r="AL69" s="14">
        <v>9.5493563000000004E-2</v>
      </c>
      <c r="AM69" s="14">
        <v>5.7962982779999998E-2</v>
      </c>
    </row>
    <row r="70" spans="1:39" x14ac:dyDescent="0.2">
      <c r="A70" t="s">
        <v>59</v>
      </c>
      <c r="B70">
        <v>-0.58958596440533195</v>
      </c>
      <c r="C70">
        <v>1.9697432539590201</v>
      </c>
      <c r="D70">
        <v>0.63254669163829302</v>
      </c>
      <c r="E70">
        <v>-0.63309425541339304</v>
      </c>
      <c r="F70">
        <v>-0.78959151777794701</v>
      </c>
      <c r="G70">
        <v>-0.59001820800063898</v>
      </c>
      <c r="H70">
        <v>-0.69153493380979503</v>
      </c>
      <c r="I70">
        <v>1.7420512240197501</v>
      </c>
      <c r="J70">
        <v>1.02002027787672</v>
      </c>
      <c r="K70">
        <v>-0.64264467683005799</v>
      </c>
      <c r="L70">
        <v>-0.62978599756484699</v>
      </c>
      <c r="M70">
        <v>-0.79810589369176399</v>
      </c>
      <c r="Q70" s="14"/>
      <c r="R70" s="14"/>
      <c r="S70" s="14"/>
      <c r="T70" s="14"/>
      <c r="U70" s="14"/>
      <c r="V70" s="14"/>
      <c r="W70" s="14"/>
      <c r="Y70" s="14" t="s">
        <v>63</v>
      </c>
      <c r="Z70" s="14">
        <v>-0.56772282610000002</v>
      </c>
      <c r="AA70" s="14">
        <v>-0.89706700809999995</v>
      </c>
      <c r="AB70" s="14"/>
      <c r="AC70" s="14"/>
      <c r="AD70" s="14"/>
      <c r="AE70" s="14"/>
      <c r="AF70" s="14"/>
      <c r="AG70" s="14" t="s">
        <v>63</v>
      </c>
      <c r="AH70" s="14">
        <v>88.014981280000001</v>
      </c>
      <c r="AI70" s="14">
        <v>82.379264559999996</v>
      </c>
      <c r="AJ70" s="14"/>
      <c r="AK70" s="14" t="s">
        <v>63</v>
      </c>
      <c r="AL70" s="14">
        <v>6.2507631839999994E-2</v>
      </c>
      <c r="AM70" s="14">
        <v>2.9879252950000001E-2</v>
      </c>
    </row>
    <row r="71" spans="1:39" x14ac:dyDescent="0.2">
      <c r="A71" t="s">
        <v>60</v>
      </c>
      <c r="B71">
        <v>-0.34464457152782102</v>
      </c>
      <c r="C71">
        <v>-0.150782230003778</v>
      </c>
      <c r="D71">
        <v>2.11461421401523</v>
      </c>
      <c r="E71">
        <v>-5.9753324973826898E-2</v>
      </c>
      <c r="F71">
        <v>-1.0690298224452599</v>
      </c>
      <c r="G71">
        <v>-0.490404265064534</v>
      </c>
      <c r="H71">
        <v>-0.60854587454088804</v>
      </c>
      <c r="I71">
        <v>-0.45513855857982899</v>
      </c>
      <c r="J71">
        <v>2.0183095597085798</v>
      </c>
      <c r="K71">
        <v>0.51613664087177502</v>
      </c>
      <c r="L71">
        <v>-0.75751922040181197</v>
      </c>
      <c r="M71">
        <v>-0.71324254705783097</v>
      </c>
      <c r="Q71" s="14"/>
      <c r="R71" s="14"/>
      <c r="S71" s="14"/>
      <c r="T71" s="14"/>
      <c r="U71" s="14"/>
      <c r="V71" s="14"/>
      <c r="W71" s="14"/>
      <c r="Y71" s="14" t="s">
        <v>64</v>
      </c>
      <c r="Z71" s="14">
        <v>1.260251542</v>
      </c>
      <c r="AA71" s="14">
        <v>0.59277940949999997</v>
      </c>
      <c r="AB71" s="14"/>
      <c r="AC71" s="14"/>
      <c r="AD71" s="14"/>
      <c r="AE71" s="14"/>
      <c r="AF71" s="14"/>
      <c r="AG71" s="14" t="s">
        <v>64</v>
      </c>
      <c r="AH71" s="14">
        <v>35.978203809999997</v>
      </c>
      <c r="AI71" s="14">
        <v>29.58477946</v>
      </c>
      <c r="AJ71" s="14"/>
      <c r="AK71" s="14" t="s">
        <v>64</v>
      </c>
      <c r="AL71" s="14">
        <v>4.1075735199999998E-2</v>
      </c>
      <c r="AM71" s="14">
        <v>3.3310681690000003E-2</v>
      </c>
    </row>
    <row r="72" spans="1:39" x14ac:dyDescent="0.2">
      <c r="A72" t="s">
        <v>61</v>
      </c>
      <c r="B72">
        <v>-0.88484732421880696</v>
      </c>
      <c r="C72">
        <v>-0.87565820678873296</v>
      </c>
      <c r="D72">
        <v>-3.7750752219770999E-2</v>
      </c>
      <c r="E72">
        <v>1.92529708801994</v>
      </c>
      <c r="F72">
        <v>0.54228659584403305</v>
      </c>
      <c r="G72">
        <v>-0.66932740063666596</v>
      </c>
      <c r="H72">
        <v>-1.0330381458178799</v>
      </c>
      <c r="I72">
        <v>-0.26786226586551098</v>
      </c>
      <c r="J72">
        <v>-0.22601574257454801</v>
      </c>
      <c r="K72">
        <v>2.13609280748181</v>
      </c>
      <c r="L72">
        <v>-0.129148450405039</v>
      </c>
      <c r="M72">
        <v>-0.48002820281883102</v>
      </c>
      <c r="Q72" s="14"/>
      <c r="R72" s="14"/>
      <c r="S72" s="14"/>
      <c r="T72" s="14"/>
      <c r="U72" s="14"/>
      <c r="V72" s="14"/>
      <c r="W72" s="14"/>
      <c r="Y72" s="14" t="s">
        <v>65</v>
      </c>
      <c r="Z72" s="14">
        <v>1.352940279</v>
      </c>
      <c r="AA72" s="14">
        <v>0.728304163</v>
      </c>
      <c r="AB72" s="14"/>
      <c r="AC72" s="14"/>
      <c r="AD72" s="14"/>
      <c r="AE72" s="14"/>
      <c r="AF72" s="14"/>
      <c r="AG72" s="14" t="s">
        <v>65</v>
      </c>
      <c r="AH72" s="14">
        <v>56.289232239999997</v>
      </c>
      <c r="AI72" s="14">
        <v>72.567450039999997</v>
      </c>
      <c r="AJ72" s="14"/>
      <c r="AK72" s="14" t="s">
        <v>65</v>
      </c>
      <c r="AL72" s="14">
        <v>2.0310562680000002E-2</v>
      </c>
      <c r="AM72" s="14">
        <v>1.0394901519999999E-2</v>
      </c>
    </row>
    <row r="73" spans="1:39" x14ac:dyDescent="0.2">
      <c r="A73" t="s">
        <v>62</v>
      </c>
      <c r="B73">
        <v>-0.38291518853954798</v>
      </c>
      <c r="C73">
        <v>2.1070167182702102</v>
      </c>
      <c r="D73">
        <v>0.27217641459487202</v>
      </c>
      <c r="E73">
        <v>-0.73009842098734001</v>
      </c>
      <c r="F73">
        <v>-0.683723296333273</v>
      </c>
      <c r="G73">
        <v>-0.58245622700491695</v>
      </c>
      <c r="H73">
        <v>-0.203350237828895</v>
      </c>
      <c r="I73">
        <v>2.1850687298454399</v>
      </c>
      <c r="J73">
        <v>-0.15587207467101799</v>
      </c>
      <c r="K73">
        <v>-0.61542620454415797</v>
      </c>
      <c r="L73">
        <v>-0.44945506804615598</v>
      </c>
      <c r="M73">
        <v>-0.76096514475521304</v>
      </c>
      <c r="Q73" s="14"/>
      <c r="R73" s="14"/>
      <c r="S73" s="14"/>
      <c r="T73" s="14"/>
      <c r="U73" s="14"/>
      <c r="V73" s="14"/>
      <c r="W73" s="14"/>
      <c r="Y73" s="14" t="s">
        <v>66</v>
      </c>
      <c r="Z73" s="14">
        <v>-0.53173874129999998</v>
      </c>
      <c r="AA73" s="14">
        <v>-0.51884863989999996</v>
      </c>
      <c r="AB73" s="14"/>
      <c r="AC73" s="14"/>
      <c r="AD73" s="14"/>
      <c r="AE73" s="14"/>
      <c r="AF73" s="14"/>
      <c r="AG73" s="14" t="s">
        <v>66</v>
      </c>
      <c r="AH73" s="14">
        <v>45.739799640000001</v>
      </c>
      <c r="AI73" s="14">
        <v>50.267714470000001</v>
      </c>
      <c r="AJ73" s="14"/>
      <c r="AK73" s="14" t="s">
        <v>66</v>
      </c>
      <c r="AL73" s="14">
        <v>7.5081502669999994E-2</v>
      </c>
      <c r="AM73" s="14">
        <v>8.0167617600000005E-2</v>
      </c>
    </row>
    <row r="74" spans="1:39" x14ac:dyDescent="0.2">
      <c r="A74" t="s">
        <v>63</v>
      </c>
      <c r="B74">
        <v>-0.50726444432669604</v>
      </c>
      <c r="C74">
        <v>0.13306357091677501</v>
      </c>
      <c r="D74">
        <v>1.89292788631455</v>
      </c>
      <c r="E74">
        <v>0.43725666266878799</v>
      </c>
      <c r="F74">
        <v>-0.84074857160139305</v>
      </c>
      <c r="G74">
        <v>-1.1152351039720201</v>
      </c>
      <c r="H74">
        <v>-0.84663194516447704</v>
      </c>
      <c r="I74">
        <v>-0.107929657452808</v>
      </c>
      <c r="J74">
        <v>1.89177682485467</v>
      </c>
      <c r="K74">
        <v>0.63947538675444604</v>
      </c>
      <c r="L74">
        <v>-0.64544573328302701</v>
      </c>
      <c r="M74">
        <v>-0.93124487570880798</v>
      </c>
      <c r="Q74" s="14"/>
      <c r="R74" s="14"/>
      <c r="S74" s="14"/>
      <c r="T74" s="14"/>
      <c r="U74" s="14"/>
      <c r="V74" s="14"/>
      <c r="W74" s="14"/>
      <c r="Y74" s="14" t="s">
        <v>67</v>
      </c>
      <c r="Z74" s="14">
        <v>1.5769849650000001</v>
      </c>
      <c r="AA74" s="14">
        <v>1.576134122</v>
      </c>
      <c r="AB74" s="14"/>
      <c r="AC74" s="14"/>
      <c r="AD74" s="14"/>
      <c r="AE74" s="14"/>
      <c r="AF74" s="14"/>
      <c r="AG74" s="14" t="s">
        <v>67</v>
      </c>
      <c r="AH74" s="14">
        <v>73.036636810000005</v>
      </c>
      <c r="AI74" s="14">
        <v>71.1891763</v>
      </c>
      <c r="AJ74" s="14"/>
      <c r="AK74" s="14" t="s">
        <v>67</v>
      </c>
      <c r="AL74" s="14">
        <v>9.2139294760000004E-2</v>
      </c>
      <c r="AM74" s="14">
        <v>7.1430599309999995E-2</v>
      </c>
    </row>
    <row r="75" spans="1:39" x14ac:dyDescent="0.2">
      <c r="A75" t="s">
        <v>64</v>
      </c>
      <c r="B75">
        <v>1.58744987193955</v>
      </c>
      <c r="C75">
        <v>-0.76382575721873802</v>
      </c>
      <c r="D75">
        <v>-0.63243846849131202</v>
      </c>
      <c r="E75">
        <v>-0.64295188413678905</v>
      </c>
      <c r="F75">
        <v>-0.76939603989807803</v>
      </c>
      <c r="G75">
        <v>1.2211622778053799</v>
      </c>
      <c r="H75">
        <v>0.65988952676229395</v>
      </c>
      <c r="I75">
        <v>-0.710898079973591</v>
      </c>
      <c r="J75">
        <v>-0.63497535646258096</v>
      </c>
      <c r="K75">
        <v>-0.63825183428406795</v>
      </c>
      <c r="L75">
        <v>-0.63630626371197796</v>
      </c>
      <c r="M75">
        <v>1.96054200766993</v>
      </c>
      <c r="Q75" s="14"/>
      <c r="R75" s="14"/>
      <c r="S75" s="14"/>
      <c r="T75" s="14"/>
      <c r="U75" s="14"/>
      <c r="V75" s="14"/>
      <c r="W75" s="14"/>
      <c r="Y75" s="14" t="s">
        <v>68</v>
      </c>
      <c r="Z75" s="14">
        <v>1.5602566179999999</v>
      </c>
      <c r="AA75" s="14">
        <v>1.5344216610000001</v>
      </c>
      <c r="AB75" s="14"/>
      <c r="AC75" s="14"/>
      <c r="AD75" s="14"/>
      <c r="AE75" s="14"/>
      <c r="AF75" s="14"/>
      <c r="AG75" s="14" t="s">
        <v>68</v>
      </c>
      <c r="AH75" s="14">
        <v>73.655634579999997</v>
      </c>
      <c r="AI75" s="14">
        <v>78.165707179999998</v>
      </c>
      <c r="AJ75" s="14"/>
      <c r="AK75" s="14" t="s">
        <v>68</v>
      </c>
      <c r="AL75" s="14">
        <v>0.2106887097</v>
      </c>
      <c r="AM75" s="14">
        <v>0.25363085759999998</v>
      </c>
    </row>
    <row r="76" spans="1:39" x14ac:dyDescent="0.2">
      <c r="A76" t="s">
        <v>65</v>
      </c>
      <c r="B76">
        <v>1.75300404435377</v>
      </c>
      <c r="C76">
        <v>-0.639169374434709</v>
      </c>
      <c r="D76">
        <v>-0.69984309630743802</v>
      </c>
      <c r="E76">
        <v>-0.73471546427068601</v>
      </c>
      <c r="F76">
        <v>-0.68740578564300803</v>
      </c>
      <c r="G76">
        <v>1.00812967630207</v>
      </c>
      <c r="H76">
        <v>0.82392010230724799</v>
      </c>
      <c r="I76">
        <v>-0.63363543113242404</v>
      </c>
      <c r="J76">
        <v>-0.65952222267963601</v>
      </c>
      <c r="K76">
        <v>-0.75718757665284697</v>
      </c>
      <c r="L76">
        <v>-0.64362869866951</v>
      </c>
      <c r="M76">
        <v>1.87005382682717</v>
      </c>
      <c r="Q76" s="14"/>
      <c r="R76" s="14"/>
      <c r="S76" s="14"/>
      <c r="T76" s="14"/>
      <c r="U76" s="14"/>
      <c r="V76" s="14"/>
      <c r="W76" s="14"/>
      <c r="Y76" s="14" t="s">
        <v>69</v>
      </c>
      <c r="Z76" s="14">
        <v>-0.40079707790000002</v>
      </c>
      <c r="AA76" s="14">
        <v>0.3465932203</v>
      </c>
      <c r="AB76" s="14"/>
      <c r="AC76" s="14"/>
      <c r="AD76" s="14"/>
      <c r="AE76" s="14"/>
      <c r="AF76" s="14"/>
      <c r="AG76" s="14" t="s">
        <v>69</v>
      </c>
      <c r="AH76" s="14">
        <v>58.06373585</v>
      </c>
      <c r="AI76" s="14">
        <v>57.41093781</v>
      </c>
      <c r="AJ76" s="14"/>
      <c r="AK76" s="14" t="s">
        <v>69</v>
      </c>
      <c r="AL76" s="14">
        <v>7.2248244419999996E-2</v>
      </c>
      <c r="AM76" s="14">
        <v>8.0354348810000004E-2</v>
      </c>
    </row>
    <row r="77" spans="1:39" x14ac:dyDescent="0.2">
      <c r="A77" t="s">
        <v>66</v>
      </c>
      <c r="B77">
        <v>-0.58837414887525696</v>
      </c>
      <c r="C77">
        <v>-0.39274080388265598</v>
      </c>
      <c r="D77">
        <v>-0.30944172974105799</v>
      </c>
      <c r="E77">
        <v>2.2266471834266301</v>
      </c>
      <c r="F77">
        <v>-0.40589243326899099</v>
      </c>
      <c r="G77">
        <v>-0.53019806765867905</v>
      </c>
      <c r="H77">
        <v>-0.57343239593801598</v>
      </c>
      <c r="I77">
        <v>-0.23995419352102099</v>
      </c>
      <c r="J77">
        <v>-0.14680501637315799</v>
      </c>
      <c r="K77">
        <v>2.1912693734405599</v>
      </c>
      <c r="L77">
        <v>-0.74322572247549801</v>
      </c>
      <c r="M77">
        <v>-0.487852045132878</v>
      </c>
      <c r="Q77" s="14"/>
      <c r="R77" s="14"/>
      <c r="S77" s="14"/>
      <c r="T77" s="14"/>
      <c r="U77" s="14"/>
      <c r="V77" s="14"/>
      <c r="W77" s="14"/>
      <c r="Y77" s="14" t="s">
        <v>70</v>
      </c>
      <c r="Z77" s="14">
        <v>-0.84198182560000001</v>
      </c>
      <c r="AA77" s="14">
        <v>-0.92148194480000001</v>
      </c>
      <c r="AB77" s="14"/>
      <c r="AC77" s="14"/>
      <c r="AD77" s="14"/>
      <c r="AE77" s="14"/>
      <c r="AF77" s="14"/>
      <c r="AG77" s="14" t="s">
        <v>70</v>
      </c>
      <c r="AH77" s="14">
        <v>18.642889690000001</v>
      </c>
      <c r="AI77" s="14">
        <v>27.159056450000001</v>
      </c>
      <c r="AJ77" s="14"/>
      <c r="AK77" s="14" t="s">
        <v>70</v>
      </c>
      <c r="AL77" s="14">
        <v>2.7807173349999999E-2</v>
      </c>
      <c r="AM77" s="14">
        <v>3.1058830199999998E-2</v>
      </c>
    </row>
    <row r="78" spans="1:39" x14ac:dyDescent="0.2">
      <c r="A78" t="s">
        <v>67</v>
      </c>
      <c r="B78">
        <v>2.22602572127572</v>
      </c>
      <c r="C78">
        <v>-0.36887179601903503</v>
      </c>
      <c r="D78">
        <v>-0.46624682724391697</v>
      </c>
      <c r="E78">
        <v>-0.62701862261377805</v>
      </c>
      <c r="F78">
        <v>-0.43869733399127597</v>
      </c>
      <c r="G78">
        <v>-0.32519114140771599</v>
      </c>
      <c r="H78">
        <v>2.2239756828003201</v>
      </c>
      <c r="I78">
        <v>-0.242350693132447</v>
      </c>
      <c r="J78">
        <v>-0.484793881214379</v>
      </c>
      <c r="K78">
        <v>-0.54048061981173801</v>
      </c>
      <c r="L78">
        <v>-0.55149225337547703</v>
      </c>
      <c r="M78">
        <v>-0.40485823526627801</v>
      </c>
      <c r="Q78" s="14"/>
      <c r="R78" s="14"/>
      <c r="S78" s="14"/>
      <c r="T78" s="14"/>
      <c r="U78" s="14"/>
      <c r="V78" s="14"/>
      <c r="W78" s="14"/>
      <c r="Y78" s="14" t="s">
        <v>72</v>
      </c>
      <c r="Z78" s="14">
        <v>-0.62542444009999998</v>
      </c>
      <c r="AA78" s="14">
        <v>-0.58038318060000005</v>
      </c>
      <c r="AB78" s="14"/>
      <c r="AC78" s="14"/>
      <c r="AD78" s="14"/>
      <c r="AE78" s="14"/>
      <c r="AF78" s="14"/>
      <c r="AG78" s="14" t="s">
        <v>72</v>
      </c>
      <c r="AH78" s="14">
        <v>29.272657200000001</v>
      </c>
      <c r="AI78" s="14">
        <v>29.49417043</v>
      </c>
      <c r="AJ78" s="14"/>
      <c r="AK78" s="14" t="s">
        <v>72</v>
      </c>
      <c r="AL78" s="14">
        <v>0.2079357299</v>
      </c>
      <c r="AM78" s="14">
        <v>0.21828088640000001</v>
      </c>
    </row>
    <row r="79" spans="1:39" x14ac:dyDescent="0.2">
      <c r="A79" t="s">
        <v>68</v>
      </c>
      <c r="B79">
        <v>2.1861441062292202</v>
      </c>
      <c r="C79">
        <v>-0.458402441775975</v>
      </c>
      <c r="D79">
        <v>-0.44646213709483501</v>
      </c>
      <c r="E79">
        <v>-0.69285067085338403</v>
      </c>
      <c r="F79">
        <v>-0.57541399851168196</v>
      </c>
      <c r="G79">
        <v>-1.3014857993342999E-2</v>
      </c>
      <c r="H79">
        <v>2.12623959377982</v>
      </c>
      <c r="I79">
        <v>-0.51385856193580104</v>
      </c>
      <c r="J79">
        <v>-0.58819277709928897</v>
      </c>
      <c r="K79">
        <v>-0.77701170276631404</v>
      </c>
      <c r="L79">
        <v>-0.466216729986211</v>
      </c>
      <c r="M79">
        <v>0.21904017800779199</v>
      </c>
      <c r="Q79" s="14"/>
      <c r="R79" s="14"/>
      <c r="S79" s="14"/>
      <c r="T79" s="14"/>
      <c r="U79" s="14"/>
      <c r="V79" s="14"/>
      <c r="W79" s="14"/>
      <c r="Y79" s="14" t="s">
        <v>73</v>
      </c>
      <c r="Z79" s="14">
        <v>1.231425768</v>
      </c>
      <c r="AA79" s="14">
        <v>0.76353021330000004</v>
      </c>
      <c r="AB79" s="14"/>
      <c r="AC79" s="14"/>
      <c r="AD79" s="14"/>
      <c r="AE79" s="14"/>
      <c r="AF79" s="14"/>
      <c r="AG79" s="14" t="s">
        <v>73</v>
      </c>
      <c r="AH79" s="14">
        <v>15.4555118</v>
      </c>
      <c r="AI79" s="14">
        <v>17.33770882</v>
      </c>
      <c r="AJ79" s="14"/>
      <c r="AK79" s="14" t="s">
        <v>73</v>
      </c>
      <c r="AL79" s="14">
        <v>8.6339504349999999E-2</v>
      </c>
      <c r="AM79" s="14">
        <v>9.6221275719999999E-2</v>
      </c>
    </row>
    <row r="80" spans="1:39" x14ac:dyDescent="0.2">
      <c r="A80" t="s">
        <v>69</v>
      </c>
      <c r="B80">
        <v>-0.43882451136206702</v>
      </c>
      <c r="C80">
        <v>1.5578579758181099</v>
      </c>
      <c r="D80">
        <v>1.06462984224805</v>
      </c>
      <c r="E80">
        <v>-1.35364513346022</v>
      </c>
      <c r="F80">
        <v>-0.227586245025025</v>
      </c>
      <c r="G80">
        <v>-0.60243192821885905</v>
      </c>
      <c r="H80">
        <v>0.37816828595706897</v>
      </c>
      <c r="I80">
        <v>1.7592073369736101</v>
      </c>
      <c r="J80">
        <v>0.452525726768786</v>
      </c>
      <c r="K80">
        <v>-1.15936579320871</v>
      </c>
      <c r="L80">
        <v>-0.40700350202100899</v>
      </c>
      <c r="M80">
        <v>-1.0235320544697499</v>
      </c>
      <c r="Q80" s="14"/>
      <c r="R80" s="14"/>
      <c r="S80" s="14"/>
      <c r="T80" s="14"/>
      <c r="U80" s="14"/>
      <c r="V80" s="14"/>
      <c r="W80" s="14"/>
      <c r="Y80" s="14" t="s">
        <v>74</v>
      </c>
      <c r="Z80" s="14">
        <v>-1.1053116569999999</v>
      </c>
      <c r="AA80" s="14">
        <v>-0.93680083390000002</v>
      </c>
      <c r="AB80" s="14"/>
      <c r="AC80" s="14"/>
      <c r="AD80" s="14"/>
      <c r="AE80" s="14"/>
      <c r="AF80" s="14"/>
      <c r="AG80" s="14" t="s">
        <v>74</v>
      </c>
      <c r="AH80" s="14">
        <v>30.266308309999999</v>
      </c>
      <c r="AI80" s="14">
        <v>31.009965269999999</v>
      </c>
      <c r="AJ80" s="14"/>
      <c r="AK80" s="14" t="s">
        <v>74</v>
      </c>
      <c r="AL80" s="14">
        <v>0.1017290849</v>
      </c>
      <c r="AM80" s="14">
        <v>4.006874136E-2</v>
      </c>
    </row>
    <row r="81" spans="1:39" x14ac:dyDescent="0.2">
      <c r="A81" t="s">
        <v>70</v>
      </c>
      <c r="B81">
        <v>-0.96845651019975798</v>
      </c>
      <c r="C81">
        <v>0.61946077169298897</v>
      </c>
      <c r="D81">
        <v>-0.98564478628323604</v>
      </c>
      <c r="E81">
        <v>-0.40999312608855498</v>
      </c>
      <c r="F81">
        <v>1.8765322017727399</v>
      </c>
      <c r="G81">
        <v>-0.131898550894189</v>
      </c>
      <c r="H81">
        <v>-1.0742256360228499</v>
      </c>
      <c r="I81">
        <v>1.22097854374332</v>
      </c>
      <c r="J81">
        <v>-8.0485862419756901E-2</v>
      </c>
      <c r="K81">
        <v>0.52444972037227899</v>
      </c>
      <c r="L81">
        <v>0.90864577968914795</v>
      </c>
      <c r="M81">
        <v>-1.49936254536214</v>
      </c>
      <c r="Q81" s="14"/>
      <c r="R81" s="14"/>
      <c r="S81" s="14"/>
      <c r="T81" s="14"/>
      <c r="U81" s="14"/>
      <c r="V81" s="14"/>
      <c r="W81" s="14"/>
      <c r="Y81" s="14" t="s">
        <v>75</v>
      </c>
      <c r="Z81" s="14">
        <v>-0.8228607939</v>
      </c>
      <c r="AA81" s="14">
        <v>-0.9741557757</v>
      </c>
      <c r="AB81" s="14"/>
      <c r="AC81" s="14"/>
      <c r="AD81" s="14"/>
      <c r="AE81" s="14"/>
      <c r="AF81" s="14"/>
      <c r="AG81" s="14" t="s">
        <v>75</v>
      </c>
      <c r="AH81" s="14">
        <v>32.069261019999999</v>
      </c>
      <c r="AI81" s="14">
        <v>36.503229849999997</v>
      </c>
      <c r="AJ81" s="14"/>
      <c r="AK81" s="14" t="s">
        <v>75</v>
      </c>
      <c r="AL81" s="14">
        <v>0.1109999094</v>
      </c>
      <c r="AM81" s="14">
        <v>0.17204566769999999</v>
      </c>
    </row>
    <row r="82" spans="1:39" x14ac:dyDescent="0.2">
      <c r="A82" t="s">
        <v>72</v>
      </c>
      <c r="B82">
        <v>-0.69869426337570295</v>
      </c>
      <c r="C82">
        <v>-0.69901641228132605</v>
      </c>
      <c r="D82">
        <v>-0.59738280832224699</v>
      </c>
      <c r="E82">
        <v>-0.81584181974529002</v>
      </c>
      <c r="F82">
        <v>1.5636758158431301</v>
      </c>
      <c r="G82">
        <v>1.24725948788144</v>
      </c>
      <c r="H82">
        <v>-0.64525978637927095</v>
      </c>
      <c r="I82">
        <v>-0.52318702904747105</v>
      </c>
      <c r="J82">
        <v>-0.53745824353652605</v>
      </c>
      <c r="K82">
        <v>-0.82062010825397502</v>
      </c>
      <c r="L82">
        <v>2.02351639149486</v>
      </c>
      <c r="M82">
        <v>0.50300877572238201</v>
      </c>
      <c r="Q82" s="14"/>
      <c r="R82" s="14"/>
      <c r="S82" s="14"/>
      <c r="T82" s="14"/>
      <c r="U82" s="14"/>
      <c r="V82" s="14"/>
      <c r="W82" s="14"/>
      <c r="Y82" s="14" t="s">
        <v>85</v>
      </c>
      <c r="Z82" s="14">
        <v>-0.44952796319999999</v>
      </c>
      <c r="AA82" s="14">
        <v>-0.42517482919999999</v>
      </c>
      <c r="AB82" s="14"/>
      <c r="AC82" s="14"/>
      <c r="AD82" s="14"/>
      <c r="AE82" s="14"/>
      <c r="AF82" s="14"/>
      <c r="AG82" s="14" t="s">
        <v>85</v>
      </c>
      <c r="AH82" s="14">
        <v>40.103930810000001</v>
      </c>
      <c r="AI82" s="14">
        <v>38.016380179999999</v>
      </c>
      <c r="AJ82" s="14"/>
      <c r="AK82" s="14" t="s">
        <v>85</v>
      </c>
      <c r="AL82" s="14">
        <v>0.13544407759999999</v>
      </c>
      <c r="AM82" s="14">
        <v>9.2614524409999996E-2</v>
      </c>
    </row>
    <row r="83" spans="1:39" x14ac:dyDescent="0.2">
      <c r="A83" t="s">
        <v>73</v>
      </c>
      <c r="B83">
        <v>1.5386657373247301</v>
      </c>
      <c r="C83">
        <v>-0.630247360830548</v>
      </c>
      <c r="D83">
        <v>-0.56768532729242704</v>
      </c>
      <c r="E83">
        <v>-0.88594316626790803</v>
      </c>
      <c r="F83">
        <v>-0.72225851311720402</v>
      </c>
      <c r="G83">
        <v>1.26746863018336</v>
      </c>
      <c r="H83">
        <v>0.86795051032645698</v>
      </c>
      <c r="I83">
        <v>-0.95891756616930901</v>
      </c>
      <c r="J83">
        <v>2.7495054596622801E-2</v>
      </c>
      <c r="K83">
        <v>-0.82197409174460101</v>
      </c>
      <c r="L83">
        <v>-0.83374360712170903</v>
      </c>
      <c r="M83">
        <v>1.71918970011253</v>
      </c>
      <c r="Q83" s="14"/>
      <c r="R83" s="14"/>
      <c r="S83" s="14"/>
      <c r="T83" s="14"/>
      <c r="U83" s="14"/>
      <c r="V83" s="14"/>
      <c r="W83" s="14"/>
      <c r="Y83" s="14" t="s">
        <v>86</v>
      </c>
      <c r="Z83" s="14">
        <v>0.70150843129999996</v>
      </c>
      <c r="AA83" s="14">
        <v>0.35148331100000002</v>
      </c>
      <c r="AB83" s="14"/>
      <c r="AC83" s="14"/>
      <c r="AD83" s="14"/>
      <c r="AE83" s="14"/>
      <c r="AF83" s="14"/>
      <c r="AG83" s="14" t="s">
        <v>86</v>
      </c>
      <c r="AH83" s="14">
        <v>50.550223299999999</v>
      </c>
      <c r="AI83" s="14">
        <v>48.673677130000002</v>
      </c>
      <c r="AJ83" s="14"/>
      <c r="AK83" s="14" t="s">
        <v>86</v>
      </c>
      <c r="AL83" s="14">
        <v>0.1407656525</v>
      </c>
      <c r="AM83" s="14">
        <v>6.1705394609999999E-2</v>
      </c>
    </row>
    <row r="84" spans="1:39" x14ac:dyDescent="0.2">
      <c r="A84" t="s">
        <v>74</v>
      </c>
      <c r="B84">
        <v>-1.3378200282927599</v>
      </c>
      <c r="C84">
        <v>0.15777535875884899</v>
      </c>
      <c r="D84">
        <v>1.34613292983744</v>
      </c>
      <c r="E84">
        <v>1.0476041691256699</v>
      </c>
      <c r="F84">
        <v>-8.7581594565019696E-2</v>
      </c>
      <c r="G84">
        <v>-1.12611083486418</v>
      </c>
      <c r="H84">
        <v>-1.09511408887796</v>
      </c>
      <c r="I84">
        <v>-0.26740894611774302</v>
      </c>
      <c r="J84">
        <v>1.9161015221895601</v>
      </c>
      <c r="K84">
        <v>0.503717509965389</v>
      </c>
      <c r="L84">
        <v>-0.17857386222431701</v>
      </c>
      <c r="M84">
        <v>-0.87872213493492701</v>
      </c>
      <c r="Q84" s="14"/>
      <c r="R84" s="14"/>
      <c r="S84" s="14"/>
      <c r="T84" s="14"/>
      <c r="U84" s="14"/>
      <c r="V84" s="14"/>
      <c r="W84" s="14"/>
      <c r="Y84" s="14" t="s">
        <v>87</v>
      </c>
      <c r="Z84" s="14">
        <v>-0.34788835289999998</v>
      </c>
      <c r="AA84" s="14">
        <v>-0.35470112980000001</v>
      </c>
      <c r="AB84" s="14"/>
      <c r="AC84" s="14"/>
      <c r="AD84" s="14"/>
      <c r="AE84" s="14"/>
      <c r="AF84" s="14"/>
      <c r="AG84" s="14" t="s">
        <v>87</v>
      </c>
      <c r="AH84" s="14">
        <v>26.081970479999999</v>
      </c>
      <c r="AI84" s="14">
        <v>37.031503149999999</v>
      </c>
      <c r="AJ84" s="14"/>
      <c r="AK84" s="14" t="s">
        <v>87</v>
      </c>
      <c r="AL84" s="14">
        <v>2.7990755919999999E-2</v>
      </c>
      <c r="AM84" s="14">
        <v>2.8156347830000001E-2</v>
      </c>
    </row>
    <row r="85" spans="1:39" x14ac:dyDescent="0.2">
      <c r="A85" t="s">
        <v>75</v>
      </c>
      <c r="B85">
        <v>-0.94362889736466404</v>
      </c>
      <c r="C85">
        <v>-0.357368907005509</v>
      </c>
      <c r="D85">
        <v>1.4255397859191901</v>
      </c>
      <c r="E85">
        <v>1.33185474582646</v>
      </c>
      <c r="F85">
        <v>-0.48808848322668202</v>
      </c>
      <c r="G85">
        <v>-0.96830824414879302</v>
      </c>
      <c r="H85">
        <v>-1.1468004723810199</v>
      </c>
      <c r="I85">
        <v>-0.27411529607268698</v>
      </c>
      <c r="J85">
        <v>1.1094222768404001</v>
      </c>
      <c r="K85">
        <v>1.43127931094941</v>
      </c>
      <c r="L85">
        <v>3.3137901551306498E-2</v>
      </c>
      <c r="M85">
        <v>-1.1529237208874099</v>
      </c>
      <c r="Q85" s="14"/>
      <c r="R85" s="14"/>
      <c r="S85" s="14"/>
      <c r="T85" s="14"/>
      <c r="U85" s="14"/>
      <c r="V85" s="14"/>
      <c r="W85" s="14"/>
      <c r="Y85" s="14" t="s">
        <v>88</v>
      </c>
      <c r="Z85" s="14">
        <v>1.1446751589999999</v>
      </c>
      <c r="AA85" s="14">
        <v>0.98059641080000004</v>
      </c>
      <c r="AB85" s="14"/>
      <c r="AC85" s="14"/>
      <c r="AD85" s="14"/>
      <c r="AE85" s="14"/>
      <c r="AF85" s="14"/>
      <c r="AG85" s="14" t="s">
        <v>88</v>
      </c>
      <c r="AH85" s="14">
        <v>24.610932739999999</v>
      </c>
      <c r="AI85" s="14">
        <v>42.934392170000002</v>
      </c>
      <c r="AJ85" s="14"/>
      <c r="AK85" s="14" t="s">
        <v>88</v>
      </c>
      <c r="AL85" s="14">
        <v>3.3829297969999998E-2</v>
      </c>
      <c r="AM85" s="14">
        <v>4.4199545989999998E-2</v>
      </c>
    </row>
    <row r="86" spans="1:39" x14ac:dyDescent="0.2">
      <c r="A86" t="s">
        <v>85</v>
      </c>
      <c r="B86">
        <v>-0.49393460125043398</v>
      </c>
      <c r="C86">
        <v>-0.59172169092456595</v>
      </c>
      <c r="D86">
        <v>-0.45813178154780898</v>
      </c>
      <c r="E86">
        <v>-0.47163976706586003</v>
      </c>
      <c r="F86">
        <v>2.22068353261094</v>
      </c>
      <c r="G86">
        <v>-0.20525569182227499</v>
      </c>
      <c r="H86">
        <v>-0.46631989044253402</v>
      </c>
      <c r="I86">
        <v>-0.51919876756252203</v>
      </c>
      <c r="J86">
        <v>-0.465117191694008</v>
      </c>
      <c r="K86">
        <v>-0.53569393774111096</v>
      </c>
      <c r="L86">
        <v>2.22542367140464</v>
      </c>
      <c r="M86">
        <v>-0.23909388396447001</v>
      </c>
      <c r="Q86" s="14"/>
      <c r="R86" s="14"/>
      <c r="S86" s="14"/>
      <c r="T86" s="14"/>
      <c r="U86" s="14"/>
      <c r="V86" s="14"/>
      <c r="W86" s="14"/>
      <c r="Y86" s="14" t="s">
        <v>89</v>
      </c>
      <c r="Z86" s="14">
        <v>1.578812364</v>
      </c>
      <c r="AA86" s="14">
        <v>1.5690023909999999</v>
      </c>
      <c r="AB86" s="14"/>
      <c r="AC86" s="14"/>
      <c r="AD86" s="14"/>
      <c r="AE86" s="14"/>
      <c r="AF86" s="14"/>
      <c r="AG86" s="14" t="s">
        <v>89</v>
      </c>
      <c r="AH86" s="14">
        <v>36.049528979999998</v>
      </c>
      <c r="AI86" s="14">
        <v>34.303648770000002</v>
      </c>
      <c r="AJ86" s="14"/>
      <c r="AK86" s="14" t="s">
        <v>89</v>
      </c>
      <c r="AL86" s="14">
        <v>7.9825018789999994E-2</v>
      </c>
      <c r="AM86" s="14">
        <v>3.6670193779999999E-2</v>
      </c>
    </row>
    <row r="87" spans="1:39" x14ac:dyDescent="0.2">
      <c r="A87" t="s">
        <v>86</v>
      </c>
      <c r="B87">
        <v>0.79084149203814602</v>
      </c>
      <c r="C87">
        <v>-0.96299645312092397</v>
      </c>
      <c r="D87">
        <v>-0.114723844263799</v>
      </c>
      <c r="E87">
        <v>-0.75423289660776205</v>
      </c>
      <c r="F87">
        <v>-0.76847905060739197</v>
      </c>
      <c r="G87">
        <v>1.8095907525617401</v>
      </c>
      <c r="H87">
        <v>0.383615243214872</v>
      </c>
      <c r="I87">
        <v>-0.44167831617322301</v>
      </c>
      <c r="J87">
        <v>-0.86698900228743403</v>
      </c>
      <c r="K87">
        <v>-1.4218856141531899</v>
      </c>
      <c r="L87">
        <v>0.918250583781824</v>
      </c>
      <c r="M87">
        <v>1.4286871056171699</v>
      </c>
      <c r="Q87" s="14"/>
      <c r="R87" s="14"/>
      <c r="S87" s="14"/>
      <c r="T87" s="14"/>
      <c r="U87" s="14"/>
      <c r="V87" s="14"/>
      <c r="W87" s="14"/>
      <c r="Y87" s="14" t="s">
        <v>90</v>
      </c>
      <c r="Z87" s="14">
        <v>-8.1804473700000005E-2</v>
      </c>
      <c r="AA87" s="14">
        <v>-0.58849451880000003</v>
      </c>
      <c r="AB87" s="14"/>
      <c r="AC87" s="14"/>
      <c r="AD87" s="14"/>
      <c r="AE87" s="14"/>
      <c r="AF87" s="14"/>
      <c r="AG87" s="14" t="s">
        <v>90</v>
      </c>
      <c r="AH87" s="14">
        <v>33.246154109999999</v>
      </c>
      <c r="AI87" s="14">
        <v>36.082169950000001</v>
      </c>
      <c r="AJ87" s="14"/>
      <c r="AK87" s="14" t="s">
        <v>90</v>
      </c>
      <c r="AL87" s="14">
        <v>0.1054670904</v>
      </c>
      <c r="AM87" s="14">
        <v>8.7763970080000003E-2</v>
      </c>
    </row>
    <row r="88" spans="1:39" x14ac:dyDescent="0.2">
      <c r="A88" t="s">
        <v>87</v>
      </c>
      <c r="B88">
        <v>-0.37961044242627501</v>
      </c>
      <c r="C88">
        <v>-0.46182860098178402</v>
      </c>
      <c r="D88">
        <v>-0.47146852485579799</v>
      </c>
      <c r="E88">
        <v>-0.46373638401057499</v>
      </c>
      <c r="F88">
        <v>-0.45834880489179403</v>
      </c>
      <c r="G88">
        <v>2.2349927571662298</v>
      </c>
      <c r="H88">
        <v>-0.38720209982674297</v>
      </c>
      <c r="I88">
        <v>-0.47341704535992202</v>
      </c>
      <c r="J88">
        <v>-0.45726733275796699</v>
      </c>
      <c r="K88">
        <v>-0.487948817763809</v>
      </c>
      <c r="L88">
        <v>-0.42904384090485098</v>
      </c>
      <c r="M88">
        <v>2.2348791366132899</v>
      </c>
      <c r="Q88" s="14"/>
      <c r="R88" s="14"/>
      <c r="S88" s="14"/>
      <c r="T88" s="14"/>
      <c r="U88" s="14"/>
      <c r="V88" s="14"/>
      <c r="W88" s="14"/>
      <c r="Y88" s="14" t="s">
        <v>91</v>
      </c>
      <c r="Z88" s="14">
        <v>0.26477898919999998</v>
      </c>
      <c r="AA88" s="14">
        <v>-0.27623074710000001</v>
      </c>
      <c r="AB88" s="14"/>
      <c r="AC88" s="14"/>
      <c r="AD88" s="14"/>
      <c r="AE88" s="14"/>
      <c r="AF88" s="14"/>
      <c r="AG88" s="14" t="s">
        <v>91</v>
      </c>
      <c r="AH88" s="14">
        <v>30.465010580000001</v>
      </c>
      <c r="AI88" s="14">
        <v>30.06111825</v>
      </c>
      <c r="AJ88" s="14"/>
      <c r="AK88" s="14" t="s">
        <v>91</v>
      </c>
      <c r="AL88" s="14">
        <v>0.11534740089999999</v>
      </c>
      <c r="AM88" s="14">
        <v>0.12409162679999999</v>
      </c>
    </row>
    <row r="89" spans="1:39" x14ac:dyDescent="0.2">
      <c r="A89" t="s">
        <v>88</v>
      </c>
      <c r="B89">
        <v>1.39848520981671</v>
      </c>
      <c r="C89">
        <v>-0.68992359256797697</v>
      </c>
      <c r="D89">
        <v>-0.73810129910445099</v>
      </c>
      <c r="E89">
        <v>-0.76802836205871305</v>
      </c>
      <c r="F89">
        <v>-0.62969205198398104</v>
      </c>
      <c r="G89">
        <v>1.4272600958984201</v>
      </c>
      <c r="H89">
        <v>1.1558239131041199</v>
      </c>
      <c r="I89">
        <v>-0.69412468978986197</v>
      </c>
      <c r="J89">
        <v>-0.748703042925152</v>
      </c>
      <c r="K89">
        <v>-0.68857765774837398</v>
      </c>
      <c r="L89">
        <v>-0.66799621188736902</v>
      </c>
      <c r="M89">
        <v>1.6435776892466401</v>
      </c>
      <c r="Q89" s="14"/>
      <c r="R89" s="14"/>
      <c r="S89" s="14"/>
      <c r="T89" s="14"/>
      <c r="U89" s="14"/>
      <c r="V89" s="14"/>
      <c r="W89" s="14"/>
      <c r="Y89" s="14" t="s">
        <v>92</v>
      </c>
      <c r="Z89" s="14">
        <v>-0.4370882646</v>
      </c>
      <c r="AA89" s="14">
        <v>-0.46791205139999997</v>
      </c>
      <c r="AB89" s="14"/>
      <c r="AC89" s="14"/>
      <c r="AD89" s="14"/>
      <c r="AE89" s="14"/>
      <c r="AF89" s="14"/>
      <c r="AG89" s="14" t="s">
        <v>92</v>
      </c>
      <c r="AH89" s="14">
        <v>20.361477780000001</v>
      </c>
      <c r="AI89" s="14">
        <v>27.893070560000002</v>
      </c>
      <c r="AJ89" s="14"/>
      <c r="AK89" s="14" t="s">
        <v>92</v>
      </c>
      <c r="AL89" s="14">
        <v>5.4047628770000002E-2</v>
      </c>
      <c r="AM89" s="14">
        <v>4.1072695899999997E-2</v>
      </c>
    </row>
    <row r="90" spans="1:39" x14ac:dyDescent="0.2">
      <c r="A90" t="s">
        <v>89</v>
      </c>
      <c r="B90">
        <v>2.2304366445786101</v>
      </c>
      <c r="C90">
        <v>-0.42646890556905098</v>
      </c>
      <c r="D90">
        <v>-0.39235531508493698</v>
      </c>
      <c r="E90">
        <v>-0.44301770148834002</v>
      </c>
      <c r="F90">
        <v>-0.59379942017255605</v>
      </c>
      <c r="G90">
        <v>-0.37479530226372398</v>
      </c>
      <c r="H90">
        <v>2.2068839859796601</v>
      </c>
      <c r="I90">
        <v>-0.56713787076945199</v>
      </c>
      <c r="J90">
        <v>-0.111152046490855</v>
      </c>
      <c r="K90">
        <v>-0.47951860546474401</v>
      </c>
      <c r="L90">
        <v>-0.61241598188935198</v>
      </c>
      <c r="M90">
        <v>-0.43665948136525101</v>
      </c>
      <c r="Q90" s="14"/>
      <c r="R90" s="14"/>
      <c r="S90" s="14"/>
      <c r="T90" s="14"/>
      <c r="U90" s="14"/>
      <c r="V90" s="14"/>
      <c r="W90" s="14"/>
      <c r="Y90" s="14" t="s">
        <v>93</v>
      </c>
      <c r="Z90" s="14">
        <v>-0.64938519620000001</v>
      </c>
      <c r="AA90" s="14">
        <v>-0.75570060579999998</v>
      </c>
      <c r="AB90" s="14"/>
      <c r="AC90" s="14"/>
      <c r="AD90" s="14"/>
      <c r="AE90" s="14"/>
      <c r="AF90" s="14"/>
      <c r="AG90" s="14" t="s">
        <v>93</v>
      </c>
      <c r="AH90" s="14">
        <v>48.311054740000003</v>
      </c>
      <c r="AI90" s="14">
        <v>58.97457764</v>
      </c>
      <c r="AJ90" s="14"/>
      <c r="AK90" s="14" t="s">
        <v>93</v>
      </c>
      <c r="AL90" s="14">
        <v>7.6055393109999994E-2</v>
      </c>
      <c r="AM90" s="14">
        <v>0.1009664986</v>
      </c>
    </row>
    <row r="91" spans="1:39" x14ac:dyDescent="0.2">
      <c r="A91" t="s">
        <v>90</v>
      </c>
      <c r="B91">
        <v>-8.8408246217227801E-2</v>
      </c>
      <c r="C91">
        <v>-0.84708465074555195</v>
      </c>
      <c r="D91">
        <v>-0.33454199859603101</v>
      </c>
      <c r="E91">
        <v>-0.57843708806170002</v>
      </c>
      <c r="F91">
        <v>-0.32470344340811802</v>
      </c>
      <c r="G91">
        <v>2.1731754270286299</v>
      </c>
      <c r="H91">
        <v>-0.65482620854085305</v>
      </c>
      <c r="I91">
        <v>-0.45805446222847901</v>
      </c>
      <c r="J91">
        <v>-4.7872097137651302E-2</v>
      </c>
      <c r="K91">
        <v>-0.73017434738023401</v>
      </c>
      <c r="L91">
        <v>-0.28704197040075802</v>
      </c>
      <c r="M91">
        <v>2.1779690856879799</v>
      </c>
      <c r="Q91" s="14"/>
      <c r="R91" s="14"/>
      <c r="S91" s="14"/>
      <c r="T91" s="14"/>
      <c r="U91" s="14"/>
      <c r="V91" s="14"/>
      <c r="W91" s="14"/>
      <c r="Y91" s="14" t="s">
        <v>94</v>
      </c>
      <c r="Z91" s="14">
        <v>0.40067453120000002</v>
      </c>
      <c r="AA91" s="14">
        <v>-2.2452562249999999E-2</v>
      </c>
      <c r="AB91" s="14"/>
      <c r="AC91" s="14"/>
      <c r="AD91" s="14"/>
      <c r="AE91" s="14"/>
      <c r="AF91" s="14"/>
      <c r="AG91" s="14" t="s">
        <v>94</v>
      </c>
      <c r="AH91" s="14">
        <v>59.223487319999997</v>
      </c>
      <c r="AI91" s="14">
        <v>64.103750070000004</v>
      </c>
      <c r="AJ91" s="14"/>
      <c r="AK91" s="14" t="s">
        <v>94</v>
      </c>
      <c r="AL91" s="14">
        <v>9.0904091110000002E-2</v>
      </c>
      <c r="AM91" s="14">
        <v>4.621950323E-2</v>
      </c>
    </row>
    <row r="92" spans="1:39" x14ac:dyDescent="0.2">
      <c r="A92" t="s">
        <v>91</v>
      </c>
      <c r="B92">
        <v>0.287679652098213</v>
      </c>
      <c r="C92">
        <v>1.80320677837207</v>
      </c>
      <c r="D92">
        <v>0.56091566322043296</v>
      </c>
      <c r="E92">
        <v>-0.88476578139798301</v>
      </c>
      <c r="F92">
        <v>-0.82418773164803905</v>
      </c>
      <c r="G92">
        <v>-0.94284858064469401</v>
      </c>
      <c r="H92">
        <v>-0.30027877509239698</v>
      </c>
      <c r="I92">
        <v>1.8614602312144399</v>
      </c>
      <c r="J92">
        <v>0.770847796710035</v>
      </c>
      <c r="K92">
        <v>-0.73957461326400797</v>
      </c>
      <c r="L92">
        <v>-0.92976690383654603</v>
      </c>
      <c r="M92">
        <v>-0.66268773573152295</v>
      </c>
      <c r="Q92" s="14"/>
      <c r="R92" s="14"/>
      <c r="S92" s="14"/>
      <c r="T92" s="14"/>
      <c r="U92" s="14"/>
      <c r="V92" s="14"/>
      <c r="W92" s="14"/>
      <c r="Y92" s="14" t="s">
        <v>95</v>
      </c>
      <c r="Z92" s="14">
        <v>1.540435376</v>
      </c>
      <c r="AA92" s="14">
        <v>1.5199560000000001</v>
      </c>
      <c r="AB92" s="14"/>
      <c r="AC92" s="14"/>
      <c r="AD92" s="14"/>
      <c r="AE92" s="14"/>
      <c r="AF92" s="14"/>
      <c r="AG92" s="14" t="s">
        <v>95</v>
      </c>
      <c r="AH92" s="14">
        <v>77.550968049999994</v>
      </c>
      <c r="AI92" s="14">
        <v>82.455854419999994</v>
      </c>
      <c r="AJ92" s="14"/>
      <c r="AK92" s="14" t="s">
        <v>95</v>
      </c>
      <c r="AL92" s="14">
        <v>9.2712514649999994E-2</v>
      </c>
      <c r="AM92" s="14">
        <v>9.0243068649999994E-2</v>
      </c>
    </row>
    <row r="93" spans="1:39" x14ac:dyDescent="0.2">
      <c r="A93" t="s">
        <v>92</v>
      </c>
      <c r="B93">
        <v>-0.47980989846057898</v>
      </c>
      <c r="C93">
        <v>1.73737945524624</v>
      </c>
      <c r="D93">
        <v>1.0139745460373799</v>
      </c>
      <c r="E93">
        <v>-0.72865389214399001</v>
      </c>
      <c r="F93">
        <v>-0.80274298206136896</v>
      </c>
      <c r="G93">
        <v>-0.740147228617686</v>
      </c>
      <c r="H93">
        <v>-0.51488421285254604</v>
      </c>
      <c r="I93">
        <v>1.9359288282267</v>
      </c>
      <c r="J93">
        <v>0.69748862379342103</v>
      </c>
      <c r="K93">
        <v>-0.76073509174368303</v>
      </c>
      <c r="L93">
        <v>-0.67352996342188898</v>
      </c>
      <c r="M93">
        <v>-0.68426818400200495</v>
      </c>
      <c r="Q93" s="14"/>
      <c r="R93" s="14"/>
      <c r="S93" s="14"/>
      <c r="T93" s="14"/>
      <c r="U93" s="14"/>
      <c r="V93" s="14"/>
      <c r="W93" s="14"/>
      <c r="Y93" s="14" t="s">
        <v>96</v>
      </c>
      <c r="Z93" s="14">
        <v>1.5713298630000001</v>
      </c>
      <c r="AA93" s="14">
        <v>1.5701071790000001</v>
      </c>
      <c r="AB93" s="14"/>
      <c r="AC93" s="14"/>
      <c r="AD93" s="14"/>
      <c r="AE93" s="14"/>
      <c r="AF93" s="14"/>
      <c r="AG93" s="14" t="s">
        <v>96</v>
      </c>
      <c r="AH93" s="14">
        <v>53.220121140000003</v>
      </c>
      <c r="AI93" s="14">
        <v>62.498396280000001</v>
      </c>
      <c r="AJ93" s="14"/>
      <c r="AK93" s="14" t="s">
        <v>96</v>
      </c>
      <c r="AL93" s="14">
        <v>3.941928678E-2</v>
      </c>
      <c r="AM93" s="14">
        <v>3.7805547100000003E-2</v>
      </c>
    </row>
    <row r="94" spans="1:39" x14ac:dyDescent="0.2">
      <c r="A94" t="s">
        <v>93</v>
      </c>
      <c r="B94">
        <v>-0.727445588684412</v>
      </c>
      <c r="C94">
        <v>0.81781766367062003</v>
      </c>
      <c r="D94">
        <v>1.8641642282144499</v>
      </c>
      <c r="E94">
        <v>-0.47853348012900998</v>
      </c>
      <c r="F94">
        <v>-0.80358516057261098</v>
      </c>
      <c r="G94">
        <v>-0.67241766249903501</v>
      </c>
      <c r="H94">
        <v>-0.85810850332145505</v>
      </c>
      <c r="I94">
        <v>1.03274815221213</v>
      </c>
      <c r="J94">
        <v>1.72291035039761</v>
      </c>
      <c r="K94">
        <v>-0.63532027851978701</v>
      </c>
      <c r="L94">
        <v>-0.75031466077944098</v>
      </c>
      <c r="M94">
        <v>-0.51191505998906395</v>
      </c>
      <c r="Q94" s="14"/>
      <c r="R94" s="14"/>
      <c r="S94" s="14"/>
      <c r="T94" s="14"/>
      <c r="U94" s="14"/>
      <c r="V94" s="14"/>
      <c r="W94" s="14"/>
      <c r="Y94" s="14" t="s">
        <v>97</v>
      </c>
      <c r="Z94" s="14">
        <v>6.6806033769999995E-2</v>
      </c>
      <c r="AA94" s="14">
        <v>-0.59482866069999996</v>
      </c>
      <c r="AB94" s="14"/>
      <c r="AC94" s="14"/>
      <c r="AD94" s="14"/>
      <c r="AE94" s="14"/>
      <c r="AF94" s="14"/>
      <c r="AG94" s="14" t="s">
        <v>97</v>
      </c>
      <c r="AH94" s="14">
        <v>43.938413310000001</v>
      </c>
      <c r="AI94" s="14">
        <v>21.097073819999999</v>
      </c>
      <c r="AJ94" s="14"/>
      <c r="AK94" s="14" t="s">
        <v>97</v>
      </c>
      <c r="AL94" s="14">
        <v>5.5488703110000002E-2</v>
      </c>
      <c r="AM94" s="14">
        <v>4.320189646E-2</v>
      </c>
    </row>
    <row r="95" spans="1:39" x14ac:dyDescent="0.2">
      <c r="A95" t="s">
        <v>94</v>
      </c>
      <c r="B95">
        <v>0.43868664823130499</v>
      </c>
      <c r="C95">
        <v>-0.58651503207654498</v>
      </c>
      <c r="D95">
        <v>-0.92819861521270597</v>
      </c>
      <c r="E95">
        <v>-1.04791887304161</v>
      </c>
      <c r="F95">
        <v>0.27194303970160799</v>
      </c>
      <c r="G95">
        <v>1.85200283239797</v>
      </c>
      <c r="H95">
        <v>-2.4252557855988999E-2</v>
      </c>
      <c r="I95">
        <v>-1.3384998901299101</v>
      </c>
      <c r="J95">
        <v>-0.13263872344421601</v>
      </c>
      <c r="K95">
        <v>-0.55940546860076301</v>
      </c>
      <c r="L95">
        <v>8.7662258038149005E-2</v>
      </c>
      <c r="M95">
        <v>1.96713438199274</v>
      </c>
      <c r="Q95" s="14"/>
      <c r="R95" s="14"/>
      <c r="S95" s="14"/>
      <c r="T95" s="14"/>
      <c r="U95" s="14"/>
      <c r="V95" s="14"/>
      <c r="W95" s="14"/>
      <c r="Y95" s="14" t="s">
        <v>98</v>
      </c>
      <c r="Z95" s="14">
        <v>-0.4917757673</v>
      </c>
      <c r="AA95" s="14">
        <v>-0.61523693170000004</v>
      </c>
      <c r="AB95" s="14"/>
      <c r="AC95" s="14"/>
      <c r="AD95" s="14"/>
      <c r="AE95" s="14"/>
      <c r="AF95" s="14"/>
      <c r="AG95" s="14" t="s">
        <v>98</v>
      </c>
      <c r="AH95" s="14">
        <v>36.30420402</v>
      </c>
      <c r="AI95" s="14">
        <v>26.647118339999999</v>
      </c>
      <c r="AJ95" s="14"/>
      <c r="AK95" s="14" t="s">
        <v>98</v>
      </c>
      <c r="AL95" s="14">
        <v>2.1958467839999999E-2</v>
      </c>
      <c r="AM95" s="14">
        <v>2.7852641309999999E-2</v>
      </c>
    </row>
    <row r="96" spans="1:39" x14ac:dyDescent="0.2">
      <c r="A96" t="s">
        <v>95</v>
      </c>
      <c r="B96">
        <v>2.1400070423190001</v>
      </c>
      <c r="C96">
        <v>-0.38310848955742599</v>
      </c>
      <c r="D96">
        <v>-0.71078319982401905</v>
      </c>
      <c r="E96">
        <v>-0.598648939635126</v>
      </c>
      <c r="F96">
        <v>-0.61736459415664902</v>
      </c>
      <c r="G96">
        <v>0.16989818085422101</v>
      </c>
      <c r="H96">
        <v>2.0935460656885301</v>
      </c>
      <c r="I96">
        <v>-0.799537605809862</v>
      </c>
      <c r="J96">
        <v>-0.469944276542753</v>
      </c>
      <c r="K96">
        <v>-0.564616087007485</v>
      </c>
      <c r="L96">
        <v>-0.579451121859337</v>
      </c>
      <c r="M96">
        <v>0.32000302553091298</v>
      </c>
      <c r="Q96" s="14"/>
      <c r="R96" s="14"/>
      <c r="S96" s="14"/>
      <c r="T96" s="14"/>
      <c r="U96" s="14"/>
      <c r="V96" s="14"/>
      <c r="W96" s="14"/>
      <c r="Y96" s="14" t="s">
        <v>99</v>
      </c>
      <c r="Z96" s="14">
        <v>-0.29286886649999999</v>
      </c>
      <c r="AA96" s="14">
        <v>-0.50970290080000002</v>
      </c>
      <c r="AB96" s="14"/>
      <c r="AC96" s="14"/>
      <c r="AD96" s="14"/>
      <c r="AE96" s="14"/>
      <c r="AF96" s="14"/>
      <c r="AG96" s="14" t="s">
        <v>99</v>
      </c>
      <c r="AH96" s="14">
        <v>43.997732210000002</v>
      </c>
      <c r="AI96" s="14">
        <v>33.373003949999998</v>
      </c>
      <c r="AJ96" s="14"/>
      <c r="AK96" s="14" t="s">
        <v>99</v>
      </c>
      <c r="AL96" s="14">
        <v>5.3255591290000001E-2</v>
      </c>
      <c r="AM96" s="14">
        <v>4.1093732090000001E-2</v>
      </c>
    </row>
    <row r="97" spans="1:39" x14ac:dyDescent="0.2">
      <c r="A97" t="s">
        <v>96</v>
      </c>
      <c r="B97">
        <v>2.21244403499374</v>
      </c>
      <c r="C97">
        <v>-0.210063483610088</v>
      </c>
      <c r="D97">
        <v>-0.67623294407735501</v>
      </c>
      <c r="E97">
        <v>-0.49638070584369298</v>
      </c>
      <c r="F97">
        <v>-0.49557846204974998</v>
      </c>
      <c r="G97">
        <v>-0.33418843941285598</v>
      </c>
      <c r="H97">
        <v>2.2095210420445599</v>
      </c>
      <c r="I97">
        <v>-0.34622179018233601</v>
      </c>
      <c r="J97">
        <v>-0.53398642064693902</v>
      </c>
      <c r="K97">
        <v>-0.63543410965033398</v>
      </c>
      <c r="L97">
        <v>-0.53200069048498899</v>
      </c>
      <c r="M97">
        <v>-0.16187803107995899</v>
      </c>
      <c r="Q97" s="14"/>
      <c r="R97" s="14"/>
      <c r="S97" s="14"/>
      <c r="T97" s="14"/>
      <c r="U97" s="14"/>
      <c r="V97" s="14"/>
      <c r="W97" s="14"/>
      <c r="Y97" s="14" t="s">
        <v>100</v>
      </c>
      <c r="Z97" s="14">
        <v>-0.4003647535</v>
      </c>
      <c r="AA97" s="14">
        <v>-0.36476637499999998</v>
      </c>
      <c r="AB97" s="14"/>
      <c r="AC97" s="14"/>
      <c r="AD97" s="14"/>
      <c r="AE97" s="14"/>
      <c r="AF97" s="14"/>
      <c r="AG97" s="14" t="s">
        <v>100</v>
      </c>
      <c r="AH97" s="14">
        <v>68.076646550000007</v>
      </c>
      <c r="AI97" s="14">
        <v>68.588643200000007</v>
      </c>
      <c r="AJ97" s="14"/>
      <c r="AK97" s="14" t="s">
        <v>100</v>
      </c>
      <c r="AL97" s="14">
        <v>4.0701318260000001E-2</v>
      </c>
      <c r="AM97" s="14">
        <v>0.12229038959999999</v>
      </c>
    </row>
    <row r="98" spans="1:39" x14ac:dyDescent="0.2">
      <c r="A98" t="s">
        <v>97</v>
      </c>
      <c r="B98">
        <v>7.21856159664577E-2</v>
      </c>
      <c r="C98">
        <v>-0.65246014499211802</v>
      </c>
      <c r="D98">
        <v>-0.31922329110491798</v>
      </c>
      <c r="E98">
        <v>-0.82767756168202899</v>
      </c>
      <c r="F98">
        <v>-0.41909776168504098</v>
      </c>
      <c r="G98">
        <v>2.1462731434976399</v>
      </c>
      <c r="H98">
        <v>-0.66231347347013303</v>
      </c>
      <c r="I98">
        <v>-0.978130801206891</v>
      </c>
      <c r="J98">
        <v>-0.41492959913779798</v>
      </c>
      <c r="K98">
        <v>-0.24946400174048999</v>
      </c>
      <c r="L98">
        <v>0.22665889276378601</v>
      </c>
      <c r="M98">
        <v>2.0781789827915098</v>
      </c>
      <c r="Q98" s="14"/>
      <c r="R98" s="14"/>
      <c r="S98" s="14"/>
      <c r="T98" s="14"/>
      <c r="U98" s="14"/>
      <c r="V98" s="14"/>
      <c r="W98" s="14"/>
      <c r="Y98" s="14" t="s">
        <v>101</v>
      </c>
      <c r="Z98" s="14">
        <v>0.49806893169999999</v>
      </c>
      <c r="AA98" s="14">
        <v>-0.48465063930000002</v>
      </c>
      <c r="AB98" s="14"/>
      <c r="AC98" s="14"/>
      <c r="AD98" s="14"/>
      <c r="AE98" s="14"/>
      <c r="AF98" s="14"/>
      <c r="AG98" s="14" t="s">
        <v>101</v>
      </c>
      <c r="AH98" s="14">
        <v>14.7872585</v>
      </c>
      <c r="AI98" s="14">
        <v>26.655640940000001</v>
      </c>
      <c r="AJ98" s="14"/>
      <c r="AK98" s="14" t="s">
        <v>101</v>
      </c>
      <c r="AL98" s="14">
        <v>6.8839663070000001E-2</v>
      </c>
      <c r="AM98" s="14">
        <v>4.4924947969999997E-2</v>
      </c>
    </row>
    <row r="99" spans="1:39" x14ac:dyDescent="0.2">
      <c r="A99" t="s">
        <v>98</v>
      </c>
      <c r="B99">
        <v>-0.54221859706213404</v>
      </c>
      <c r="C99">
        <v>2.11597881682422</v>
      </c>
      <c r="D99">
        <v>0.26576243291892099</v>
      </c>
      <c r="E99">
        <v>-0.54108461487644399</v>
      </c>
      <c r="F99">
        <v>-0.75471721683776605</v>
      </c>
      <c r="G99">
        <v>-0.54372082096679897</v>
      </c>
      <c r="H99">
        <v>-0.68654015977873895</v>
      </c>
      <c r="I99">
        <v>2.1440780144368401</v>
      </c>
      <c r="J99">
        <v>0.13067915112074899</v>
      </c>
      <c r="K99">
        <v>-0.75042890849667898</v>
      </c>
      <c r="L99">
        <v>-0.404281694269644</v>
      </c>
      <c r="M99">
        <v>-0.43350640301252702</v>
      </c>
      <c r="Q99" s="14"/>
      <c r="R99" s="14"/>
      <c r="S99" s="14"/>
      <c r="T99" s="14"/>
      <c r="U99" s="14"/>
      <c r="V99" s="14"/>
      <c r="W99" s="14"/>
      <c r="Y99" s="14" t="s">
        <v>102</v>
      </c>
      <c r="Z99" s="14">
        <v>-0.72216003829999997</v>
      </c>
      <c r="AA99" s="14">
        <v>-0.71060114419999998</v>
      </c>
      <c r="AB99" s="14"/>
      <c r="AC99" s="14"/>
      <c r="AD99" s="14"/>
      <c r="AE99" s="14"/>
      <c r="AF99" s="14"/>
      <c r="AG99" s="14" t="s">
        <v>102</v>
      </c>
      <c r="AH99" s="14">
        <v>38.192389720000001</v>
      </c>
      <c r="AI99" s="14">
        <v>44.350226790000001</v>
      </c>
      <c r="AJ99" s="14"/>
      <c r="AK99" s="14" t="s">
        <v>102</v>
      </c>
      <c r="AL99" s="14">
        <v>6.0300130489999999E-2</v>
      </c>
      <c r="AM99" s="14">
        <v>7.1872534050000006E-2</v>
      </c>
    </row>
    <row r="100" spans="1:39" x14ac:dyDescent="0.2">
      <c r="A100" t="s">
        <v>99</v>
      </c>
      <c r="B100">
        <v>-0.31862012316834099</v>
      </c>
      <c r="C100">
        <v>2.1806711431223298</v>
      </c>
      <c r="D100">
        <v>-2.08628277277981E-2</v>
      </c>
      <c r="E100">
        <v>-0.58073642459255603</v>
      </c>
      <c r="F100">
        <v>-0.55574366791595697</v>
      </c>
      <c r="G100">
        <v>-0.704708099717682</v>
      </c>
      <c r="H100">
        <v>-0.56286274112263601</v>
      </c>
      <c r="I100">
        <v>2.156548331517</v>
      </c>
      <c r="J100">
        <v>0.14594479074565</v>
      </c>
      <c r="K100">
        <v>-0.55730666731081802</v>
      </c>
      <c r="L100">
        <v>-0.56244302188574502</v>
      </c>
      <c r="M100">
        <v>-0.61988069194345596</v>
      </c>
      <c r="Q100" s="14"/>
      <c r="R100" s="14"/>
      <c r="S100" s="14"/>
      <c r="T100" s="14"/>
      <c r="U100" s="14"/>
      <c r="V100" s="14"/>
      <c r="W100" s="14"/>
      <c r="Y100" s="14" t="s">
        <v>103</v>
      </c>
      <c r="Z100" s="14">
        <v>-0.49024110700000001</v>
      </c>
      <c r="AA100" s="14">
        <v>-0.92696465039999998</v>
      </c>
      <c r="AB100" s="14"/>
      <c r="AC100" s="14"/>
      <c r="AD100" s="14"/>
      <c r="AE100" s="14"/>
      <c r="AF100" s="14"/>
      <c r="AG100" s="14" t="s">
        <v>103</v>
      </c>
      <c r="AH100" s="14">
        <v>78.443391419999998</v>
      </c>
      <c r="AI100" s="14">
        <v>80.314993610000002</v>
      </c>
      <c r="AJ100" s="14"/>
      <c r="AK100" s="14" t="s">
        <v>103</v>
      </c>
      <c r="AL100" s="14">
        <v>1.0033683E-2</v>
      </c>
      <c r="AM100" s="14">
        <v>2.8469205590000001E-2</v>
      </c>
    </row>
    <row r="101" spans="1:39" x14ac:dyDescent="0.2">
      <c r="A101" t="s">
        <v>100</v>
      </c>
      <c r="B101">
        <v>-0.43833816842922502</v>
      </c>
      <c r="C101">
        <v>-0.483559113008734</v>
      </c>
      <c r="D101">
        <v>-0.44268791452929901</v>
      </c>
      <c r="E101">
        <v>-0.44161430148941699</v>
      </c>
      <c r="F101">
        <v>-0.429539763868311</v>
      </c>
      <c r="G101">
        <v>2.2357392613249898</v>
      </c>
      <c r="H101">
        <v>-0.39843528365402803</v>
      </c>
      <c r="I101">
        <v>-0.51092235345243597</v>
      </c>
      <c r="J101">
        <v>-0.42270327784293099</v>
      </c>
      <c r="K101">
        <v>-0.46200139782446398</v>
      </c>
      <c r="L101">
        <v>-0.440644912348231</v>
      </c>
      <c r="M101">
        <v>2.2347072251220901</v>
      </c>
      <c r="Q101" s="14"/>
      <c r="R101" s="14"/>
      <c r="S101" s="14"/>
      <c r="T101" s="14"/>
      <c r="U101" s="14"/>
      <c r="V101" s="14"/>
      <c r="W101" s="14"/>
      <c r="Y101" s="14" t="s">
        <v>104</v>
      </c>
      <c r="Z101" s="14">
        <v>-0.7787464247</v>
      </c>
      <c r="AA101" s="14">
        <v>-0.84141484339999995</v>
      </c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</row>
    <row r="102" spans="1:39" x14ac:dyDescent="0.2">
      <c r="A102" t="s">
        <v>101</v>
      </c>
      <c r="B102">
        <v>0.54945455340534299</v>
      </c>
      <c r="C102">
        <v>2.00886621220373</v>
      </c>
      <c r="D102">
        <v>-0.57965152709717405</v>
      </c>
      <c r="E102">
        <v>-0.76851815772829402</v>
      </c>
      <c r="F102">
        <v>-0.64812995028986597</v>
      </c>
      <c r="G102">
        <v>-0.56202113049373303</v>
      </c>
      <c r="H102">
        <v>-0.53404010098441101</v>
      </c>
      <c r="I102">
        <v>2.2038907758944499</v>
      </c>
      <c r="J102">
        <v>-0.36773881813318099</v>
      </c>
      <c r="K102">
        <v>-0.51974127946245396</v>
      </c>
      <c r="L102">
        <v>-0.66160341157525504</v>
      </c>
      <c r="M102">
        <v>-0.12076716573914301</v>
      </c>
      <c r="Q102" s="14"/>
      <c r="R102" s="14"/>
      <c r="S102" s="14"/>
      <c r="T102" s="14"/>
      <c r="U102" s="14"/>
      <c r="V102" s="14"/>
      <c r="W102" s="14"/>
      <c r="Y102" s="14" t="s">
        <v>105</v>
      </c>
      <c r="Z102" s="14">
        <v>1.0109187079999999</v>
      </c>
      <c r="AA102" s="14">
        <v>0.18200608600000001</v>
      </c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</row>
    <row r="103" spans="1:39" x14ac:dyDescent="0.2">
      <c r="A103" t="s">
        <v>102</v>
      </c>
      <c r="B103">
        <v>-0.81630459066211702</v>
      </c>
      <c r="C103">
        <v>1.15308304797751</v>
      </c>
      <c r="D103">
        <v>1.6310032991899699</v>
      </c>
      <c r="E103">
        <v>-0.51835138654566904</v>
      </c>
      <c r="F103">
        <v>-0.83598552951901095</v>
      </c>
      <c r="G103">
        <v>-0.61344484044067704</v>
      </c>
      <c r="H103">
        <v>-0.80202749274366303</v>
      </c>
      <c r="I103">
        <v>0.24373739766961899</v>
      </c>
      <c r="J103">
        <v>1.98759204366535</v>
      </c>
      <c r="K103">
        <v>0.181649366128767</v>
      </c>
      <c r="L103">
        <v>-0.89559582270770099</v>
      </c>
      <c r="M103">
        <v>-0.71535549201237902</v>
      </c>
      <c r="Q103" s="14"/>
      <c r="R103" s="14"/>
      <c r="S103" s="14"/>
      <c r="T103" s="14"/>
      <c r="U103" s="14"/>
      <c r="V103" s="14"/>
      <c r="W103" s="14"/>
      <c r="Y103" s="14" t="s">
        <v>106</v>
      </c>
      <c r="Z103" s="14">
        <v>-0.60913311260000003</v>
      </c>
      <c r="AA103" s="14">
        <v>-1.215860325</v>
      </c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</row>
    <row r="104" spans="1:39" x14ac:dyDescent="0.2">
      <c r="A104" t="s">
        <v>103</v>
      </c>
      <c r="B104">
        <v>-0.54045580105140401</v>
      </c>
      <c r="C104">
        <v>-0.54658614612810197</v>
      </c>
      <c r="D104">
        <v>-0.66097508080713596</v>
      </c>
      <c r="E104">
        <v>-0.21770960748358101</v>
      </c>
      <c r="F104">
        <v>2.2061427172660402</v>
      </c>
      <c r="G104">
        <v>-0.240416081795822</v>
      </c>
      <c r="H104">
        <v>-1.0816817921395701</v>
      </c>
      <c r="I104">
        <v>-0.77598234001754895</v>
      </c>
      <c r="J104">
        <v>-0.277159002855772</v>
      </c>
      <c r="K104">
        <v>-5.54059148796767E-2</v>
      </c>
      <c r="L104">
        <v>2.03036244255164</v>
      </c>
      <c r="M104">
        <v>0.159866607340931</v>
      </c>
      <c r="Q104" s="14"/>
      <c r="R104" s="14"/>
      <c r="S104" s="14"/>
      <c r="T104" s="14"/>
      <c r="U104" s="14"/>
      <c r="V104" s="14"/>
      <c r="W104" s="14"/>
      <c r="Y104" s="14" t="s">
        <v>107</v>
      </c>
      <c r="Z104" s="14">
        <v>-0.65561441980000001</v>
      </c>
      <c r="AA104" s="14">
        <v>-1.0230327589999999</v>
      </c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</row>
    <row r="105" spans="1:39" x14ac:dyDescent="0.2">
      <c r="A105" t="s">
        <v>104</v>
      </c>
      <c r="B105">
        <v>-0.88717147567798904</v>
      </c>
      <c r="C105">
        <v>-0.81845542833819596</v>
      </c>
      <c r="D105">
        <v>1.6500363841180601</v>
      </c>
      <c r="E105">
        <v>1.0781555280721999</v>
      </c>
      <c r="F105">
        <v>-0.25128397046614898</v>
      </c>
      <c r="G105">
        <v>-0.771281037707921</v>
      </c>
      <c r="H105">
        <v>-0.96771708189456895</v>
      </c>
      <c r="I105">
        <v>-0.79749005738771395</v>
      </c>
      <c r="J105">
        <v>1.0268854441710999</v>
      </c>
      <c r="K105">
        <v>1.6841984362421301</v>
      </c>
      <c r="L105">
        <v>-0.26178230863492902</v>
      </c>
      <c r="M105">
        <v>-0.68409443249602098</v>
      </c>
      <c r="Q105" s="14"/>
      <c r="R105" s="14"/>
      <c r="S105" s="14"/>
      <c r="T105" s="14"/>
      <c r="U105" s="14"/>
      <c r="V105" s="14"/>
      <c r="W105" s="14"/>
      <c r="Y105" s="14" t="s">
        <v>108</v>
      </c>
      <c r="Z105" s="14">
        <v>-0.25423071590000001</v>
      </c>
      <c r="AA105" s="14">
        <v>0.58803962430000001</v>
      </c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</row>
    <row r="106" spans="1:39" x14ac:dyDescent="0.2">
      <c r="A106" t="s">
        <v>105</v>
      </c>
      <c r="B106">
        <v>1.1987701379542299</v>
      </c>
      <c r="C106">
        <v>-0.24141464776138499</v>
      </c>
      <c r="D106">
        <v>-1.1217844809523601</v>
      </c>
      <c r="E106">
        <v>-1.39084190203034</v>
      </c>
      <c r="F106">
        <v>0.55136820277928</v>
      </c>
      <c r="G106">
        <v>1.0039026900105701</v>
      </c>
      <c r="H106">
        <v>0.19713398660714401</v>
      </c>
      <c r="I106">
        <v>-0.71349403266565503</v>
      </c>
      <c r="J106">
        <v>-0.72102434077203303</v>
      </c>
      <c r="K106">
        <v>-1.2796585803891101</v>
      </c>
      <c r="L106">
        <v>1.00661909684988</v>
      </c>
      <c r="M106">
        <v>1.5104238703697701</v>
      </c>
      <c r="Q106" s="14"/>
      <c r="R106" s="14"/>
      <c r="S106" s="14"/>
      <c r="T106" s="14"/>
      <c r="U106" s="14"/>
      <c r="V106" s="14"/>
      <c r="W106" s="14"/>
      <c r="Y106" s="14" t="s">
        <v>109</v>
      </c>
      <c r="Z106" s="14">
        <v>-0.73123761990000002</v>
      </c>
      <c r="AA106" s="14">
        <v>0.51541851260000004</v>
      </c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</row>
    <row r="107" spans="1:39" x14ac:dyDescent="0.2">
      <c r="A107" t="s">
        <v>106</v>
      </c>
      <c r="B107">
        <v>-0.67927756124651095</v>
      </c>
      <c r="C107">
        <v>-0.90593224817960105</v>
      </c>
      <c r="D107">
        <v>5.0019783820678801E-2</v>
      </c>
      <c r="E107">
        <v>-0.93528812361321001</v>
      </c>
      <c r="F107">
        <v>1.86332018428644</v>
      </c>
      <c r="G107">
        <v>0.60715796493219398</v>
      </c>
      <c r="H107">
        <v>-1.51280384292908</v>
      </c>
      <c r="I107">
        <v>-0.71108562633319705</v>
      </c>
      <c r="J107">
        <v>7.9217199022074303E-2</v>
      </c>
      <c r="K107">
        <v>-0.29759876663733498</v>
      </c>
      <c r="L107">
        <v>1.47470746634598</v>
      </c>
      <c r="M107">
        <v>0.96756357053155495</v>
      </c>
      <c r="Q107" s="14"/>
      <c r="R107" s="14"/>
      <c r="S107" s="14"/>
      <c r="T107" s="14"/>
      <c r="U107" s="14"/>
      <c r="V107" s="14"/>
      <c r="W107" s="14"/>
      <c r="Y107" s="14" t="s">
        <v>110</v>
      </c>
      <c r="Z107" s="14">
        <v>-0.55995685790000005</v>
      </c>
      <c r="AA107" s="14">
        <v>-0.72847223689999996</v>
      </c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</row>
    <row r="108" spans="1:39" x14ac:dyDescent="0.2">
      <c r="A108" t="s">
        <v>107</v>
      </c>
      <c r="B108">
        <v>-0.73495932159878696</v>
      </c>
      <c r="C108">
        <v>-0.38293987260215201</v>
      </c>
      <c r="D108">
        <v>-0.23001593063251</v>
      </c>
      <c r="E108">
        <v>-0.63174949804468705</v>
      </c>
      <c r="F108">
        <v>2.1943324325275699</v>
      </c>
      <c r="G108">
        <v>-0.21466780964943599</v>
      </c>
      <c r="H108">
        <v>-1.2161487187595501</v>
      </c>
      <c r="I108">
        <v>0.70811630366967104</v>
      </c>
      <c r="J108">
        <v>0.56544362176265495</v>
      </c>
      <c r="K108">
        <v>-1.58638512535812</v>
      </c>
      <c r="L108">
        <v>0.67984442577608595</v>
      </c>
      <c r="M108">
        <v>0.84912949290925499</v>
      </c>
      <c r="Q108" s="14"/>
      <c r="R108" s="14"/>
      <c r="S108" s="14"/>
      <c r="T108" s="14"/>
      <c r="U108" s="14"/>
      <c r="V108" s="14"/>
      <c r="W108" s="14"/>
      <c r="Y108" s="14" t="s">
        <v>111</v>
      </c>
      <c r="Z108" s="14">
        <v>-0.43343611040000002</v>
      </c>
      <c r="AA108" s="14">
        <v>-1.244674732</v>
      </c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</row>
    <row r="109" spans="1:39" x14ac:dyDescent="0.2">
      <c r="A109" t="s">
        <v>108</v>
      </c>
      <c r="B109">
        <v>-0.27609164287232402</v>
      </c>
      <c r="C109">
        <v>-1.0990615051021499</v>
      </c>
      <c r="D109">
        <v>-0.60130138200349004</v>
      </c>
      <c r="E109">
        <v>-0.76333774251908004</v>
      </c>
      <c r="F109">
        <v>1.4657045475911299</v>
      </c>
      <c r="G109">
        <v>1.2740877249059099</v>
      </c>
      <c r="H109">
        <v>0.65428907280794102</v>
      </c>
      <c r="I109">
        <v>1.87305430179882E-2</v>
      </c>
      <c r="J109">
        <v>-1.12516150182698</v>
      </c>
      <c r="K109">
        <v>-1.51490609405458</v>
      </c>
      <c r="L109">
        <v>0.78860449505020702</v>
      </c>
      <c r="M109">
        <v>1.17844348500542</v>
      </c>
      <c r="Q109" s="14"/>
      <c r="R109" s="14"/>
      <c r="S109" s="14"/>
      <c r="T109" s="14"/>
      <c r="U109" s="14"/>
      <c r="V109" s="14"/>
      <c r="W109" s="14"/>
      <c r="Y109" s="14" t="s">
        <v>112</v>
      </c>
      <c r="Z109" s="14">
        <v>1.9586841699999999</v>
      </c>
      <c r="AA109" s="14">
        <v>2.110598183</v>
      </c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</row>
    <row r="110" spans="1:39" x14ac:dyDescent="0.2">
      <c r="A110" t="s">
        <v>109</v>
      </c>
      <c r="B110">
        <v>-0.82756264571504501</v>
      </c>
      <c r="C110">
        <v>-2.09757063852497E-2</v>
      </c>
      <c r="D110">
        <v>-0.34013096103142498</v>
      </c>
      <c r="E110">
        <v>-1.37643585306594</v>
      </c>
      <c r="F110">
        <v>1.1972498806966401</v>
      </c>
      <c r="G110">
        <v>1.36785528550103</v>
      </c>
      <c r="H110">
        <v>0.56946517607485203</v>
      </c>
      <c r="I110">
        <v>-0.85164230343714098</v>
      </c>
      <c r="J110">
        <v>-0.61514304664904795</v>
      </c>
      <c r="K110">
        <v>-1.2242531032608599</v>
      </c>
      <c r="L110">
        <v>0.41942808597932302</v>
      </c>
      <c r="M110">
        <v>1.70214519129289</v>
      </c>
      <c r="Q110" s="14"/>
      <c r="R110" s="14"/>
      <c r="S110" s="14"/>
      <c r="T110" s="14"/>
      <c r="U110" s="14"/>
      <c r="V110" s="14"/>
      <c r="W110" s="14"/>
      <c r="Y110" s="14" t="s">
        <v>113</v>
      </c>
      <c r="Z110" s="14">
        <v>2.2098991240000001</v>
      </c>
      <c r="AA110" s="14">
        <v>1.825999795</v>
      </c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</row>
    <row r="111" spans="1:39" x14ac:dyDescent="0.2">
      <c r="A111" t="s">
        <v>110</v>
      </c>
      <c r="B111">
        <v>-0.62127380087251205</v>
      </c>
      <c r="C111">
        <v>-0.54185394312358404</v>
      </c>
      <c r="D111">
        <v>-0.47900101823672397</v>
      </c>
      <c r="E111">
        <v>-1.08369431301782</v>
      </c>
      <c r="F111">
        <v>1.6803403566914601</v>
      </c>
      <c r="G111">
        <v>1.04548271855917</v>
      </c>
      <c r="H111">
        <v>-0.82412868814653695</v>
      </c>
      <c r="I111">
        <v>-5.1449154848999798E-2</v>
      </c>
      <c r="J111">
        <v>-0.47380325797470801</v>
      </c>
      <c r="K111">
        <v>-1.1363001465628799</v>
      </c>
      <c r="L111">
        <v>0.64568415041807403</v>
      </c>
      <c r="M111">
        <v>1.8399970971150501</v>
      </c>
      <c r="Q111" s="14"/>
      <c r="R111" s="14"/>
      <c r="S111" s="14"/>
      <c r="T111" s="14"/>
      <c r="U111" s="14"/>
      <c r="V111" s="14"/>
      <c r="W111" s="14"/>
      <c r="Y111" s="14" t="s">
        <v>114</v>
      </c>
      <c r="Z111" s="14">
        <v>2.1364227009999999</v>
      </c>
      <c r="AA111" s="14">
        <v>1.003086132</v>
      </c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</row>
    <row r="112" spans="1:39" x14ac:dyDescent="0.2">
      <c r="A112" t="s">
        <v>111</v>
      </c>
      <c r="B112">
        <v>-0.47567062598248</v>
      </c>
      <c r="C112">
        <v>-0.742564315682956</v>
      </c>
      <c r="D112">
        <v>-0.73801664984219995</v>
      </c>
      <c r="E112">
        <v>-0.62505060812008595</v>
      </c>
      <c r="F112">
        <v>0.59948602127086204</v>
      </c>
      <c r="G112">
        <v>1.98181617835686</v>
      </c>
      <c r="H112">
        <v>-1.56094138288094</v>
      </c>
      <c r="I112">
        <v>0.69649212261184201</v>
      </c>
      <c r="J112">
        <v>1.6506709564729001</v>
      </c>
      <c r="K112">
        <v>-6.0800905762265101E-2</v>
      </c>
      <c r="L112">
        <v>-0.15434568604214599</v>
      </c>
      <c r="M112">
        <v>-0.57107510439949005</v>
      </c>
      <c r="Q112" s="14"/>
      <c r="R112" s="14"/>
      <c r="S112" s="14"/>
      <c r="T112" s="14"/>
      <c r="U112" s="14"/>
      <c r="V112" s="14"/>
      <c r="W112" s="14"/>
      <c r="Y112" s="14" t="s">
        <v>115</v>
      </c>
      <c r="Z112" s="14">
        <v>2.3891452540000002</v>
      </c>
      <c r="AA112" s="14">
        <v>2.2216317920000002</v>
      </c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</row>
    <row r="113" spans="1:39" x14ac:dyDescent="0.2">
      <c r="A113" t="s">
        <v>112</v>
      </c>
      <c r="B113">
        <v>1.89628118810548</v>
      </c>
      <c r="C113">
        <v>0.42074068125552899</v>
      </c>
      <c r="D113">
        <v>-0.83556487802291801</v>
      </c>
      <c r="E113">
        <v>0.19040875273289701</v>
      </c>
      <c r="F113">
        <v>-0.61786952897648995</v>
      </c>
      <c r="G113">
        <v>-1.0539962150944999</v>
      </c>
      <c r="H113">
        <v>2.03059573626504</v>
      </c>
      <c r="I113">
        <v>0.38893029354554698</v>
      </c>
      <c r="J113">
        <v>-0.76640349999503199</v>
      </c>
      <c r="K113">
        <v>-0.19782897708387501</v>
      </c>
      <c r="L113">
        <v>-0.86900428648631001</v>
      </c>
      <c r="M113">
        <v>-0.58628926624537203</v>
      </c>
      <c r="Q113" s="14"/>
      <c r="R113" s="14"/>
      <c r="S113" s="14"/>
      <c r="T113" s="14"/>
      <c r="U113" s="14"/>
      <c r="V113" s="14"/>
      <c r="W113" s="14"/>
      <c r="Y113" s="14" t="s">
        <v>116</v>
      </c>
      <c r="Z113" s="14">
        <v>2.309951114</v>
      </c>
      <c r="AA113" s="14">
        <v>2.3494378650000001</v>
      </c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</row>
    <row r="114" spans="1:39" x14ac:dyDescent="0.2">
      <c r="A114" t="s">
        <v>113</v>
      </c>
      <c r="B114">
        <v>2.0959306461232599</v>
      </c>
      <c r="C114">
        <v>0.27344419281955901</v>
      </c>
      <c r="D114">
        <v>-0.49020236987121601</v>
      </c>
      <c r="E114">
        <v>-0.35132010365189897</v>
      </c>
      <c r="F114">
        <v>-0.73735179524758598</v>
      </c>
      <c r="G114">
        <v>-0.79050057017211095</v>
      </c>
      <c r="H114">
        <v>1.84979437691761</v>
      </c>
      <c r="I114">
        <v>0.70351724046354203</v>
      </c>
      <c r="J114">
        <v>-0.41829279758022098</v>
      </c>
      <c r="K114">
        <v>-0.66777490505527903</v>
      </c>
      <c r="L114">
        <v>-1.1729565192311</v>
      </c>
      <c r="M114">
        <v>-0.29428739551455801</v>
      </c>
      <c r="Q114" s="14"/>
      <c r="R114" s="14"/>
      <c r="S114" s="14"/>
      <c r="T114" s="14"/>
      <c r="U114" s="14"/>
      <c r="V114" s="14"/>
      <c r="W114" s="14"/>
      <c r="Y114" s="14" t="s">
        <v>117</v>
      </c>
      <c r="Z114" s="14">
        <v>1.0634385740000001</v>
      </c>
      <c r="AA114" s="14">
        <v>0.23559738129999999</v>
      </c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</row>
    <row r="115" spans="1:39" x14ac:dyDescent="0.2">
      <c r="A115" t="s">
        <v>114</v>
      </c>
      <c r="B115">
        <v>1.9987654157442301</v>
      </c>
      <c r="C115">
        <v>0.12924592204406499</v>
      </c>
      <c r="D115">
        <v>-0.103422687359989</v>
      </c>
      <c r="E115">
        <v>-0.51973027181861498</v>
      </c>
      <c r="F115">
        <v>-1.28867406196959</v>
      </c>
      <c r="G115">
        <v>-0.21618431664011001</v>
      </c>
      <c r="H115">
        <v>1.0466508189425101</v>
      </c>
      <c r="I115">
        <v>0.63893815458179803</v>
      </c>
      <c r="J115">
        <v>0.71893537670597196</v>
      </c>
      <c r="K115">
        <v>-0.99683001378181002</v>
      </c>
      <c r="L115">
        <v>-1.7025814354686399</v>
      </c>
      <c r="M115">
        <v>0.29488709902015597</v>
      </c>
      <c r="Q115" s="14"/>
      <c r="R115" s="14"/>
      <c r="S115" s="14"/>
      <c r="T115" s="14"/>
      <c r="U115" s="14"/>
      <c r="V115" s="14"/>
      <c r="W115" s="14"/>
      <c r="Y115" s="14" t="s">
        <v>118</v>
      </c>
      <c r="Z115" s="14">
        <v>-0.59502027899999999</v>
      </c>
      <c r="AA115" s="14">
        <v>-0.7378390198</v>
      </c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</row>
    <row r="116" spans="1:39" x14ac:dyDescent="0.2">
      <c r="A116" t="s">
        <v>115</v>
      </c>
      <c r="B116">
        <v>2.2023294429910099</v>
      </c>
      <c r="C116">
        <v>-7.30206513107899E-2</v>
      </c>
      <c r="D116">
        <v>-0.453210714445064</v>
      </c>
      <c r="E116">
        <v>-0.56156133649347295</v>
      </c>
      <c r="F116">
        <v>-0.59308630898635395</v>
      </c>
      <c r="G116">
        <v>-0.521450431755349</v>
      </c>
      <c r="H116">
        <v>2.1041388557591101</v>
      </c>
      <c r="I116">
        <v>0.26117291888788402</v>
      </c>
      <c r="J116">
        <v>-0.73958316523866696</v>
      </c>
      <c r="K116">
        <v>-0.36246378469025498</v>
      </c>
      <c r="L116">
        <v>-0.75017801523599503</v>
      </c>
      <c r="M116">
        <v>-0.51308680948207097</v>
      </c>
      <c r="Q116" s="14"/>
      <c r="R116" s="14"/>
      <c r="S116" s="14"/>
      <c r="T116" s="14"/>
      <c r="U116" s="14"/>
      <c r="V116" s="14"/>
      <c r="W116" s="14"/>
      <c r="Y116" s="14" t="s">
        <v>119</v>
      </c>
      <c r="Z116" s="14">
        <v>1.5792311969999999</v>
      </c>
      <c r="AA116" s="14">
        <v>1.560052387</v>
      </c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</row>
    <row r="117" spans="1:39" x14ac:dyDescent="0.2">
      <c r="A117" t="s">
        <v>116</v>
      </c>
      <c r="B117">
        <v>2.1065669315469702</v>
      </c>
      <c r="C117">
        <v>-0.369557074460164</v>
      </c>
      <c r="D117">
        <v>0.24798309972527099</v>
      </c>
      <c r="E117">
        <v>-0.84578202731667596</v>
      </c>
      <c r="F117">
        <v>-0.57506921835988301</v>
      </c>
      <c r="G117">
        <v>-0.56414171113552103</v>
      </c>
      <c r="H117">
        <v>2.1721168288634001</v>
      </c>
      <c r="I117">
        <v>-2.1796473487015699E-2</v>
      </c>
      <c r="J117">
        <v>-0.63246115286205096</v>
      </c>
      <c r="K117">
        <v>-0.44836779247898101</v>
      </c>
      <c r="L117">
        <v>-0.76764769108713404</v>
      </c>
      <c r="M117">
        <v>-0.301843718948199</v>
      </c>
      <c r="Q117" s="14"/>
      <c r="R117" s="14"/>
      <c r="S117" s="14"/>
      <c r="T117" s="14"/>
      <c r="U117" s="14"/>
      <c r="V117" s="14"/>
      <c r="W117" s="14"/>
      <c r="Y117" s="14" t="s">
        <v>120</v>
      </c>
      <c r="Z117" s="14">
        <v>0.96426484489999997</v>
      </c>
      <c r="AA117" s="14">
        <v>0.1312412177</v>
      </c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</row>
    <row r="118" spans="1:39" x14ac:dyDescent="0.2">
      <c r="A118" t="s">
        <v>117</v>
      </c>
      <c r="B118">
        <v>1.2750791774343</v>
      </c>
      <c r="C118">
        <v>1.24173029797474</v>
      </c>
      <c r="D118">
        <v>-0.72805430447806496</v>
      </c>
      <c r="E118">
        <v>-0.82741243030788403</v>
      </c>
      <c r="F118">
        <v>-1.2407748585924601</v>
      </c>
      <c r="G118">
        <v>0.279432117969386</v>
      </c>
      <c r="H118">
        <v>0.25565955986073002</v>
      </c>
      <c r="I118">
        <v>-0.55358237015442702</v>
      </c>
      <c r="J118">
        <v>0.30102497120214999</v>
      </c>
      <c r="K118">
        <v>1.0478966170816799</v>
      </c>
      <c r="L118">
        <v>-1.9196267468535799</v>
      </c>
      <c r="M118">
        <v>0.86862796886347904</v>
      </c>
      <c r="Q118" s="14"/>
      <c r="R118" s="14"/>
      <c r="S118" s="14"/>
      <c r="T118" s="14"/>
      <c r="U118" s="14"/>
      <c r="V118" s="14"/>
      <c r="W118" s="14"/>
      <c r="Y118" s="14" t="s">
        <v>121</v>
      </c>
      <c r="Z118" s="14">
        <v>1.1201088800000001</v>
      </c>
      <c r="AA118" s="14">
        <v>-3.642317724E-2</v>
      </c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</row>
    <row r="119" spans="1:39" x14ac:dyDescent="0.2">
      <c r="A119" t="s">
        <v>118</v>
      </c>
      <c r="B119">
        <v>-0.66254020843617101</v>
      </c>
      <c r="C119">
        <v>-0.60838679164246201</v>
      </c>
      <c r="D119">
        <v>1.98389302430042</v>
      </c>
      <c r="E119">
        <v>0.59876479477366995</v>
      </c>
      <c r="F119">
        <v>-0.79046909050402203</v>
      </c>
      <c r="G119">
        <v>-0.52126172849143104</v>
      </c>
      <c r="H119">
        <v>-0.83577549571045395</v>
      </c>
      <c r="I119">
        <v>-0.337298541141904</v>
      </c>
      <c r="J119">
        <v>1.9130733085767999</v>
      </c>
      <c r="K119">
        <v>0.68255233265798798</v>
      </c>
      <c r="L119">
        <v>-0.55291654205442597</v>
      </c>
      <c r="M119">
        <v>-0.86963506232800403</v>
      </c>
      <c r="Q119" s="14"/>
      <c r="R119" s="14"/>
      <c r="S119" s="14"/>
      <c r="T119" s="14"/>
      <c r="U119" s="14"/>
      <c r="V119" s="14"/>
      <c r="W119" s="14"/>
      <c r="Y119" s="14" t="s">
        <v>122</v>
      </c>
      <c r="Z119" s="14">
        <v>-0.24826173609999999</v>
      </c>
      <c r="AA119" s="14">
        <v>-0.61786112660000003</v>
      </c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</row>
    <row r="120" spans="1:39" x14ac:dyDescent="0.2">
      <c r="A120" t="s">
        <v>119</v>
      </c>
      <c r="B120">
        <v>2.2314491442697002</v>
      </c>
      <c r="C120">
        <v>-0.339325832329262</v>
      </c>
      <c r="D120">
        <v>-0.46414782422289302</v>
      </c>
      <c r="E120">
        <v>-0.41333573502496801</v>
      </c>
      <c r="F120">
        <v>-0.55457529720242804</v>
      </c>
      <c r="G120">
        <v>-0.46006445549015001</v>
      </c>
      <c r="H120">
        <v>2.1856626409978301</v>
      </c>
      <c r="I120">
        <v>2.5028147172409299E-2</v>
      </c>
      <c r="J120">
        <v>-0.55766560983208602</v>
      </c>
      <c r="K120">
        <v>-0.56791090744607597</v>
      </c>
      <c r="L120">
        <v>-0.54360354909495601</v>
      </c>
      <c r="M120">
        <v>-0.54151072179712201</v>
      </c>
      <c r="Q120" s="14"/>
      <c r="R120" s="14"/>
      <c r="S120" s="14"/>
      <c r="T120" s="14"/>
      <c r="U120" s="14"/>
      <c r="V120" s="14"/>
      <c r="W120" s="14"/>
      <c r="Y120" s="14" t="s">
        <v>123</v>
      </c>
      <c r="Z120" s="14">
        <v>1.5790639129999999</v>
      </c>
      <c r="AA120" s="14">
        <v>1.573790348</v>
      </c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</row>
    <row r="121" spans="1:39" x14ac:dyDescent="0.2">
      <c r="A121" t="s">
        <v>120</v>
      </c>
      <c r="B121">
        <v>1.1330083087118801</v>
      </c>
      <c r="C121">
        <v>1.63638005673828</v>
      </c>
      <c r="D121">
        <v>-0.66497995964058598</v>
      </c>
      <c r="E121">
        <v>-0.87837450094869296</v>
      </c>
      <c r="F121">
        <v>-0.80437107927962603</v>
      </c>
      <c r="G121">
        <v>-0.42166282558124002</v>
      </c>
      <c r="H121">
        <v>0.141960627156059</v>
      </c>
      <c r="I121">
        <v>1.8776772293342101</v>
      </c>
      <c r="J121">
        <v>0.40992337673644103</v>
      </c>
      <c r="K121">
        <v>-1.15993010971072</v>
      </c>
      <c r="L121">
        <v>-0.89435243165173794</v>
      </c>
      <c r="M121">
        <v>-0.37527869186425999</v>
      </c>
      <c r="Q121" s="14"/>
      <c r="R121" s="14"/>
      <c r="S121" s="14"/>
      <c r="T121" s="14"/>
      <c r="U121" s="14"/>
      <c r="V121" s="14"/>
      <c r="W121" s="14"/>
      <c r="Y121" s="14" t="s">
        <v>125</v>
      </c>
      <c r="Z121" s="14">
        <v>-3.8095163360000003E-2</v>
      </c>
      <c r="AA121" s="14">
        <v>-0.57107256260000006</v>
      </c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</row>
    <row r="122" spans="1:39" x14ac:dyDescent="0.2">
      <c r="A122" t="s">
        <v>121</v>
      </c>
      <c r="B122">
        <v>1.3604257892981</v>
      </c>
      <c r="C122">
        <v>-0.64930753980797296</v>
      </c>
      <c r="D122">
        <v>-1.1564166364161199</v>
      </c>
      <c r="E122">
        <v>-1.08960687615101</v>
      </c>
      <c r="F122">
        <v>0.65535507198682397</v>
      </c>
      <c r="G122">
        <v>0.87955019109018395</v>
      </c>
      <c r="H122">
        <v>-3.9345877930905999E-2</v>
      </c>
      <c r="I122">
        <v>-1.40598072797926</v>
      </c>
      <c r="J122">
        <v>1.3659442878708801</v>
      </c>
      <c r="K122">
        <v>-1.1082759672542299</v>
      </c>
      <c r="L122">
        <v>0.92723923245148598</v>
      </c>
      <c r="M122">
        <v>0.26041905284199801</v>
      </c>
      <c r="Q122" s="14"/>
      <c r="R122" s="14"/>
      <c r="S122" s="14"/>
      <c r="T122" s="14"/>
      <c r="U122" s="14"/>
      <c r="V122" s="14"/>
      <c r="W122" s="14"/>
      <c r="Y122" s="14" t="s">
        <v>126</v>
      </c>
      <c r="Z122" s="14">
        <v>0.7747092283</v>
      </c>
      <c r="AA122" s="14">
        <v>7.05272286E-3</v>
      </c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</row>
    <row r="123" spans="1:39" x14ac:dyDescent="0.2">
      <c r="A123" t="s">
        <v>122</v>
      </c>
      <c r="B123">
        <v>-0.26954130306687402</v>
      </c>
      <c r="C123">
        <v>-0.53265912198875098</v>
      </c>
      <c r="D123">
        <v>-1.08040187780992</v>
      </c>
      <c r="E123">
        <v>-0.64490074365164096</v>
      </c>
      <c r="F123">
        <v>1.9219007213469499</v>
      </c>
      <c r="G123">
        <v>0.60560232517025103</v>
      </c>
      <c r="H123">
        <v>-0.68966701195147395</v>
      </c>
      <c r="I123">
        <v>-0.39911831208564802</v>
      </c>
      <c r="J123">
        <v>-0.42687501561768498</v>
      </c>
      <c r="K123">
        <v>-0.93673268783044605</v>
      </c>
      <c r="L123">
        <v>2.0318818734041999</v>
      </c>
      <c r="M123">
        <v>0.42051115408109602</v>
      </c>
      <c r="Q123" s="14"/>
      <c r="R123" s="14"/>
      <c r="S123" s="14"/>
      <c r="T123" s="14"/>
      <c r="U123" s="14"/>
      <c r="V123" s="14"/>
      <c r="W123" s="14"/>
      <c r="Y123" s="14" t="s">
        <v>127</v>
      </c>
      <c r="Z123" s="14">
        <v>1.7641799789999999</v>
      </c>
      <c r="AA123" s="14">
        <v>0.94161816759999994</v>
      </c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</row>
    <row r="124" spans="1:39" x14ac:dyDescent="0.2">
      <c r="A124" t="s">
        <v>123</v>
      </c>
      <c r="B124">
        <v>2.23104467784988</v>
      </c>
      <c r="C124">
        <v>-0.371073789324116</v>
      </c>
      <c r="D124">
        <v>-0.55190866775834801</v>
      </c>
      <c r="E124">
        <v>-0.49650061812334001</v>
      </c>
      <c r="F124">
        <v>-0.4522120921053</v>
      </c>
      <c r="G124">
        <v>-0.35934951053877701</v>
      </c>
      <c r="H124">
        <v>2.21834065508278</v>
      </c>
      <c r="I124">
        <v>-0.403563913707012</v>
      </c>
      <c r="J124">
        <v>-0.43943517150163303</v>
      </c>
      <c r="K124">
        <v>-0.50455194374568701</v>
      </c>
      <c r="L124">
        <v>-0.64668570873144204</v>
      </c>
      <c r="M124">
        <v>-0.224103917397008</v>
      </c>
      <c r="Q124" s="14"/>
      <c r="R124" s="14"/>
      <c r="S124" s="14"/>
      <c r="T124" s="14"/>
      <c r="U124" s="14"/>
      <c r="V124" s="14"/>
      <c r="W124" s="14"/>
      <c r="Y124" s="14" t="s">
        <v>128</v>
      </c>
      <c r="Z124" s="14">
        <v>0.5279258242</v>
      </c>
      <c r="AA124" s="14">
        <v>0.23403595939999999</v>
      </c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</row>
    <row r="125" spans="1:39" x14ac:dyDescent="0.2">
      <c r="A125" t="s">
        <v>125</v>
      </c>
      <c r="B125">
        <v>-4.1152456409387E-2</v>
      </c>
      <c r="C125">
        <v>0.92933031888830098</v>
      </c>
      <c r="D125">
        <v>0.73029827350301701</v>
      </c>
      <c r="E125">
        <v>-1.8325706896282199</v>
      </c>
      <c r="F125">
        <v>-0.67400409601029099</v>
      </c>
      <c r="G125">
        <v>0.88809864965659702</v>
      </c>
      <c r="H125">
        <v>-0.63430829353887297</v>
      </c>
      <c r="I125">
        <v>-0.66276929810616303</v>
      </c>
      <c r="J125">
        <v>2.0359837855928999</v>
      </c>
      <c r="K125">
        <v>0.464655625124617</v>
      </c>
      <c r="L125">
        <v>-0.79279726343558798</v>
      </c>
      <c r="M125">
        <v>-0.41076455563686798</v>
      </c>
      <c r="Q125" s="14"/>
      <c r="R125" s="14"/>
      <c r="S125" s="14"/>
      <c r="T125" s="14"/>
      <c r="U125" s="14"/>
      <c r="V125" s="14"/>
      <c r="W125" s="14"/>
      <c r="Y125" s="14" t="s">
        <v>129</v>
      </c>
      <c r="Z125" s="14">
        <v>-0.45503740339999998</v>
      </c>
      <c r="AA125" s="14">
        <v>-0.72370273959999998</v>
      </c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</row>
    <row r="126" spans="1:39" x14ac:dyDescent="0.2">
      <c r="A126" t="s">
        <v>126</v>
      </c>
      <c r="B126">
        <v>0.61062142646458495</v>
      </c>
      <c r="C126">
        <v>-1.4605723023316299</v>
      </c>
      <c r="D126">
        <v>-1.0230483439162299</v>
      </c>
      <c r="E126">
        <v>-0.195186978365955</v>
      </c>
      <c r="F126">
        <v>0.666365565713811</v>
      </c>
      <c r="G126">
        <v>1.4018206324353999</v>
      </c>
      <c r="H126">
        <v>-0.14742319525262099</v>
      </c>
      <c r="I126">
        <v>-1.08133937003504</v>
      </c>
      <c r="J126">
        <v>-1.1778915720631</v>
      </c>
      <c r="K126">
        <v>-0.19473785904451801</v>
      </c>
      <c r="L126">
        <v>1.30079493376333</v>
      </c>
      <c r="M126">
        <v>1.3005970626319501</v>
      </c>
      <c r="Q126" s="14"/>
      <c r="R126" s="14"/>
      <c r="S126" s="14"/>
      <c r="T126" s="14"/>
      <c r="U126" s="14"/>
      <c r="V126" s="14"/>
      <c r="W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</row>
    <row r="127" spans="1:39" x14ac:dyDescent="0.2">
      <c r="A127" t="s">
        <v>127</v>
      </c>
      <c r="B127">
        <v>1.6480845625835401</v>
      </c>
      <c r="C127">
        <v>-1.4013804338951701</v>
      </c>
      <c r="D127">
        <v>-0.95459921924282298</v>
      </c>
      <c r="E127">
        <v>-4.67808579199415E-2</v>
      </c>
      <c r="F127">
        <v>0.62405050170592702</v>
      </c>
      <c r="G127">
        <v>0.13062544676846899</v>
      </c>
      <c r="H127">
        <v>0.78589930981325795</v>
      </c>
      <c r="I127">
        <v>-1.1887825425193801</v>
      </c>
      <c r="J127">
        <v>-1.4693261370533801</v>
      </c>
      <c r="K127">
        <v>1.52731856366511E-2</v>
      </c>
      <c r="L127">
        <v>0.72122454179251805</v>
      </c>
      <c r="M127">
        <v>1.1357116423303399</v>
      </c>
      <c r="Q127" s="14"/>
      <c r="R127" s="14"/>
      <c r="S127" s="14"/>
      <c r="T127" s="14"/>
      <c r="U127" s="14"/>
      <c r="V127" s="14"/>
      <c r="W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</row>
    <row r="128" spans="1:39" x14ac:dyDescent="0.2">
      <c r="A128" t="s">
        <v>128</v>
      </c>
      <c r="B128">
        <v>0.34415061049651402</v>
      </c>
      <c r="C128">
        <v>-1.5680267427704899</v>
      </c>
      <c r="D128">
        <v>1.4223625892704199</v>
      </c>
      <c r="E128">
        <v>-0.63664935250077703</v>
      </c>
      <c r="F128">
        <v>0.889313271958309</v>
      </c>
      <c r="G128">
        <v>-0.451150376453964</v>
      </c>
      <c r="H128">
        <v>5.6850262021402698E-2</v>
      </c>
      <c r="I128">
        <v>-1.28927291868092</v>
      </c>
      <c r="J128">
        <v>0.89425020176736703</v>
      </c>
      <c r="K128">
        <v>-0.15327742308628001</v>
      </c>
      <c r="L128">
        <v>1.54776266996951</v>
      </c>
      <c r="M128">
        <v>-1.05631279199108</v>
      </c>
      <c r="Q128" s="14"/>
      <c r="R128" s="14"/>
      <c r="S128" s="14"/>
      <c r="T128" s="14"/>
      <c r="U128" s="14"/>
      <c r="V128" s="14"/>
      <c r="W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</row>
    <row r="129" spans="1:39" x14ac:dyDescent="0.2">
      <c r="A129" t="s">
        <v>129</v>
      </c>
      <c r="B129">
        <v>-0.58073537074856496</v>
      </c>
      <c r="C129">
        <v>-0.936776252696637</v>
      </c>
      <c r="D129">
        <v>-0.65502091529416095</v>
      </c>
      <c r="E129">
        <v>-0.26464850035192999</v>
      </c>
      <c r="F129">
        <v>2.02981790588094</v>
      </c>
      <c r="G129">
        <v>0.40736313321037698</v>
      </c>
      <c r="H129">
        <v>-1.00087547717682</v>
      </c>
      <c r="I129">
        <v>-1.5607474893300399</v>
      </c>
      <c r="J129">
        <v>-0.18932066989395899</v>
      </c>
      <c r="K129">
        <v>0.94180626852972404</v>
      </c>
      <c r="L129">
        <v>0.94320275135846499</v>
      </c>
      <c r="M129">
        <v>0.86593461651264203</v>
      </c>
      <c r="Q129" s="14"/>
      <c r="R129" s="14"/>
      <c r="S129" s="14"/>
      <c r="T129" s="14"/>
      <c r="U129" s="14"/>
      <c r="V129" s="14"/>
      <c r="W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</row>
    <row r="130" spans="1:39" x14ac:dyDescent="0.2">
      <c r="Q130" s="14"/>
      <c r="R130" s="14"/>
      <c r="S130" s="14"/>
      <c r="T130" s="14"/>
      <c r="U130" s="14"/>
      <c r="V130" s="14"/>
      <c r="W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</row>
    <row r="131" spans="1:39" x14ac:dyDescent="0.2">
      <c r="Q131" s="14"/>
      <c r="R131" s="14"/>
      <c r="S131" s="14"/>
      <c r="T131" s="14"/>
      <c r="U131" s="14"/>
      <c r="V131" s="14"/>
      <c r="W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</row>
    <row r="132" spans="1:39" x14ac:dyDescent="0.2">
      <c r="Q132" s="14"/>
      <c r="R132" s="14"/>
      <c r="S132" s="14"/>
      <c r="T132" s="14"/>
      <c r="U132" s="14"/>
      <c r="V132" s="14"/>
      <c r="W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</row>
    <row r="133" spans="1:39" x14ac:dyDescent="0.2">
      <c r="Q133" s="14"/>
      <c r="R133" s="14"/>
      <c r="S133" s="14"/>
      <c r="T133" s="14"/>
      <c r="U133" s="14"/>
      <c r="V133" s="14"/>
      <c r="W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</row>
    <row r="134" spans="1:39" x14ac:dyDescent="0.2">
      <c r="Q134" s="14"/>
      <c r="R134" s="14"/>
      <c r="S134" s="14"/>
      <c r="T134" s="14"/>
      <c r="U134" s="14"/>
      <c r="V134" s="14"/>
      <c r="W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</row>
    <row r="135" spans="1:39" x14ac:dyDescent="0.2">
      <c r="Q135" s="14"/>
      <c r="R135" s="14"/>
      <c r="S135" s="14"/>
      <c r="T135" s="14"/>
      <c r="U135" s="14"/>
      <c r="V135" s="14"/>
      <c r="W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</row>
    <row r="136" spans="1:39" x14ac:dyDescent="0.2">
      <c r="Q136" s="14"/>
      <c r="R136" s="14"/>
      <c r="S136" s="14"/>
      <c r="T136" s="14"/>
      <c r="U136" s="14"/>
      <c r="V136" s="14"/>
      <c r="W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</row>
    <row r="137" spans="1:39" x14ac:dyDescent="0.2">
      <c r="Q137" s="14"/>
      <c r="R137" s="14"/>
      <c r="S137" s="14"/>
      <c r="T137" s="14"/>
      <c r="U137" s="14"/>
      <c r="V137" s="14"/>
      <c r="W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</row>
    <row r="138" spans="1:39" x14ac:dyDescent="0.2">
      <c r="Q138" s="14"/>
      <c r="R138" s="14"/>
      <c r="S138" s="14"/>
      <c r="T138" s="14"/>
      <c r="U138" s="14"/>
      <c r="V138" s="14"/>
      <c r="W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</row>
    <row r="139" spans="1:39" x14ac:dyDescent="0.2">
      <c r="Q139" s="14"/>
      <c r="R139" s="14"/>
      <c r="S139" s="14"/>
      <c r="T139" s="14"/>
      <c r="U139" s="14"/>
      <c r="V139" s="14"/>
      <c r="W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</row>
    <row r="140" spans="1:39" x14ac:dyDescent="0.2">
      <c r="Q140" s="14"/>
      <c r="R140" s="14"/>
      <c r="S140" s="14"/>
      <c r="T140" s="14"/>
      <c r="U140" s="14"/>
      <c r="V140" s="14"/>
      <c r="W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</row>
    <row r="141" spans="1:39" x14ac:dyDescent="0.2">
      <c r="Q141" s="14"/>
      <c r="R141" s="14"/>
      <c r="S141" s="14"/>
      <c r="T141" s="14"/>
      <c r="U141" s="14"/>
      <c r="V141" s="14"/>
      <c r="W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</row>
    <row r="142" spans="1:39" x14ac:dyDescent="0.2">
      <c r="Q142" s="14"/>
      <c r="R142" s="14"/>
      <c r="S142" s="14"/>
      <c r="T142" s="14"/>
      <c r="U142" s="14"/>
      <c r="V142" s="14"/>
      <c r="W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</row>
    <row r="143" spans="1:39" x14ac:dyDescent="0.2">
      <c r="Q143" s="14"/>
      <c r="R143" s="14"/>
      <c r="S143" s="14"/>
      <c r="T143" s="14"/>
      <c r="U143" s="14"/>
      <c r="V143" s="14"/>
      <c r="W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</row>
    <row r="144" spans="1:39" x14ac:dyDescent="0.2">
      <c r="Q144" s="14"/>
      <c r="R144" s="14"/>
      <c r="S144" s="14"/>
      <c r="T144" s="14"/>
      <c r="U144" s="14"/>
      <c r="V144" s="14"/>
      <c r="W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</row>
    <row r="145" spans="17:39" x14ac:dyDescent="0.2">
      <c r="Q145" s="14"/>
      <c r="R145" s="14"/>
      <c r="S145" s="14"/>
      <c r="T145" s="14"/>
      <c r="U145" s="14"/>
      <c r="V145" s="14"/>
      <c r="W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</row>
    <row r="146" spans="17:39" x14ac:dyDescent="0.2">
      <c r="Q146" s="14"/>
      <c r="R146" s="14"/>
      <c r="S146" s="14"/>
      <c r="T146" s="14"/>
      <c r="U146" s="14"/>
      <c r="V146" s="14"/>
      <c r="W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</row>
    <row r="147" spans="17:39" x14ac:dyDescent="0.2">
      <c r="Q147" s="14"/>
      <c r="R147" s="14"/>
      <c r="S147" s="14"/>
      <c r="T147" s="14"/>
      <c r="U147" s="14"/>
      <c r="V147" s="14"/>
      <c r="W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</row>
    <row r="148" spans="17:39" x14ac:dyDescent="0.2">
      <c r="Q148" s="14"/>
      <c r="R148" s="14"/>
      <c r="S148" s="14"/>
      <c r="T148" s="14"/>
      <c r="U148" s="14"/>
      <c r="V148" s="14"/>
      <c r="W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</row>
    <row r="149" spans="17:39" x14ac:dyDescent="0.2">
      <c r="Q149" s="14"/>
      <c r="R149" s="14"/>
      <c r="S149" s="14"/>
      <c r="T149" s="14"/>
      <c r="U149" s="14"/>
      <c r="V149" s="14"/>
      <c r="W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</row>
    <row r="150" spans="17:39" x14ac:dyDescent="0.2">
      <c r="Q150" s="14"/>
      <c r="R150" s="14"/>
      <c r="S150" s="14"/>
      <c r="T150" s="14"/>
      <c r="U150" s="14"/>
      <c r="V150" s="14"/>
      <c r="W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</row>
    <row r="151" spans="17:39" x14ac:dyDescent="0.2">
      <c r="Q151" s="14"/>
      <c r="R151" s="14"/>
      <c r="S151" s="14"/>
      <c r="T151" s="14"/>
      <c r="U151" s="14"/>
      <c r="V151" s="14"/>
      <c r="W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</row>
    <row r="152" spans="17:39" x14ac:dyDescent="0.2">
      <c r="Q152" s="14"/>
      <c r="R152" s="14"/>
      <c r="S152" s="14"/>
      <c r="T152" s="14"/>
      <c r="U152" s="14"/>
      <c r="V152" s="14"/>
      <c r="W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</row>
    <row r="153" spans="17:39" x14ac:dyDescent="0.2">
      <c r="Q153" s="14"/>
      <c r="R153" s="14"/>
      <c r="S153" s="14"/>
      <c r="T153" s="14"/>
      <c r="U153" s="14"/>
      <c r="V153" s="14"/>
      <c r="W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</row>
    <row r="154" spans="17:39" x14ac:dyDescent="0.2">
      <c r="Q154" s="14"/>
      <c r="R154" s="14"/>
      <c r="S154" s="14"/>
      <c r="T154" s="14"/>
      <c r="U154" s="14"/>
      <c r="V154" s="14"/>
      <c r="W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</row>
    <row r="155" spans="17:39" x14ac:dyDescent="0.2">
      <c r="Q155" s="14"/>
      <c r="R155" s="14"/>
      <c r="S155" s="14"/>
      <c r="T155" s="14"/>
      <c r="U155" s="14"/>
      <c r="V155" s="14"/>
      <c r="W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</row>
    <row r="156" spans="17:39" x14ac:dyDescent="0.2">
      <c r="Q156" s="14"/>
      <c r="R156" s="14"/>
      <c r="S156" s="14"/>
      <c r="T156" s="14"/>
      <c r="U156" s="14"/>
      <c r="V156" s="14"/>
      <c r="W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</row>
    <row r="157" spans="17:39" x14ac:dyDescent="0.2">
      <c r="Q157" s="14"/>
      <c r="R157" s="14"/>
      <c r="S157" s="14"/>
      <c r="T157" s="14"/>
      <c r="U157" s="14"/>
      <c r="V157" s="14"/>
      <c r="W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</row>
    <row r="158" spans="17:39" x14ac:dyDescent="0.2">
      <c r="Q158" s="14"/>
      <c r="R158" s="14"/>
      <c r="S158" s="14"/>
      <c r="T158" s="14"/>
      <c r="U158" s="14"/>
      <c r="V158" s="14"/>
      <c r="W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</row>
    <row r="159" spans="17:39" x14ac:dyDescent="0.2">
      <c r="Q159" s="14"/>
      <c r="R159" s="14"/>
      <c r="S159" s="14"/>
      <c r="T159" s="14"/>
      <c r="U159" s="14"/>
      <c r="V159" s="14"/>
      <c r="W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</row>
    <row r="160" spans="17:39" x14ac:dyDescent="0.2">
      <c r="Q160" s="14"/>
      <c r="R160" s="14"/>
      <c r="S160" s="14"/>
      <c r="T160" s="14"/>
      <c r="U160" s="14"/>
      <c r="V160" s="14"/>
      <c r="W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</row>
    <row r="161" spans="17:39" x14ac:dyDescent="0.2">
      <c r="Q161" s="14"/>
      <c r="R161" s="14"/>
      <c r="S161" s="14"/>
      <c r="T161" s="14"/>
      <c r="U161" s="14"/>
      <c r="V161" s="14"/>
      <c r="W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</row>
    <row r="162" spans="17:39" x14ac:dyDescent="0.2">
      <c r="Q162" s="14"/>
      <c r="R162" s="14"/>
      <c r="S162" s="14"/>
      <c r="T162" s="14"/>
      <c r="U162" s="14"/>
      <c r="V162" s="14"/>
      <c r="W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</row>
    <row r="163" spans="17:39" x14ac:dyDescent="0.2">
      <c r="Q163" s="14"/>
      <c r="R163" s="14"/>
      <c r="S163" s="14"/>
      <c r="T163" s="14"/>
      <c r="U163" s="14"/>
      <c r="V163" s="14"/>
      <c r="W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</row>
    <row r="164" spans="17:39" x14ac:dyDescent="0.2">
      <c r="Q164" s="14"/>
      <c r="R164" s="14"/>
      <c r="S164" s="14"/>
      <c r="T164" s="14"/>
      <c r="U164" s="14"/>
      <c r="V164" s="14"/>
      <c r="W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</row>
    <row r="165" spans="17:39" x14ac:dyDescent="0.2">
      <c r="Q165" s="14"/>
      <c r="R165" s="14"/>
      <c r="S165" s="14"/>
      <c r="T165" s="14"/>
      <c r="U165" s="14"/>
      <c r="V165" s="14"/>
      <c r="W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</row>
    <row r="166" spans="17:39" x14ac:dyDescent="0.2">
      <c r="Q166" s="14"/>
      <c r="R166" s="14"/>
      <c r="S166" s="14"/>
      <c r="T166" s="14"/>
      <c r="U166" s="14"/>
      <c r="V166" s="14"/>
      <c r="W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</row>
    <row r="167" spans="17:39" x14ac:dyDescent="0.2">
      <c r="Q167" s="14"/>
      <c r="R167" s="14"/>
      <c r="S167" s="14"/>
      <c r="T167" s="14"/>
      <c r="U167" s="14"/>
      <c r="V167" s="14"/>
      <c r="W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</row>
    <row r="168" spans="17:39" x14ac:dyDescent="0.2">
      <c r="Q168" s="14"/>
      <c r="R168" s="14"/>
      <c r="S168" s="14"/>
      <c r="T168" s="14"/>
      <c r="U168" s="14"/>
      <c r="V168" s="14"/>
      <c r="W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</row>
    <row r="169" spans="17:39" x14ac:dyDescent="0.2">
      <c r="Q169" s="14"/>
      <c r="R169" s="14"/>
      <c r="S169" s="14"/>
      <c r="T169" s="14"/>
      <c r="U169" s="14"/>
      <c r="V169" s="14"/>
      <c r="W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</row>
    <row r="170" spans="17:39" x14ac:dyDescent="0.2">
      <c r="Q170" s="14"/>
      <c r="R170" s="14"/>
      <c r="S170" s="14"/>
      <c r="T170" s="14"/>
      <c r="U170" s="14"/>
      <c r="V170" s="14"/>
      <c r="W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</row>
    <row r="171" spans="17:39" x14ac:dyDescent="0.2">
      <c r="Q171" s="14"/>
      <c r="R171" s="14"/>
      <c r="S171" s="14"/>
      <c r="T171" s="14"/>
      <c r="U171" s="14"/>
      <c r="V171" s="14"/>
      <c r="W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</row>
    <row r="172" spans="17:39" x14ac:dyDescent="0.2">
      <c r="Q172" s="14"/>
      <c r="R172" s="14"/>
      <c r="S172" s="14"/>
      <c r="T172" s="14"/>
      <c r="U172" s="14"/>
      <c r="V172" s="14"/>
      <c r="W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</row>
    <row r="173" spans="17:39" x14ac:dyDescent="0.2">
      <c r="Q173" s="14"/>
      <c r="R173" s="14"/>
      <c r="S173" s="14"/>
      <c r="T173" s="14"/>
      <c r="U173" s="14"/>
      <c r="V173" s="14"/>
      <c r="W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</row>
    <row r="174" spans="17:39" x14ac:dyDescent="0.2">
      <c r="Q174" s="14"/>
      <c r="R174" s="14"/>
      <c r="S174" s="14"/>
      <c r="T174" s="14"/>
      <c r="U174" s="14"/>
      <c r="V174" s="14"/>
      <c r="W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</row>
    <row r="175" spans="17:39" x14ac:dyDescent="0.2">
      <c r="Q175" s="14"/>
      <c r="R175" s="14"/>
      <c r="S175" s="14"/>
      <c r="T175" s="14"/>
      <c r="U175" s="14"/>
      <c r="V175" s="14"/>
      <c r="W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</row>
    <row r="176" spans="17:39" x14ac:dyDescent="0.2">
      <c r="Q176" s="14"/>
      <c r="R176" s="14"/>
      <c r="S176" s="14"/>
      <c r="T176" s="14"/>
      <c r="U176" s="14"/>
      <c r="V176" s="14"/>
      <c r="W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</row>
    <row r="177" spans="17:39" x14ac:dyDescent="0.2">
      <c r="Q177" s="14"/>
      <c r="R177" s="14"/>
      <c r="S177" s="14"/>
      <c r="T177" s="14"/>
      <c r="U177" s="14"/>
      <c r="V177" s="14"/>
      <c r="W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</row>
    <row r="178" spans="17:39" x14ac:dyDescent="0.2">
      <c r="Q178" s="14"/>
      <c r="R178" s="14"/>
      <c r="S178" s="14"/>
      <c r="T178" s="14"/>
      <c r="U178" s="14"/>
      <c r="V178" s="14"/>
      <c r="W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</row>
    <row r="179" spans="17:39" x14ac:dyDescent="0.2">
      <c r="Q179" s="14"/>
      <c r="R179" s="14"/>
      <c r="S179" s="14"/>
      <c r="T179" s="14"/>
      <c r="U179" s="14"/>
      <c r="V179" s="14"/>
      <c r="W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</row>
    <row r="180" spans="17:39" x14ac:dyDescent="0.2">
      <c r="Q180" s="14"/>
      <c r="R180" s="14"/>
      <c r="S180" s="14"/>
      <c r="T180" s="14"/>
      <c r="U180" s="14"/>
      <c r="V180" s="14"/>
      <c r="W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</row>
    <row r="181" spans="17:39" x14ac:dyDescent="0.2">
      <c r="Q181" s="14"/>
      <c r="R181" s="14"/>
      <c r="S181" s="14"/>
      <c r="T181" s="14"/>
      <c r="U181" s="14"/>
      <c r="V181" s="14"/>
      <c r="W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</row>
    <row r="182" spans="17:39" x14ac:dyDescent="0.2">
      <c r="Q182" s="14"/>
      <c r="R182" s="14"/>
      <c r="S182" s="14"/>
      <c r="T182" s="14"/>
      <c r="U182" s="14"/>
      <c r="V182" s="14"/>
      <c r="W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</row>
    <row r="183" spans="17:39" x14ac:dyDescent="0.2">
      <c r="Q183" s="14"/>
      <c r="R183" s="14"/>
      <c r="S183" s="14"/>
      <c r="T183" s="14"/>
      <c r="U183" s="14"/>
      <c r="V183" s="14"/>
      <c r="W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</row>
    <row r="184" spans="17:39" x14ac:dyDescent="0.2">
      <c r="Q184" s="14"/>
      <c r="R184" s="14"/>
      <c r="S184" s="14"/>
      <c r="T184" s="14"/>
      <c r="U184" s="14"/>
      <c r="V184" s="14"/>
      <c r="W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</row>
    <row r="185" spans="17:39" x14ac:dyDescent="0.2">
      <c r="Q185" s="14"/>
      <c r="R185" s="14"/>
      <c r="S185" s="14"/>
      <c r="T185" s="14"/>
      <c r="U185" s="14"/>
      <c r="V185" s="14"/>
      <c r="W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</row>
    <row r="186" spans="17:39" x14ac:dyDescent="0.2">
      <c r="Q186" s="14"/>
      <c r="R186" s="14"/>
      <c r="S186" s="14"/>
      <c r="T186" s="14"/>
      <c r="U186" s="14"/>
      <c r="V186" s="14"/>
      <c r="W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</row>
    <row r="187" spans="17:39" x14ac:dyDescent="0.2">
      <c r="Q187" s="14"/>
      <c r="R187" s="14"/>
      <c r="S187" s="14"/>
      <c r="T187" s="14"/>
      <c r="U187" s="14"/>
      <c r="V187" s="14"/>
      <c r="W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</row>
    <row r="188" spans="17:39" x14ac:dyDescent="0.2">
      <c r="Q188" s="14"/>
      <c r="R188" s="14"/>
      <c r="S188" s="14"/>
      <c r="T188" s="14"/>
      <c r="U188" s="14"/>
      <c r="V188" s="14"/>
      <c r="W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</row>
    <row r="189" spans="17:39" x14ac:dyDescent="0.2">
      <c r="Q189" s="14"/>
      <c r="R189" s="14"/>
      <c r="S189" s="14"/>
      <c r="T189" s="14"/>
      <c r="U189" s="14"/>
      <c r="V189" s="14"/>
      <c r="W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</row>
    <row r="190" spans="17:39" x14ac:dyDescent="0.2">
      <c r="Q190" s="14"/>
      <c r="R190" s="14"/>
      <c r="S190" s="14"/>
      <c r="T190" s="14"/>
      <c r="U190" s="14"/>
      <c r="V190" s="14"/>
      <c r="W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</row>
    <row r="191" spans="17:39" x14ac:dyDescent="0.2">
      <c r="Q191" s="14"/>
      <c r="R191" s="14"/>
      <c r="S191" s="14"/>
      <c r="T191" s="14"/>
      <c r="U191" s="14"/>
      <c r="V191" s="14"/>
      <c r="W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</row>
    <row r="192" spans="17:39" x14ac:dyDescent="0.2">
      <c r="Q192" s="14"/>
      <c r="R192" s="14"/>
      <c r="S192" s="14"/>
      <c r="T192" s="14"/>
      <c r="U192" s="14"/>
      <c r="V192" s="14"/>
      <c r="W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</row>
    <row r="193" spans="17:39" x14ac:dyDescent="0.2">
      <c r="Q193" s="14"/>
      <c r="R193" s="14"/>
      <c r="S193" s="14"/>
      <c r="T193" s="14"/>
      <c r="U193" s="14"/>
      <c r="V193" s="14"/>
      <c r="W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</row>
    <row r="194" spans="17:39" x14ac:dyDescent="0.2">
      <c r="Q194" s="14"/>
      <c r="R194" s="14"/>
      <c r="S194" s="14"/>
      <c r="T194" s="14"/>
      <c r="U194" s="14"/>
      <c r="V194" s="14"/>
      <c r="W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</row>
    <row r="195" spans="17:39" x14ac:dyDescent="0.2">
      <c r="Q195" s="14"/>
      <c r="R195" s="14"/>
      <c r="S195" s="14"/>
      <c r="T195" s="14"/>
      <c r="U195" s="14"/>
      <c r="V195" s="14"/>
      <c r="W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</row>
    <row r="196" spans="17:39" x14ac:dyDescent="0.2">
      <c r="Q196" s="14"/>
      <c r="R196" s="14"/>
      <c r="S196" s="14"/>
      <c r="T196" s="14"/>
      <c r="U196" s="14"/>
      <c r="V196" s="14"/>
      <c r="W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</row>
    <row r="197" spans="17:39" x14ac:dyDescent="0.2">
      <c r="Q197" s="14"/>
      <c r="R197" s="14"/>
      <c r="S197" s="14"/>
      <c r="T197" s="14"/>
      <c r="U197" s="14"/>
      <c r="V197" s="14"/>
      <c r="W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</row>
    <row r="198" spans="17:39" x14ac:dyDescent="0.2">
      <c r="Q198" s="14"/>
      <c r="R198" s="14"/>
      <c r="S198" s="14"/>
      <c r="T198" s="14"/>
      <c r="U198" s="14"/>
      <c r="V198" s="14"/>
      <c r="W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</row>
    <row r="199" spans="17:39" x14ac:dyDescent="0.2">
      <c r="Q199" s="14"/>
      <c r="R199" s="14"/>
      <c r="S199" s="14"/>
      <c r="T199" s="14"/>
      <c r="U199" s="14"/>
      <c r="V199" s="14"/>
      <c r="W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</row>
    <row r="200" spans="17:39" x14ac:dyDescent="0.2">
      <c r="Q200" s="14"/>
      <c r="R200" s="14"/>
      <c r="S200" s="14"/>
      <c r="T200" s="14"/>
      <c r="U200" s="14"/>
      <c r="V200" s="14"/>
      <c r="W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</row>
    <row r="201" spans="17:39" x14ac:dyDescent="0.2">
      <c r="Q201" s="14"/>
      <c r="R201" s="14"/>
      <c r="S201" s="14"/>
      <c r="T201" s="14"/>
      <c r="U201" s="14"/>
      <c r="V201" s="14"/>
      <c r="W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</row>
    <row r="202" spans="17:39" x14ac:dyDescent="0.2">
      <c r="Q202" s="14"/>
      <c r="R202" s="14"/>
      <c r="S202" s="14"/>
      <c r="T202" s="14"/>
      <c r="U202" s="14"/>
      <c r="V202" s="14"/>
      <c r="W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</row>
    <row r="203" spans="17:39" x14ac:dyDescent="0.2">
      <c r="Q203" s="14"/>
      <c r="R203" s="14"/>
      <c r="S203" s="14"/>
      <c r="T203" s="14"/>
      <c r="U203" s="14"/>
      <c r="V203" s="14"/>
      <c r="W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</row>
    <row r="204" spans="17:39" x14ac:dyDescent="0.2">
      <c r="Q204" s="14"/>
      <c r="R204" s="14"/>
      <c r="S204" s="14"/>
      <c r="T204" s="14"/>
      <c r="U204" s="14"/>
      <c r="V204" s="14"/>
      <c r="W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</row>
    <row r="205" spans="17:39" x14ac:dyDescent="0.2">
      <c r="Q205" s="14"/>
      <c r="R205" s="14"/>
      <c r="S205" s="14"/>
      <c r="T205" s="14"/>
      <c r="U205" s="14"/>
      <c r="V205" s="14"/>
      <c r="W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</row>
    <row r="206" spans="17:39" x14ac:dyDescent="0.2">
      <c r="Q206" s="14"/>
      <c r="R206" s="14"/>
      <c r="S206" s="14"/>
      <c r="T206" s="14"/>
      <c r="U206" s="14"/>
      <c r="V206" s="14"/>
      <c r="W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</row>
    <row r="207" spans="17:39" x14ac:dyDescent="0.2">
      <c r="Q207" s="14"/>
      <c r="R207" s="14"/>
      <c r="S207" s="14"/>
      <c r="T207" s="14"/>
      <c r="U207" s="14"/>
      <c r="V207" s="14"/>
      <c r="W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</row>
    <row r="208" spans="17:39" x14ac:dyDescent="0.2">
      <c r="Q208" s="14"/>
      <c r="R208" s="14"/>
      <c r="S208" s="14"/>
      <c r="T208" s="14"/>
      <c r="U208" s="14"/>
      <c r="V208" s="14"/>
      <c r="W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</row>
    <row r="209" spans="17:39" x14ac:dyDescent="0.2">
      <c r="Q209" s="14"/>
      <c r="R209" s="14"/>
      <c r="S209" s="14"/>
      <c r="T209" s="14"/>
      <c r="U209" s="14"/>
      <c r="V209" s="14"/>
      <c r="W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</row>
    <row r="210" spans="17:39" x14ac:dyDescent="0.2">
      <c r="Q210" s="14"/>
      <c r="R210" s="14"/>
      <c r="S210" s="14"/>
      <c r="T210" s="14"/>
      <c r="U210" s="14"/>
      <c r="V210" s="14"/>
      <c r="W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</row>
    <row r="211" spans="17:39" x14ac:dyDescent="0.2">
      <c r="Q211" s="14"/>
      <c r="R211" s="14"/>
      <c r="S211" s="14"/>
      <c r="T211" s="14"/>
      <c r="U211" s="14"/>
      <c r="V211" s="14"/>
      <c r="W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</row>
    <row r="212" spans="17:39" x14ac:dyDescent="0.2">
      <c r="Q212" s="14"/>
      <c r="R212" s="14"/>
      <c r="S212" s="14"/>
      <c r="T212" s="14"/>
      <c r="U212" s="14"/>
      <c r="V212" s="14"/>
      <c r="W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</row>
    <row r="213" spans="17:39" x14ac:dyDescent="0.2">
      <c r="Q213" s="14"/>
      <c r="R213" s="14"/>
      <c r="S213" s="14"/>
      <c r="T213" s="14"/>
      <c r="U213" s="14"/>
      <c r="V213" s="14"/>
      <c r="W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</row>
    <row r="214" spans="17:39" x14ac:dyDescent="0.2">
      <c r="Q214" s="14"/>
      <c r="R214" s="14"/>
      <c r="S214" s="14"/>
      <c r="T214" s="14"/>
      <c r="U214" s="14"/>
      <c r="V214" s="14"/>
      <c r="W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</row>
    <row r="215" spans="17:39" x14ac:dyDescent="0.2">
      <c r="Q215" s="14"/>
      <c r="R215" s="14"/>
      <c r="S215" s="14"/>
      <c r="T215" s="14"/>
      <c r="U215" s="14"/>
      <c r="V215" s="14"/>
      <c r="W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</row>
    <row r="216" spans="17:39" x14ac:dyDescent="0.2">
      <c r="Q216" s="14"/>
      <c r="R216" s="14"/>
      <c r="S216" s="14"/>
      <c r="T216" s="14"/>
      <c r="U216" s="14"/>
      <c r="V216" s="14"/>
      <c r="W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</row>
    <row r="217" spans="17:39" x14ac:dyDescent="0.2">
      <c r="Q217" s="14"/>
      <c r="R217" s="14"/>
      <c r="S217" s="14"/>
      <c r="T217" s="14"/>
      <c r="U217" s="14"/>
      <c r="V217" s="14"/>
      <c r="W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</row>
    <row r="218" spans="17:39" x14ac:dyDescent="0.2">
      <c r="Q218" s="14"/>
      <c r="R218" s="14"/>
      <c r="S218" s="14"/>
      <c r="T218" s="14"/>
      <c r="U218" s="14"/>
      <c r="V218" s="14"/>
      <c r="W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</row>
    <row r="219" spans="17:39" x14ac:dyDescent="0.2">
      <c r="Q219" s="14"/>
      <c r="R219" s="14"/>
      <c r="S219" s="14"/>
      <c r="T219" s="14"/>
      <c r="U219" s="14"/>
      <c r="V219" s="14"/>
      <c r="W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</row>
    <row r="220" spans="17:39" x14ac:dyDescent="0.2">
      <c r="Q220" s="14"/>
      <c r="R220" s="14"/>
      <c r="S220" s="14"/>
      <c r="T220" s="14"/>
      <c r="U220" s="14"/>
      <c r="V220" s="14"/>
      <c r="W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</row>
    <row r="221" spans="17:39" x14ac:dyDescent="0.2">
      <c r="Q221" s="14"/>
      <c r="R221" s="14"/>
      <c r="S221" s="14"/>
      <c r="T221" s="14"/>
      <c r="U221" s="14"/>
      <c r="V221" s="14"/>
      <c r="W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</row>
    <row r="222" spans="17:39" x14ac:dyDescent="0.2">
      <c r="Q222" s="14"/>
      <c r="R222" s="14"/>
      <c r="S222" s="14"/>
      <c r="T222" s="14"/>
      <c r="U222" s="14"/>
      <c r="V222" s="14"/>
      <c r="W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</row>
    <row r="223" spans="17:39" x14ac:dyDescent="0.2">
      <c r="Q223" s="14"/>
      <c r="R223" s="14"/>
      <c r="S223" s="14"/>
      <c r="T223" s="14"/>
      <c r="U223" s="14"/>
      <c r="V223" s="14"/>
      <c r="W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</row>
    <row r="224" spans="17:39" x14ac:dyDescent="0.2">
      <c r="Q224" s="14"/>
      <c r="R224" s="14"/>
      <c r="S224" s="14"/>
      <c r="T224" s="14"/>
      <c r="U224" s="14"/>
      <c r="V224" s="14"/>
      <c r="W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</row>
    <row r="225" spans="17:39" x14ac:dyDescent="0.2">
      <c r="Q225" s="14"/>
      <c r="R225" s="14"/>
      <c r="S225" s="14"/>
      <c r="T225" s="14"/>
      <c r="U225" s="14"/>
      <c r="V225" s="14"/>
      <c r="W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</row>
    <row r="226" spans="17:39" x14ac:dyDescent="0.2">
      <c r="Q226" s="14"/>
      <c r="R226" s="14"/>
      <c r="S226" s="14"/>
      <c r="T226" s="14"/>
      <c r="U226" s="14"/>
      <c r="V226" s="14"/>
      <c r="W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</row>
    <row r="227" spans="17:39" x14ac:dyDescent="0.2">
      <c r="Q227" s="14"/>
      <c r="R227" s="14"/>
      <c r="S227" s="14"/>
      <c r="T227" s="14"/>
      <c r="U227" s="14"/>
      <c r="V227" s="14"/>
      <c r="W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</row>
    <row r="228" spans="17:39" x14ac:dyDescent="0.2">
      <c r="Q228" s="14"/>
      <c r="R228" s="14"/>
      <c r="S228" s="14"/>
      <c r="T228" s="14"/>
      <c r="U228" s="14"/>
      <c r="V228" s="14"/>
      <c r="W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</row>
    <row r="229" spans="17:39" x14ac:dyDescent="0.2">
      <c r="Q229" s="14"/>
      <c r="R229" s="14"/>
      <c r="S229" s="14"/>
      <c r="T229" s="14"/>
      <c r="U229" s="14"/>
      <c r="V229" s="14"/>
      <c r="W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</row>
    <row r="230" spans="17:39" x14ac:dyDescent="0.2">
      <c r="Q230" s="14"/>
      <c r="R230" s="14"/>
      <c r="S230" s="14"/>
      <c r="T230" s="14"/>
      <c r="U230" s="14"/>
      <c r="V230" s="14"/>
      <c r="W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</row>
    <row r="231" spans="17:39" x14ac:dyDescent="0.2">
      <c r="Q231" s="14"/>
      <c r="R231" s="14"/>
      <c r="S231" s="14"/>
      <c r="T231" s="14"/>
      <c r="U231" s="14"/>
      <c r="V231" s="14"/>
      <c r="W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</row>
    <row r="232" spans="17:39" x14ac:dyDescent="0.2">
      <c r="Q232" s="14"/>
      <c r="R232" s="14"/>
      <c r="S232" s="14"/>
      <c r="T232" s="14"/>
      <c r="U232" s="14"/>
      <c r="V232" s="14"/>
      <c r="W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</row>
    <row r="233" spans="17:39" x14ac:dyDescent="0.2">
      <c r="Q233" s="14"/>
      <c r="R233" s="14"/>
      <c r="S233" s="14"/>
      <c r="T233" s="14"/>
      <c r="U233" s="14"/>
      <c r="V233" s="14"/>
      <c r="W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</row>
    <row r="234" spans="17:39" x14ac:dyDescent="0.2">
      <c r="Q234" s="14"/>
      <c r="R234" s="14"/>
      <c r="S234" s="14"/>
      <c r="T234" s="14"/>
      <c r="U234" s="14"/>
      <c r="V234" s="14"/>
      <c r="W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</row>
    <row r="235" spans="17:39" x14ac:dyDescent="0.2">
      <c r="Q235" s="14"/>
      <c r="R235" s="14"/>
      <c r="S235" s="14"/>
      <c r="T235" s="14"/>
      <c r="U235" s="14"/>
      <c r="V235" s="14"/>
      <c r="W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</row>
    <row r="236" spans="17:39" x14ac:dyDescent="0.2">
      <c r="Q236" s="14"/>
      <c r="R236" s="14"/>
      <c r="S236" s="14"/>
      <c r="T236" s="14"/>
      <c r="U236" s="14"/>
      <c r="V236" s="14"/>
      <c r="W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</row>
    <row r="237" spans="17:39" x14ac:dyDescent="0.2">
      <c r="Q237" s="14"/>
      <c r="R237" s="14"/>
      <c r="S237" s="14"/>
      <c r="T237" s="14"/>
      <c r="U237" s="14"/>
      <c r="V237" s="14"/>
      <c r="W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</row>
    <row r="238" spans="17:39" x14ac:dyDescent="0.2">
      <c r="Q238" s="14"/>
      <c r="R238" s="14"/>
      <c r="S238" s="14"/>
      <c r="T238" s="14"/>
      <c r="U238" s="14"/>
      <c r="V238" s="14"/>
      <c r="W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</row>
    <row r="239" spans="17:39" x14ac:dyDescent="0.2">
      <c r="Q239" s="14"/>
      <c r="R239" s="14"/>
      <c r="S239" s="14"/>
      <c r="T239" s="14"/>
      <c r="U239" s="14"/>
      <c r="V239" s="14"/>
      <c r="W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</row>
    <row r="240" spans="17:39" x14ac:dyDescent="0.2">
      <c r="Q240" s="14"/>
      <c r="R240" s="14"/>
      <c r="S240" s="14"/>
      <c r="T240" s="14"/>
      <c r="U240" s="14"/>
      <c r="V240" s="14"/>
      <c r="W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</row>
    <row r="241" spans="17:39" x14ac:dyDescent="0.2">
      <c r="Q241" s="14"/>
      <c r="R241" s="14"/>
      <c r="S241" s="14"/>
      <c r="T241" s="14"/>
      <c r="U241" s="14"/>
      <c r="V241" s="14"/>
      <c r="W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</row>
    <row r="242" spans="17:39" x14ac:dyDescent="0.2">
      <c r="Q242" s="14"/>
      <c r="R242" s="14"/>
      <c r="S242" s="14"/>
      <c r="T242" s="14"/>
      <c r="U242" s="14"/>
      <c r="V242" s="14"/>
      <c r="W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</row>
    <row r="243" spans="17:39" x14ac:dyDescent="0.2">
      <c r="Q243" s="14"/>
      <c r="R243" s="14"/>
      <c r="S243" s="14"/>
      <c r="T243" s="14"/>
      <c r="U243" s="14"/>
      <c r="V243" s="14"/>
      <c r="W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</row>
    <row r="244" spans="17:39" x14ac:dyDescent="0.2">
      <c r="Q244" s="14"/>
      <c r="R244" s="14"/>
      <c r="S244" s="14"/>
      <c r="T244" s="14"/>
      <c r="U244" s="14"/>
      <c r="V244" s="14"/>
      <c r="W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</row>
    <row r="245" spans="17:39" x14ac:dyDescent="0.2">
      <c r="Q245" s="14"/>
      <c r="R245" s="14"/>
      <c r="S245" s="14"/>
      <c r="T245" s="14"/>
      <c r="U245" s="14"/>
      <c r="V245" s="14"/>
      <c r="W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</row>
    <row r="246" spans="17:39" x14ac:dyDescent="0.2">
      <c r="Q246" s="14"/>
      <c r="R246" s="14"/>
      <c r="S246" s="14"/>
      <c r="T246" s="14"/>
      <c r="U246" s="14"/>
      <c r="V246" s="14"/>
      <c r="W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</row>
    <row r="247" spans="17:39" x14ac:dyDescent="0.2">
      <c r="Q247" s="14"/>
      <c r="R247" s="14"/>
      <c r="S247" s="14"/>
      <c r="T247" s="14"/>
      <c r="U247" s="14"/>
      <c r="V247" s="14"/>
      <c r="W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</row>
    <row r="248" spans="17:39" x14ac:dyDescent="0.2">
      <c r="Q248" s="14"/>
      <c r="R248" s="14"/>
      <c r="S248" s="14"/>
      <c r="T248" s="14"/>
      <c r="U248" s="14"/>
      <c r="V248" s="14"/>
      <c r="W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</row>
    <row r="249" spans="17:39" x14ac:dyDescent="0.2">
      <c r="Q249" s="14"/>
      <c r="R249" s="14"/>
      <c r="S249" s="14"/>
      <c r="T249" s="14"/>
      <c r="U249" s="14"/>
      <c r="V249" s="14"/>
      <c r="W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</row>
    <row r="250" spans="17:39" x14ac:dyDescent="0.2">
      <c r="Q250" s="14"/>
      <c r="R250" s="14"/>
      <c r="S250" s="14"/>
      <c r="T250" s="14"/>
      <c r="U250" s="14"/>
      <c r="V250" s="14"/>
      <c r="W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</row>
    <row r="251" spans="17:39" x14ac:dyDescent="0.2">
      <c r="Q251" s="14"/>
      <c r="R251" s="14"/>
      <c r="S251" s="14"/>
      <c r="T251" s="14"/>
      <c r="U251" s="14"/>
      <c r="V251" s="14"/>
      <c r="W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</row>
    <row r="252" spans="17:39" x14ac:dyDescent="0.2">
      <c r="Q252" s="14"/>
      <c r="R252" s="14"/>
      <c r="S252" s="14"/>
      <c r="T252" s="14"/>
      <c r="U252" s="14"/>
      <c r="V252" s="14"/>
      <c r="W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</row>
    <row r="253" spans="17:39" x14ac:dyDescent="0.2">
      <c r="Q253" s="14"/>
      <c r="R253" s="14"/>
      <c r="S253" s="14"/>
      <c r="T253" s="14"/>
      <c r="U253" s="14"/>
      <c r="V253" s="14"/>
      <c r="W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</row>
    <row r="254" spans="17:39" x14ac:dyDescent="0.2">
      <c r="Q254" s="14"/>
      <c r="R254" s="14"/>
      <c r="S254" s="14"/>
      <c r="T254" s="14"/>
      <c r="U254" s="14"/>
      <c r="V254" s="14"/>
      <c r="W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</row>
    <row r="255" spans="17:39" x14ac:dyDescent="0.2">
      <c r="Q255" s="14"/>
      <c r="R255" s="14"/>
      <c r="S255" s="14"/>
      <c r="T255" s="14"/>
      <c r="U255" s="14"/>
      <c r="V255" s="14"/>
      <c r="W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</row>
    <row r="256" spans="17:39" x14ac:dyDescent="0.2">
      <c r="Q256" s="14"/>
      <c r="R256" s="14"/>
      <c r="S256" s="14"/>
      <c r="T256" s="14"/>
      <c r="U256" s="14"/>
      <c r="V256" s="14"/>
      <c r="W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</row>
    <row r="257" spans="17:39" x14ac:dyDescent="0.2">
      <c r="Q257" s="14"/>
      <c r="R257" s="14"/>
      <c r="S257" s="14"/>
      <c r="T257" s="14"/>
      <c r="U257" s="14"/>
      <c r="V257" s="14"/>
      <c r="W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</row>
    <row r="258" spans="17:39" x14ac:dyDescent="0.2">
      <c r="Q258" s="14"/>
      <c r="R258" s="14"/>
      <c r="S258" s="14"/>
      <c r="T258" s="14"/>
      <c r="U258" s="14"/>
      <c r="V258" s="14"/>
      <c r="W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</row>
    <row r="259" spans="17:39" x14ac:dyDescent="0.2">
      <c r="Q259" s="14"/>
      <c r="R259" s="14"/>
      <c r="S259" s="14"/>
      <c r="T259" s="14"/>
      <c r="U259" s="14"/>
      <c r="V259" s="14"/>
      <c r="W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</row>
    <row r="260" spans="17:39" x14ac:dyDescent="0.2">
      <c r="Q260" s="14"/>
      <c r="R260" s="14"/>
      <c r="S260" s="14"/>
      <c r="T260" s="14"/>
      <c r="U260" s="14"/>
      <c r="V260" s="14"/>
      <c r="W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</row>
    <row r="261" spans="17:39" x14ac:dyDescent="0.2">
      <c r="Q261" s="14"/>
      <c r="R261" s="14"/>
      <c r="S261" s="14"/>
      <c r="T261" s="14"/>
      <c r="U261" s="14"/>
      <c r="V261" s="14"/>
      <c r="W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</row>
    <row r="262" spans="17:39" x14ac:dyDescent="0.2">
      <c r="Q262" s="14"/>
      <c r="R262" s="14"/>
      <c r="S262" s="14"/>
      <c r="T262" s="14"/>
      <c r="U262" s="14"/>
      <c r="V262" s="14"/>
      <c r="W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</row>
    <row r="263" spans="17:39" x14ac:dyDescent="0.2">
      <c r="Q263" s="14"/>
      <c r="R263" s="14"/>
      <c r="S263" s="14"/>
      <c r="T263" s="14"/>
      <c r="U263" s="14"/>
      <c r="V263" s="14"/>
      <c r="W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</row>
    <row r="264" spans="17:39" x14ac:dyDescent="0.2">
      <c r="Q264" s="14"/>
      <c r="R264" s="14"/>
      <c r="S264" s="14"/>
      <c r="T264" s="14"/>
      <c r="U264" s="14"/>
      <c r="V264" s="14"/>
      <c r="W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</row>
    <row r="265" spans="17:39" x14ac:dyDescent="0.2">
      <c r="Q265" s="14"/>
      <c r="R265" s="14"/>
      <c r="S265" s="14"/>
      <c r="T265" s="14"/>
      <c r="U265" s="14"/>
      <c r="V265" s="14"/>
      <c r="W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</row>
    <row r="266" spans="17:39" x14ac:dyDescent="0.2">
      <c r="Q266" s="14"/>
      <c r="R266" s="14"/>
      <c r="S266" s="14"/>
      <c r="T266" s="14"/>
      <c r="U266" s="14"/>
      <c r="V266" s="14"/>
      <c r="W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</row>
    <row r="267" spans="17:39" x14ac:dyDescent="0.2">
      <c r="Q267" s="14"/>
      <c r="R267" s="14"/>
      <c r="S267" s="14"/>
      <c r="T267" s="14"/>
      <c r="U267" s="14"/>
      <c r="V267" s="14"/>
      <c r="W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</row>
    <row r="268" spans="17:39" x14ac:dyDescent="0.2">
      <c r="Q268" s="14"/>
      <c r="R268" s="14"/>
      <c r="S268" s="14"/>
      <c r="T268" s="14"/>
      <c r="U268" s="14"/>
      <c r="V268" s="14"/>
      <c r="W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</row>
    <row r="269" spans="17:39" x14ac:dyDescent="0.2">
      <c r="Q269" s="14"/>
      <c r="R269" s="14"/>
      <c r="S269" s="14"/>
      <c r="T269" s="14"/>
      <c r="U269" s="14"/>
      <c r="V269" s="14"/>
      <c r="W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</row>
    <row r="270" spans="17:39" x14ac:dyDescent="0.2">
      <c r="Q270" s="14"/>
      <c r="R270" s="14"/>
      <c r="S270" s="14"/>
      <c r="T270" s="14"/>
      <c r="U270" s="14"/>
      <c r="V270" s="14"/>
      <c r="W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</row>
    <row r="271" spans="17:39" x14ac:dyDescent="0.2">
      <c r="Q271" s="14"/>
      <c r="R271" s="14"/>
      <c r="S271" s="14"/>
      <c r="T271" s="14"/>
      <c r="U271" s="14"/>
      <c r="V271" s="14"/>
      <c r="W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</row>
    <row r="272" spans="17:39" x14ac:dyDescent="0.2">
      <c r="Q272" s="14"/>
      <c r="R272" s="14"/>
      <c r="S272" s="14"/>
      <c r="T272" s="14"/>
      <c r="U272" s="14"/>
      <c r="V272" s="14"/>
      <c r="W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</row>
    <row r="273" spans="17:39" x14ac:dyDescent="0.2">
      <c r="Q273" s="14"/>
      <c r="R273" s="14"/>
      <c r="S273" s="14"/>
      <c r="T273" s="14"/>
      <c r="U273" s="14"/>
      <c r="V273" s="14"/>
      <c r="W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</row>
    <row r="274" spans="17:39" x14ac:dyDescent="0.2">
      <c r="Q274" s="14"/>
      <c r="R274" s="14"/>
      <c r="S274" s="14"/>
      <c r="T274" s="14"/>
      <c r="U274" s="14"/>
      <c r="V274" s="14"/>
      <c r="W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</row>
    <row r="275" spans="17:39" x14ac:dyDescent="0.2">
      <c r="Q275" s="14"/>
      <c r="R275" s="14"/>
      <c r="S275" s="14"/>
      <c r="T275" s="14"/>
      <c r="U275" s="14"/>
      <c r="V275" s="14"/>
      <c r="W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</row>
    <row r="276" spans="17:39" x14ac:dyDescent="0.2">
      <c r="Q276" s="14"/>
      <c r="R276" s="14"/>
      <c r="S276" s="14"/>
      <c r="T276" s="14"/>
      <c r="U276" s="14"/>
      <c r="V276" s="14"/>
      <c r="W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</row>
    <row r="277" spans="17:39" x14ac:dyDescent="0.2">
      <c r="Q277" s="14"/>
      <c r="R277" s="14"/>
      <c r="S277" s="14"/>
      <c r="T277" s="14"/>
      <c r="U277" s="14"/>
      <c r="V277" s="14"/>
      <c r="W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</row>
    <row r="278" spans="17:39" x14ac:dyDescent="0.2">
      <c r="Q278" s="14"/>
      <c r="R278" s="14"/>
      <c r="S278" s="14"/>
      <c r="T278" s="14"/>
      <c r="U278" s="14"/>
      <c r="V278" s="14"/>
      <c r="W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</row>
    <row r="279" spans="17:39" x14ac:dyDescent="0.2">
      <c r="Q279" s="14"/>
      <c r="R279" s="14"/>
      <c r="S279" s="14"/>
      <c r="T279" s="14"/>
      <c r="U279" s="14"/>
      <c r="V279" s="14"/>
      <c r="W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</row>
    <row r="280" spans="17:39" x14ac:dyDescent="0.2">
      <c r="Q280" s="14"/>
      <c r="R280" s="14"/>
      <c r="S280" s="14"/>
      <c r="T280" s="14"/>
      <c r="U280" s="14"/>
      <c r="V280" s="14"/>
      <c r="W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</row>
    <row r="281" spans="17:39" x14ac:dyDescent="0.2">
      <c r="Q281" s="14"/>
      <c r="R281" s="14"/>
      <c r="S281" s="14"/>
      <c r="T281" s="14"/>
      <c r="U281" s="14"/>
      <c r="V281" s="14"/>
      <c r="W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</row>
    <row r="282" spans="17:39" x14ac:dyDescent="0.2">
      <c r="Q282" s="14"/>
      <c r="R282" s="14"/>
      <c r="S282" s="14"/>
      <c r="T282" s="14"/>
      <c r="U282" s="14"/>
      <c r="V282" s="14"/>
      <c r="W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</row>
    <row r="283" spans="17:39" x14ac:dyDescent="0.2">
      <c r="Q283" s="14"/>
      <c r="R283" s="14"/>
      <c r="S283" s="14"/>
      <c r="T283" s="14"/>
      <c r="U283" s="14"/>
      <c r="V283" s="14"/>
      <c r="W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</row>
    <row r="284" spans="17:39" x14ac:dyDescent="0.2">
      <c r="Q284" s="14"/>
      <c r="R284" s="14"/>
      <c r="S284" s="14"/>
      <c r="T284" s="14"/>
      <c r="U284" s="14"/>
      <c r="V284" s="14"/>
      <c r="W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</row>
    <row r="285" spans="17:39" x14ac:dyDescent="0.2">
      <c r="Q285" s="14"/>
      <c r="R285" s="14"/>
      <c r="S285" s="14"/>
      <c r="T285" s="14"/>
      <c r="U285" s="14"/>
      <c r="V285" s="14"/>
      <c r="W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</row>
    <row r="286" spans="17:39" x14ac:dyDescent="0.2">
      <c r="Q286" s="14"/>
      <c r="R286" s="14"/>
      <c r="S286" s="14"/>
      <c r="T286" s="14"/>
      <c r="U286" s="14"/>
      <c r="V286" s="14"/>
      <c r="W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</row>
    <row r="287" spans="17:39" x14ac:dyDescent="0.2">
      <c r="Q287" s="14"/>
      <c r="R287" s="14"/>
      <c r="S287" s="14"/>
      <c r="T287" s="14"/>
      <c r="U287" s="14"/>
      <c r="V287" s="14"/>
      <c r="W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</row>
    <row r="288" spans="17:39" x14ac:dyDescent="0.2">
      <c r="Q288" s="14"/>
      <c r="R288" s="14"/>
      <c r="S288" s="14"/>
      <c r="T288" s="14"/>
      <c r="U288" s="14"/>
      <c r="V288" s="14"/>
      <c r="W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</row>
    <row r="289" spans="17:39" x14ac:dyDescent="0.2">
      <c r="Q289" s="14"/>
      <c r="R289" s="14"/>
      <c r="S289" s="14"/>
      <c r="T289" s="14"/>
      <c r="U289" s="14"/>
      <c r="V289" s="14"/>
      <c r="W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</row>
    <row r="290" spans="17:39" x14ac:dyDescent="0.2">
      <c r="Q290" s="14"/>
      <c r="R290" s="14"/>
      <c r="S290" s="14"/>
      <c r="T290" s="14"/>
      <c r="U290" s="14"/>
      <c r="V290" s="14"/>
      <c r="W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</row>
    <row r="291" spans="17:39" x14ac:dyDescent="0.2">
      <c r="Q291" s="14"/>
      <c r="R291" s="14"/>
      <c r="S291" s="14"/>
      <c r="T291" s="14"/>
      <c r="U291" s="14"/>
      <c r="V291" s="14"/>
      <c r="W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</row>
    <row r="292" spans="17:39" x14ac:dyDescent="0.2">
      <c r="Q292" s="14"/>
      <c r="R292" s="14"/>
      <c r="S292" s="14"/>
      <c r="T292" s="14"/>
      <c r="U292" s="14"/>
      <c r="V292" s="14"/>
      <c r="W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</row>
    <row r="293" spans="17:39" x14ac:dyDescent="0.2">
      <c r="Q293" s="14"/>
      <c r="R293" s="14"/>
      <c r="S293" s="14"/>
      <c r="T293" s="14"/>
      <c r="U293" s="14"/>
      <c r="V293" s="14"/>
      <c r="W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</row>
    <row r="294" spans="17:39" x14ac:dyDescent="0.2">
      <c r="Q294" s="14"/>
      <c r="R294" s="14"/>
      <c r="S294" s="14"/>
      <c r="T294" s="14"/>
      <c r="U294" s="14"/>
      <c r="V294" s="14"/>
      <c r="W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</row>
    <row r="295" spans="17:39" x14ac:dyDescent="0.2">
      <c r="Q295" s="14"/>
      <c r="R295" s="14"/>
      <c r="S295" s="14"/>
      <c r="T295" s="14"/>
      <c r="U295" s="14"/>
      <c r="V295" s="14"/>
      <c r="W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</row>
    <row r="296" spans="17:39" x14ac:dyDescent="0.2">
      <c r="Q296" s="14"/>
      <c r="R296" s="14"/>
      <c r="S296" s="14"/>
      <c r="T296" s="14"/>
      <c r="U296" s="14"/>
      <c r="V296" s="14"/>
      <c r="W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</row>
    <row r="297" spans="17:39" x14ac:dyDescent="0.2">
      <c r="Q297" s="14"/>
      <c r="R297" s="14"/>
      <c r="S297" s="14"/>
      <c r="T297" s="14"/>
      <c r="U297" s="14"/>
      <c r="V297" s="14"/>
      <c r="W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</row>
    <row r="298" spans="17:39" x14ac:dyDescent="0.2">
      <c r="Q298" s="14"/>
      <c r="R298" s="14"/>
      <c r="S298" s="14"/>
      <c r="T298" s="14"/>
      <c r="U298" s="14"/>
      <c r="V298" s="14"/>
      <c r="W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</row>
    <row r="299" spans="17:39" x14ac:dyDescent="0.2">
      <c r="Q299" s="14"/>
      <c r="R299" s="14"/>
      <c r="S299" s="14"/>
      <c r="T299" s="14"/>
      <c r="U299" s="14"/>
      <c r="V299" s="14"/>
      <c r="W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</row>
    <row r="300" spans="17:39" x14ac:dyDescent="0.2">
      <c r="Q300" s="14"/>
      <c r="R300" s="14"/>
      <c r="S300" s="14"/>
      <c r="T300" s="14"/>
      <c r="U300" s="14"/>
      <c r="V300" s="14"/>
      <c r="W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</row>
    <row r="301" spans="17:39" x14ac:dyDescent="0.2">
      <c r="Q301" s="14"/>
      <c r="R301" s="14"/>
      <c r="S301" s="14"/>
      <c r="T301" s="14"/>
      <c r="U301" s="14"/>
      <c r="V301" s="14"/>
      <c r="W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</row>
    <row r="302" spans="17:39" x14ac:dyDescent="0.2">
      <c r="Q302" s="14"/>
      <c r="R302" s="14"/>
      <c r="S302" s="14"/>
      <c r="T302" s="14"/>
      <c r="U302" s="14"/>
      <c r="V302" s="14"/>
      <c r="W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</row>
    <row r="303" spans="17:39" x14ac:dyDescent="0.2">
      <c r="Q303" s="14"/>
      <c r="R303" s="14"/>
      <c r="S303" s="14"/>
      <c r="T303" s="14"/>
      <c r="U303" s="14"/>
      <c r="V303" s="14"/>
      <c r="W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</row>
    <row r="304" spans="17:39" x14ac:dyDescent="0.2">
      <c r="Q304" s="14"/>
      <c r="R304" s="14"/>
      <c r="S304" s="14"/>
      <c r="T304" s="14"/>
      <c r="U304" s="14"/>
      <c r="V304" s="14"/>
      <c r="W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</row>
    <row r="305" spans="17:39" x14ac:dyDescent="0.2">
      <c r="Q305" s="14"/>
      <c r="R305" s="14"/>
      <c r="S305" s="14"/>
      <c r="T305" s="14"/>
      <c r="U305" s="14"/>
      <c r="V305" s="14"/>
      <c r="W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</row>
    <row r="306" spans="17:39" x14ac:dyDescent="0.2">
      <c r="Q306" s="14"/>
      <c r="R306" s="14"/>
      <c r="S306" s="14"/>
      <c r="T306" s="14"/>
      <c r="U306" s="14"/>
      <c r="V306" s="14"/>
      <c r="W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</row>
    <row r="307" spans="17:39" x14ac:dyDescent="0.2">
      <c r="Q307" s="14"/>
      <c r="R307" s="14"/>
      <c r="S307" s="14"/>
      <c r="T307" s="14"/>
      <c r="U307" s="14"/>
      <c r="V307" s="14"/>
      <c r="W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</row>
    <row r="308" spans="17:39" x14ac:dyDescent="0.2">
      <c r="Q308" s="14"/>
      <c r="R308" s="14"/>
      <c r="S308" s="14"/>
      <c r="T308" s="14"/>
      <c r="U308" s="14"/>
      <c r="V308" s="14"/>
      <c r="W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</row>
    <row r="309" spans="17:39" x14ac:dyDescent="0.2">
      <c r="Q309" s="14"/>
      <c r="R309" s="14"/>
      <c r="S309" s="14"/>
      <c r="T309" s="14"/>
      <c r="U309" s="14"/>
      <c r="V309" s="14"/>
      <c r="W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</row>
    <row r="310" spans="17:39" x14ac:dyDescent="0.2">
      <c r="Q310" s="14"/>
      <c r="R310" s="14"/>
      <c r="S310" s="14"/>
      <c r="T310" s="14"/>
      <c r="U310" s="14"/>
      <c r="V310" s="14"/>
      <c r="W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</row>
    <row r="311" spans="17:39" x14ac:dyDescent="0.2">
      <c r="Q311" s="14"/>
      <c r="R311" s="14"/>
      <c r="S311" s="14"/>
      <c r="T311" s="14"/>
      <c r="U311" s="14"/>
      <c r="V311" s="14"/>
      <c r="W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</row>
    <row r="312" spans="17:39" x14ac:dyDescent="0.2">
      <c r="Q312" s="14"/>
      <c r="R312" s="14"/>
      <c r="S312" s="14"/>
      <c r="T312" s="14"/>
      <c r="U312" s="14"/>
      <c r="V312" s="14"/>
      <c r="W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</row>
    <row r="313" spans="17:39" x14ac:dyDescent="0.2">
      <c r="Q313" s="14"/>
      <c r="R313" s="14"/>
      <c r="S313" s="14"/>
      <c r="T313" s="14"/>
      <c r="U313" s="14"/>
      <c r="V313" s="14"/>
      <c r="W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</row>
    <row r="314" spans="17:39" x14ac:dyDescent="0.2">
      <c r="Q314" s="14"/>
      <c r="R314" s="14"/>
      <c r="S314" s="14"/>
      <c r="T314" s="14"/>
      <c r="U314" s="14"/>
      <c r="V314" s="14"/>
      <c r="W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</row>
    <row r="315" spans="17:39" x14ac:dyDescent="0.2">
      <c r="Q315" s="14"/>
      <c r="R315" s="14"/>
      <c r="S315" s="14"/>
      <c r="T315" s="14"/>
      <c r="U315" s="14"/>
      <c r="V315" s="14"/>
      <c r="W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</row>
    <row r="316" spans="17:39" x14ac:dyDescent="0.2">
      <c r="Q316" s="14"/>
      <c r="R316" s="14"/>
      <c r="S316" s="14"/>
      <c r="T316" s="14"/>
      <c r="U316" s="14"/>
      <c r="V316" s="14"/>
      <c r="W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</row>
    <row r="317" spans="17:39" x14ac:dyDescent="0.2">
      <c r="Q317" s="14"/>
      <c r="R317" s="14"/>
      <c r="S317" s="14"/>
      <c r="T317" s="14"/>
      <c r="U317" s="14"/>
      <c r="V317" s="14"/>
      <c r="W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</row>
    <row r="318" spans="17:39" x14ac:dyDescent="0.2">
      <c r="Q318" s="14"/>
      <c r="R318" s="14"/>
      <c r="S318" s="14"/>
      <c r="T318" s="14"/>
      <c r="U318" s="14"/>
      <c r="V318" s="14"/>
      <c r="W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</row>
    <row r="319" spans="17:39" x14ac:dyDescent="0.2">
      <c r="Q319" s="14"/>
      <c r="R319" s="14"/>
      <c r="S319" s="14"/>
      <c r="T319" s="14"/>
      <c r="U319" s="14"/>
      <c r="V319" s="14"/>
      <c r="W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</row>
    <row r="320" spans="17:39" x14ac:dyDescent="0.2">
      <c r="Q320" s="14"/>
      <c r="R320" s="14"/>
      <c r="S320" s="14"/>
      <c r="T320" s="14"/>
      <c r="U320" s="14"/>
      <c r="V320" s="14"/>
      <c r="W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</row>
    <row r="321" spans="17:39" x14ac:dyDescent="0.2">
      <c r="Q321" s="14"/>
      <c r="R321" s="14"/>
      <c r="S321" s="14"/>
      <c r="T321" s="14"/>
      <c r="U321" s="14"/>
      <c r="V321" s="14"/>
      <c r="W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</row>
    <row r="322" spans="17:39" x14ac:dyDescent="0.2">
      <c r="Q322" s="14"/>
      <c r="R322" s="14"/>
      <c r="S322" s="14"/>
      <c r="T322" s="14"/>
      <c r="U322" s="14"/>
      <c r="V322" s="14"/>
      <c r="W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</row>
    <row r="323" spans="17:39" x14ac:dyDescent="0.2">
      <c r="Q323" s="14"/>
      <c r="R323" s="14"/>
      <c r="S323" s="14"/>
      <c r="T323" s="14"/>
      <c r="U323" s="14"/>
      <c r="V323" s="14"/>
      <c r="W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</row>
    <row r="324" spans="17:39" x14ac:dyDescent="0.2">
      <c r="Q324" s="14"/>
      <c r="R324" s="14"/>
      <c r="S324" s="14"/>
      <c r="T324" s="14"/>
      <c r="U324" s="14"/>
      <c r="V324" s="14"/>
      <c r="W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</row>
    <row r="325" spans="17:39" x14ac:dyDescent="0.2">
      <c r="Q325" s="14"/>
      <c r="R325" s="14"/>
      <c r="S325" s="14"/>
      <c r="T325" s="14"/>
      <c r="U325" s="14"/>
      <c r="V325" s="14"/>
      <c r="W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</row>
    <row r="326" spans="17:39" x14ac:dyDescent="0.2">
      <c r="Q326" s="14"/>
      <c r="R326" s="14"/>
      <c r="S326" s="14"/>
      <c r="T326" s="14"/>
      <c r="U326" s="14"/>
      <c r="V326" s="14"/>
      <c r="W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</row>
    <row r="327" spans="17:39" x14ac:dyDescent="0.2">
      <c r="Q327" s="14"/>
      <c r="R327" s="14"/>
      <c r="S327" s="14"/>
      <c r="T327" s="14"/>
      <c r="U327" s="14"/>
      <c r="V327" s="14"/>
      <c r="W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</row>
    <row r="328" spans="17:39" x14ac:dyDescent="0.2">
      <c r="Q328" s="14"/>
      <c r="R328" s="14"/>
      <c r="S328" s="14"/>
      <c r="T328" s="14"/>
      <c r="U328" s="14"/>
      <c r="V328" s="14"/>
      <c r="W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</row>
    <row r="329" spans="17:39" x14ac:dyDescent="0.2">
      <c r="Q329" s="14"/>
      <c r="R329" s="14"/>
      <c r="S329" s="14"/>
      <c r="T329" s="14"/>
      <c r="U329" s="14"/>
      <c r="V329" s="14"/>
      <c r="W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</row>
    <row r="330" spans="17:39" x14ac:dyDescent="0.2">
      <c r="Q330" s="14"/>
      <c r="R330" s="14"/>
      <c r="S330" s="14"/>
      <c r="T330" s="14"/>
      <c r="U330" s="14"/>
      <c r="V330" s="14"/>
      <c r="W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</row>
    <row r="331" spans="17:39" x14ac:dyDescent="0.2">
      <c r="Q331" s="14"/>
      <c r="R331" s="14"/>
      <c r="S331" s="14"/>
      <c r="T331" s="14"/>
      <c r="U331" s="14"/>
      <c r="V331" s="14"/>
      <c r="W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</row>
    <row r="332" spans="17:39" x14ac:dyDescent="0.2">
      <c r="Q332" s="14"/>
      <c r="R332" s="14"/>
      <c r="S332" s="14"/>
      <c r="T332" s="14"/>
      <c r="U332" s="14"/>
      <c r="V332" s="14"/>
      <c r="W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</row>
    <row r="333" spans="17:39" x14ac:dyDescent="0.2">
      <c r="Q333" s="14"/>
      <c r="R333" s="14"/>
      <c r="S333" s="14"/>
      <c r="T333" s="14"/>
      <c r="U333" s="14"/>
      <c r="V333" s="14"/>
      <c r="W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</row>
    <row r="334" spans="17:39" x14ac:dyDescent="0.2">
      <c r="Q334" s="14"/>
      <c r="R334" s="14"/>
      <c r="S334" s="14"/>
      <c r="T334" s="14"/>
      <c r="U334" s="14"/>
      <c r="V334" s="14"/>
      <c r="W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</row>
    <row r="335" spans="17:39" x14ac:dyDescent="0.2">
      <c r="Q335" s="14"/>
      <c r="R335" s="14"/>
      <c r="S335" s="14"/>
      <c r="T335" s="14"/>
      <c r="U335" s="14"/>
      <c r="V335" s="14"/>
      <c r="W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</row>
    <row r="336" spans="17:39" x14ac:dyDescent="0.2">
      <c r="Q336" s="14"/>
      <c r="R336" s="14"/>
      <c r="S336" s="14"/>
      <c r="T336" s="14"/>
      <c r="U336" s="14"/>
      <c r="V336" s="14"/>
      <c r="W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</row>
    <row r="337" spans="17:39" x14ac:dyDescent="0.2">
      <c r="Q337" s="14"/>
      <c r="R337" s="14"/>
      <c r="S337" s="14"/>
      <c r="T337" s="14"/>
      <c r="U337" s="14"/>
      <c r="V337" s="14"/>
      <c r="W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</row>
    <row r="338" spans="17:39" x14ac:dyDescent="0.2">
      <c r="Q338" s="14"/>
      <c r="R338" s="14"/>
      <c r="S338" s="14"/>
      <c r="T338" s="14"/>
      <c r="U338" s="14"/>
      <c r="V338" s="14"/>
      <c r="W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</row>
    <row r="339" spans="17:39" x14ac:dyDescent="0.2">
      <c r="Q339" s="14"/>
      <c r="R339" s="14"/>
      <c r="S339" s="14"/>
      <c r="T339" s="14"/>
      <c r="U339" s="14"/>
      <c r="V339" s="14"/>
      <c r="W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</row>
    <row r="340" spans="17:39" x14ac:dyDescent="0.2">
      <c r="Q340" s="14"/>
      <c r="R340" s="14"/>
      <c r="S340" s="14"/>
      <c r="T340" s="14"/>
      <c r="U340" s="14"/>
      <c r="V340" s="14"/>
      <c r="W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</row>
    <row r="341" spans="17:39" x14ac:dyDescent="0.2">
      <c r="Q341" s="14"/>
      <c r="R341" s="14"/>
      <c r="S341" s="14"/>
      <c r="T341" s="14"/>
      <c r="U341" s="14"/>
      <c r="V341" s="14"/>
      <c r="W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</row>
    <row r="342" spans="17:39" x14ac:dyDescent="0.2">
      <c r="Q342" s="14"/>
      <c r="R342" s="14"/>
      <c r="S342" s="14"/>
      <c r="T342" s="14"/>
      <c r="U342" s="14"/>
      <c r="V342" s="14"/>
      <c r="W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</row>
    <row r="343" spans="17:39" x14ac:dyDescent="0.2">
      <c r="Q343" s="14"/>
      <c r="R343" s="14"/>
      <c r="S343" s="14"/>
      <c r="T343" s="14"/>
      <c r="U343" s="14"/>
      <c r="V343" s="14"/>
      <c r="W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</row>
    <row r="344" spans="17:39" x14ac:dyDescent="0.2">
      <c r="Q344" s="14"/>
      <c r="R344" s="14"/>
      <c r="S344" s="14"/>
      <c r="T344" s="14"/>
      <c r="U344" s="14"/>
      <c r="V344" s="14"/>
      <c r="W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</row>
    <row r="345" spans="17:39" x14ac:dyDescent="0.2">
      <c r="Q345" s="14"/>
      <c r="R345" s="14"/>
      <c r="S345" s="14"/>
      <c r="T345" s="14"/>
      <c r="U345" s="14"/>
      <c r="V345" s="14"/>
      <c r="W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</row>
    <row r="346" spans="17:39" x14ac:dyDescent="0.2">
      <c r="Q346" s="14"/>
      <c r="R346" s="14"/>
      <c r="S346" s="14"/>
      <c r="T346" s="14"/>
      <c r="U346" s="14"/>
      <c r="V346" s="14"/>
      <c r="W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</row>
    <row r="347" spans="17:39" x14ac:dyDescent="0.2">
      <c r="Q347" s="14"/>
      <c r="R347" s="14"/>
      <c r="S347" s="14"/>
      <c r="T347" s="14"/>
      <c r="U347" s="14"/>
      <c r="V347" s="14"/>
      <c r="W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</row>
    <row r="348" spans="17:39" x14ac:dyDescent="0.2">
      <c r="Q348" s="14"/>
      <c r="R348" s="14"/>
      <c r="S348" s="14"/>
      <c r="T348" s="14"/>
      <c r="U348" s="14"/>
      <c r="V348" s="14"/>
      <c r="W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</row>
    <row r="349" spans="17:39" x14ac:dyDescent="0.2">
      <c r="Q349" s="14"/>
      <c r="R349" s="14"/>
      <c r="S349" s="14"/>
      <c r="T349" s="14"/>
      <c r="U349" s="14"/>
      <c r="V349" s="14"/>
      <c r="W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</row>
    <row r="350" spans="17:39" x14ac:dyDescent="0.2">
      <c r="Q350" s="14"/>
      <c r="R350" s="14"/>
      <c r="S350" s="14"/>
      <c r="T350" s="14"/>
      <c r="U350" s="14"/>
      <c r="V350" s="14"/>
      <c r="W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</row>
    <row r="351" spans="17:39" x14ac:dyDescent="0.2">
      <c r="Q351" s="14"/>
      <c r="R351" s="14"/>
      <c r="S351" s="14"/>
      <c r="T351" s="14"/>
      <c r="U351" s="14"/>
      <c r="V351" s="14"/>
      <c r="W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</row>
    <row r="352" spans="17:39" x14ac:dyDescent="0.2">
      <c r="Q352" s="14"/>
      <c r="R352" s="14"/>
      <c r="S352" s="14"/>
      <c r="T352" s="14"/>
      <c r="U352" s="14"/>
      <c r="V352" s="14"/>
      <c r="W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</row>
    <row r="353" spans="17:39" x14ac:dyDescent="0.2">
      <c r="Q353" s="14"/>
      <c r="R353" s="14"/>
      <c r="S353" s="14"/>
      <c r="T353" s="14"/>
      <c r="U353" s="14"/>
      <c r="V353" s="14"/>
      <c r="W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</row>
    <row r="354" spans="17:39" x14ac:dyDescent="0.2">
      <c r="Q354" s="14"/>
      <c r="R354" s="14"/>
      <c r="S354" s="14"/>
      <c r="T354" s="14"/>
      <c r="U354" s="14"/>
      <c r="V354" s="14"/>
      <c r="W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</row>
    <row r="355" spans="17:39" x14ac:dyDescent="0.2">
      <c r="Q355" s="14"/>
      <c r="R355" s="14"/>
      <c r="S355" s="14"/>
      <c r="T355" s="14"/>
      <c r="U355" s="14"/>
      <c r="V355" s="14"/>
      <c r="W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</row>
    <row r="356" spans="17:39" x14ac:dyDescent="0.2">
      <c r="Q356" s="14"/>
      <c r="R356" s="14"/>
      <c r="S356" s="14"/>
      <c r="T356" s="14"/>
      <c r="U356" s="14"/>
      <c r="V356" s="14"/>
      <c r="W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</row>
    <row r="357" spans="17:39" x14ac:dyDescent="0.2">
      <c r="Q357" s="14"/>
      <c r="R357" s="14"/>
      <c r="S357" s="14"/>
      <c r="T357" s="14"/>
      <c r="U357" s="14"/>
      <c r="V357" s="14"/>
      <c r="W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</row>
    <row r="358" spans="17:39" x14ac:dyDescent="0.2">
      <c r="Q358" s="14"/>
      <c r="R358" s="14"/>
      <c r="S358" s="14"/>
      <c r="T358" s="14"/>
      <c r="U358" s="14"/>
      <c r="V358" s="14"/>
      <c r="W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</row>
    <row r="359" spans="17:39" x14ac:dyDescent="0.2">
      <c r="Q359" s="14"/>
      <c r="R359" s="14"/>
      <c r="S359" s="14"/>
      <c r="T359" s="14"/>
      <c r="U359" s="14"/>
      <c r="V359" s="14"/>
      <c r="W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</row>
    <row r="360" spans="17:39" x14ac:dyDescent="0.2">
      <c r="Q360" s="14"/>
      <c r="R360" s="14"/>
      <c r="S360" s="14"/>
      <c r="T360" s="14"/>
      <c r="U360" s="14"/>
      <c r="V360" s="14"/>
      <c r="W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</row>
    <row r="361" spans="17:39" x14ac:dyDescent="0.2">
      <c r="Q361" s="14"/>
      <c r="R361" s="14"/>
      <c r="S361" s="14"/>
      <c r="T361" s="14"/>
      <c r="U361" s="14"/>
      <c r="V361" s="14"/>
      <c r="W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</row>
    <row r="362" spans="17:39" x14ac:dyDescent="0.2">
      <c r="Q362" s="14"/>
      <c r="R362" s="14"/>
      <c r="S362" s="14"/>
      <c r="T362" s="14"/>
      <c r="U362" s="14"/>
      <c r="V362" s="14"/>
      <c r="W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</row>
    <row r="363" spans="17:39" x14ac:dyDescent="0.2">
      <c r="Q363" s="14"/>
      <c r="R363" s="14"/>
      <c r="S363" s="14"/>
      <c r="T363" s="14"/>
      <c r="U363" s="14"/>
      <c r="V363" s="14"/>
      <c r="W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</row>
    <row r="364" spans="17:39" x14ac:dyDescent="0.2">
      <c r="Q364" s="14"/>
      <c r="R364" s="14"/>
      <c r="S364" s="14"/>
      <c r="T364" s="14"/>
      <c r="U364" s="14"/>
      <c r="V364" s="14"/>
      <c r="W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</row>
    <row r="365" spans="17:39" x14ac:dyDescent="0.2">
      <c r="Q365" s="14"/>
      <c r="R365" s="14"/>
      <c r="S365" s="14"/>
      <c r="T365" s="14"/>
      <c r="U365" s="14"/>
      <c r="V365" s="14"/>
      <c r="W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</row>
    <row r="366" spans="17:39" x14ac:dyDescent="0.2">
      <c r="Q366" s="14"/>
      <c r="R366" s="14"/>
      <c r="S366" s="14"/>
      <c r="T366" s="14"/>
      <c r="U366" s="14"/>
      <c r="V366" s="14"/>
      <c r="W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</row>
    <row r="367" spans="17:39" x14ac:dyDescent="0.2">
      <c r="Q367" s="14"/>
      <c r="R367" s="14"/>
      <c r="S367" s="14"/>
      <c r="T367" s="14"/>
      <c r="U367" s="14"/>
      <c r="V367" s="14"/>
      <c r="W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</row>
    <row r="368" spans="17:39" x14ac:dyDescent="0.2">
      <c r="Q368" s="14"/>
      <c r="R368" s="14"/>
      <c r="S368" s="14"/>
      <c r="T368" s="14"/>
      <c r="U368" s="14"/>
      <c r="V368" s="14"/>
      <c r="W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</row>
    <row r="369" spans="17:39" x14ac:dyDescent="0.2">
      <c r="Q369" s="14"/>
      <c r="R369" s="14"/>
      <c r="S369" s="14"/>
      <c r="T369" s="14"/>
      <c r="U369" s="14"/>
      <c r="V369" s="14"/>
      <c r="W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</row>
    <row r="370" spans="17:39" x14ac:dyDescent="0.2">
      <c r="Q370" s="14"/>
      <c r="R370" s="14"/>
      <c r="S370" s="14"/>
      <c r="T370" s="14"/>
      <c r="U370" s="14"/>
      <c r="V370" s="14"/>
      <c r="W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</row>
    <row r="371" spans="17:39" x14ac:dyDescent="0.2">
      <c r="Q371" s="14"/>
      <c r="R371" s="14"/>
      <c r="S371" s="14"/>
      <c r="T371" s="14"/>
      <c r="U371" s="14"/>
      <c r="V371" s="14"/>
      <c r="W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</row>
    <row r="372" spans="17:39" x14ac:dyDescent="0.2">
      <c r="Q372" s="14"/>
      <c r="R372" s="14"/>
      <c r="S372" s="14"/>
      <c r="T372" s="14"/>
      <c r="U372" s="14"/>
      <c r="V372" s="14"/>
      <c r="W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</row>
    <row r="373" spans="17:39" x14ac:dyDescent="0.2">
      <c r="Q373" s="14"/>
      <c r="R373" s="14"/>
      <c r="S373" s="14"/>
      <c r="T373" s="14"/>
      <c r="U373" s="14"/>
      <c r="V373" s="14"/>
      <c r="W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</row>
    <row r="374" spans="17:39" x14ac:dyDescent="0.2">
      <c r="Q374" s="14"/>
      <c r="R374" s="14"/>
      <c r="S374" s="14"/>
      <c r="T374" s="14"/>
      <c r="U374" s="14"/>
      <c r="V374" s="14"/>
      <c r="W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</row>
    <row r="375" spans="17:39" x14ac:dyDescent="0.2">
      <c r="Q375" s="14"/>
      <c r="R375" s="14"/>
      <c r="S375" s="14"/>
      <c r="T375" s="14"/>
      <c r="U375" s="14"/>
      <c r="V375" s="14"/>
      <c r="W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</row>
    <row r="376" spans="17:39" x14ac:dyDescent="0.2">
      <c r="Q376" s="14"/>
      <c r="R376" s="14"/>
      <c r="S376" s="14"/>
      <c r="T376" s="14"/>
      <c r="U376" s="14"/>
      <c r="V376" s="14"/>
      <c r="W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</row>
    <row r="377" spans="17:39" x14ac:dyDescent="0.2">
      <c r="Q377" s="14"/>
      <c r="R377" s="14"/>
      <c r="S377" s="14"/>
      <c r="T377" s="14"/>
      <c r="U377" s="14"/>
      <c r="V377" s="14"/>
      <c r="W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</row>
    <row r="378" spans="17:39" x14ac:dyDescent="0.2">
      <c r="Q378" s="14"/>
      <c r="R378" s="14"/>
      <c r="S378" s="14"/>
      <c r="T378" s="14"/>
      <c r="U378" s="14"/>
      <c r="V378" s="14"/>
      <c r="W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</row>
    <row r="379" spans="17:39" x14ac:dyDescent="0.2">
      <c r="Q379" s="14"/>
      <c r="R379" s="14"/>
      <c r="S379" s="14"/>
      <c r="T379" s="14"/>
      <c r="U379" s="14"/>
      <c r="V379" s="14"/>
      <c r="W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</row>
    <row r="380" spans="17:39" x14ac:dyDescent="0.2">
      <c r="Q380" s="14"/>
      <c r="R380" s="14"/>
      <c r="S380" s="14"/>
      <c r="T380" s="14"/>
      <c r="U380" s="14"/>
      <c r="V380" s="14"/>
      <c r="W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</row>
    <row r="381" spans="17:39" x14ac:dyDescent="0.2">
      <c r="Q381" s="14"/>
      <c r="R381" s="14"/>
      <c r="S381" s="14"/>
      <c r="T381" s="14"/>
      <c r="U381" s="14"/>
      <c r="V381" s="14"/>
      <c r="W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</row>
    <row r="382" spans="17:39" x14ac:dyDescent="0.2">
      <c r="Q382" s="14"/>
      <c r="R382" s="14"/>
      <c r="S382" s="14"/>
      <c r="T382" s="14"/>
      <c r="U382" s="14"/>
      <c r="V382" s="14"/>
      <c r="W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</row>
    <row r="383" spans="17:39" x14ac:dyDescent="0.2">
      <c r="Q383" s="14"/>
      <c r="R383" s="14"/>
      <c r="S383" s="14"/>
      <c r="T383" s="14"/>
      <c r="U383" s="14"/>
      <c r="V383" s="14"/>
      <c r="W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</row>
    <row r="384" spans="17:39" x14ac:dyDescent="0.2">
      <c r="Q384" s="14"/>
      <c r="R384" s="14"/>
      <c r="S384" s="14"/>
      <c r="T384" s="14"/>
      <c r="U384" s="14"/>
      <c r="V384" s="14"/>
      <c r="W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</row>
    <row r="385" spans="17:39" x14ac:dyDescent="0.2">
      <c r="Q385" s="14"/>
      <c r="R385" s="14"/>
      <c r="S385" s="14"/>
      <c r="T385" s="14"/>
      <c r="U385" s="14"/>
      <c r="V385" s="14"/>
      <c r="W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</row>
    <row r="386" spans="17:39" x14ac:dyDescent="0.2">
      <c r="Q386" s="14"/>
      <c r="R386" s="14"/>
      <c r="S386" s="14"/>
      <c r="T386" s="14"/>
      <c r="U386" s="14"/>
      <c r="V386" s="14"/>
      <c r="W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</row>
    <row r="387" spans="17:39" x14ac:dyDescent="0.2">
      <c r="Q387" s="14"/>
      <c r="R387" s="14"/>
      <c r="S387" s="14"/>
      <c r="T387" s="14"/>
      <c r="U387" s="14"/>
      <c r="V387" s="14"/>
      <c r="W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</row>
    <row r="388" spans="17:39" x14ac:dyDescent="0.2">
      <c r="Q388" s="14"/>
      <c r="R388" s="14"/>
      <c r="S388" s="14"/>
      <c r="T388" s="14"/>
      <c r="U388" s="14"/>
      <c r="V388" s="14"/>
      <c r="W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</row>
    <row r="389" spans="17:39" x14ac:dyDescent="0.2">
      <c r="Q389" s="14"/>
      <c r="R389" s="14"/>
      <c r="S389" s="14"/>
      <c r="T389" s="14"/>
      <c r="U389" s="14"/>
      <c r="V389" s="14"/>
      <c r="W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</row>
    <row r="390" spans="17:39" x14ac:dyDescent="0.2">
      <c r="Q390" s="14"/>
      <c r="R390" s="14"/>
      <c r="S390" s="14"/>
      <c r="T390" s="14"/>
      <c r="U390" s="14"/>
      <c r="V390" s="14"/>
      <c r="W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</row>
    <row r="391" spans="17:39" x14ac:dyDescent="0.2">
      <c r="Q391" s="14"/>
      <c r="R391" s="14"/>
      <c r="S391" s="14"/>
      <c r="T391" s="14"/>
      <c r="U391" s="14"/>
      <c r="V391" s="14"/>
      <c r="W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</row>
    <row r="392" spans="17:39" x14ac:dyDescent="0.2">
      <c r="Q392" s="14"/>
      <c r="R392" s="14"/>
      <c r="S392" s="14"/>
      <c r="T392" s="14"/>
      <c r="U392" s="14"/>
      <c r="V392" s="14"/>
      <c r="W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</row>
    <row r="393" spans="17:39" x14ac:dyDescent="0.2">
      <c r="Q393" s="14"/>
      <c r="R393" s="14"/>
      <c r="S393" s="14"/>
      <c r="T393" s="14"/>
      <c r="U393" s="14"/>
      <c r="V393" s="14"/>
      <c r="W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</row>
    <row r="394" spans="17:39" x14ac:dyDescent="0.2">
      <c r="Q394" s="14"/>
      <c r="R394" s="14"/>
      <c r="S394" s="14"/>
      <c r="T394" s="14"/>
      <c r="U394" s="14"/>
      <c r="V394" s="14"/>
      <c r="W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</row>
    <row r="395" spans="17:39" x14ac:dyDescent="0.2">
      <c r="Q395" s="14"/>
      <c r="R395" s="14"/>
      <c r="S395" s="14"/>
      <c r="T395" s="14"/>
      <c r="U395" s="14"/>
      <c r="V395" s="14"/>
      <c r="W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</row>
    <row r="396" spans="17:39" x14ac:dyDescent="0.2">
      <c r="Q396" s="14"/>
      <c r="R396" s="14"/>
      <c r="S396" s="14"/>
      <c r="T396" s="14"/>
      <c r="U396" s="14"/>
      <c r="V396" s="14"/>
      <c r="W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</row>
    <row r="397" spans="17:39" x14ac:dyDescent="0.2">
      <c r="Q397" s="14"/>
      <c r="R397" s="14"/>
      <c r="S397" s="14"/>
      <c r="T397" s="14"/>
      <c r="U397" s="14"/>
      <c r="V397" s="14"/>
      <c r="W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</row>
    <row r="398" spans="17:39" x14ac:dyDescent="0.2">
      <c r="Q398" s="14"/>
      <c r="R398" s="14"/>
      <c r="S398" s="14"/>
      <c r="T398" s="14"/>
      <c r="U398" s="14"/>
      <c r="V398" s="14"/>
      <c r="W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</row>
    <row r="399" spans="17:39" x14ac:dyDescent="0.2">
      <c r="Q399" s="14"/>
      <c r="R399" s="14"/>
      <c r="S399" s="14"/>
      <c r="T399" s="14"/>
      <c r="U399" s="14"/>
      <c r="V399" s="14"/>
      <c r="W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</row>
    <row r="400" spans="17:39" x14ac:dyDescent="0.2">
      <c r="Q400" s="14"/>
      <c r="R400" s="14"/>
      <c r="S400" s="14"/>
      <c r="T400" s="14"/>
      <c r="U400" s="14"/>
      <c r="V400" s="14"/>
      <c r="W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</row>
    <row r="401" spans="17:39" x14ac:dyDescent="0.2">
      <c r="Q401" s="14"/>
      <c r="R401" s="14"/>
      <c r="S401" s="14"/>
      <c r="T401" s="14"/>
      <c r="U401" s="14"/>
      <c r="V401" s="14"/>
      <c r="W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</row>
    <row r="402" spans="17:39" x14ac:dyDescent="0.2">
      <c r="Q402" s="14"/>
      <c r="R402" s="14"/>
      <c r="S402" s="14"/>
      <c r="T402" s="14"/>
      <c r="U402" s="14"/>
      <c r="V402" s="14"/>
      <c r="W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</row>
    <row r="403" spans="17:39" x14ac:dyDescent="0.2">
      <c r="Q403" s="14"/>
      <c r="R403" s="14"/>
      <c r="S403" s="14"/>
      <c r="T403" s="14"/>
      <c r="U403" s="14"/>
      <c r="V403" s="14"/>
      <c r="W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</row>
    <row r="404" spans="17:39" x14ac:dyDescent="0.2">
      <c r="Q404" s="14"/>
      <c r="R404" s="14"/>
      <c r="S404" s="14"/>
      <c r="T404" s="14"/>
      <c r="U404" s="14"/>
      <c r="V404" s="14"/>
      <c r="W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</row>
    <row r="405" spans="17:39" x14ac:dyDescent="0.2">
      <c r="Q405" s="14"/>
      <c r="R405" s="14"/>
      <c r="S405" s="14"/>
      <c r="T405" s="14"/>
      <c r="U405" s="14"/>
      <c r="V405" s="14"/>
      <c r="W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</row>
    <row r="406" spans="17:39" x14ac:dyDescent="0.2">
      <c r="Q406" s="14"/>
      <c r="R406" s="14"/>
      <c r="S406" s="14"/>
      <c r="T406" s="14"/>
      <c r="U406" s="14"/>
      <c r="V406" s="14"/>
      <c r="W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</row>
    <row r="407" spans="17:39" x14ac:dyDescent="0.2">
      <c r="Q407" s="14"/>
      <c r="R407" s="14"/>
      <c r="S407" s="14"/>
      <c r="T407" s="14"/>
      <c r="U407" s="14"/>
      <c r="V407" s="14"/>
      <c r="W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</row>
    <row r="408" spans="17:39" x14ac:dyDescent="0.2">
      <c r="Q408" s="14"/>
      <c r="R408" s="14"/>
      <c r="S408" s="14"/>
      <c r="T408" s="14"/>
      <c r="U408" s="14"/>
      <c r="V408" s="14"/>
      <c r="W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</row>
    <row r="409" spans="17:39" x14ac:dyDescent="0.2">
      <c r="Q409" s="14"/>
      <c r="R409" s="14"/>
      <c r="S409" s="14"/>
      <c r="T409" s="14"/>
      <c r="U409" s="14"/>
      <c r="V409" s="14"/>
      <c r="W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</row>
    <row r="410" spans="17:39" x14ac:dyDescent="0.2">
      <c r="Q410" s="14"/>
      <c r="R410" s="14"/>
      <c r="S410" s="14"/>
      <c r="T410" s="14"/>
      <c r="U410" s="14"/>
      <c r="V410" s="14"/>
      <c r="W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</row>
    <row r="411" spans="17:39" x14ac:dyDescent="0.2">
      <c r="Q411" s="14"/>
      <c r="R411" s="14"/>
      <c r="S411" s="14"/>
      <c r="T411" s="14"/>
      <c r="U411" s="14"/>
      <c r="V411" s="14"/>
      <c r="W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</row>
    <row r="412" spans="17:39" x14ac:dyDescent="0.2">
      <c r="Q412" s="14"/>
      <c r="R412" s="14"/>
      <c r="S412" s="14"/>
      <c r="T412" s="14"/>
      <c r="U412" s="14"/>
      <c r="V412" s="14"/>
      <c r="W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</row>
    <row r="413" spans="17:39" x14ac:dyDescent="0.2">
      <c r="Q413" s="14"/>
      <c r="R413" s="14"/>
      <c r="S413" s="14"/>
      <c r="T413" s="14"/>
      <c r="U413" s="14"/>
      <c r="V413" s="14"/>
      <c r="W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</row>
    <row r="414" spans="17:39" x14ac:dyDescent="0.2">
      <c r="Q414" s="14"/>
      <c r="R414" s="14"/>
      <c r="S414" s="14"/>
      <c r="T414" s="14"/>
      <c r="U414" s="14"/>
      <c r="V414" s="14"/>
      <c r="W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</row>
    <row r="415" spans="17:39" x14ac:dyDescent="0.2">
      <c r="Q415" s="14"/>
      <c r="R415" s="14"/>
      <c r="S415" s="14"/>
      <c r="T415" s="14"/>
      <c r="U415" s="14"/>
      <c r="V415" s="14"/>
      <c r="W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</row>
    <row r="416" spans="17:39" x14ac:dyDescent="0.2">
      <c r="Q416" s="14"/>
      <c r="R416" s="14"/>
      <c r="S416" s="14"/>
      <c r="T416" s="14"/>
      <c r="U416" s="14"/>
      <c r="V416" s="14"/>
      <c r="W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</row>
    <row r="417" spans="17:39" x14ac:dyDescent="0.2">
      <c r="Q417" s="14"/>
      <c r="R417" s="14"/>
      <c r="S417" s="14"/>
      <c r="T417" s="14"/>
      <c r="U417" s="14"/>
      <c r="V417" s="14"/>
      <c r="W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</row>
    <row r="418" spans="17:39" x14ac:dyDescent="0.2">
      <c r="Q418" s="14"/>
      <c r="R418" s="14"/>
      <c r="S418" s="14"/>
      <c r="T418" s="14"/>
      <c r="U418" s="14"/>
      <c r="V418" s="14"/>
      <c r="W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</row>
    <row r="419" spans="17:39" x14ac:dyDescent="0.2">
      <c r="Q419" s="14"/>
      <c r="R419" s="14"/>
      <c r="S419" s="14"/>
      <c r="T419" s="14"/>
      <c r="U419" s="14"/>
      <c r="V419" s="14"/>
      <c r="W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</row>
    <row r="420" spans="17:39" x14ac:dyDescent="0.2">
      <c r="Q420" s="14"/>
      <c r="R420" s="14"/>
      <c r="S420" s="14"/>
      <c r="T420" s="14"/>
      <c r="U420" s="14"/>
      <c r="V420" s="14"/>
      <c r="W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</row>
    <row r="421" spans="17:39" x14ac:dyDescent="0.2">
      <c r="Q421" s="14"/>
      <c r="R421" s="14"/>
      <c r="S421" s="14"/>
      <c r="T421" s="14"/>
      <c r="U421" s="14"/>
      <c r="V421" s="14"/>
      <c r="W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</row>
    <row r="422" spans="17:39" x14ac:dyDescent="0.2">
      <c r="Q422" s="14"/>
      <c r="R422" s="14"/>
      <c r="S422" s="14"/>
      <c r="T422" s="14"/>
      <c r="U422" s="14"/>
      <c r="V422" s="14"/>
      <c r="W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</row>
    <row r="423" spans="17:39" x14ac:dyDescent="0.2">
      <c r="Q423" s="14"/>
      <c r="R423" s="14"/>
      <c r="S423" s="14"/>
      <c r="T423" s="14"/>
      <c r="U423" s="14"/>
      <c r="V423" s="14"/>
      <c r="W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</row>
    <row r="424" spans="17:39" x14ac:dyDescent="0.2">
      <c r="Q424" s="14"/>
      <c r="R424" s="14"/>
      <c r="S424" s="14"/>
      <c r="T424" s="14"/>
      <c r="U424" s="14"/>
      <c r="V424" s="14"/>
      <c r="W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</row>
    <row r="425" spans="17:39" x14ac:dyDescent="0.2">
      <c r="Q425" s="14"/>
      <c r="R425" s="14"/>
      <c r="S425" s="14"/>
      <c r="T425" s="14"/>
      <c r="U425" s="14"/>
      <c r="V425" s="14"/>
      <c r="W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</row>
    <row r="426" spans="17:39" x14ac:dyDescent="0.2">
      <c r="Q426" s="14"/>
      <c r="R426" s="14"/>
      <c r="S426" s="14"/>
      <c r="T426" s="14"/>
      <c r="U426" s="14"/>
      <c r="V426" s="14"/>
      <c r="W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</row>
    <row r="427" spans="17:39" x14ac:dyDescent="0.2">
      <c r="Q427" s="14"/>
      <c r="R427" s="14"/>
      <c r="S427" s="14"/>
      <c r="T427" s="14"/>
      <c r="U427" s="14"/>
      <c r="V427" s="14"/>
      <c r="W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</row>
    <row r="428" spans="17:39" x14ac:dyDescent="0.2">
      <c r="Q428" s="14"/>
      <c r="R428" s="14"/>
      <c r="S428" s="14"/>
      <c r="T428" s="14"/>
      <c r="U428" s="14"/>
      <c r="V428" s="14"/>
      <c r="W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</row>
    <row r="429" spans="17:39" x14ac:dyDescent="0.2">
      <c r="Q429" s="14"/>
      <c r="R429" s="14"/>
      <c r="S429" s="14"/>
      <c r="T429" s="14"/>
      <c r="U429" s="14"/>
      <c r="V429" s="14"/>
      <c r="W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</row>
    <row r="430" spans="17:39" x14ac:dyDescent="0.2">
      <c r="Q430" s="14"/>
      <c r="R430" s="14"/>
      <c r="S430" s="14"/>
      <c r="T430" s="14"/>
      <c r="U430" s="14"/>
      <c r="V430" s="14"/>
      <c r="W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</row>
    <row r="431" spans="17:39" x14ac:dyDescent="0.2">
      <c r="Q431" s="14"/>
      <c r="R431" s="14"/>
      <c r="S431" s="14"/>
      <c r="T431" s="14"/>
      <c r="U431" s="14"/>
      <c r="V431" s="14"/>
      <c r="W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</row>
    <row r="432" spans="17:39" x14ac:dyDescent="0.2">
      <c r="Q432" s="14"/>
      <c r="R432" s="14"/>
      <c r="S432" s="14"/>
      <c r="T432" s="14"/>
      <c r="U432" s="14"/>
      <c r="V432" s="14"/>
      <c r="W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</row>
    <row r="433" spans="17:39" x14ac:dyDescent="0.2">
      <c r="Q433" s="14"/>
      <c r="R433" s="14"/>
      <c r="S433" s="14"/>
      <c r="T433" s="14"/>
      <c r="U433" s="14"/>
      <c r="V433" s="14"/>
      <c r="W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</row>
    <row r="434" spans="17:39" x14ac:dyDescent="0.2">
      <c r="Q434" s="14"/>
      <c r="R434" s="14"/>
      <c r="S434" s="14"/>
      <c r="T434" s="14"/>
      <c r="U434" s="14"/>
      <c r="V434" s="14"/>
      <c r="W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</row>
    <row r="435" spans="17:39" x14ac:dyDescent="0.2">
      <c r="Q435" s="14"/>
      <c r="R435" s="14"/>
      <c r="S435" s="14"/>
      <c r="T435" s="14"/>
      <c r="U435" s="14"/>
      <c r="V435" s="14"/>
      <c r="W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</row>
    <row r="436" spans="17:39" x14ac:dyDescent="0.2">
      <c r="Q436" s="14"/>
      <c r="R436" s="14"/>
      <c r="S436" s="14"/>
      <c r="T436" s="14"/>
      <c r="U436" s="14"/>
      <c r="V436" s="14"/>
      <c r="W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</row>
    <row r="437" spans="17:39" x14ac:dyDescent="0.2">
      <c r="Q437" s="14"/>
      <c r="R437" s="14"/>
      <c r="S437" s="14"/>
      <c r="T437" s="14"/>
      <c r="U437" s="14"/>
      <c r="V437" s="14"/>
      <c r="W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</row>
    <row r="438" spans="17:39" x14ac:dyDescent="0.2">
      <c r="Q438" s="14"/>
      <c r="R438" s="14"/>
      <c r="S438" s="14"/>
      <c r="T438" s="14"/>
      <c r="U438" s="14"/>
      <c r="V438" s="14"/>
      <c r="W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</row>
    <row r="439" spans="17:39" x14ac:dyDescent="0.2">
      <c r="Q439" s="14"/>
      <c r="R439" s="14"/>
      <c r="S439" s="14"/>
      <c r="T439" s="14"/>
      <c r="U439" s="14"/>
      <c r="V439" s="14"/>
      <c r="W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</row>
    <row r="440" spans="17:39" x14ac:dyDescent="0.2">
      <c r="Q440" s="14"/>
      <c r="R440" s="14"/>
      <c r="S440" s="14"/>
      <c r="T440" s="14"/>
      <c r="U440" s="14"/>
      <c r="V440" s="14"/>
      <c r="W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</row>
    <row r="441" spans="17:39" x14ac:dyDescent="0.2">
      <c r="Q441" s="14"/>
      <c r="R441" s="14"/>
      <c r="S441" s="14"/>
      <c r="T441" s="14"/>
      <c r="U441" s="14"/>
      <c r="V441" s="14"/>
      <c r="W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</row>
    <row r="442" spans="17:39" x14ac:dyDescent="0.2">
      <c r="Q442" s="14"/>
      <c r="R442" s="14"/>
      <c r="S442" s="14"/>
      <c r="T442" s="14"/>
      <c r="U442" s="14"/>
      <c r="V442" s="14"/>
      <c r="W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</row>
    <row r="443" spans="17:39" x14ac:dyDescent="0.2">
      <c r="Q443" s="14"/>
      <c r="R443" s="14"/>
      <c r="S443" s="14"/>
      <c r="T443" s="14"/>
      <c r="U443" s="14"/>
      <c r="V443" s="14"/>
      <c r="W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</row>
    <row r="444" spans="17:39" x14ac:dyDescent="0.2">
      <c r="Q444" s="14"/>
      <c r="R444" s="14"/>
      <c r="S444" s="14"/>
      <c r="T444" s="14"/>
      <c r="U444" s="14"/>
      <c r="V444" s="14"/>
      <c r="W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</row>
    <row r="445" spans="17:39" x14ac:dyDescent="0.2">
      <c r="Q445" s="14"/>
      <c r="R445" s="14"/>
      <c r="S445" s="14"/>
      <c r="T445" s="14"/>
      <c r="U445" s="14"/>
      <c r="V445" s="14"/>
      <c r="W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</row>
    <row r="446" spans="17:39" x14ac:dyDescent="0.2">
      <c r="Q446" s="14"/>
      <c r="R446" s="14"/>
      <c r="S446" s="14"/>
      <c r="T446" s="14"/>
      <c r="U446" s="14"/>
      <c r="V446" s="14"/>
      <c r="W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</row>
    <row r="447" spans="17:39" x14ac:dyDescent="0.2">
      <c r="Q447" s="14"/>
      <c r="R447" s="14"/>
      <c r="S447" s="14"/>
      <c r="T447" s="14"/>
      <c r="U447" s="14"/>
      <c r="V447" s="14"/>
      <c r="W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</row>
    <row r="448" spans="17:39" x14ac:dyDescent="0.2">
      <c r="Q448" s="14"/>
      <c r="R448" s="14"/>
      <c r="S448" s="14"/>
      <c r="T448" s="14"/>
      <c r="U448" s="14"/>
      <c r="V448" s="14"/>
      <c r="W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</row>
    <row r="449" spans="17:39" x14ac:dyDescent="0.2">
      <c r="Q449" s="14"/>
      <c r="R449" s="14"/>
      <c r="S449" s="14"/>
      <c r="T449" s="14"/>
      <c r="U449" s="14"/>
      <c r="V449" s="14"/>
      <c r="W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</row>
    <row r="450" spans="17:39" x14ac:dyDescent="0.2">
      <c r="Q450" s="14"/>
      <c r="R450" s="14"/>
      <c r="S450" s="14"/>
      <c r="T450" s="14"/>
      <c r="U450" s="14"/>
      <c r="V450" s="14"/>
      <c r="W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</row>
    <row r="451" spans="17:39" x14ac:dyDescent="0.2">
      <c r="Q451" s="14"/>
      <c r="R451" s="14"/>
      <c r="S451" s="14"/>
      <c r="T451" s="14"/>
      <c r="U451" s="14"/>
      <c r="V451" s="14"/>
      <c r="W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</row>
    <row r="452" spans="17:39" x14ac:dyDescent="0.2">
      <c r="Q452" s="14"/>
      <c r="R452" s="14"/>
      <c r="S452" s="14"/>
      <c r="T452" s="14"/>
      <c r="U452" s="14"/>
      <c r="V452" s="14"/>
      <c r="W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</row>
    <row r="453" spans="17:39" x14ac:dyDescent="0.2">
      <c r="Q453" s="14"/>
      <c r="R453" s="14"/>
      <c r="S453" s="14"/>
      <c r="T453" s="14"/>
      <c r="U453" s="14"/>
      <c r="V453" s="14"/>
      <c r="W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</row>
    <row r="454" spans="17:39" x14ac:dyDescent="0.2">
      <c r="Q454" s="14"/>
      <c r="R454" s="14"/>
      <c r="S454" s="14"/>
      <c r="T454" s="14"/>
      <c r="U454" s="14"/>
      <c r="V454" s="14"/>
      <c r="W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</row>
    <row r="455" spans="17:39" x14ac:dyDescent="0.2">
      <c r="Q455" s="14"/>
      <c r="R455" s="14"/>
      <c r="S455" s="14"/>
      <c r="T455" s="14"/>
      <c r="U455" s="14"/>
      <c r="V455" s="14"/>
      <c r="W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</row>
    <row r="456" spans="17:39" x14ac:dyDescent="0.2">
      <c r="Q456" s="14"/>
      <c r="R456" s="14"/>
      <c r="S456" s="14"/>
      <c r="T456" s="14"/>
      <c r="U456" s="14"/>
      <c r="V456" s="14"/>
      <c r="W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</row>
    <row r="457" spans="17:39" x14ac:dyDescent="0.2">
      <c r="Q457" s="14"/>
      <c r="R457" s="14"/>
      <c r="S457" s="14"/>
      <c r="T457" s="14"/>
      <c r="U457" s="14"/>
      <c r="V457" s="14"/>
      <c r="W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</row>
    <row r="458" spans="17:39" x14ac:dyDescent="0.2">
      <c r="Q458" s="14"/>
      <c r="R458" s="14"/>
      <c r="S458" s="14"/>
      <c r="T458" s="14"/>
      <c r="U458" s="14"/>
      <c r="V458" s="14"/>
      <c r="W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</row>
    <row r="459" spans="17:39" x14ac:dyDescent="0.2">
      <c r="Q459" s="14"/>
      <c r="R459" s="14"/>
      <c r="S459" s="14"/>
      <c r="T459" s="14"/>
      <c r="U459" s="14"/>
      <c r="V459" s="14"/>
      <c r="W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</row>
    <row r="460" spans="17:39" x14ac:dyDescent="0.2">
      <c r="Q460" s="14"/>
      <c r="R460" s="14"/>
      <c r="S460" s="14"/>
      <c r="T460" s="14"/>
      <c r="U460" s="14"/>
      <c r="V460" s="14"/>
      <c r="W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</row>
    <row r="461" spans="17:39" x14ac:dyDescent="0.2">
      <c r="Q461" s="14"/>
      <c r="R461" s="14"/>
      <c r="S461" s="14"/>
      <c r="T461" s="14"/>
      <c r="U461" s="14"/>
      <c r="V461" s="14"/>
      <c r="W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</row>
    <row r="462" spans="17:39" x14ac:dyDescent="0.2">
      <c r="Q462" s="14"/>
      <c r="R462" s="14"/>
      <c r="S462" s="14"/>
      <c r="T462" s="14"/>
      <c r="U462" s="14"/>
      <c r="V462" s="14"/>
      <c r="W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</row>
    <row r="463" spans="17:39" x14ac:dyDescent="0.2">
      <c r="Q463" s="14"/>
      <c r="R463" s="14"/>
      <c r="S463" s="14"/>
      <c r="T463" s="14"/>
      <c r="U463" s="14"/>
      <c r="V463" s="14"/>
      <c r="W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</row>
    <row r="464" spans="17:39" x14ac:dyDescent="0.2">
      <c r="Q464" s="14"/>
      <c r="R464" s="14"/>
      <c r="S464" s="14"/>
      <c r="T464" s="14"/>
      <c r="U464" s="14"/>
      <c r="V464" s="14"/>
      <c r="W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</row>
    <row r="465" spans="17:39" x14ac:dyDescent="0.2">
      <c r="Q465" s="14"/>
      <c r="R465" s="14"/>
      <c r="S465" s="14"/>
      <c r="T465" s="14"/>
      <c r="U465" s="14"/>
      <c r="V465" s="14"/>
      <c r="W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</row>
    <row r="466" spans="17:39" x14ac:dyDescent="0.2">
      <c r="Q466" s="14"/>
      <c r="R466" s="14"/>
      <c r="S466" s="14"/>
      <c r="T466" s="14"/>
      <c r="U466" s="14"/>
      <c r="V466" s="14"/>
      <c r="W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</row>
    <row r="467" spans="17:39" x14ac:dyDescent="0.2">
      <c r="Q467" s="14"/>
      <c r="R467" s="14"/>
      <c r="S467" s="14"/>
      <c r="T467" s="14"/>
      <c r="U467" s="14"/>
      <c r="V467" s="14"/>
      <c r="W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</row>
    <row r="468" spans="17:39" x14ac:dyDescent="0.2">
      <c r="Q468" s="14"/>
      <c r="R468" s="14"/>
      <c r="S468" s="14"/>
      <c r="T468" s="14"/>
      <c r="U468" s="14"/>
      <c r="V468" s="14"/>
      <c r="W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</row>
    <row r="469" spans="17:39" x14ac:dyDescent="0.2">
      <c r="Q469" s="14"/>
      <c r="R469" s="14"/>
      <c r="S469" s="14"/>
      <c r="T469" s="14"/>
      <c r="U469" s="14"/>
      <c r="V469" s="14"/>
      <c r="W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</row>
    <row r="470" spans="17:39" x14ac:dyDescent="0.2">
      <c r="Q470" s="14"/>
      <c r="R470" s="14"/>
      <c r="S470" s="14"/>
      <c r="T470" s="14"/>
      <c r="U470" s="14"/>
      <c r="V470" s="14"/>
      <c r="W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</row>
    <row r="471" spans="17:39" x14ac:dyDescent="0.2">
      <c r="Q471" s="14"/>
      <c r="R471" s="14"/>
      <c r="S471" s="14"/>
      <c r="T471" s="14"/>
      <c r="U471" s="14"/>
      <c r="V471" s="14"/>
      <c r="W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</row>
    <row r="472" spans="17:39" x14ac:dyDescent="0.2">
      <c r="Q472" s="14"/>
      <c r="R472" s="14"/>
      <c r="S472" s="14"/>
      <c r="T472" s="14"/>
      <c r="U472" s="14"/>
      <c r="V472" s="14"/>
      <c r="W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</row>
    <row r="473" spans="17:39" x14ac:dyDescent="0.2">
      <c r="Q473" s="14"/>
      <c r="R473" s="14"/>
      <c r="S473" s="14"/>
      <c r="T473" s="14"/>
      <c r="U473" s="14"/>
      <c r="V473" s="14"/>
      <c r="W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</row>
    <row r="474" spans="17:39" x14ac:dyDescent="0.2">
      <c r="Q474" s="14"/>
      <c r="R474" s="14"/>
      <c r="S474" s="14"/>
      <c r="T474" s="14"/>
      <c r="U474" s="14"/>
      <c r="V474" s="14"/>
      <c r="W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</row>
    <row r="475" spans="17:39" x14ac:dyDescent="0.2">
      <c r="Q475" s="14"/>
      <c r="R475" s="14"/>
      <c r="S475" s="14"/>
      <c r="T475" s="14"/>
      <c r="U475" s="14"/>
      <c r="V475" s="14"/>
      <c r="W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</row>
    <row r="476" spans="17:39" x14ac:dyDescent="0.2">
      <c r="Q476" s="14"/>
      <c r="R476" s="14"/>
      <c r="S476" s="14"/>
      <c r="T476" s="14"/>
      <c r="U476" s="14"/>
      <c r="V476" s="14"/>
      <c r="W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</row>
    <row r="477" spans="17:39" x14ac:dyDescent="0.2">
      <c r="Q477" s="14"/>
      <c r="R477" s="14"/>
      <c r="S477" s="14"/>
      <c r="T477" s="14"/>
      <c r="U477" s="14"/>
      <c r="V477" s="14"/>
      <c r="W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</row>
    <row r="478" spans="17:39" x14ac:dyDescent="0.2">
      <c r="Q478" s="14"/>
      <c r="R478" s="14"/>
      <c r="S478" s="14"/>
      <c r="T478" s="14"/>
      <c r="U478" s="14"/>
      <c r="V478" s="14"/>
      <c r="W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</row>
    <row r="479" spans="17:39" x14ac:dyDescent="0.2">
      <c r="Q479" s="14"/>
      <c r="R479" s="14"/>
      <c r="S479" s="14"/>
      <c r="T479" s="14"/>
      <c r="U479" s="14"/>
      <c r="V479" s="14"/>
      <c r="W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</row>
    <row r="480" spans="17:39" x14ac:dyDescent="0.2">
      <c r="Q480" s="14"/>
      <c r="R480" s="14"/>
      <c r="S480" s="14"/>
      <c r="T480" s="14"/>
      <c r="U480" s="14"/>
      <c r="V480" s="14"/>
      <c r="W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</row>
    <row r="481" spans="17:39" x14ac:dyDescent="0.2">
      <c r="Q481" s="14"/>
      <c r="R481" s="14"/>
      <c r="S481" s="14"/>
      <c r="T481" s="14"/>
      <c r="U481" s="14"/>
      <c r="V481" s="14"/>
      <c r="W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</row>
    <row r="482" spans="17:39" x14ac:dyDescent="0.2">
      <c r="Q482" s="14"/>
      <c r="R482" s="14"/>
      <c r="S482" s="14"/>
      <c r="T482" s="14"/>
      <c r="U482" s="14"/>
      <c r="V482" s="14"/>
      <c r="W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</row>
    <row r="483" spans="17:39" x14ac:dyDescent="0.2">
      <c r="Q483" s="14"/>
      <c r="R483" s="14"/>
      <c r="S483" s="14"/>
      <c r="T483" s="14"/>
      <c r="U483" s="14"/>
      <c r="V483" s="14"/>
      <c r="W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</row>
    <row r="484" spans="17:39" x14ac:dyDescent="0.2">
      <c r="Q484" s="14"/>
      <c r="R484" s="14"/>
      <c r="S484" s="14"/>
      <c r="T484" s="14"/>
      <c r="U484" s="14"/>
      <c r="V484" s="14"/>
      <c r="W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</row>
    <row r="485" spans="17:39" x14ac:dyDescent="0.2">
      <c r="Q485" s="14"/>
      <c r="R485" s="14"/>
      <c r="S485" s="14"/>
      <c r="T485" s="14"/>
      <c r="U485" s="14"/>
      <c r="V485" s="14"/>
      <c r="W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</row>
    <row r="486" spans="17:39" x14ac:dyDescent="0.2">
      <c r="Q486" s="14"/>
      <c r="R486" s="14"/>
      <c r="S486" s="14"/>
      <c r="T486" s="14"/>
      <c r="U486" s="14"/>
      <c r="V486" s="14"/>
      <c r="W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</row>
    <row r="487" spans="17:39" x14ac:dyDescent="0.2">
      <c r="Q487" s="14"/>
      <c r="R487" s="14"/>
      <c r="S487" s="14"/>
      <c r="T487" s="14"/>
      <c r="U487" s="14"/>
      <c r="V487" s="14"/>
      <c r="W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</row>
    <row r="488" spans="17:39" x14ac:dyDescent="0.2">
      <c r="Q488" s="14"/>
      <c r="R488" s="14"/>
      <c r="S488" s="14"/>
      <c r="T488" s="14"/>
      <c r="U488" s="14"/>
      <c r="V488" s="14"/>
      <c r="W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</row>
    <row r="489" spans="17:39" x14ac:dyDescent="0.2">
      <c r="Q489" s="14"/>
      <c r="R489" s="14"/>
      <c r="S489" s="14"/>
      <c r="T489" s="14"/>
      <c r="U489" s="14"/>
      <c r="V489" s="14"/>
      <c r="W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</row>
    <row r="490" spans="17:39" x14ac:dyDescent="0.2">
      <c r="Q490" s="14"/>
      <c r="R490" s="14"/>
      <c r="S490" s="14"/>
      <c r="T490" s="14"/>
      <c r="U490" s="14"/>
      <c r="V490" s="14"/>
      <c r="W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</row>
    <row r="491" spans="17:39" x14ac:dyDescent="0.2">
      <c r="Q491" s="14"/>
      <c r="R491" s="14"/>
      <c r="S491" s="14"/>
      <c r="T491" s="14"/>
      <c r="U491" s="14"/>
      <c r="V491" s="14"/>
      <c r="W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</row>
    <row r="492" spans="17:39" x14ac:dyDescent="0.2">
      <c r="Q492" s="14"/>
      <c r="R492" s="14"/>
      <c r="S492" s="14"/>
      <c r="T492" s="14"/>
      <c r="U492" s="14"/>
      <c r="V492" s="14"/>
      <c r="W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</row>
    <row r="493" spans="17:39" x14ac:dyDescent="0.2">
      <c r="Q493" s="14"/>
      <c r="R493" s="14"/>
      <c r="S493" s="14"/>
      <c r="T493" s="14"/>
      <c r="U493" s="14"/>
      <c r="V493" s="14"/>
      <c r="W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</row>
    <row r="494" spans="17:39" x14ac:dyDescent="0.2">
      <c r="Q494" s="14"/>
      <c r="R494" s="14"/>
      <c r="S494" s="14"/>
      <c r="T494" s="14"/>
      <c r="U494" s="14"/>
      <c r="V494" s="14"/>
      <c r="W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</row>
    <row r="495" spans="17:39" x14ac:dyDescent="0.2">
      <c r="Q495" s="14"/>
      <c r="R495" s="14"/>
      <c r="S495" s="14"/>
      <c r="T495" s="14"/>
      <c r="U495" s="14"/>
      <c r="V495" s="14"/>
      <c r="W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</row>
    <row r="496" spans="17:39" x14ac:dyDescent="0.2">
      <c r="Q496" s="14"/>
      <c r="R496" s="14"/>
      <c r="S496" s="14"/>
      <c r="T496" s="14"/>
      <c r="U496" s="14"/>
      <c r="V496" s="14"/>
      <c r="W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</row>
    <row r="497" spans="17:39" x14ac:dyDescent="0.2">
      <c r="Q497" s="14"/>
      <c r="R497" s="14"/>
      <c r="S497" s="14"/>
      <c r="T497" s="14"/>
      <c r="U497" s="14"/>
      <c r="V497" s="14"/>
      <c r="W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</row>
    <row r="498" spans="17:39" x14ac:dyDescent="0.2">
      <c r="Q498" s="14"/>
      <c r="R498" s="14"/>
      <c r="S498" s="14"/>
      <c r="T498" s="14"/>
      <c r="U498" s="14"/>
      <c r="V498" s="14"/>
      <c r="W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</row>
    <row r="499" spans="17:39" x14ac:dyDescent="0.2">
      <c r="Q499" s="14"/>
      <c r="R499" s="14"/>
      <c r="S499" s="14"/>
      <c r="T499" s="14"/>
      <c r="U499" s="14"/>
      <c r="V499" s="14"/>
      <c r="W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</row>
    <row r="500" spans="17:39" x14ac:dyDescent="0.2">
      <c r="Q500" s="14"/>
      <c r="R500" s="14"/>
      <c r="S500" s="14"/>
      <c r="T500" s="14"/>
      <c r="U500" s="14"/>
      <c r="V500" s="14"/>
      <c r="W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</row>
    <row r="501" spans="17:39" x14ac:dyDescent="0.2">
      <c r="Q501" s="14"/>
      <c r="R501" s="14"/>
      <c r="S501" s="14"/>
      <c r="T501" s="14"/>
      <c r="U501" s="14"/>
      <c r="V501" s="14"/>
      <c r="W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</row>
    <row r="502" spans="17:39" x14ac:dyDescent="0.2">
      <c r="Q502" s="14"/>
      <c r="R502" s="14"/>
      <c r="S502" s="14"/>
      <c r="T502" s="14"/>
      <c r="U502" s="14"/>
      <c r="V502" s="14"/>
      <c r="W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</row>
    <row r="503" spans="17:39" x14ac:dyDescent="0.2">
      <c r="Q503" s="14"/>
      <c r="R503" s="14"/>
      <c r="S503" s="14"/>
      <c r="T503" s="14"/>
      <c r="U503" s="14"/>
      <c r="V503" s="14"/>
      <c r="W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</row>
    <row r="504" spans="17:39" x14ac:dyDescent="0.2">
      <c r="Q504" s="14"/>
      <c r="R504" s="14"/>
      <c r="S504" s="14"/>
      <c r="T504" s="14"/>
      <c r="U504" s="14"/>
      <c r="V504" s="14"/>
      <c r="W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</row>
    <row r="505" spans="17:39" x14ac:dyDescent="0.2">
      <c r="Q505" s="14"/>
      <c r="R505" s="14"/>
      <c r="S505" s="14"/>
      <c r="T505" s="14"/>
      <c r="U505" s="14"/>
      <c r="V505" s="14"/>
      <c r="W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</row>
    <row r="506" spans="17:39" x14ac:dyDescent="0.2">
      <c r="Q506" s="14"/>
      <c r="R506" s="14"/>
      <c r="S506" s="14"/>
      <c r="T506" s="14"/>
      <c r="U506" s="14"/>
      <c r="V506" s="14"/>
      <c r="W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</row>
    <row r="507" spans="17:39" x14ac:dyDescent="0.2">
      <c r="Q507" s="14"/>
      <c r="R507" s="14"/>
      <c r="S507" s="14"/>
      <c r="T507" s="14"/>
      <c r="U507" s="14"/>
      <c r="V507" s="14"/>
      <c r="W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</row>
    <row r="508" spans="17:39" x14ac:dyDescent="0.2">
      <c r="Q508" s="14"/>
      <c r="R508" s="14"/>
      <c r="S508" s="14"/>
      <c r="T508" s="14"/>
      <c r="U508" s="14"/>
      <c r="V508" s="14"/>
      <c r="W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</row>
    <row r="509" spans="17:39" x14ac:dyDescent="0.2">
      <c r="Q509" s="14"/>
      <c r="R509" s="14"/>
      <c r="S509" s="14"/>
      <c r="T509" s="14"/>
      <c r="U509" s="14"/>
      <c r="V509" s="14"/>
      <c r="W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</row>
    <row r="510" spans="17:39" x14ac:dyDescent="0.2">
      <c r="Q510" s="14"/>
      <c r="R510" s="14"/>
      <c r="S510" s="14"/>
      <c r="T510" s="14"/>
      <c r="U510" s="14"/>
      <c r="V510" s="14"/>
      <c r="W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</row>
    <row r="511" spans="17:39" x14ac:dyDescent="0.2">
      <c r="Q511" s="14"/>
      <c r="R511" s="14"/>
      <c r="S511" s="14"/>
      <c r="T511" s="14"/>
      <c r="U511" s="14"/>
      <c r="V511" s="14"/>
      <c r="W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</row>
    <row r="512" spans="17:39" x14ac:dyDescent="0.2">
      <c r="Q512" s="14"/>
      <c r="R512" s="14"/>
      <c r="S512" s="14"/>
      <c r="T512" s="14"/>
      <c r="U512" s="14"/>
      <c r="V512" s="14"/>
      <c r="W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</row>
    <row r="513" spans="17:39" x14ac:dyDescent="0.2">
      <c r="Q513" s="14"/>
      <c r="R513" s="14"/>
      <c r="S513" s="14"/>
      <c r="T513" s="14"/>
      <c r="U513" s="14"/>
      <c r="V513" s="14"/>
      <c r="W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</row>
    <row r="514" spans="17:39" x14ac:dyDescent="0.2">
      <c r="Q514" s="14"/>
      <c r="R514" s="14"/>
      <c r="S514" s="14"/>
      <c r="T514" s="14"/>
      <c r="U514" s="14"/>
      <c r="V514" s="14"/>
      <c r="W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</row>
    <row r="515" spans="17:39" x14ac:dyDescent="0.2">
      <c r="Q515" s="14"/>
      <c r="R515" s="14"/>
      <c r="S515" s="14"/>
      <c r="T515" s="14"/>
      <c r="U515" s="14"/>
      <c r="V515" s="14"/>
      <c r="W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</row>
    <row r="516" spans="17:39" x14ac:dyDescent="0.2">
      <c r="Q516" s="14"/>
      <c r="R516" s="14"/>
      <c r="S516" s="14"/>
      <c r="T516" s="14"/>
      <c r="U516" s="14"/>
      <c r="V516" s="14"/>
      <c r="W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</row>
    <row r="517" spans="17:39" x14ac:dyDescent="0.2">
      <c r="Q517" s="14"/>
      <c r="R517" s="14"/>
      <c r="S517" s="14"/>
      <c r="T517" s="14"/>
      <c r="U517" s="14"/>
      <c r="V517" s="14"/>
      <c r="W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</row>
    <row r="518" spans="17:39" x14ac:dyDescent="0.2">
      <c r="Q518" s="14"/>
      <c r="R518" s="14"/>
      <c r="S518" s="14"/>
      <c r="T518" s="14"/>
      <c r="U518" s="14"/>
      <c r="V518" s="14"/>
      <c r="W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</row>
    <row r="519" spans="17:39" x14ac:dyDescent="0.2">
      <c r="Q519" s="14"/>
      <c r="R519" s="14"/>
      <c r="S519" s="14"/>
      <c r="T519" s="14"/>
      <c r="U519" s="14"/>
      <c r="V519" s="14"/>
      <c r="W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</row>
    <row r="520" spans="17:39" x14ac:dyDescent="0.2">
      <c r="Q520" s="14"/>
      <c r="R520" s="14"/>
      <c r="S520" s="14"/>
      <c r="T520" s="14"/>
      <c r="U520" s="14"/>
      <c r="V520" s="14"/>
      <c r="W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</row>
    <row r="521" spans="17:39" x14ac:dyDescent="0.2">
      <c r="Q521" s="14"/>
      <c r="R521" s="14"/>
      <c r="S521" s="14"/>
      <c r="T521" s="14"/>
      <c r="U521" s="14"/>
      <c r="V521" s="14"/>
      <c r="W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</row>
    <row r="522" spans="17:39" x14ac:dyDescent="0.2">
      <c r="Q522" s="14"/>
      <c r="R522" s="14"/>
      <c r="S522" s="14"/>
      <c r="T522" s="14"/>
      <c r="U522" s="14"/>
      <c r="V522" s="14"/>
      <c r="W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</row>
    <row r="523" spans="17:39" x14ac:dyDescent="0.2">
      <c r="Q523" s="14"/>
      <c r="R523" s="14"/>
      <c r="S523" s="14"/>
      <c r="T523" s="14"/>
      <c r="U523" s="14"/>
      <c r="V523" s="14"/>
      <c r="W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</row>
    <row r="524" spans="17:39" x14ac:dyDescent="0.2">
      <c r="Q524" s="14"/>
      <c r="R524" s="14"/>
      <c r="S524" s="14"/>
      <c r="T524" s="14"/>
      <c r="U524" s="14"/>
      <c r="V524" s="14"/>
      <c r="W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</row>
    <row r="525" spans="17:39" x14ac:dyDescent="0.2">
      <c r="Q525" s="14"/>
      <c r="R525" s="14"/>
      <c r="S525" s="14"/>
      <c r="T525" s="14"/>
      <c r="U525" s="14"/>
      <c r="V525" s="14"/>
      <c r="W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</row>
    <row r="526" spans="17:39" x14ac:dyDescent="0.2">
      <c r="Q526" s="14"/>
      <c r="R526" s="14"/>
      <c r="S526" s="14"/>
      <c r="T526" s="14"/>
      <c r="U526" s="14"/>
      <c r="V526" s="14"/>
      <c r="W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</row>
    <row r="527" spans="17:39" x14ac:dyDescent="0.2">
      <c r="Q527" s="14"/>
      <c r="R527" s="14"/>
      <c r="S527" s="14"/>
      <c r="T527" s="14"/>
      <c r="U527" s="14"/>
      <c r="V527" s="14"/>
      <c r="W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</row>
    <row r="528" spans="17:39" x14ac:dyDescent="0.2">
      <c r="Q528" s="14"/>
      <c r="R528" s="14"/>
      <c r="S528" s="14"/>
      <c r="T528" s="14"/>
      <c r="U528" s="14"/>
      <c r="V528" s="14"/>
      <c r="W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</row>
    <row r="529" spans="17:39" x14ac:dyDescent="0.2">
      <c r="Q529" s="14"/>
      <c r="R529" s="14"/>
      <c r="S529" s="14"/>
      <c r="T529" s="14"/>
      <c r="U529" s="14"/>
      <c r="V529" s="14"/>
      <c r="W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</row>
    <row r="530" spans="17:39" x14ac:dyDescent="0.2">
      <c r="Q530" s="14"/>
      <c r="R530" s="14"/>
      <c r="S530" s="14"/>
      <c r="T530" s="14"/>
      <c r="U530" s="14"/>
      <c r="V530" s="14"/>
      <c r="W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</row>
    <row r="531" spans="17:39" x14ac:dyDescent="0.2">
      <c r="Q531" s="14"/>
      <c r="R531" s="14"/>
      <c r="S531" s="14"/>
      <c r="T531" s="14"/>
      <c r="U531" s="14"/>
      <c r="V531" s="14"/>
      <c r="W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</row>
    <row r="532" spans="17:39" x14ac:dyDescent="0.2">
      <c r="Q532" s="14"/>
      <c r="R532" s="14"/>
      <c r="S532" s="14"/>
      <c r="T532" s="14"/>
      <c r="U532" s="14"/>
      <c r="V532" s="14"/>
      <c r="W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</row>
    <row r="533" spans="17:39" x14ac:dyDescent="0.2">
      <c r="Q533" s="14"/>
      <c r="R533" s="14"/>
      <c r="S533" s="14"/>
      <c r="T533" s="14"/>
      <c r="U533" s="14"/>
      <c r="V533" s="14"/>
      <c r="W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</row>
    <row r="534" spans="17:39" x14ac:dyDescent="0.2">
      <c r="Q534" s="14"/>
      <c r="R534" s="14"/>
      <c r="S534" s="14"/>
      <c r="T534" s="14"/>
      <c r="U534" s="14"/>
      <c r="V534" s="14"/>
      <c r="W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</row>
    <row r="535" spans="17:39" x14ac:dyDescent="0.2">
      <c r="Q535" s="14"/>
      <c r="R535" s="14"/>
      <c r="S535" s="14"/>
      <c r="T535" s="14"/>
      <c r="U535" s="14"/>
      <c r="V535" s="14"/>
      <c r="W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</row>
    <row r="536" spans="17:39" x14ac:dyDescent="0.2">
      <c r="Q536" s="14"/>
      <c r="R536" s="14"/>
      <c r="S536" s="14"/>
      <c r="T536" s="14"/>
      <c r="U536" s="14"/>
      <c r="V536" s="14"/>
      <c r="W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</row>
    <row r="537" spans="17:39" x14ac:dyDescent="0.2">
      <c r="Q537" s="14"/>
      <c r="R537" s="14"/>
      <c r="S537" s="14"/>
      <c r="T537" s="14"/>
      <c r="U537" s="14"/>
      <c r="V537" s="14"/>
      <c r="W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</row>
    <row r="538" spans="17:39" x14ac:dyDescent="0.2">
      <c r="Q538" s="14"/>
      <c r="R538" s="14"/>
      <c r="S538" s="14"/>
      <c r="T538" s="14"/>
      <c r="U538" s="14"/>
      <c r="V538" s="14"/>
      <c r="W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</row>
    <row r="539" spans="17:39" x14ac:dyDescent="0.2">
      <c r="Q539" s="14"/>
      <c r="R539" s="14"/>
      <c r="S539" s="14"/>
      <c r="T539" s="14"/>
      <c r="U539" s="14"/>
      <c r="V539" s="14"/>
      <c r="W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</row>
    <row r="540" spans="17:39" x14ac:dyDescent="0.2">
      <c r="Q540" s="14"/>
      <c r="R540" s="14"/>
      <c r="S540" s="14"/>
      <c r="T540" s="14"/>
      <c r="U540" s="14"/>
      <c r="V540" s="14"/>
      <c r="W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</row>
    <row r="541" spans="17:39" x14ac:dyDescent="0.2">
      <c r="Q541" s="14"/>
      <c r="R541" s="14"/>
      <c r="S541" s="14"/>
      <c r="T541" s="14"/>
      <c r="U541" s="14"/>
      <c r="V541" s="14"/>
      <c r="W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</row>
    <row r="542" spans="17:39" x14ac:dyDescent="0.2">
      <c r="Q542" s="14"/>
      <c r="R542" s="14"/>
      <c r="S542" s="14"/>
      <c r="T542" s="14"/>
      <c r="U542" s="14"/>
      <c r="V542" s="14"/>
      <c r="W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</row>
    <row r="543" spans="17:39" x14ac:dyDescent="0.2">
      <c r="Q543" s="14"/>
      <c r="R543" s="14"/>
      <c r="S543" s="14"/>
      <c r="T543" s="14"/>
      <c r="U543" s="14"/>
      <c r="V543" s="14"/>
      <c r="W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</row>
    <row r="544" spans="17:39" x14ac:dyDescent="0.2">
      <c r="Q544" s="14"/>
      <c r="R544" s="14"/>
      <c r="S544" s="14"/>
      <c r="T544" s="14"/>
      <c r="U544" s="14"/>
      <c r="V544" s="14"/>
      <c r="W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</row>
    <row r="545" spans="17:39" x14ac:dyDescent="0.2">
      <c r="Q545" s="14"/>
      <c r="R545" s="14"/>
      <c r="S545" s="14"/>
      <c r="T545" s="14"/>
      <c r="U545" s="14"/>
      <c r="V545" s="14"/>
      <c r="W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</row>
    <row r="546" spans="17:39" x14ac:dyDescent="0.2">
      <c r="Q546" s="14"/>
      <c r="R546" s="14"/>
      <c r="S546" s="14"/>
      <c r="T546" s="14"/>
      <c r="U546" s="14"/>
      <c r="V546" s="14"/>
      <c r="W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</row>
    <row r="547" spans="17:39" x14ac:dyDescent="0.2">
      <c r="Q547" s="14"/>
      <c r="R547" s="14"/>
      <c r="S547" s="14"/>
      <c r="T547" s="14"/>
      <c r="U547" s="14"/>
      <c r="V547" s="14"/>
      <c r="W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</row>
    <row r="548" spans="17:39" x14ac:dyDescent="0.2">
      <c r="Q548" s="14"/>
      <c r="R548" s="14"/>
      <c r="S548" s="14"/>
      <c r="T548" s="14"/>
      <c r="U548" s="14"/>
      <c r="V548" s="14"/>
      <c r="W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</row>
    <row r="549" spans="17:39" x14ac:dyDescent="0.2">
      <c r="Q549" s="14"/>
      <c r="R549" s="14"/>
      <c r="S549" s="14"/>
      <c r="T549" s="14"/>
      <c r="U549" s="14"/>
      <c r="V549" s="14"/>
      <c r="W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</row>
    <row r="550" spans="17:39" x14ac:dyDescent="0.2">
      <c r="Q550" s="14"/>
      <c r="R550" s="14"/>
      <c r="S550" s="14"/>
      <c r="T550" s="14"/>
      <c r="U550" s="14"/>
      <c r="V550" s="14"/>
      <c r="W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</row>
    <row r="551" spans="17:39" x14ac:dyDescent="0.2">
      <c r="Q551" s="14"/>
      <c r="R551" s="14"/>
      <c r="S551" s="14"/>
      <c r="T551" s="14"/>
      <c r="U551" s="14"/>
      <c r="V551" s="14"/>
      <c r="W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</row>
    <row r="552" spans="17:39" x14ac:dyDescent="0.2">
      <c r="Q552" s="14"/>
      <c r="R552" s="14"/>
      <c r="S552" s="14"/>
      <c r="T552" s="14"/>
      <c r="U552" s="14"/>
      <c r="V552" s="14"/>
      <c r="W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</row>
    <row r="553" spans="17:39" x14ac:dyDescent="0.2">
      <c r="Q553" s="14"/>
      <c r="R553" s="14"/>
      <c r="S553" s="14"/>
      <c r="T553" s="14"/>
      <c r="U553" s="14"/>
      <c r="V553" s="14"/>
      <c r="W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</row>
    <row r="554" spans="17:39" x14ac:dyDescent="0.2">
      <c r="Q554" s="14"/>
      <c r="R554" s="14"/>
      <c r="S554" s="14"/>
      <c r="T554" s="14"/>
      <c r="U554" s="14"/>
      <c r="V554" s="14"/>
      <c r="W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</row>
    <row r="555" spans="17:39" x14ac:dyDescent="0.2">
      <c r="Q555" s="14"/>
      <c r="R555" s="14"/>
      <c r="S555" s="14"/>
      <c r="T555" s="14"/>
      <c r="U555" s="14"/>
      <c r="V555" s="14"/>
      <c r="W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</row>
    <row r="556" spans="17:39" x14ac:dyDescent="0.2">
      <c r="Q556" s="14"/>
      <c r="R556" s="14"/>
      <c r="S556" s="14"/>
      <c r="T556" s="14"/>
      <c r="U556" s="14"/>
      <c r="V556" s="14"/>
      <c r="W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</row>
    <row r="557" spans="17:39" x14ac:dyDescent="0.2">
      <c r="Q557" s="14"/>
      <c r="R557" s="14"/>
      <c r="S557" s="14"/>
      <c r="T557" s="14"/>
      <c r="U557" s="14"/>
      <c r="V557" s="14"/>
      <c r="W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</row>
    <row r="558" spans="17:39" x14ac:dyDescent="0.2">
      <c r="Q558" s="14"/>
      <c r="R558" s="14"/>
      <c r="S558" s="14"/>
      <c r="T558" s="14"/>
      <c r="U558" s="14"/>
      <c r="V558" s="14"/>
      <c r="W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</row>
    <row r="559" spans="17:39" x14ac:dyDescent="0.2">
      <c r="Q559" s="14"/>
      <c r="R559" s="14"/>
      <c r="S559" s="14"/>
      <c r="T559" s="14"/>
      <c r="U559" s="14"/>
      <c r="V559" s="14"/>
      <c r="W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</row>
    <row r="560" spans="17:39" x14ac:dyDescent="0.2">
      <c r="Q560" s="14"/>
      <c r="R560" s="14"/>
      <c r="S560" s="14"/>
      <c r="T560" s="14"/>
      <c r="U560" s="14"/>
      <c r="V560" s="14"/>
      <c r="W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</row>
    <row r="561" spans="17:39" x14ac:dyDescent="0.2">
      <c r="Q561" s="14"/>
      <c r="R561" s="14"/>
      <c r="S561" s="14"/>
      <c r="T561" s="14"/>
      <c r="U561" s="14"/>
      <c r="V561" s="14"/>
      <c r="W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</row>
    <row r="562" spans="17:39" x14ac:dyDescent="0.2">
      <c r="Q562" s="14"/>
      <c r="R562" s="14"/>
      <c r="S562" s="14"/>
      <c r="T562" s="14"/>
      <c r="U562" s="14"/>
      <c r="V562" s="14"/>
      <c r="W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</row>
    <row r="563" spans="17:39" x14ac:dyDescent="0.2">
      <c r="Q563" s="14"/>
      <c r="R563" s="14"/>
      <c r="S563" s="14"/>
      <c r="T563" s="14"/>
      <c r="U563" s="14"/>
      <c r="V563" s="14"/>
      <c r="W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</row>
    <row r="564" spans="17:39" x14ac:dyDescent="0.2">
      <c r="Q564" s="14"/>
      <c r="R564" s="14"/>
      <c r="S564" s="14"/>
      <c r="T564" s="14"/>
      <c r="U564" s="14"/>
      <c r="V564" s="14"/>
      <c r="W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</row>
    <row r="565" spans="17:39" x14ac:dyDescent="0.2">
      <c r="Q565" s="14"/>
      <c r="R565" s="14"/>
      <c r="S565" s="14"/>
      <c r="T565" s="14"/>
      <c r="U565" s="14"/>
      <c r="V565" s="14"/>
      <c r="W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</row>
    <row r="566" spans="17:39" x14ac:dyDescent="0.2">
      <c r="Q566" s="14"/>
      <c r="R566" s="14"/>
      <c r="S566" s="14"/>
      <c r="T566" s="14"/>
      <c r="U566" s="14"/>
      <c r="V566" s="14"/>
      <c r="W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</row>
    <row r="567" spans="17:39" x14ac:dyDescent="0.2">
      <c r="Q567" s="14"/>
      <c r="R567" s="14"/>
      <c r="S567" s="14"/>
      <c r="T567" s="14"/>
      <c r="U567" s="14"/>
      <c r="V567" s="14"/>
      <c r="W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</row>
    <row r="568" spans="17:39" x14ac:dyDescent="0.2">
      <c r="Q568" s="14"/>
      <c r="R568" s="14"/>
      <c r="S568" s="14"/>
      <c r="T568" s="14"/>
      <c r="U568" s="14"/>
      <c r="V568" s="14"/>
      <c r="W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</row>
    <row r="569" spans="17:39" x14ac:dyDescent="0.2">
      <c r="Q569" s="14"/>
      <c r="R569" s="14"/>
      <c r="S569" s="14"/>
      <c r="T569" s="14"/>
      <c r="U569" s="14"/>
      <c r="V569" s="14"/>
      <c r="W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</row>
    <row r="570" spans="17:39" x14ac:dyDescent="0.2">
      <c r="Q570" s="14"/>
      <c r="R570" s="14"/>
      <c r="S570" s="14"/>
      <c r="T570" s="14"/>
      <c r="U570" s="14"/>
      <c r="V570" s="14"/>
      <c r="W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</row>
    <row r="571" spans="17:39" x14ac:dyDescent="0.2">
      <c r="Q571" s="14"/>
      <c r="R571" s="14"/>
      <c r="S571" s="14"/>
      <c r="T571" s="14"/>
      <c r="U571" s="14"/>
      <c r="V571" s="14"/>
      <c r="W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</row>
    <row r="572" spans="17:39" x14ac:dyDescent="0.2">
      <c r="Q572" s="14"/>
      <c r="R572" s="14"/>
      <c r="S572" s="14"/>
      <c r="T572" s="14"/>
      <c r="U572" s="14"/>
      <c r="V572" s="14"/>
      <c r="W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</row>
    <row r="573" spans="17:39" x14ac:dyDescent="0.2">
      <c r="Q573" s="14"/>
      <c r="R573" s="14"/>
      <c r="S573" s="14"/>
      <c r="T573" s="14"/>
      <c r="U573" s="14"/>
      <c r="V573" s="14"/>
      <c r="W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</row>
    <row r="574" spans="17:39" x14ac:dyDescent="0.2">
      <c r="Q574" s="14"/>
      <c r="R574" s="14"/>
      <c r="S574" s="14"/>
      <c r="T574" s="14"/>
      <c r="U574" s="14"/>
      <c r="V574" s="14"/>
      <c r="W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</row>
    <row r="575" spans="17:39" x14ac:dyDescent="0.2">
      <c r="Q575" s="14"/>
      <c r="R575" s="14"/>
      <c r="S575" s="14"/>
      <c r="T575" s="14"/>
      <c r="U575" s="14"/>
      <c r="V575" s="14"/>
      <c r="W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</row>
    <row r="576" spans="17:39" x14ac:dyDescent="0.2">
      <c r="Q576" s="14"/>
      <c r="R576" s="14"/>
      <c r="S576" s="14"/>
      <c r="T576" s="14"/>
      <c r="U576" s="14"/>
      <c r="V576" s="14"/>
      <c r="W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</row>
    <row r="577" spans="17:39" x14ac:dyDescent="0.2">
      <c r="Q577" s="14"/>
      <c r="R577" s="14"/>
      <c r="S577" s="14"/>
      <c r="T577" s="14"/>
      <c r="U577" s="14"/>
      <c r="V577" s="14"/>
      <c r="W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</row>
    <row r="578" spans="17:39" x14ac:dyDescent="0.2">
      <c r="Q578" s="14"/>
      <c r="R578" s="14"/>
      <c r="S578" s="14"/>
      <c r="T578" s="14"/>
      <c r="U578" s="14"/>
      <c r="V578" s="14"/>
      <c r="W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</row>
    <row r="579" spans="17:39" x14ac:dyDescent="0.2">
      <c r="Q579" s="14"/>
      <c r="R579" s="14"/>
      <c r="S579" s="14"/>
      <c r="T579" s="14"/>
      <c r="U579" s="14"/>
      <c r="V579" s="14"/>
      <c r="W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</row>
    <row r="580" spans="17:39" x14ac:dyDescent="0.2">
      <c r="Q580" s="14"/>
      <c r="R580" s="14"/>
      <c r="S580" s="14"/>
      <c r="T580" s="14"/>
      <c r="U580" s="14"/>
      <c r="V580" s="14"/>
      <c r="W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</row>
    <row r="581" spans="17:39" x14ac:dyDescent="0.2">
      <c r="Q581" s="14"/>
      <c r="R581" s="14"/>
      <c r="S581" s="14"/>
      <c r="T581" s="14"/>
      <c r="U581" s="14"/>
      <c r="V581" s="14"/>
      <c r="W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</row>
    <row r="582" spans="17:39" x14ac:dyDescent="0.2">
      <c r="Q582" s="14"/>
      <c r="R582" s="14"/>
      <c r="S582" s="14"/>
      <c r="T582" s="14"/>
      <c r="U582" s="14"/>
      <c r="V582" s="14"/>
      <c r="W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</row>
    <row r="583" spans="17:39" x14ac:dyDescent="0.2">
      <c r="Q583" s="14"/>
      <c r="R583" s="14"/>
      <c r="S583" s="14"/>
      <c r="T583" s="14"/>
      <c r="U583" s="14"/>
      <c r="V583" s="14"/>
      <c r="W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</row>
    <row r="584" spans="17:39" x14ac:dyDescent="0.2">
      <c r="Q584" s="14"/>
      <c r="R584" s="14"/>
      <c r="S584" s="14"/>
      <c r="T584" s="14"/>
      <c r="U584" s="14"/>
      <c r="V584" s="14"/>
      <c r="W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</row>
    <row r="585" spans="17:39" x14ac:dyDescent="0.2">
      <c r="Q585" s="14"/>
      <c r="R585" s="14"/>
      <c r="S585" s="14"/>
      <c r="T585" s="14"/>
      <c r="U585" s="14"/>
      <c r="V585" s="14"/>
      <c r="W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</row>
    <row r="586" spans="17:39" x14ac:dyDescent="0.2">
      <c r="Q586" s="14"/>
      <c r="R586" s="14"/>
      <c r="S586" s="14"/>
      <c r="T586" s="14"/>
      <c r="U586" s="14"/>
      <c r="V586" s="14"/>
      <c r="W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</row>
    <row r="587" spans="17:39" x14ac:dyDescent="0.2">
      <c r="Q587" s="14"/>
      <c r="R587" s="14"/>
      <c r="S587" s="14"/>
      <c r="T587" s="14"/>
      <c r="U587" s="14"/>
      <c r="V587" s="14"/>
      <c r="W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</row>
    <row r="588" spans="17:39" x14ac:dyDescent="0.2">
      <c r="Q588" s="14"/>
      <c r="R588" s="14"/>
      <c r="S588" s="14"/>
      <c r="T588" s="14"/>
      <c r="U588" s="14"/>
      <c r="V588" s="14"/>
      <c r="W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</row>
    <row r="589" spans="17:39" x14ac:dyDescent="0.2">
      <c r="Q589" s="14"/>
      <c r="R589" s="14"/>
      <c r="S589" s="14"/>
      <c r="T589" s="14"/>
      <c r="U589" s="14"/>
      <c r="V589" s="14"/>
      <c r="W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</row>
    <row r="590" spans="17:39" x14ac:dyDescent="0.2">
      <c r="Q590" s="14"/>
      <c r="R590" s="14"/>
      <c r="S590" s="14"/>
      <c r="T590" s="14"/>
      <c r="U590" s="14"/>
      <c r="V590" s="14"/>
      <c r="W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</row>
    <row r="591" spans="17:39" x14ac:dyDescent="0.2">
      <c r="Q591" s="14"/>
      <c r="R591" s="14"/>
      <c r="S591" s="14"/>
      <c r="T591" s="14"/>
      <c r="U591" s="14"/>
      <c r="V591" s="14"/>
      <c r="W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</row>
    <row r="592" spans="17:39" x14ac:dyDescent="0.2">
      <c r="Q592" s="14"/>
      <c r="R592" s="14"/>
      <c r="S592" s="14"/>
      <c r="T592" s="14"/>
      <c r="U592" s="14"/>
      <c r="V592" s="14"/>
      <c r="W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</row>
    <row r="593" spans="17:39" x14ac:dyDescent="0.2">
      <c r="Q593" s="14"/>
      <c r="R593" s="14"/>
      <c r="S593" s="14"/>
      <c r="T593" s="14"/>
      <c r="U593" s="14"/>
      <c r="V593" s="14"/>
      <c r="W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</row>
    <row r="594" spans="17:39" x14ac:dyDescent="0.2">
      <c r="Q594" s="14"/>
      <c r="R594" s="14"/>
      <c r="S594" s="14"/>
      <c r="T594" s="14"/>
      <c r="U594" s="14"/>
      <c r="V594" s="14"/>
      <c r="W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</row>
    <row r="595" spans="17:39" x14ac:dyDescent="0.2">
      <c r="Q595" s="14"/>
      <c r="R595" s="14"/>
      <c r="S595" s="14"/>
      <c r="T595" s="14"/>
      <c r="U595" s="14"/>
      <c r="V595" s="14"/>
      <c r="W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</row>
    <row r="596" spans="17:39" x14ac:dyDescent="0.2">
      <c r="Q596" s="14"/>
      <c r="R596" s="14"/>
      <c r="S596" s="14"/>
      <c r="T596" s="14"/>
      <c r="U596" s="14"/>
      <c r="V596" s="14"/>
      <c r="W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</row>
    <row r="597" spans="17:39" x14ac:dyDescent="0.2">
      <c r="Q597" s="14"/>
      <c r="R597" s="14"/>
      <c r="S597" s="14"/>
      <c r="T597" s="14"/>
      <c r="U597" s="14"/>
      <c r="V597" s="14"/>
      <c r="W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</row>
    <row r="598" spans="17:39" x14ac:dyDescent="0.2">
      <c r="Q598" s="14"/>
      <c r="R598" s="14"/>
      <c r="S598" s="14"/>
      <c r="T598" s="14"/>
      <c r="U598" s="14"/>
      <c r="V598" s="14"/>
      <c r="W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</row>
    <row r="599" spans="17:39" x14ac:dyDescent="0.2">
      <c r="Q599" s="14"/>
      <c r="R599" s="14"/>
      <c r="S599" s="14"/>
      <c r="T599" s="14"/>
      <c r="U599" s="14"/>
      <c r="V599" s="14"/>
      <c r="W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</row>
    <row r="600" spans="17:39" x14ac:dyDescent="0.2">
      <c r="Q600" s="14"/>
      <c r="R600" s="14"/>
      <c r="S600" s="14"/>
      <c r="T600" s="14"/>
      <c r="U600" s="14"/>
      <c r="V600" s="14"/>
      <c r="W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</row>
    <row r="601" spans="17:39" x14ac:dyDescent="0.2">
      <c r="Q601" s="14"/>
      <c r="R601" s="14"/>
      <c r="S601" s="14"/>
      <c r="T601" s="14"/>
      <c r="U601" s="14"/>
      <c r="V601" s="14"/>
      <c r="W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</row>
    <row r="602" spans="17:39" x14ac:dyDescent="0.2">
      <c r="Q602" s="14"/>
      <c r="R602" s="14"/>
      <c r="S602" s="14"/>
      <c r="T602" s="14"/>
      <c r="U602" s="14"/>
      <c r="V602" s="14"/>
      <c r="W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</row>
    <row r="603" spans="17:39" x14ac:dyDescent="0.2">
      <c r="Q603" s="14"/>
      <c r="R603" s="14"/>
      <c r="S603" s="14"/>
      <c r="T603" s="14"/>
      <c r="U603" s="14"/>
      <c r="V603" s="14"/>
      <c r="W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</row>
    <row r="604" spans="17:39" x14ac:dyDescent="0.2">
      <c r="Q604" s="14"/>
      <c r="R604" s="14"/>
      <c r="S604" s="14"/>
      <c r="T604" s="14"/>
      <c r="U604" s="14"/>
      <c r="V604" s="14"/>
      <c r="W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</row>
    <row r="605" spans="17:39" x14ac:dyDescent="0.2">
      <c r="Q605" s="14"/>
      <c r="R605" s="14"/>
      <c r="S605" s="14"/>
      <c r="T605" s="14"/>
      <c r="U605" s="14"/>
      <c r="V605" s="14"/>
      <c r="W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</row>
    <row r="606" spans="17:39" x14ac:dyDescent="0.2">
      <c r="Q606" s="14"/>
      <c r="R606" s="14"/>
      <c r="S606" s="14"/>
      <c r="T606" s="14"/>
      <c r="U606" s="14"/>
      <c r="V606" s="14"/>
      <c r="W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</row>
    <row r="607" spans="17:39" x14ac:dyDescent="0.2">
      <c r="Q607" s="14"/>
      <c r="R607" s="14"/>
      <c r="S607" s="14"/>
      <c r="T607" s="14"/>
      <c r="U607" s="14"/>
      <c r="V607" s="14"/>
      <c r="W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</row>
    <row r="608" spans="17:39" x14ac:dyDescent="0.2">
      <c r="Q608" s="14"/>
      <c r="R608" s="14"/>
      <c r="S608" s="14"/>
      <c r="T608" s="14"/>
      <c r="U608" s="14"/>
      <c r="V608" s="14"/>
      <c r="W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</row>
    <row r="609" spans="17:39" x14ac:dyDescent="0.2">
      <c r="Q609" s="14"/>
      <c r="R609" s="14"/>
      <c r="S609" s="14"/>
      <c r="T609" s="14"/>
      <c r="U609" s="14"/>
      <c r="V609" s="14"/>
      <c r="W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</row>
    <row r="610" spans="17:39" x14ac:dyDescent="0.2">
      <c r="Q610" s="14"/>
      <c r="R610" s="14"/>
      <c r="S610" s="14"/>
      <c r="T610" s="14"/>
      <c r="U610" s="14"/>
      <c r="V610" s="14"/>
      <c r="W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</row>
    <row r="611" spans="17:39" x14ac:dyDescent="0.2">
      <c r="Q611" s="14"/>
      <c r="R611" s="14"/>
      <c r="S611" s="14"/>
      <c r="T611" s="14"/>
      <c r="U611" s="14"/>
      <c r="V611" s="14"/>
      <c r="W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</row>
    <row r="612" spans="17:39" x14ac:dyDescent="0.2">
      <c r="Q612" s="14"/>
      <c r="R612" s="14"/>
      <c r="S612" s="14"/>
      <c r="T612" s="14"/>
      <c r="U612" s="14"/>
      <c r="V612" s="14"/>
      <c r="W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</row>
    <row r="613" spans="17:39" x14ac:dyDescent="0.2">
      <c r="Q613" s="14"/>
      <c r="R613" s="14"/>
      <c r="S613" s="14"/>
      <c r="T613" s="14"/>
      <c r="U613" s="14"/>
      <c r="V613" s="14"/>
      <c r="W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</row>
    <row r="614" spans="17:39" x14ac:dyDescent="0.2">
      <c r="Q614" s="14"/>
      <c r="R614" s="14"/>
      <c r="S614" s="14"/>
      <c r="T614" s="14"/>
      <c r="U614" s="14"/>
      <c r="V614" s="14"/>
      <c r="W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</row>
    <row r="615" spans="17:39" x14ac:dyDescent="0.2">
      <c r="Q615" s="14"/>
      <c r="R615" s="14"/>
      <c r="S615" s="14"/>
      <c r="T615" s="14"/>
      <c r="U615" s="14"/>
      <c r="V615" s="14"/>
      <c r="W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</row>
    <row r="616" spans="17:39" x14ac:dyDescent="0.2">
      <c r="Q616" s="14"/>
      <c r="R616" s="14"/>
      <c r="S616" s="14"/>
      <c r="T616" s="14"/>
      <c r="U616" s="14"/>
      <c r="V616" s="14"/>
      <c r="W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</row>
    <row r="617" spans="17:39" x14ac:dyDescent="0.2">
      <c r="Q617" s="14"/>
      <c r="R617" s="14"/>
      <c r="S617" s="14"/>
      <c r="T617" s="14"/>
      <c r="U617" s="14"/>
      <c r="V617" s="14"/>
      <c r="W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</row>
    <row r="618" spans="17:39" x14ac:dyDescent="0.2">
      <c r="Q618" s="14"/>
      <c r="R618" s="14"/>
      <c r="S618" s="14"/>
      <c r="T618" s="14"/>
      <c r="U618" s="14"/>
      <c r="V618" s="14"/>
      <c r="W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</row>
    <row r="619" spans="17:39" x14ac:dyDescent="0.2">
      <c r="Q619" s="14"/>
      <c r="R619" s="14"/>
      <c r="S619" s="14"/>
      <c r="T619" s="14"/>
      <c r="U619" s="14"/>
      <c r="V619" s="14"/>
      <c r="W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</row>
    <row r="620" spans="17:39" x14ac:dyDescent="0.2">
      <c r="Q620" s="14"/>
      <c r="R620" s="14"/>
      <c r="S620" s="14"/>
      <c r="T620" s="14"/>
      <c r="U620" s="14"/>
      <c r="V620" s="14"/>
      <c r="W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</row>
    <row r="621" spans="17:39" x14ac:dyDescent="0.2">
      <c r="Q621" s="14"/>
      <c r="R621" s="14"/>
      <c r="S621" s="14"/>
      <c r="T621" s="14"/>
      <c r="U621" s="14"/>
      <c r="V621" s="14"/>
      <c r="W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</row>
    <row r="622" spans="17:39" x14ac:dyDescent="0.2">
      <c r="Q622" s="14"/>
      <c r="R622" s="14"/>
      <c r="S622" s="14"/>
      <c r="T622" s="14"/>
      <c r="U622" s="14"/>
      <c r="V622" s="14"/>
      <c r="W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</row>
    <row r="623" spans="17:39" x14ac:dyDescent="0.2">
      <c r="Q623" s="14"/>
      <c r="R623" s="14"/>
      <c r="S623" s="14"/>
      <c r="T623" s="14"/>
      <c r="U623" s="14"/>
      <c r="V623" s="14"/>
      <c r="W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</row>
    <row r="624" spans="17:39" x14ac:dyDescent="0.2">
      <c r="Q624" s="14"/>
      <c r="R624" s="14"/>
      <c r="S624" s="14"/>
      <c r="T624" s="14"/>
      <c r="U624" s="14"/>
      <c r="V624" s="14"/>
      <c r="W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</row>
    <row r="625" spans="17:39" x14ac:dyDescent="0.2">
      <c r="Q625" s="14"/>
      <c r="R625" s="14"/>
      <c r="S625" s="14"/>
      <c r="T625" s="14"/>
      <c r="U625" s="14"/>
      <c r="V625" s="14"/>
      <c r="W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</row>
    <row r="626" spans="17:39" x14ac:dyDescent="0.2">
      <c r="Q626" s="14"/>
      <c r="R626" s="14"/>
      <c r="S626" s="14"/>
      <c r="T626" s="14"/>
      <c r="U626" s="14"/>
      <c r="V626" s="14"/>
      <c r="W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</row>
    <row r="627" spans="17:39" x14ac:dyDescent="0.2">
      <c r="Q627" s="14"/>
      <c r="R627" s="14"/>
      <c r="S627" s="14"/>
      <c r="T627" s="14"/>
      <c r="U627" s="14"/>
      <c r="V627" s="14"/>
      <c r="W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</row>
    <row r="628" spans="17:39" x14ac:dyDescent="0.2">
      <c r="Q628" s="14"/>
      <c r="R628" s="14"/>
      <c r="S628" s="14"/>
      <c r="T628" s="14"/>
      <c r="U628" s="14"/>
      <c r="V628" s="14"/>
      <c r="W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</row>
    <row r="629" spans="17:39" x14ac:dyDescent="0.2">
      <c r="Q629" s="14"/>
      <c r="R629" s="14"/>
      <c r="S629" s="14"/>
      <c r="T629" s="14"/>
      <c r="U629" s="14"/>
      <c r="V629" s="14"/>
      <c r="W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</row>
    <row r="630" spans="17:39" x14ac:dyDescent="0.2">
      <c r="Q630" s="14"/>
      <c r="R630" s="14"/>
      <c r="S630" s="14"/>
      <c r="T630" s="14"/>
      <c r="U630" s="14"/>
      <c r="V630" s="14"/>
      <c r="W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</row>
    <row r="631" spans="17:39" x14ac:dyDescent="0.2">
      <c r="Q631" s="14"/>
      <c r="R631" s="14"/>
      <c r="S631" s="14"/>
      <c r="T631" s="14"/>
      <c r="U631" s="14"/>
      <c r="V631" s="14"/>
      <c r="W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</row>
    <row r="632" spans="17:39" x14ac:dyDescent="0.2">
      <c r="Q632" s="14"/>
      <c r="R632" s="14"/>
      <c r="S632" s="14"/>
      <c r="T632" s="14"/>
      <c r="U632" s="14"/>
      <c r="V632" s="14"/>
      <c r="W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</row>
    <row r="633" spans="17:39" x14ac:dyDescent="0.2">
      <c r="Q633" s="14"/>
      <c r="R633" s="14"/>
      <c r="S633" s="14"/>
      <c r="T633" s="14"/>
      <c r="U633" s="14"/>
      <c r="V633" s="14"/>
      <c r="W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</row>
    <row r="634" spans="17:39" x14ac:dyDescent="0.2">
      <c r="Q634" s="14"/>
      <c r="R634" s="14"/>
      <c r="S634" s="14"/>
      <c r="T634" s="14"/>
      <c r="U634" s="14"/>
      <c r="V634" s="14"/>
      <c r="W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</row>
    <row r="635" spans="17:39" x14ac:dyDescent="0.2">
      <c r="Q635" s="14"/>
      <c r="R635" s="14"/>
      <c r="S635" s="14"/>
      <c r="T635" s="14"/>
      <c r="U635" s="14"/>
      <c r="V635" s="14"/>
      <c r="W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</row>
    <row r="636" spans="17:39" x14ac:dyDescent="0.2">
      <c r="Q636" s="14"/>
      <c r="R636" s="14"/>
      <c r="S636" s="14"/>
      <c r="T636" s="14"/>
      <c r="U636" s="14"/>
      <c r="V636" s="14"/>
      <c r="W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</row>
    <row r="637" spans="17:39" x14ac:dyDescent="0.2">
      <c r="Q637" s="14"/>
      <c r="R637" s="14"/>
      <c r="S637" s="14"/>
      <c r="T637" s="14"/>
      <c r="U637" s="14"/>
      <c r="V637" s="14"/>
      <c r="W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</row>
    <row r="638" spans="17:39" x14ac:dyDescent="0.2">
      <c r="Q638" s="14"/>
      <c r="R638" s="14"/>
      <c r="S638" s="14"/>
      <c r="T638" s="14"/>
      <c r="U638" s="14"/>
      <c r="V638" s="14"/>
      <c r="W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</row>
    <row r="639" spans="17:39" x14ac:dyDescent="0.2">
      <c r="Q639" s="14"/>
      <c r="R639" s="14"/>
      <c r="S639" s="14"/>
      <c r="T639" s="14"/>
      <c r="U639" s="14"/>
      <c r="V639" s="14"/>
      <c r="W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</row>
    <row r="640" spans="17:39" x14ac:dyDescent="0.2">
      <c r="Q640" s="14"/>
      <c r="R640" s="14"/>
      <c r="S640" s="14"/>
      <c r="T640" s="14"/>
      <c r="U640" s="14"/>
      <c r="V640" s="14"/>
      <c r="W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</row>
    <row r="641" spans="17:39" x14ac:dyDescent="0.2">
      <c r="Q641" s="14"/>
      <c r="R641" s="14"/>
      <c r="S641" s="14"/>
      <c r="T641" s="14"/>
      <c r="U641" s="14"/>
      <c r="V641" s="14"/>
      <c r="W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</row>
    <row r="642" spans="17:39" x14ac:dyDescent="0.2">
      <c r="Q642" s="14"/>
      <c r="R642" s="14"/>
      <c r="S642" s="14"/>
      <c r="T642" s="14"/>
      <c r="U642" s="14"/>
      <c r="V642" s="14"/>
      <c r="W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</row>
    <row r="643" spans="17:39" x14ac:dyDescent="0.2">
      <c r="Q643" s="14"/>
      <c r="R643" s="14"/>
      <c r="S643" s="14"/>
      <c r="T643" s="14"/>
      <c r="U643" s="14"/>
      <c r="V643" s="14"/>
      <c r="W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</row>
    <row r="644" spans="17:39" x14ac:dyDescent="0.2">
      <c r="Q644" s="14"/>
      <c r="R644" s="14"/>
      <c r="S644" s="14"/>
      <c r="T644" s="14"/>
      <c r="U644" s="14"/>
      <c r="V644" s="14"/>
      <c r="W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</row>
    <row r="645" spans="17:39" x14ac:dyDescent="0.2">
      <c r="Q645" s="14"/>
      <c r="R645" s="14"/>
      <c r="S645" s="14"/>
      <c r="T645" s="14"/>
      <c r="U645" s="14"/>
      <c r="V645" s="14"/>
      <c r="W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</row>
    <row r="646" spans="17:39" x14ac:dyDescent="0.2">
      <c r="Q646" s="14"/>
      <c r="R646" s="14"/>
      <c r="S646" s="14"/>
      <c r="T646" s="14"/>
      <c r="U646" s="14"/>
      <c r="V646" s="14"/>
      <c r="W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</row>
    <row r="647" spans="17:39" x14ac:dyDescent="0.2">
      <c r="Q647" s="14"/>
      <c r="R647" s="14"/>
      <c r="S647" s="14"/>
      <c r="T647" s="14"/>
      <c r="U647" s="14"/>
      <c r="V647" s="14"/>
      <c r="W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</row>
    <row r="648" spans="17:39" x14ac:dyDescent="0.2">
      <c r="Q648" s="14"/>
      <c r="R648" s="14"/>
      <c r="S648" s="14"/>
      <c r="T648" s="14"/>
      <c r="U648" s="14"/>
      <c r="V648" s="14"/>
      <c r="W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</row>
    <row r="649" spans="17:39" x14ac:dyDescent="0.2">
      <c r="Q649" s="14"/>
      <c r="R649" s="14"/>
      <c r="S649" s="14"/>
      <c r="T649" s="14"/>
      <c r="U649" s="14"/>
      <c r="V649" s="14"/>
      <c r="W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</row>
    <row r="650" spans="17:39" x14ac:dyDescent="0.2">
      <c r="Q650" s="14"/>
      <c r="R650" s="14"/>
      <c r="S650" s="14"/>
      <c r="T650" s="14"/>
      <c r="U650" s="14"/>
      <c r="V650" s="14"/>
      <c r="W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</row>
    <row r="651" spans="17:39" x14ac:dyDescent="0.2">
      <c r="Q651" s="14"/>
      <c r="R651" s="14"/>
      <c r="S651" s="14"/>
      <c r="T651" s="14"/>
      <c r="U651" s="14"/>
      <c r="V651" s="14"/>
      <c r="W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</row>
    <row r="652" spans="17:39" x14ac:dyDescent="0.2">
      <c r="Q652" s="14"/>
      <c r="R652" s="14"/>
      <c r="S652" s="14"/>
      <c r="T652" s="14"/>
      <c r="U652" s="14"/>
      <c r="V652" s="14"/>
      <c r="W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</row>
    <row r="653" spans="17:39" x14ac:dyDescent="0.2">
      <c r="Q653" s="14"/>
      <c r="R653" s="14"/>
      <c r="S653" s="14"/>
      <c r="T653" s="14"/>
      <c r="U653" s="14"/>
      <c r="V653" s="14"/>
      <c r="W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</row>
    <row r="654" spans="17:39" x14ac:dyDescent="0.2">
      <c r="Q654" s="14"/>
      <c r="R654" s="14"/>
      <c r="S654" s="14"/>
      <c r="T654" s="14"/>
      <c r="U654" s="14"/>
      <c r="V654" s="14"/>
      <c r="W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</row>
    <row r="655" spans="17:39" x14ac:dyDescent="0.2">
      <c r="Q655" s="14"/>
      <c r="R655" s="14"/>
      <c r="S655" s="14"/>
      <c r="T655" s="14"/>
      <c r="U655" s="14"/>
      <c r="V655" s="14"/>
      <c r="W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</row>
    <row r="656" spans="17:39" x14ac:dyDescent="0.2">
      <c r="Q656" s="14"/>
      <c r="R656" s="14"/>
      <c r="S656" s="14"/>
      <c r="T656" s="14"/>
      <c r="U656" s="14"/>
      <c r="V656" s="14"/>
      <c r="W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</row>
    <row r="657" spans="17:39" x14ac:dyDescent="0.2">
      <c r="Q657" s="14"/>
      <c r="R657" s="14"/>
      <c r="S657" s="14"/>
      <c r="T657" s="14"/>
      <c r="U657" s="14"/>
      <c r="V657" s="14"/>
      <c r="W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</row>
    <row r="658" spans="17:39" x14ac:dyDescent="0.2">
      <c r="Q658" s="14"/>
      <c r="R658" s="14"/>
      <c r="S658" s="14"/>
      <c r="T658" s="14"/>
      <c r="U658" s="14"/>
      <c r="V658" s="14"/>
      <c r="W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</row>
    <row r="659" spans="17:39" x14ac:dyDescent="0.2">
      <c r="Q659" s="14"/>
      <c r="R659" s="14"/>
      <c r="S659" s="14"/>
      <c r="T659" s="14"/>
      <c r="U659" s="14"/>
      <c r="V659" s="14"/>
      <c r="W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</row>
    <row r="660" spans="17:39" x14ac:dyDescent="0.2">
      <c r="Q660" s="14"/>
      <c r="R660" s="14"/>
      <c r="S660" s="14"/>
      <c r="T660" s="14"/>
      <c r="U660" s="14"/>
      <c r="V660" s="14"/>
      <c r="W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</row>
    <row r="661" spans="17:39" x14ac:dyDescent="0.2">
      <c r="Q661" s="14"/>
      <c r="R661" s="14"/>
      <c r="S661" s="14"/>
      <c r="T661" s="14"/>
      <c r="U661" s="14"/>
      <c r="V661" s="14"/>
      <c r="W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</row>
    <row r="662" spans="17:39" x14ac:dyDescent="0.2">
      <c r="Q662" s="14"/>
      <c r="R662" s="14"/>
      <c r="S662" s="14"/>
      <c r="T662" s="14"/>
      <c r="U662" s="14"/>
      <c r="V662" s="14"/>
      <c r="W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</row>
    <row r="663" spans="17:39" x14ac:dyDescent="0.2">
      <c r="Q663" s="14"/>
      <c r="R663" s="14"/>
      <c r="S663" s="14"/>
      <c r="T663" s="14"/>
      <c r="U663" s="14"/>
      <c r="V663" s="14"/>
      <c r="W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</row>
    <row r="664" spans="17:39" x14ac:dyDescent="0.2">
      <c r="Q664" s="14"/>
      <c r="R664" s="14"/>
      <c r="S664" s="14"/>
      <c r="T664" s="14"/>
      <c r="U664" s="14"/>
      <c r="V664" s="14"/>
      <c r="W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</row>
    <row r="665" spans="17:39" x14ac:dyDescent="0.2">
      <c r="Q665" s="14"/>
      <c r="R665" s="14"/>
      <c r="S665" s="14"/>
      <c r="T665" s="14"/>
      <c r="U665" s="14"/>
      <c r="V665" s="14"/>
      <c r="W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</row>
    <row r="666" spans="17:39" x14ac:dyDescent="0.2">
      <c r="Q666" s="14"/>
      <c r="R666" s="14"/>
      <c r="S666" s="14"/>
      <c r="T666" s="14"/>
      <c r="U666" s="14"/>
      <c r="V666" s="14"/>
      <c r="W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</row>
    <row r="667" spans="17:39" x14ac:dyDescent="0.2">
      <c r="Q667" s="14"/>
      <c r="R667" s="14"/>
      <c r="S667" s="14"/>
      <c r="T667" s="14"/>
      <c r="U667" s="14"/>
      <c r="V667" s="14"/>
      <c r="W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</row>
    <row r="668" spans="17:39" x14ac:dyDescent="0.2">
      <c r="Q668" s="14"/>
      <c r="R668" s="14"/>
      <c r="S668" s="14"/>
      <c r="T668" s="14"/>
      <c r="U668" s="14"/>
      <c r="V668" s="14"/>
      <c r="W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</row>
    <row r="669" spans="17:39" x14ac:dyDescent="0.2">
      <c r="Q669" s="14"/>
      <c r="R669" s="14"/>
      <c r="S669" s="14"/>
      <c r="T669" s="14"/>
      <c r="U669" s="14"/>
      <c r="V669" s="14"/>
      <c r="W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</row>
    <row r="670" spans="17:39" x14ac:dyDescent="0.2">
      <c r="Q670" s="14"/>
      <c r="R670" s="14"/>
      <c r="S670" s="14"/>
      <c r="T670" s="14"/>
      <c r="U670" s="14"/>
      <c r="V670" s="14"/>
      <c r="W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</row>
    <row r="671" spans="17:39" x14ac:dyDescent="0.2">
      <c r="Q671" s="14"/>
      <c r="R671" s="14"/>
      <c r="S671" s="14"/>
      <c r="T671" s="14"/>
      <c r="U671" s="14"/>
      <c r="V671" s="14"/>
      <c r="W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</row>
    <row r="672" spans="17:39" x14ac:dyDescent="0.2">
      <c r="Q672" s="14"/>
      <c r="R672" s="14"/>
      <c r="S672" s="14"/>
      <c r="T672" s="14"/>
      <c r="U672" s="14"/>
      <c r="V672" s="14"/>
      <c r="W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</row>
    <row r="673" spans="17:39" x14ac:dyDescent="0.2">
      <c r="Q673" s="14"/>
      <c r="R673" s="14"/>
      <c r="S673" s="14"/>
      <c r="T673" s="14"/>
      <c r="U673" s="14"/>
      <c r="V673" s="14"/>
      <c r="W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</row>
    <row r="674" spans="17:39" x14ac:dyDescent="0.2">
      <c r="Q674" s="14"/>
      <c r="R674" s="14"/>
      <c r="S674" s="14"/>
      <c r="T674" s="14"/>
      <c r="U674" s="14"/>
      <c r="V674" s="14"/>
      <c r="W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</row>
    <row r="675" spans="17:39" x14ac:dyDescent="0.2">
      <c r="Q675" s="14"/>
      <c r="R675" s="14"/>
      <c r="S675" s="14"/>
      <c r="T675" s="14"/>
      <c r="U675" s="14"/>
      <c r="V675" s="14"/>
      <c r="W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</row>
    <row r="676" spans="17:39" x14ac:dyDescent="0.2">
      <c r="Q676" s="14"/>
      <c r="R676" s="14"/>
      <c r="S676" s="14"/>
      <c r="T676" s="14"/>
      <c r="U676" s="14"/>
      <c r="V676" s="14"/>
      <c r="W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</row>
    <row r="677" spans="17:39" x14ac:dyDescent="0.2">
      <c r="Q677" s="14"/>
      <c r="R677" s="14"/>
      <c r="S677" s="14"/>
      <c r="T677" s="14"/>
      <c r="U677" s="14"/>
      <c r="V677" s="14"/>
      <c r="W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</row>
    <row r="678" spans="17:39" x14ac:dyDescent="0.2">
      <c r="Q678" s="14"/>
      <c r="R678" s="14"/>
      <c r="S678" s="14"/>
      <c r="T678" s="14"/>
      <c r="U678" s="14"/>
      <c r="V678" s="14"/>
      <c r="W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</row>
    <row r="679" spans="17:39" x14ac:dyDescent="0.2">
      <c r="Q679" s="14"/>
      <c r="R679" s="14"/>
      <c r="S679" s="14"/>
      <c r="T679" s="14"/>
      <c r="U679" s="14"/>
      <c r="V679" s="14"/>
      <c r="W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</row>
    <row r="680" spans="17:39" x14ac:dyDescent="0.2">
      <c r="Q680" s="14"/>
      <c r="R680" s="14"/>
      <c r="S680" s="14"/>
      <c r="T680" s="14"/>
      <c r="U680" s="14"/>
      <c r="V680" s="14"/>
      <c r="W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</row>
    <row r="681" spans="17:39" x14ac:dyDescent="0.2">
      <c r="Q681" s="14"/>
      <c r="R681" s="14"/>
      <c r="S681" s="14"/>
      <c r="T681" s="14"/>
      <c r="U681" s="14"/>
      <c r="V681" s="14"/>
      <c r="W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</row>
    <row r="682" spans="17:39" x14ac:dyDescent="0.2">
      <c r="Q682" s="14"/>
      <c r="R682" s="14"/>
      <c r="S682" s="14"/>
      <c r="T682" s="14"/>
      <c r="U682" s="14"/>
      <c r="V682" s="14"/>
      <c r="W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</row>
    <row r="683" spans="17:39" x14ac:dyDescent="0.2">
      <c r="Q683" s="14"/>
      <c r="R683" s="14"/>
      <c r="S683" s="14"/>
      <c r="T683" s="14"/>
      <c r="U683" s="14"/>
      <c r="V683" s="14"/>
      <c r="W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</row>
    <row r="684" spans="17:39" x14ac:dyDescent="0.2">
      <c r="Q684" s="14"/>
      <c r="R684" s="14"/>
      <c r="S684" s="14"/>
      <c r="T684" s="14"/>
      <c r="U684" s="14"/>
      <c r="V684" s="14"/>
      <c r="W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</row>
    <row r="685" spans="17:39" x14ac:dyDescent="0.2">
      <c r="Q685" s="14"/>
      <c r="R685" s="14"/>
      <c r="S685" s="14"/>
      <c r="T685" s="14"/>
      <c r="U685" s="14"/>
      <c r="V685" s="14"/>
      <c r="W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</row>
    <row r="686" spans="17:39" x14ac:dyDescent="0.2">
      <c r="Q686" s="14"/>
      <c r="R686" s="14"/>
      <c r="S686" s="14"/>
      <c r="T686" s="14"/>
      <c r="U686" s="14"/>
      <c r="V686" s="14"/>
      <c r="W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</row>
    <row r="687" spans="17:39" x14ac:dyDescent="0.2">
      <c r="Q687" s="14"/>
      <c r="R687" s="14"/>
      <c r="S687" s="14"/>
      <c r="T687" s="14"/>
      <c r="U687" s="14"/>
      <c r="V687" s="14"/>
      <c r="W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</row>
    <row r="688" spans="17:39" x14ac:dyDescent="0.2">
      <c r="Q688" s="14"/>
      <c r="R688" s="14"/>
      <c r="S688" s="14"/>
      <c r="T688" s="14"/>
      <c r="U688" s="14"/>
      <c r="V688" s="14"/>
      <c r="W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</row>
    <row r="689" spans="17:39" x14ac:dyDescent="0.2">
      <c r="Q689" s="14"/>
      <c r="R689" s="14"/>
      <c r="S689" s="14"/>
      <c r="T689" s="14"/>
      <c r="U689" s="14"/>
      <c r="V689" s="14"/>
      <c r="W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</row>
    <row r="690" spans="17:39" x14ac:dyDescent="0.2">
      <c r="Q690" s="14"/>
      <c r="R690" s="14"/>
      <c r="S690" s="14"/>
      <c r="T690" s="14"/>
      <c r="U690" s="14"/>
      <c r="V690" s="14"/>
      <c r="W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</row>
    <row r="691" spans="17:39" x14ac:dyDescent="0.2">
      <c r="Q691" s="14"/>
      <c r="R691" s="14"/>
      <c r="S691" s="14"/>
      <c r="T691" s="14"/>
      <c r="U691" s="14"/>
      <c r="V691" s="14"/>
      <c r="W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</row>
    <row r="692" spans="17:39" x14ac:dyDescent="0.2">
      <c r="Q692" s="14"/>
      <c r="R692" s="14"/>
      <c r="S692" s="14"/>
      <c r="T692" s="14"/>
      <c r="U692" s="14"/>
      <c r="V692" s="14"/>
      <c r="W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</row>
    <row r="693" spans="17:39" x14ac:dyDescent="0.2">
      <c r="Q693" s="14"/>
      <c r="R693" s="14"/>
      <c r="S693" s="14"/>
      <c r="T693" s="14"/>
      <c r="U693" s="14"/>
      <c r="V693" s="14"/>
      <c r="W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</row>
    <row r="694" spans="17:39" x14ac:dyDescent="0.2">
      <c r="Q694" s="14"/>
      <c r="R694" s="14"/>
      <c r="S694" s="14"/>
      <c r="T694" s="14"/>
      <c r="U694" s="14"/>
      <c r="V694" s="14"/>
      <c r="W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</row>
    <row r="695" spans="17:39" x14ac:dyDescent="0.2">
      <c r="Q695" s="14"/>
      <c r="R695" s="14"/>
      <c r="S695" s="14"/>
      <c r="T695" s="14"/>
      <c r="U695" s="14"/>
      <c r="V695" s="14"/>
      <c r="W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</row>
    <row r="696" spans="17:39" x14ac:dyDescent="0.2">
      <c r="Q696" s="14"/>
      <c r="R696" s="14"/>
      <c r="S696" s="14"/>
      <c r="T696" s="14"/>
      <c r="U696" s="14"/>
      <c r="V696" s="14"/>
      <c r="W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</row>
    <row r="697" spans="17:39" x14ac:dyDescent="0.2">
      <c r="Q697" s="14"/>
      <c r="R697" s="14"/>
      <c r="S697" s="14"/>
      <c r="T697" s="14"/>
      <c r="U697" s="14"/>
      <c r="V697" s="14"/>
      <c r="W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</row>
    <row r="698" spans="17:39" x14ac:dyDescent="0.2">
      <c r="Q698" s="14"/>
      <c r="R698" s="14"/>
      <c r="S698" s="14"/>
      <c r="T698" s="14"/>
      <c r="U698" s="14"/>
      <c r="V698" s="14"/>
      <c r="W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</row>
    <row r="699" spans="17:39" x14ac:dyDescent="0.2">
      <c r="Q699" s="14"/>
      <c r="R699" s="14"/>
      <c r="S699" s="14"/>
      <c r="T699" s="14"/>
      <c r="U699" s="14"/>
      <c r="V699" s="14"/>
      <c r="W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</row>
    <row r="700" spans="17:39" x14ac:dyDescent="0.2">
      <c r="Q700" s="14"/>
      <c r="R700" s="14"/>
      <c r="S700" s="14"/>
      <c r="T700" s="14"/>
      <c r="U700" s="14"/>
      <c r="V700" s="14"/>
      <c r="W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</row>
    <row r="701" spans="17:39" x14ac:dyDescent="0.2">
      <c r="Q701" s="14"/>
      <c r="R701" s="14"/>
      <c r="S701" s="14"/>
      <c r="T701" s="14"/>
      <c r="U701" s="14"/>
      <c r="V701" s="14"/>
      <c r="W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</row>
    <row r="702" spans="17:39" x14ac:dyDescent="0.2">
      <c r="Q702" s="14"/>
      <c r="R702" s="14"/>
      <c r="S702" s="14"/>
      <c r="T702" s="14"/>
      <c r="U702" s="14"/>
      <c r="V702" s="14"/>
      <c r="W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</row>
    <row r="703" spans="17:39" x14ac:dyDescent="0.2">
      <c r="Q703" s="14"/>
      <c r="R703" s="14"/>
      <c r="S703" s="14"/>
      <c r="T703" s="14"/>
      <c r="U703" s="14"/>
      <c r="V703" s="14"/>
      <c r="W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</row>
    <row r="704" spans="17:39" x14ac:dyDescent="0.2">
      <c r="Q704" s="14"/>
      <c r="R704" s="14"/>
      <c r="S704" s="14"/>
      <c r="T704" s="14"/>
      <c r="U704" s="14"/>
      <c r="V704" s="14"/>
      <c r="W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</row>
    <row r="705" spans="17:39" x14ac:dyDescent="0.2">
      <c r="Q705" s="14"/>
      <c r="R705" s="14"/>
      <c r="S705" s="14"/>
      <c r="T705" s="14"/>
      <c r="U705" s="14"/>
      <c r="V705" s="14"/>
      <c r="W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</row>
    <row r="706" spans="17:39" x14ac:dyDescent="0.2">
      <c r="Q706" s="14"/>
      <c r="R706" s="14"/>
      <c r="S706" s="14"/>
      <c r="T706" s="14"/>
      <c r="U706" s="14"/>
      <c r="V706" s="14"/>
      <c r="W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</row>
    <row r="707" spans="17:39" x14ac:dyDescent="0.2">
      <c r="Q707" s="14"/>
      <c r="R707" s="14"/>
      <c r="S707" s="14"/>
      <c r="T707" s="14"/>
      <c r="U707" s="14"/>
      <c r="V707" s="14"/>
      <c r="W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</row>
    <row r="708" spans="17:39" x14ac:dyDescent="0.2">
      <c r="Q708" s="14"/>
      <c r="R708" s="14"/>
      <c r="S708" s="14"/>
      <c r="T708" s="14"/>
      <c r="U708" s="14"/>
      <c r="V708" s="14"/>
      <c r="W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</row>
    <row r="709" spans="17:39" x14ac:dyDescent="0.2">
      <c r="Q709" s="14"/>
      <c r="R709" s="14"/>
      <c r="S709" s="14"/>
      <c r="T709" s="14"/>
      <c r="U709" s="14"/>
      <c r="V709" s="14"/>
      <c r="W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</row>
    <row r="710" spans="17:39" x14ac:dyDescent="0.2">
      <c r="Q710" s="14"/>
      <c r="R710" s="14"/>
      <c r="S710" s="14"/>
      <c r="T710" s="14"/>
      <c r="U710" s="14"/>
      <c r="V710" s="14"/>
      <c r="W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</row>
    <row r="711" spans="17:39" x14ac:dyDescent="0.2">
      <c r="Q711" s="14"/>
      <c r="R711" s="14"/>
      <c r="S711" s="14"/>
      <c r="T711" s="14"/>
      <c r="U711" s="14"/>
      <c r="V711" s="14"/>
      <c r="W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</row>
    <row r="712" spans="17:39" x14ac:dyDescent="0.2">
      <c r="Q712" s="14"/>
      <c r="R712" s="14"/>
      <c r="S712" s="14"/>
      <c r="T712" s="14"/>
      <c r="U712" s="14"/>
      <c r="V712" s="14"/>
      <c r="W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</row>
    <row r="713" spans="17:39" x14ac:dyDescent="0.2">
      <c r="Q713" s="14"/>
      <c r="R713" s="14"/>
      <c r="S713" s="14"/>
      <c r="T713" s="14"/>
      <c r="U713" s="14"/>
      <c r="V713" s="14"/>
      <c r="W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</row>
    <row r="714" spans="17:39" x14ac:dyDescent="0.2">
      <c r="Q714" s="14"/>
      <c r="R714" s="14"/>
      <c r="S714" s="14"/>
      <c r="T714" s="14"/>
      <c r="U714" s="14"/>
      <c r="V714" s="14"/>
      <c r="W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</row>
    <row r="715" spans="17:39" x14ac:dyDescent="0.2">
      <c r="Q715" s="14"/>
      <c r="R715" s="14"/>
      <c r="S715" s="14"/>
      <c r="T715" s="14"/>
      <c r="U715" s="14"/>
      <c r="V715" s="14"/>
      <c r="W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</row>
    <row r="716" spans="17:39" x14ac:dyDescent="0.2">
      <c r="Q716" s="14"/>
      <c r="R716" s="14"/>
      <c r="S716" s="14"/>
      <c r="T716" s="14"/>
      <c r="U716" s="14"/>
      <c r="V716" s="14"/>
      <c r="W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</row>
    <row r="717" spans="17:39" x14ac:dyDescent="0.2">
      <c r="Q717" s="14"/>
      <c r="R717" s="14"/>
      <c r="S717" s="14"/>
      <c r="T717" s="14"/>
      <c r="U717" s="14"/>
      <c r="V717" s="14"/>
      <c r="W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</row>
    <row r="718" spans="17:39" x14ac:dyDescent="0.2">
      <c r="Q718" s="14"/>
      <c r="R718" s="14"/>
      <c r="S718" s="14"/>
      <c r="T718" s="14"/>
      <c r="U718" s="14"/>
      <c r="V718" s="14"/>
      <c r="W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</row>
    <row r="719" spans="17:39" x14ac:dyDescent="0.2">
      <c r="Q719" s="14"/>
      <c r="R719" s="14"/>
      <c r="S719" s="14"/>
      <c r="T719" s="14"/>
      <c r="U719" s="14"/>
      <c r="V719" s="14"/>
      <c r="W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</row>
    <row r="720" spans="17:39" x14ac:dyDescent="0.2">
      <c r="Q720" s="14"/>
      <c r="R720" s="14"/>
      <c r="S720" s="14"/>
      <c r="T720" s="14"/>
      <c r="U720" s="14"/>
      <c r="V720" s="14"/>
      <c r="W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</row>
    <row r="721" spans="17:39" x14ac:dyDescent="0.2">
      <c r="Q721" s="14"/>
      <c r="R721" s="14"/>
      <c r="S721" s="14"/>
      <c r="T721" s="14"/>
      <c r="U721" s="14"/>
      <c r="V721" s="14"/>
      <c r="W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</row>
    <row r="722" spans="17:39" x14ac:dyDescent="0.2">
      <c r="Q722" s="14"/>
      <c r="R722" s="14"/>
      <c r="S722" s="14"/>
      <c r="T722" s="14"/>
      <c r="U722" s="14"/>
      <c r="V722" s="14"/>
      <c r="W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</row>
    <row r="723" spans="17:39" x14ac:dyDescent="0.2">
      <c r="Q723" s="14"/>
      <c r="R723" s="14"/>
      <c r="S723" s="14"/>
      <c r="T723" s="14"/>
      <c r="U723" s="14"/>
      <c r="V723" s="14"/>
      <c r="W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</row>
    <row r="724" spans="17:39" x14ac:dyDescent="0.2">
      <c r="Q724" s="14"/>
      <c r="R724" s="14"/>
      <c r="S724" s="14"/>
      <c r="T724" s="14"/>
      <c r="U724" s="14"/>
      <c r="V724" s="14"/>
      <c r="W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</row>
    <row r="725" spans="17:39" x14ac:dyDescent="0.2">
      <c r="Q725" s="14"/>
      <c r="R725" s="14"/>
      <c r="S725" s="14"/>
      <c r="T725" s="14"/>
      <c r="U725" s="14"/>
      <c r="V725" s="14"/>
      <c r="W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</row>
    <row r="726" spans="17:39" x14ac:dyDescent="0.2">
      <c r="Q726" s="14"/>
      <c r="R726" s="14"/>
      <c r="S726" s="14"/>
      <c r="T726" s="14"/>
      <c r="U726" s="14"/>
      <c r="V726" s="14"/>
      <c r="W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</row>
    <row r="727" spans="17:39" x14ac:dyDescent="0.2">
      <c r="Q727" s="14"/>
      <c r="R727" s="14"/>
      <c r="S727" s="14"/>
      <c r="T727" s="14"/>
      <c r="U727" s="14"/>
      <c r="V727" s="14"/>
      <c r="W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</row>
    <row r="728" spans="17:39" x14ac:dyDescent="0.2">
      <c r="Q728" s="14"/>
      <c r="R728" s="14"/>
      <c r="S728" s="14"/>
      <c r="T728" s="14"/>
      <c r="U728" s="14"/>
      <c r="V728" s="14"/>
      <c r="W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</row>
    <row r="729" spans="17:39" x14ac:dyDescent="0.2">
      <c r="Q729" s="14"/>
      <c r="R729" s="14"/>
      <c r="S729" s="14"/>
      <c r="T729" s="14"/>
      <c r="U729" s="14"/>
      <c r="V729" s="14"/>
      <c r="W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</row>
    <row r="730" spans="17:39" x14ac:dyDescent="0.2">
      <c r="Q730" s="14"/>
      <c r="R730" s="14"/>
      <c r="S730" s="14"/>
      <c r="T730" s="14"/>
      <c r="U730" s="14"/>
      <c r="V730" s="14"/>
      <c r="W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</row>
    <row r="731" spans="17:39" x14ac:dyDescent="0.2">
      <c r="Q731" s="14"/>
      <c r="R731" s="14"/>
      <c r="S731" s="14"/>
      <c r="T731" s="14"/>
      <c r="U731" s="14"/>
      <c r="V731" s="14"/>
      <c r="W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</row>
    <row r="732" spans="17:39" x14ac:dyDescent="0.2">
      <c r="Q732" s="14"/>
      <c r="R732" s="14"/>
      <c r="S732" s="14"/>
      <c r="T732" s="14"/>
      <c r="U732" s="14"/>
      <c r="V732" s="14"/>
      <c r="W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</row>
    <row r="733" spans="17:39" x14ac:dyDescent="0.2">
      <c r="Q733" s="14"/>
      <c r="R733" s="14"/>
      <c r="S733" s="14"/>
      <c r="T733" s="14"/>
      <c r="U733" s="14"/>
      <c r="V733" s="14"/>
      <c r="W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</row>
    <row r="734" spans="17:39" x14ac:dyDescent="0.2">
      <c r="Q734" s="14"/>
      <c r="R734" s="14"/>
      <c r="S734" s="14"/>
      <c r="T734" s="14"/>
      <c r="U734" s="14"/>
      <c r="V734" s="14"/>
      <c r="W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</row>
    <row r="735" spans="17:39" x14ac:dyDescent="0.2">
      <c r="Q735" s="14"/>
      <c r="R735" s="14"/>
      <c r="S735" s="14"/>
      <c r="T735" s="14"/>
      <c r="U735" s="14"/>
      <c r="V735" s="14"/>
      <c r="W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</row>
    <row r="736" spans="17:39" x14ac:dyDescent="0.2">
      <c r="Q736" s="14"/>
      <c r="R736" s="14"/>
      <c r="S736" s="14"/>
      <c r="T736" s="14"/>
      <c r="U736" s="14"/>
      <c r="V736" s="14"/>
      <c r="W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</row>
    <row r="737" spans="17:39" x14ac:dyDescent="0.2">
      <c r="Q737" s="14"/>
      <c r="R737" s="14"/>
      <c r="S737" s="14"/>
      <c r="T737" s="14"/>
      <c r="U737" s="14"/>
      <c r="V737" s="14"/>
      <c r="W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</row>
    <row r="738" spans="17:39" x14ac:dyDescent="0.2">
      <c r="Q738" s="14"/>
      <c r="R738" s="14"/>
      <c r="S738" s="14"/>
      <c r="T738" s="14"/>
      <c r="U738" s="14"/>
      <c r="V738" s="14"/>
      <c r="W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</row>
    <row r="739" spans="17:39" x14ac:dyDescent="0.2">
      <c r="Q739" s="14"/>
      <c r="R739" s="14"/>
      <c r="S739" s="14"/>
      <c r="T739" s="14"/>
      <c r="U739" s="14"/>
      <c r="V739" s="14"/>
      <c r="W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</row>
    <row r="740" spans="17:39" x14ac:dyDescent="0.2">
      <c r="Q740" s="14"/>
      <c r="R740" s="14"/>
      <c r="S740" s="14"/>
      <c r="T740" s="14"/>
      <c r="U740" s="14"/>
      <c r="V740" s="14"/>
      <c r="W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</row>
    <row r="741" spans="17:39" x14ac:dyDescent="0.2">
      <c r="Q741" s="14"/>
      <c r="R741" s="14"/>
      <c r="S741" s="14"/>
      <c r="T741" s="14"/>
      <c r="U741" s="14"/>
      <c r="V741" s="14"/>
      <c r="W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</row>
    <row r="742" spans="17:39" x14ac:dyDescent="0.2">
      <c r="Q742" s="14"/>
      <c r="R742" s="14"/>
      <c r="S742" s="14"/>
      <c r="T742" s="14"/>
      <c r="U742" s="14"/>
      <c r="V742" s="14"/>
      <c r="W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</row>
    <row r="743" spans="17:39" x14ac:dyDescent="0.2">
      <c r="Q743" s="14"/>
      <c r="R743" s="14"/>
      <c r="S743" s="14"/>
      <c r="T743" s="14"/>
      <c r="U743" s="14"/>
      <c r="V743" s="14"/>
      <c r="W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</row>
    <row r="744" spans="17:39" x14ac:dyDescent="0.2">
      <c r="Q744" s="14"/>
      <c r="R744" s="14"/>
      <c r="S744" s="14"/>
      <c r="T744" s="14"/>
      <c r="U744" s="14"/>
      <c r="V744" s="14"/>
      <c r="W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</row>
    <row r="745" spans="17:39" x14ac:dyDescent="0.2">
      <c r="Q745" s="14"/>
      <c r="R745" s="14"/>
      <c r="S745" s="14"/>
      <c r="T745" s="14"/>
      <c r="U745" s="14"/>
      <c r="V745" s="14"/>
      <c r="W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</row>
    <row r="746" spans="17:39" x14ac:dyDescent="0.2">
      <c r="Q746" s="14"/>
      <c r="R746" s="14"/>
      <c r="S746" s="14"/>
      <c r="T746" s="14"/>
      <c r="U746" s="14"/>
      <c r="V746" s="14"/>
      <c r="W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</row>
    <row r="747" spans="17:39" x14ac:dyDescent="0.2">
      <c r="Q747" s="14"/>
      <c r="R747" s="14"/>
      <c r="S747" s="14"/>
      <c r="T747" s="14"/>
      <c r="U747" s="14"/>
      <c r="V747" s="14"/>
      <c r="W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</row>
    <row r="748" spans="17:39" x14ac:dyDescent="0.2">
      <c r="Q748" s="14"/>
      <c r="R748" s="14"/>
      <c r="S748" s="14"/>
      <c r="T748" s="14"/>
      <c r="U748" s="14"/>
      <c r="V748" s="14"/>
      <c r="W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</row>
    <row r="749" spans="17:39" x14ac:dyDescent="0.2">
      <c r="Q749" s="14"/>
      <c r="R749" s="14"/>
      <c r="S749" s="14"/>
      <c r="T749" s="14"/>
      <c r="U749" s="14"/>
      <c r="V749" s="14"/>
      <c r="W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</row>
    <row r="750" spans="17:39" x14ac:dyDescent="0.2">
      <c r="Q750" s="14"/>
      <c r="R750" s="14"/>
      <c r="S750" s="14"/>
      <c r="T750" s="14"/>
      <c r="U750" s="14"/>
      <c r="V750" s="14"/>
      <c r="W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</row>
    <row r="751" spans="17:39" x14ac:dyDescent="0.2">
      <c r="Q751" s="14"/>
      <c r="R751" s="14"/>
      <c r="S751" s="14"/>
      <c r="T751" s="14"/>
      <c r="U751" s="14"/>
      <c r="V751" s="14"/>
      <c r="W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</row>
    <row r="752" spans="17:39" x14ac:dyDescent="0.2">
      <c r="Q752" s="14"/>
      <c r="R752" s="14"/>
      <c r="S752" s="14"/>
      <c r="T752" s="14"/>
      <c r="U752" s="14"/>
      <c r="V752" s="14"/>
      <c r="W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</row>
    <row r="753" spans="17:39" x14ac:dyDescent="0.2">
      <c r="Q753" s="14"/>
      <c r="R753" s="14"/>
      <c r="S753" s="14"/>
      <c r="T753" s="14"/>
      <c r="U753" s="14"/>
      <c r="V753" s="14"/>
      <c r="W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</row>
    <row r="754" spans="17:39" x14ac:dyDescent="0.2">
      <c r="Q754" s="14"/>
      <c r="R754" s="14"/>
      <c r="S754" s="14"/>
      <c r="T754" s="14"/>
      <c r="U754" s="14"/>
      <c r="V754" s="14"/>
      <c r="W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</row>
    <row r="755" spans="17:39" x14ac:dyDescent="0.2">
      <c r="Q755" s="14"/>
      <c r="R755" s="14"/>
      <c r="S755" s="14"/>
      <c r="T755" s="14"/>
      <c r="U755" s="14"/>
      <c r="V755" s="14"/>
      <c r="W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</row>
    <row r="756" spans="17:39" x14ac:dyDescent="0.2">
      <c r="Q756" s="14"/>
      <c r="R756" s="14"/>
      <c r="S756" s="14"/>
      <c r="T756" s="14"/>
      <c r="U756" s="14"/>
      <c r="V756" s="14"/>
      <c r="W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</row>
    <row r="757" spans="17:39" x14ac:dyDescent="0.2">
      <c r="Q757" s="14"/>
      <c r="R757" s="14"/>
      <c r="S757" s="14"/>
      <c r="T757" s="14"/>
      <c r="U757" s="14"/>
      <c r="V757" s="14"/>
      <c r="W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</row>
    <row r="758" spans="17:39" x14ac:dyDescent="0.2">
      <c r="Q758" s="14"/>
      <c r="R758" s="14"/>
      <c r="S758" s="14"/>
      <c r="T758" s="14"/>
      <c r="U758" s="14"/>
      <c r="V758" s="14"/>
      <c r="W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</row>
    <row r="759" spans="17:39" x14ac:dyDescent="0.2">
      <c r="Q759" s="14"/>
      <c r="R759" s="14"/>
      <c r="S759" s="14"/>
      <c r="T759" s="14"/>
      <c r="U759" s="14"/>
      <c r="V759" s="14"/>
      <c r="W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</row>
    <row r="760" spans="17:39" x14ac:dyDescent="0.2">
      <c r="Q760" s="14"/>
      <c r="R760" s="14"/>
      <c r="S760" s="14"/>
      <c r="T760" s="14"/>
      <c r="U760" s="14"/>
      <c r="V760" s="14"/>
      <c r="W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</row>
    <row r="761" spans="17:39" x14ac:dyDescent="0.2">
      <c r="Q761" s="14"/>
      <c r="R761" s="14"/>
      <c r="S761" s="14"/>
      <c r="T761" s="14"/>
      <c r="U761" s="14"/>
      <c r="V761" s="14"/>
      <c r="W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</row>
    <row r="762" spans="17:39" x14ac:dyDescent="0.2">
      <c r="Q762" s="14"/>
      <c r="R762" s="14"/>
      <c r="S762" s="14"/>
      <c r="T762" s="14"/>
      <c r="U762" s="14"/>
      <c r="V762" s="14"/>
      <c r="W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</row>
    <row r="763" spans="17:39" x14ac:dyDescent="0.2">
      <c r="Q763" s="14"/>
      <c r="R763" s="14"/>
      <c r="S763" s="14"/>
      <c r="T763" s="14"/>
      <c r="U763" s="14"/>
      <c r="V763" s="14"/>
      <c r="W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</row>
    <row r="764" spans="17:39" x14ac:dyDescent="0.2">
      <c r="Q764" s="14"/>
      <c r="R764" s="14"/>
      <c r="S764" s="14"/>
      <c r="T764" s="14"/>
      <c r="U764" s="14"/>
      <c r="V764" s="14"/>
      <c r="W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</row>
    <row r="765" spans="17:39" x14ac:dyDescent="0.2">
      <c r="Q765" s="14"/>
      <c r="R765" s="14"/>
      <c r="S765" s="14"/>
      <c r="T765" s="14"/>
      <c r="U765" s="14"/>
      <c r="V765" s="14"/>
      <c r="W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</row>
    <row r="766" spans="17:39" x14ac:dyDescent="0.2">
      <c r="Q766" s="14"/>
      <c r="R766" s="14"/>
      <c r="S766" s="14"/>
      <c r="T766" s="14"/>
      <c r="U766" s="14"/>
      <c r="V766" s="14"/>
      <c r="W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</row>
    <row r="767" spans="17:39" x14ac:dyDescent="0.2">
      <c r="Q767" s="14"/>
      <c r="R767" s="14"/>
      <c r="S767" s="14"/>
      <c r="T767" s="14"/>
      <c r="U767" s="14"/>
      <c r="V767" s="14"/>
      <c r="W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</row>
    <row r="768" spans="17:39" x14ac:dyDescent="0.2">
      <c r="Q768" s="14"/>
      <c r="R768" s="14"/>
      <c r="S768" s="14"/>
      <c r="T768" s="14"/>
      <c r="U768" s="14"/>
      <c r="V768" s="14"/>
      <c r="W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</row>
    <row r="769" spans="17:39" x14ac:dyDescent="0.2">
      <c r="Q769" s="14"/>
      <c r="R769" s="14"/>
      <c r="S769" s="14"/>
      <c r="T769" s="14"/>
      <c r="U769" s="14"/>
      <c r="V769" s="14"/>
      <c r="W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</row>
    <row r="770" spans="17:39" x14ac:dyDescent="0.2">
      <c r="Q770" s="14"/>
      <c r="R770" s="14"/>
      <c r="S770" s="14"/>
      <c r="T770" s="14"/>
      <c r="U770" s="14"/>
      <c r="V770" s="14"/>
      <c r="W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</row>
    <row r="771" spans="17:39" x14ac:dyDescent="0.2">
      <c r="Q771" s="14"/>
      <c r="R771" s="14"/>
      <c r="S771" s="14"/>
      <c r="T771" s="14"/>
      <c r="U771" s="14"/>
      <c r="V771" s="14"/>
      <c r="W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</row>
    <row r="772" spans="17:39" x14ac:dyDescent="0.2">
      <c r="Q772" s="14"/>
      <c r="R772" s="14"/>
      <c r="S772" s="14"/>
      <c r="T772" s="14"/>
      <c r="U772" s="14"/>
      <c r="V772" s="14"/>
      <c r="W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</row>
    <row r="773" spans="17:39" x14ac:dyDescent="0.2">
      <c r="Q773" s="14"/>
      <c r="R773" s="14"/>
      <c r="S773" s="14"/>
      <c r="T773" s="14"/>
      <c r="U773" s="14"/>
      <c r="V773" s="14"/>
      <c r="W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</row>
    <row r="774" spans="17:39" x14ac:dyDescent="0.2">
      <c r="Q774" s="14"/>
      <c r="R774" s="14"/>
      <c r="S774" s="14"/>
      <c r="T774" s="14"/>
      <c r="U774" s="14"/>
      <c r="V774" s="14"/>
      <c r="W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</row>
    <row r="775" spans="17:39" x14ac:dyDescent="0.2">
      <c r="Q775" s="14"/>
      <c r="R775" s="14"/>
      <c r="S775" s="14"/>
      <c r="T775" s="14"/>
      <c r="U775" s="14"/>
      <c r="V775" s="14"/>
      <c r="W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</row>
    <row r="776" spans="17:39" x14ac:dyDescent="0.2">
      <c r="Q776" s="14"/>
      <c r="R776" s="14"/>
      <c r="S776" s="14"/>
      <c r="T776" s="14"/>
      <c r="U776" s="14"/>
      <c r="V776" s="14"/>
      <c r="W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</row>
    <row r="777" spans="17:39" x14ac:dyDescent="0.2">
      <c r="Q777" s="14"/>
      <c r="R777" s="14"/>
      <c r="S777" s="14"/>
      <c r="T777" s="14"/>
      <c r="U777" s="14"/>
      <c r="V777" s="14"/>
      <c r="W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</row>
    <row r="778" spans="17:39" x14ac:dyDescent="0.2">
      <c r="Q778" s="14"/>
      <c r="R778" s="14"/>
      <c r="S778" s="14"/>
      <c r="T778" s="14"/>
      <c r="U778" s="14"/>
      <c r="V778" s="14"/>
      <c r="W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</row>
    <row r="779" spans="17:39" x14ac:dyDescent="0.2">
      <c r="Q779" s="14"/>
      <c r="R779" s="14"/>
      <c r="S779" s="14"/>
      <c r="T779" s="14"/>
      <c r="U779" s="14"/>
      <c r="V779" s="14"/>
      <c r="W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</row>
    <row r="780" spans="17:39" x14ac:dyDescent="0.2">
      <c r="Q780" s="14"/>
      <c r="R780" s="14"/>
      <c r="S780" s="14"/>
      <c r="T780" s="14"/>
      <c r="U780" s="14"/>
      <c r="V780" s="14"/>
      <c r="W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</row>
    <row r="781" spans="17:39" x14ac:dyDescent="0.2">
      <c r="Q781" s="14"/>
      <c r="R781" s="14"/>
      <c r="S781" s="14"/>
      <c r="T781" s="14"/>
      <c r="U781" s="14"/>
      <c r="V781" s="14"/>
      <c r="W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</row>
    <row r="782" spans="17:39" x14ac:dyDescent="0.2">
      <c r="Q782" s="14"/>
      <c r="R782" s="14"/>
      <c r="S782" s="14"/>
      <c r="T782" s="14"/>
      <c r="U782" s="14"/>
      <c r="V782" s="14"/>
      <c r="W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</row>
    <row r="783" spans="17:39" x14ac:dyDescent="0.2">
      <c r="Q783" s="14"/>
      <c r="R783" s="14"/>
      <c r="S783" s="14"/>
      <c r="T783" s="14"/>
      <c r="U783" s="14"/>
      <c r="V783" s="14"/>
      <c r="W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</row>
    <row r="784" spans="17:39" x14ac:dyDescent="0.2">
      <c r="Q784" s="14"/>
      <c r="R784" s="14"/>
      <c r="S784" s="14"/>
      <c r="T784" s="14"/>
      <c r="U784" s="14"/>
      <c r="V784" s="14"/>
      <c r="W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</row>
    <row r="785" spans="17:39" x14ac:dyDescent="0.2">
      <c r="Q785" s="14"/>
      <c r="R785" s="14"/>
      <c r="S785" s="14"/>
      <c r="T785" s="14"/>
      <c r="U785" s="14"/>
      <c r="V785" s="14"/>
      <c r="W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</row>
    <row r="786" spans="17:39" x14ac:dyDescent="0.2">
      <c r="Q786" s="14"/>
      <c r="R786" s="14"/>
      <c r="S786" s="14"/>
      <c r="T786" s="14"/>
      <c r="U786" s="14"/>
      <c r="V786" s="14"/>
      <c r="W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</row>
    <row r="787" spans="17:39" x14ac:dyDescent="0.2">
      <c r="Q787" s="14"/>
      <c r="R787" s="14"/>
      <c r="S787" s="14"/>
      <c r="T787" s="14"/>
      <c r="U787" s="14"/>
      <c r="V787" s="14"/>
      <c r="W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</row>
    <row r="788" spans="17:39" x14ac:dyDescent="0.2">
      <c r="Q788" s="14"/>
      <c r="R788" s="14"/>
      <c r="S788" s="14"/>
      <c r="T788" s="14"/>
      <c r="U788" s="14"/>
      <c r="V788" s="14"/>
      <c r="W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</row>
    <row r="789" spans="17:39" x14ac:dyDescent="0.2">
      <c r="Q789" s="14"/>
      <c r="R789" s="14"/>
      <c r="S789" s="14"/>
      <c r="T789" s="14"/>
      <c r="U789" s="14"/>
      <c r="V789" s="14"/>
      <c r="W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</row>
    <row r="790" spans="17:39" x14ac:dyDescent="0.2">
      <c r="Q790" s="14"/>
      <c r="R790" s="14"/>
      <c r="S790" s="14"/>
      <c r="T790" s="14"/>
      <c r="U790" s="14"/>
      <c r="V790" s="14"/>
      <c r="W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</row>
    <row r="791" spans="17:39" x14ac:dyDescent="0.2">
      <c r="Q791" s="14"/>
      <c r="R791" s="14"/>
      <c r="S791" s="14"/>
      <c r="T791" s="14"/>
      <c r="U791" s="14"/>
      <c r="V791" s="14"/>
      <c r="W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</row>
    <row r="792" spans="17:39" x14ac:dyDescent="0.2">
      <c r="Q792" s="14"/>
      <c r="R792" s="14"/>
      <c r="S792" s="14"/>
      <c r="T792" s="14"/>
      <c r="U792" s="14"/>
      <c r="V792" s="14"/>
      <c r="W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</row>
    <row r="793" spans="17:39" x14ac:dyDescent="0.2">
      <c r="Q793" s="14"/>
      <c r="R793" s="14"/>
      <c r="S793" s="14"/>
      <c r="T793" s="14"/>
      <c r="U793" s="14"/>
      <c r="V793" s="14"/>
      <c r="W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</row>
    <row r="794" spans="17:39" x14ac:dyDescent="0.2">
      <c r="Q794" s="14"/>
      <c r="R794" s="14"/>
      <c r="S794" s="14"/>
      <c r="T794" s="14"/>
      <c r="U794" s="14"/>
      <c r="V794" s="14"/>
      <c r="W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</row>
    <row r="795" spans="17:39" x14ac:dyDescent="0.2">
      <c r="Q795" s="14"/>
      <c r="R795" s="14"/>
      <c r="S795" s="14"/>
      <c r="T795" s="14"/>
      <c r="U795" s="14"/>
      <c r="V795" s="14"/>
      <c r="W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</row>
    <row r="796" spans="17:39" x14ac:dyDescent="0.2">
      <c r="Q796" s="14"/>
      <c r="R796" s="14"/>
      <c r="S796" s="14"/>
      <c r="T796" s="14"/>
      <c r="U796" s="14"/>
      <c r="V796" s="14"/>
      <c r="W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</row>
    <row r="797" spans="17:39" x14ac:dyDescent="0.2">
      <c r="Q797" s="14"/>
      <c r="R797" s="14"/>
      <c r="S797" s="14"/>
      <c r="T797" s="14"/>
      <c r="U797" s="14"/>
      <c r="V797" s="14"/>
      <c r="W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</row>
    <row r="798" spans="17:39" x14ac:dyDescent="0.2">
      <c r="Q798" s="14"/>
      <c r="R798" s="14"/>
      <c r="S798" s="14"/>
      <c r="T798" s="14"/>
      <c r="U798" s="14"/>
      <c r="V798" s="14"/>
      <c r="W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</row>
    <row r="799" spans="17:39" x14ac:dyDescent="0.2">
      <c r="Q799" s="14"/>
      <c r="R799" s="14"/>
      <c r="S799" s="14"/>
      <c r="T799" s="14"/>
      <c r="U799" s="14"/>
      <c r="V799" s="14"/>
      <c r="W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</row>
    <row r="800" spans="17:39" x14ac:dyDescent="0.2">
      <c r="Q800" s="14"/>
      <c r="R800" s="14"/>
      <c r="S800" s="14"/>
      <c r="T800" s="14"/>
      <c r="U800" s="14"/>
      <c r="V800" s="14"/>
      <c r="W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</row>
    <row r="801" spans="17:39" x14ac:dyDescent="0.2">
      <c r="Q801" s="14"/>
      <c r="R801" s="14"/>
      <c r="S801" s="14"/>
      <c r="T801" s="14"/>
      <c r="U801" s="14"/>
      <c r="V801" s="14"/>
      <c r="W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</row>
    <row r="802" spans="17:39" x14ac:dyDescent="0.2">
      <c r="Q802" s="14"/>
      <c r="R802" s="14"/>
      <c r="S802" s="14"/>
      <c r="T802" s="14"/>
      <c r="U802" s="14"/>
      <c r="V802" s="14"/>
      <c r="W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</row>
    <row r="803" spans="17:39" x14ac:dyDescent="0.2">
      <c r="Q803" s="14"/>
      <c r="R803" s="14"/>
      <c r="S803" s="14"/>
      <c r="T803" s="14"/>
      <c r="U803" s="14"/>
      <c r="V803" s="14"/>
      <c r="W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</row>
    <row r="804" spans="17:39" x14ac:dyDescent="0.2">
      <c r="Q804" s="14"/>
      <c r="R804" s="14"/>
      <c r="S804" s="14"/>
      <c r="T804" s="14"/>
      <c r="U804" s="14"/>
      <c r="V804" s="14"/>
      <c r="W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</row>
    <row r="805" spans="17:39" x14ac:dyDescent="0.2">
      <c r="Q805" s="14"/>
      <c r="R805" s="14"/>
      <c r="S805" s="14"/>
      <c r="T805" s="14"/>
      <c r="U805" s="14"/>
      <c r="V805" s="14"/>
      <c r="W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</row>
    <row r="806" spans="17:39" x14ac:dyDescent="0.2">
      <c r="Q806" s="14"/>
      <c r="R806" s="14"/>
      <c r="S806" s="14"/>
      <c r="T806" s="14"/>
      <c r="U806" s="14"/>
      <c r="V806" s="14"/>
      <c r="W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</row>
    <row r="807" spans="17:39" x14ac:dyDescent="0.2">
      <c r="Q807" s="14"/>
      <c r="R807" s="14"/>
      <c r="S807" s="14"/>
      <c r="T807" s="14"/>
      <c r="U807" s="14"/>
      <c r="V807" s="14"/>
      <c r="W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</row>
    <row r="808" spans="17:39" x14ac:dyDescent="0.2">
      <c r="Q808" s="14"/>
      <c r="R808" s="14"/>
      <c r="S808" s="14"/>
      <c r="T808" s="14"/>
      <c r="U808" s="14"/>
      <c r="V808" s="14"/>
      <c r="W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</row>
    <row r="809" spans="17:39" x14ac:dyDescent="0.2">
      <c r="Q809" s="14"/>
      <c r="R809" s="14"/>
      <c r="S809" s="14"/>
      <c r="T809" s="14"/>
      <c r="U809" s="14"/>
      <c r="V809" s="14"/>
      <c r="W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</row>
    <row r="810" spans="17:39" x14ac:dyDescent="0.2">
      <c r="Q810" s="14"/>
      <c r="R810" s="14"/>
      <c r="S810" s="14"/>
      <c r="T810" s="14"/>
      <c r="U810" s="14"/>
      <c r="V810" s="14"/>
      <c r="W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</row>
    <row r="811" spans="17:39" x14ac:dyDescent="0.2">
      <c r="Q811" s="14"/>
      <c r="R811" s="14"/>
      <c r="S811" s="14"/>
      <c r="T811" s="14"/>
      <c r="U811" s="14"/>
      <c r="V811" s="14"/>
      <c r="W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</row>
    <row r="812" spans="17:39" x14ac:dyDescent="0.2">
      <c r="Q812" s="14"/>
      <c r="R812" s="14"/>
      <c r="S812" s="14"/>
      <c r="T812" s="14"/>
      <c r="U812" s="14"/>
      <c r="V812" s="14"/>
      <c r="W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</row>
    <row r="813" spans="17:39" x14ac:dyDescent="0.2">
      <c r="Q813" s="14"/>
      <c r="R813" s="14"/>
      <c r="S813" s="14"/>
      <c r="T813" s="14"/>
      <c r="U813" s="14"/>
      <c r="V813" s="14"/>
      <c r="W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</row>
    <row r="814" spans="17:39" x14ac:dyDescent="0.2">
      <c r="Q814" s="14"/>
      <c r="R814" s="14"/>
      <c r="S814" s="14"/>
      <c r="T814" s="14"/>
      <c r="U814" s="14"/>
      <c r="V814" s="14"/>
      <c r="W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</row>
    <row r="815" spans="17:39" x14ac:dyDescent="0.2">
      <c r="Q815" s="14"/>
      <c r="R815" s="14"/>
      <c r="S815" s="14"/>
      <c r="T815" s="14"/>
      <c r="U815" s="14"/>
      <c r="V815" s="14"/>
      <c r="W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</row>
    <row r="816" spans="17:39" x14ac:dyDescent="0.2">
      <c r="Q816" s="14"/>
      <c r="R816" s="14"/>
      <c r="S816" s="14"/>
      <c r="T816" s="14"/>
      <c r="U816" s="14"/>
      <c r="V816" s="14"/>
      <c r="W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</row>
    <row r="817" spans="17:39" x14ac:dyDescent="0.2">
      <c r="Q817" s="14"/>
      <c r="R817" s="14"/>
      <c r="S817" s="14"/>
      <c r="T817" s="14"/>
      <c r="U817" s="14"/>
      <c r="V817" s="14"/>
      <c r="W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</row>
    <row r="818" spans="17:39" x14ac:dyDescent="0.2">
      <c r="Q818" s="14"/>
      <c r="R818" s="14"/>
      <c r="S818" s="14"/>
      <c r="T818" s="14"/>
      <c r="U818" s="14"/>
      <c r="V818" s="14"/>
      <c r="W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</row>
    <row r="819" spans="17:39" x14ac:dyDescent="0.2">
      <c r="Q819" s="14"/>
      <c r="R819" s="14"/>
      <c r="S819" s="14"/>
      <c r="T819" s="14"/>
      <c r="U819" s="14"/>
      <c r="V819" s="14"/>
      <c r="W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</row>
    <row r="820" spans="17:39" x14ac:dyDescent="0.2">
      <c r="Q820" s="14"/>
      <c r="R820" s="14"/>
      <c r="S820" s="14"/>
      <c r="T820" s="14"/>
      <c r="U820" s="14"/>
      <c r="V820" s="14"/>
      <c r="W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</row>
    <row r="821" spans="17:39" x14ac:dyDescent="0.2">
      <c r="Q821" s="14"/>
      <c r="R821" s="14"/>
      <c r="S821" s="14"/>
      <c r="T821" s="14"/>
      <c r="U821" s="14"/>
      <c r="V821" s="14"/>
      <c r="W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</row>
    <row r="822" spans="17:39" x14ac:dyDescent="0.2">
      <c r="Q822" s="14"/>
      <c r="R822" s="14"/>
      <c r="S822" s="14"/>
      <c r="T822" s="14"/>
      <c r="U822" s="14"/>
      <c r="V822" s="14"/>
      <c r="W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</row>
    <row r="823" spans="17:39" x14ac:dyDescent="0.2">
      <c r="Q823" s="14"/>
      <c r="R823" s="14"/>
      <c r="S823" s="14"/>
      <c r="T823" s="14"/>
      <c r="U823" s="14"/>
      <c r="V823" s="14"/>
      <c r="W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</row>
    <row r="824" spans="17:39" x14ac:dyDescent="0.2">
      <c r="Q824" s="14"/>
      <c r="R824" s="14"/>
      <c r="S824" s="14"/>
      <c r="T824" s="14"/>
      <c r="U824" s="14"/>
      <c r="V824" s="14"/>
      <c r="W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</row>
    <row r="825" spans="17:39" x14ac:dyDescent="0.2">
      <c r="Q825" s="14"/>
      <c r="R825" s="14"/>
      <c r="S825" s="14"/>
      <c r="T825" s="14"/>
      <c r="U825" s="14"/>
      <c r="V825" s="14"/>
      <c r="W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</row>
    <row r="826" spans="17:39" x14ac:dyDescent="0.2">
      <c r="Q826" s="14"/>
      <c r="R826" s="14"/>
      <c r="S826" s="14"/>
      <c r="T826" s="14"/>
      <c r="U826" s="14"/>
      <c r="V826" s="14"/>
      <c r="W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</row>
    <row r="827" spans="17:39" x14ac:dyDescent="0.2">
      <c r="Q827" s="14"/>
      <c r="R827" s="14"/>
      <c r="S827" s="14"/>
      <c r="T827" s="14"/>
      <c r="U827" s="14"/>
      <c r="V827" s="14"/>
      <c r="W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</row>
    <row r="828" spans="17:39" x14ac:dyDescent="0.2">
      <c r="Q828" s="14"/>
      <c r="R828" s="14"/>
      <c r="S828" s="14"/>
      <c r="T828" s="14"/>
      <c r="U828" s="14"/>
      <c r="V828" s="14"/>
      <c r="W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</row>
    <row r="829" spans="17:39" x14ac:dyDescent="0.2">
      <c r="Q829" s="14"/>
      <c r="R829" s="14"/>
      <c r="S829" s="14"/>
      <c r="T829" s="14"/>
      <c r="U829" s="14"/>
      <c r="V829" s="14"/>
      <c r="W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</row>
    <row r="830" spans="17:39" x14ac:dyDescent="0.2">
      <c r="Q830" s="14"/>
      <c r="R830" s="14"/>
      <c r="S830" s="14"/>
      <c r="T830" s="14"/>
      <c r="U830" s="14"/>
      <c r="V830" s="14"/>
      <c r="W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</row>
    <row r="831" spans="17:39" x14ac:dyDescent="0.2">
      <c r="Q831" s="14"/>
      <c r="R831" s="14"/>
      <c r="S831" s="14"/>
      <c r="T831" s="14"/>
      <c r="U831" s="14"/>
      <c r="V831" s="14"/>
      <c r="W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</row>
    <row r="832" spans="17:39" x14ac:dyDescent="0.2">
      <c r="Q832" s="14"/>
      <c r="R832" s="14"/>
      <c r="S832" s="14"/>
      <c r="T832" s="14"/>
      <c r="U832" s="14"/>
      <c r="V832" s="14"/>
      <c r="W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</row>
    <row r="833" spans="17:39" x14ac:dyDescent="0.2">
      <c r="Q833" s="14"/>
      <c r="R833" s="14"/>
      <c r="S833" s="14"/>
      <c r="T833" s="14"/>
      <c r="U833" s="14"/>
      <c r="V833" s="14"/>
      <c r="W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</row>
    <row r="834" spans="17:39" x14ac:dyDescent="0.2">
      <c r="Q834" s="14"/>
      <c r="R834" s="14"/>
      <c r="S834" s="14"/>
      <c r="T834" s="14"/>
      <c r="U834" s="14"/>
      <c r="V834" s="14"/>
      <c r="W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</row>
    <row r="835" spans="17:39" x14ac:dyDescent="0.2">
      <c r="Q835" s="14"/>
      <c r="R835" s="14"/>
      <c r="S835" s="14"/>
      <c r="T835" s="14"/>
      <c r="U835" s="14"/>
      <c r="V835" s="14"/>
      <c r="W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</row>
    <row r="836" spans="17:39" x14ac:dyDescent="0.2">
      <c r="Q836" s="14"/>
      <c r="R836" s="14"/>
      <c r="S836" s="14"/>
      <c r="T836" s="14"/>
      <c r="U836" s="14"/>
      <c r="V836" s="14"/>
      <c r="W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</row>
    <row r="837" spans="17:39" x14ac:dyDescent="0.2">
      <c r="Q837" s="14"/>
      <c r="R837" s="14"/>
      <c r="S837" s="14"/>
      <c r="T837" s="14"/>
      <c r="U837" s="14"/>
      <c r="V837" s="14"/>
      <c r="W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</row>
    <row r="838" spans="17:39" x14ac:dyDescent="0.2">
      <c r="Q838" s="14"/>
      <c r="R838" s="14"/>
      <c r="S838" s="14"/>
      <c r="T838" s="14"/>
      <c r="U838" s="14"/>
      <c r="V838" s="14"/>
      <c r="W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</row>
    <row r="839" spans="17:39" x14ac:dyDescent="0.2">
      <c r="Q839" s="14"/>
      <c r="R839" s="14"/>
      <c r="S839" s="14"/>
      <c r="T839" s="14"/>
      <c r="U839" s="14"/>
      <c r="V839" s="14"/>
      <c r="W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</row>
    <row r="840" spans="17:39" x14ac:dyDescent="0.2">
      <c r="Q840" s="14"/>
      <c r="R840" s="14"/>
      <c r="S840" s="14"/>
      <c r="T840" s="14"/>
      <c r="U840" s="14"/>
      <c r="V840" s="14"/>
      <c r="W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</row>
    <row r="841" spans="17:39" x14ac:dyDescent="0.2">
      <c r="Q841" s="14"/>
      <c r="R841" s="14"/>
      <c r="S841" s="14"/>
      <c r="T841" s="14"/>
      <c r="U841" s="14"/>
      <c r="V841" s="14"/>
      <c r="W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</row>
    <row r="842" spans="17:39" x14ac:dyDescent="0.2">
      <c r="Q842" s="14"/>
      <c r="R842" s="14"/>
      <c r="S842" s="14"/>
      <c r="T842" s="14"/>
      <c r="U842" s="14"/>
      <c r="V842" s="14"/>
      <c r="W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</row>
    <row r="843" spans="17:39" x14ac:dyDescent="0.2">
      <c r="Q843" s="14"/>
      <c r="R843" s="14"/>
      <c r="S843" s="14"/>
      <c r="T843" s="14"/>
      <c r="U843" s="14"/>
      <c r="V843" s="14"/>
      <c r="W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</row>
    <row r="844" spans="17:39" x14ac:dyDescent="0.2">
      <c r="Q844" s="14"/>
      <c r="R844" s="14"/>
      <c r="S844" s="14"/>
      <c r="T844" s="14"/>
      <c r="U844" s="14"/>
      <c r="V844" s="14"/>
      <c r="W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</row>
    <row r="845" spans="17:39" x14ac:dyDescent="0.2">
      <c r="Q845" s="14"/>
      <c r="R845" s="14"/>
      <c r="S845" s="14"/>
      <c r="T845" s="14"/>
      <c r="U845" s="14"/>
      <c r="V845" s="14"/>
      <c r="W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</row>
    <row r="846" spans="17:39" x14ac:dyDescent="0.2">
      <c r="Q846" s="14"/>
      <c r="R846" s="14"/>
      <c r="S846" s="14"/>
      <c r="T846" s="14"/>
      <c r="U846" s="14"/>
      <c r="V846" s="14"/>
      <c r="W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</row>
    <row r="847" spans="17:39" x14ac:dyDescent="0.2">
      <c r="Q847" s="14"/>
      <c r="R847" s="14"/>
      <c r="S847" s="14"/>
      <c r="T847" s="14"/>
      <c r="U847" s="14"/>
      <c r="V847" s="14"/>
      <c r="W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</row>
    <row r="848" spans="17:39" x14ac:dyDescent="0.2">
      <c r="Q848" s="14"/>
      <c r="R848" s="14"/>
      <c r="S848" s="14"/>
      <c r="T848" s="14"/>
      <c r="U848" s="14"/>
      <c r="V848" s="14"/>
      <c r="W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</row>
    <row r="849" spans="17:39" x14ac:dyDescent="0.2">
      <c r="Q849" s="14"/>
      <c r="R849" s="14"/>
      <c r="S849" s="14"/>
      <c r="T849" s="14"/>
      <c r="U849" s="14"/>
      <c r="V849" s="14"/>
      <c r="W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</row>
    <row r="850" spans="17:39" x14ac:dyDescent="0.2">
      <c r="Q850" s="14"/>
      <c r="R850" s="14"/>
      <c r="S850" s="14"/>
      <c r="T850" s="14"/>
      <c r="U850" s="14"/>
      <c r="V850" s="14"/>
      <c r="W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</row>
    <row r="851" spans="17:39" x14ac:dyDescent="0.2">
      <c r="Q851" s="14"/>
      <c r="R851" s="14"/>
      <c r="S851" s="14"/>
      <c r="T851" s="14"/>
      <c r="U851" s="14"/>
      <c r="V851" s="14"/>
      <c r="W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</row>
    <row r="852" spans="17:39" x14ac:dyDescent="0.2">
      <c r="Q852" s="14"/>
      <c r="R852" s="14"/>
      <c r="S852" s="14"/>
      <c r="T852" s="14"/>
      <c r="U852" s="14"/>
      <c r="V852" s="14"/>
      <c r="W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</row>
    <row r="853" spans="17:39" x14ac:dyDescent="0.2">
      <c r="Q853" s="14"/>
      <c r="R853" s="14"/>
      <c r="S853" s="14"/>
      <c r="T853" s="14"/>
      <c r="U853" s="14"/>
      <c r="V853" s="14"/>
      <c r="W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</row>
    <row r="854" spans="17:39" x14ac:dyDescent="0.2">
      <c r="Q854" s="14"/>
      <c r="R854" s="14"/>
      <c r="S854" s="14"/>
      <c r="T854" s="14"/>
      <c r="U854" s="14"/>
      <c r="V854" s="14"/>
      <c r="W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</row>
    <row r="855" spans="17:39" x14ac:dyDescent="0.2">
      <c r="Q855" s="14"/>
      <c r="R855" s="14"/>
      <c r="S855" s="14"/>
      <c r="T855" s="14"/>
      <c r="U855" s="14"/>
      <c r="V855" s="14"/>
      <c r="W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</row>
    <row r="856" spans="17:39" x14ac:dyDescent="0.2">
      <c r="Q856" s="14"/>
      <c r="R856" s="14"/>
      <c r="S856" s="14"/>
      <c r="T856" s="14"/>
      <c r="U856" s="14"/>
      <c r="V856" s="14"/>
      <c r="W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</row>
    <row r="857" spans="17:39" x14ac:dyDescent="0.2">
      <c r="Q857" s="14"/>
      <c r="R857" s="14"/>
      <c r="S857" s="14"/>
      <c r="T857" s="14"/>
      <c r="U857" s="14"/>
      <c r="V857" s="14"/>
      <c r="W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</row>
    <row r="858" spans="17:39" x14ac:dyDescent="0.2">
      <c r="Q858" s="14"/>
      <c r="R858" s="14"/>
      <c r="S858" s="14"/>
      <c r="T858" s="14"/>
      <c r="U858" s="14"/>
      <c r="V858" s="14"/>
      <c r="W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</row>
    <row r="859" spans="17:39" x14ac:dyDescent="0.2">
      <c r="Q859" s="14"/>
      <c r="R859" s="14"/>
      <c r="S859" s="14"/>
      <c r="T859" s="14"/>
      <c r="U859" s="14"/>
      <c r="V859" s="14"/>
      <c r="W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</row>
    <row r="860" spans="17:39" x14ac:dyDescent="0.2">
      <c r="Q860" s="14"/>
      <c r="R860" s="14"/>
      <c r="S860" s="14"/>
      <c r="T860" s="14"/>
      <c r="U860" s="14"/>
      <c r="V860" s="14"/>
      <c r="W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</row>
    <row r="861" spans="17:39" x14ac:dyDescent="0.2">
      <c r="Q861" s="14"/>
      <c r="R861" s="14"/>
      <c r="S861" s="14"/>
      <c r="T861" s="14"/>
      <c r="U861" s="14"/>
      <c r="V861" s="14"/>
      <c r="W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</row>
    <row r="862" spans="17:39" x14ac:dyDescent="0.2">
      <c r="Q862" s="14"/>
      <c r="R862" s="14"/>
      <c r="S862" s="14"/>
      <c r="T862" s="14"/>
      <c r="U862" s="14"/>
      <c r="V862" s="14"/>
      <c r="W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</row>
    <row r="863" spans="17:39" x14ac:dyDescent="0.2">
      <c r="Q863" s="14"/>
      <c r="R863" s="14"/>
      <c r="S863" s="14"/>
      <c r="T863" s="14"/>
      <c r="U863" s="14"/>
      <c r="V863" s="14"/>
      <c r="W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</row>
    <row r="864" spans="17:39" x14ac:dyDescent="0.2">
      <c r="Q864" s="14"/>
      <c r="R864" s="14"/>
      <c r="S864" s="14"/>
      <c r="T864" s="14"/>
      <c r="U864" s="14"/>
      <c r="V864" s="14"/>
      <c r="W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</row>
    <row r="865" spans="17:39" x14ac:dyDescent="0.2">
      <c r="Q865" s="14"/>
      <c r="R865" s="14"/>
      <c r="S865" s="14"/>
      <c r="T865" s="14"/>
      <c r="U865" s="14"/>
      <c r="V865" s="14"/>
      <c r="W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</row>
    <row r="866" spans="17:39" x14ac:dyDescent="0.2">
      <c r="Q866" s="14"/>
      <c r="R866" s="14"/>
      <c r="S866" s="14"/>
      <c r="T866" s="14"/>
      <c r="U866" s="14"/>
      <c r="V866" s="14"/>
      <c r="W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</row>
    <row r="867" spans="17:39" x14ac:dyDescent="0.2">
      <c r="Q867" s="14"/>
      <c r="R867" s="14"/>
      <c r="S867" s="14"/>
      <c r="T867" s="14"/>
      <c r="U867" s="14"/>
      <c r="V867" s="14"/>
      <c r="W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</row>
    <row r="868" spans="17:39" x14ac:dyDescent="0.2">
      <c r="Q868" s="14"/>
      <c r="R868" s="14"/>
      <c r="S868" s="14"/>
      <c r="T868" s="14"/>
      <c r="U868" s="14"/>
      <c r="V868" s="14"/>
      <c r="W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</row>
    <row r="869" spans="17:39" x14ac:dyDescent="0.2">
      <c r="Q869" s="14"/>
      <c r="R869" s="14"/>
      <c r="S869" s="14"/>
      <c r="T869" s="14"/>
      <c r="U869" s="14"/>
      <c r="V869" s="14"/>
      <c r="W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</row>
    <row r="870" spans="17:39" x14ac:dyDescent="0.2">
      <c r="Q870" s="14"/>
      <c r="R870" s="14"/>
      <c r="S870" s="14"/>
      <c r="T870" s="14"/>
      <c r="U870" s="14"/>
      <c r="V870" s="14"/>
      <c r="W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</row>
    <row r="871" spans="17:39" x14ac:dyDescent="0.2">
      <c r="Q871" s="14"/>
      <c r="R871" s="14"/>
      <c r="S871" s="14"/>
      <c r="T871" s="14"/>
      <c r="U871" s="14"/>
      <c r="V871" s="14"/>
      <c r="W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</row>
    <row r="872" spans="17:39" x14ac:dyDescent="0.2">
      <c r="Q872" s="14"/>
      <c r="R872" s="14"/>
      <c r="S872" s="14"/>
      <c r="T872" s="14"/>
      <c r="U872" s="14"/>
      <c r="V872" s="14"/>
      <c r="W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</row>
    <row r="873" spans="17:39" x14ac:dyDescent="0.2">
      <c r="Q873" s="14"/>
      <c r="R873" s="14"/>
      <c r="S873" s="14"/>
      <c r="T873" s="14"/>
      <c r="U873" s="14"/>
      <c r="V873" s="14"/>
      <c r="W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</row>
    <row r="874" spans="17:39" x14ac:dyDescent="0.2">
      <c r="Q874" s="14"/>
      <c r="R874" s="14"/>
      <c r="S874" s="14"/>
      <c r="T874" s="14"/>
      <c r="U874" s="14"/>
      <c r="V874" s="14"/>
      <c r="W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</row>
    <row r="875" spans="17:39" x14ac:dyDescent="0.2">
      <c r="Q875" s="14"/>
      <c r="R875" s="14"/>
      <c r="S875" s="14"/>
      <c r="T875" s="14"/>
      <c r="U875" s="14"/>
      <c r="V875" s="14"/>
      <c r="W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</row>
    <row r="876" spans="17:39" x14ac:dyDescent="0.2">
      <c r="Q876" s="14"/>
      <c r="R876" s="14"/>
      <c r="S876" s="14"/>
      <c r="T876" s="14"/>
      <c r="U876" s="14"/>
      <c r="V876" s="14"/>
      <c r="W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</row>
    <row r="877" spans="17:39" x14ac:dyDescent="0.2">
      <c r="Q877" s="14"/>
      <c r="R877" s="14"/>
      <c r="S877" s="14"/>
      <c r="T877" s="14"/>
      <c r="U877" s="14"/>
      <c r="V877" s="14"/>
      <c r="W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</row>
    <row r="878" spans="17:39" x14ac:dyDescent="0.2">
      <c r="Q878" s="14"/>
      <c r="R878" s="14"/>
      <c r="S878" s="14"/>
      <c r="T878" s="14"/>
      <c r="U878" s="14"/>
      <c r="V878" s="14"/>
      <c r="W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</row>
    <row r="879" spans="17:39" x14ac:dyDescent="0.2">
      <c r="Q879" s="14"/>
      <c r="R879" s="14"/>
      <c r="S879" s="14"/>
      <c r="T879" s="14"/>
      <c r="U879" s="14"/>
      <c r="V879" s="14"/>
      <c r="W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</row>
    <row r="880" spans="17:39" x14ac:dyDescent="0.2">
      <c r="Q880" s="14"/>
      <c r="R880" s="14"/>
      <c r="S880" s="14"/>
      <c r="T880" s="14"/>
      <c r="U880" s="14"/>
      <c r="V880" s="14"/>
      <c r="W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</row>
    <row r="881" spans="17:39" x14ac:dyDescent="0.2">
      <c r="Q881" s="14"/>
      <c r="R881" s="14"/>
      <c r="S881" s="14"/>
      <c r="T881" s="14"/>
      <c r="U881" s="14"/>
      <c r="V881" s="14"/>
      <c r="W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</row>
    <row r="882" spans="17:39" x14ac:dyDescent="0.2">
      <c r="Q882" s="14"/>
      <c r="R882" s="14"/>
      <c r="S882" s="14"/>
      <c r="T882" s="14"/>
      <c r="U882" s="14"/>
      <c r="V882" s="14"/>
      <c r="W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</row>
    <row r="883" spans="17:39" x14ac:dyDescent="0.2">
      <c r="Q883" s="14"/>
      <c r="R883" s="14"/>
      <c r="S883" s="14"/>
      <c r="T883" s="14"/>
      <c r="U883" s="14"/>
      <c r="V883" s="14"/>
      <c r="W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</row>
    <row r="884" spans="17:39" x14ac:dyDescent="0.2">
      <c r="Q884" s="14"/>
      <c r="R884" s="14"/>
      <c r="S884" s="14"/>
      <c r="T884" s="14"/>
      <c r="U884" s="14"/>
      <c r="V884" s="14"/>
      <c r="W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</row>
    <row r="885" spans="17:39" x14ac:dyDescent="0.2">
      <c r="Q885" s="14"/>
      <c r="R885" s="14"/>
      <c r="S885" s="14"/>
      <c r="T885" s="14"/>
      <c r="U885" s="14"/>
      <c r="V885" s="14"/>
      <c r="W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</row>
    <row r="886" spans="17:39" x14ac:dyDescent="0.2">
      <c r="Q886" s="14"/>
      <c r="R886" s="14"/>
      <c r="S886" s="14"/>
      <c r="T886" s="14"/>
      <c r="U886" s="14"/>
      <c r="V886" s="14"/>
      <c r="W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</row>
    <row r="887" spans="17:39" x14ac:dyDescent="0.2">
      <c r="Q887" s="14"/>
      <c r="R887" s="14"/>
      <c r="S887" s="14"/>
      <c r="T887" s="14"/>
      <c r="U887" s="14"/>
      <c r="V887" s="14"/>
      <c r="W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</row>
    <row r="888" spans="17:39" x14ac:dyDescent="0.2">
      <c r="Q888" s="14"/>
      <c r="R888" s="14"/>
      <c r="S888" s="14"/>
      <c r="T888" s="14"/>
      <c r="U888" s="14"/>
      <c r="V888" s="14"/>
      <c r="W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</row>
    <row r="889" spans="17:39" x14ac:dyDescent="0.2">
      <c r="Q889" s="14"/>
      <c r="R889" s="14"/>
      <c r="S889" s="14"/>
      <c r="T889" s="14"/>
      <c r="U889" s="14"/>
      <c r="V889" s="14"/>
      <c r="W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</row>
    <row r="890" spans="17:39" x14ac:dyDescent="0.2">
      <c r="Q890" s="14"/>
      <c r="R890" s="14"/>
      <c r="S890" s="14"/>
      <c r="T890" s="14"/>
      <c r="U890" s="14"/>
      <c r="V890" s="14"/>
      <c r="W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</row>
    <row r="891" spans="17:39" x14ac:dyDescent="0.2">
      <c r="Q891" s="14"/>
      <c r="R891" s="14"/>
      <c r="S891" s="14"/>
      <c r="T891" s="14"/>
      <c r="U891" s="14"/>
      <c r="V891" s="14"/>
      <c r="W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</row>
    <row r="892" spans="17:39" x14ac:dyDescent="0.2">
      <c r="Q892" s="14"/>
      <c r="R892" s="14"/>
      <c r="S892" s="14"/>
      <c r="T892" s="14"/>
      <c r="U892" s="14"/>
      <c r="V892" s="14"/>
      <c r="W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</row>
    <row r="893" spans="17:39" x14ac:dyDescent="0.2">
      <c r="Q893" s="14"/>
      <c r="R893" s="14"/>
      <c r="S893" s="14"/>
      <c r="T893" s="14"/>
      <c r="U893" s="14"/>
      <c r="V893" s="14"/>
      <c r="W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</row>
    <row r="894" spans="17:39" x14ac:dyDescent="0.2">
      <c r="Q894" s="14"/>
      <c r="R894" s="14"/>
      <c r="S894" s="14"/>
      <c r="T894" s="14"/>
      <c r="U894" s="14"/>
      <c r="V894" s="14"/>
      <c r="W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</row>
    <row r="895" spans="17:39" x14ac:dyDescent="0.2">
      <c r="Q895" s="14"/>
      <c r="R895" s="14"/>
      <c r="S895" s="14"/>
      <c r="T895" s="14"/>
      <c r="U895" s="14"/>
      <c r="V895" s="14"/>
      <c r="W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</row>
    <row r="896" spans="17:39" x14ac:dyDescent="0.2">
      <c r="Q896" s="14"/>
      <c r="R896" s="14"/>
      <c r="S896" s="14"/>
      <c r="T896" s="14"/>
      <c r="U896" s="14"/>
      <c r="V896" s="14"/>
      <c r="W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</row>
    <row r="897" spans="17:39" x14ac:dyDescent="0.2">
      <c r="Q897" s="14"/>
      <c r="R897" s="14"/>
      <c r="S897" s="14"/>
      <c r="T897" s="14"/>
      <c r="U897" s="14"/>
      <c r="V897" s="14"/>
      <c r="W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</row>
    <row r="898" spans="17:39" x14ac:dyDescent="0.2">
      <c r="Q898" s="14"/>
      <c r="R898" s="14"/>
      <c r="S898" s="14"/>
      <c r="T898" s="14"/>
      <c r="U898" s="14"/>
      <c r="V898" s="14"/>
      <c r="W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</row>
    <row r="899" spans="17:39" x14ac:dyDescent="0.2">
      <c r="Q899" s="14"/>
      <c r="R899" s="14"/>
      <c r="S899" s="14"/>
      <c r="T899" s="14"/>
      <c r="U899" s="14"/>
      <c r="V899" s="14"/>
      <c r="W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</row>
    <row r="900" spans="17:39" x14ac:dyDescent="0.2">
      <c r="Q900" s="14"/>
      <c r="R900" s="14"/>
      <c r="S900" s="14"/>
      <c r="T900" s="14"/>
      <c r="U900" s="14"/>
      <c r="V900" s="14"/>
      <c r="W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</row>
    <row r="901" spans="17:39" x14ac:dyDescent="0.2">
      <c r="Q901" s="14"/>
      <c r="R901" s="14"/>
      <c r="S901" s="14"/>
      <c r="T901" s="14"/>
      <c r="U901" s="14"/>
      <c r="V901" s="14"/>
      <c r="W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</row>
    <row r="902" spans="17:39" x14ac:dyDescent="0.2">
      <c r="Q902" s="14"/>
      <c r="R902" s="14"/>
      <c r="S902" s="14"/>
      <c r="T902" s="14"/>
      <c r="U902" s="14"/>
      <c r="V902" s="14"/>
      <c r="W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</row>
    <row r="903" spans="17:39" x14ac:dyDescent="0.2">
      <c r="Q903" s="14"/>
      <c r="R903" s="14"/>
      <c r="S903" s="14"/>
      <c r="T903" s="14"/>
      <c r="U903" s="14"/>
      <c r="V903" s="14"/>
      <c r="W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</row>
    <row r="904" spans="17:39" x14ac:dyDescent="0.2">
      <c r="Q904" s="14"/>
      <c r="R904" s="14"/>
      <c r="S904" s="14"/>
      <c r="T904" s="14"/>
      <c r="U904" s="14"/>
      <c r="V904" s="14"/>
      <c r="W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</row>
    <row r="905" spans="17:39" x14ac:dyDescent="0.2">
      <c r="Q905" s="14"/>
      <c r="R905" s="14"/>
      <c r="S905" s="14"/>
      <c r="T905" s="14"/>
      <c r="U905" s="14"/>
      <c r="V905" s="14"/>
      <c r="W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</row>
    <row r="906" spans="17:39" x14ac:dyDescent="0.2">
      <c r="Q906" s="14"/>
      <c r="R906" s="14"/>
      <c r="S906" s="14"/>
      <c r="T906" s="14"/>
      <c r="U906" s="14"/>
      <c r="V906" s="14"/>
      <c r="W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</row>
    <row r="907" spans="17:39" x14ac:dyDescent="0.2">
      <c r="Q907" s="14"/>
      <c r="R907" s="14"/>
      <c r="S907" s="14"/>
      <c r="T907" s="14"/>
      <c r="U907" s="14"/>
      <c r="V907" s="14"/>
      <c r="W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</row>
    <row r="908" spans="17:39" x14ac:dyDescent="0.2">
      <c r="Q908" s="14"/>
      <c r="R908" s="14"/>
      <c r="S908" s="14"/>
      <c r="T908" s="14"/>
      <c r="U908" s="14"/>
      <c r="V908" s="14"/>
      <c r="W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</row>
    <row r="909" spans="17:39" x14ac:dyDescent="0.2">
      <c r="Q909" s="14"/>
      <c r="R909" s="14"/>
      <c r="S909" s="14"/>
      <c r="T909" s="14"/>
      <c r="U909" s="14"/>
      <c r="V909" s="14"/>
      <c r="W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</row>
    <row r="910" spans="17:39" x14ac:dyDescent="0.2">
      <c r="Q910" s="14"/>
      <c r="R910" s="14"/>
      <c r="S910" s="14"/>
      <c r="T910" s="14"/>
      <c r="U910" s="14"/>
      <c r="V910" s="14"/>
      <c r="W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</row>
    <row r="911" spans="17:39" x14ac:dyDescent="0.2">
      <c r="Q911" s="14"/>
      <c r="R911" s="14"/>
      <c r="S911" s="14"/>
      <c r="T911" s="14"/>
      <c r="U911" s="14"/>
      <c r="V911" s="14"/>
      <c r="W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</row>
    <row r="912" spans="17:39" x14ac:dyDescent="0.2">
      <c r="Q912" s="14"/>
      <c r="R912" s="14"/>
      <c r="S912" s="14"/>
      <c r="T912" s="14"/>
      <c r="U912" s="14"/>
      <c r="V912" s="14"/>
      <c r="W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</row>
    <row r="913" spans="17:39" x14ac:dyDescent="0.2">
      <c r="Q913" s="14"/>
      <c r="R913" s="14"/>
      <c r="S913" s="14"/>
      <c r="T913" s="14"/>
      <c r="U913" s="14"/>
      <c r="V913" s="14"/>
      <c r="W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</row>
    <row r="914" spans="17:39" x14ac:dyDescent="0.2">
      <c r="Q914" s="14"/>
      <c r="R914" s="14"/>
      <c r="S914" s="14"/>
      <c r="T914" s="14"/>
      <c r="U914" s="14"/>
      <c r="V914" s="14"/>
      <c r="W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</row>
    <row r="915" spans="17:39" x14ac:dyDescent="0.2">
      <c r="Q915" s="14"/>
      <c r="R915" s="14"/>
      <c r="S915" s="14"/>
      <c r="T915" s="14"/>
      <c r="U915" s="14"/>
      <c r="V915" s="14"/>
      <c r="W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</row>
    <row r="916" spans="17:39" x14ac:dyDescent="0.2">
      <c r="Q916" s="14"/>
      <c r="R916" s="14"/>
      <c r="S916" s="14"/>
      <c r="T916" s="14"/>
      <c r="U916" s="14"/>
      <c r="V916" s="14"/>
      <c r="W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</row>
    <row r="917" spans="17:39" x14ac:dyDescent="0.2">
      <c r="Q917" s="14"/>
      <c r="R917" s="14"/>
      <c r="S917" s="14"/>
      <c r="T917" s="14"/>
      <c r="U917" s="14"/>
      <c r="V917" s="14"/>
      <c r="W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</row>
    <row r="918" spans="17:39" x14ac:dyDescent="0.2">
      <c r="Q918" s="14"/>
      <c r="R918" s="14"/>
      <c r="S918" s="14"/>
      <c r="T918" s="14"/>
      <c r="U918" s="14"/>
      <c r="V918" s="14"/>
      <c r="W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</row>
    <row r="919" spans="17:39" x14ac:dyDescent="0.2">
      <c r="Q919" s="14"/>
      <c r="R919" s="14"/>
      <c r="S919" s="14"/>
      <c r="T919" s="14"/>
      <c r="U919" s="14"/>
      <c r="V919" s="14"/>
      <c r="W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</row>
    <row r="920" spans="17:39" x14ac:dyDescent="0.2">
      <c r="Q920" s="14"/>
      <c r="R920" s="14"/>
      <c r="S920" s="14"/>
      <c r="T920" s="14"/>
      <c r="U920" s="14"/>
      <c r="V920" s="14"/>
      <c r="W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</row>
    <row r="921" spans="17:39" x14ac:dyDescent="0.2">
      <c r="Q921" s="14"/>
      <c r="R921" s="14"/>
      <c r="S921" s="14"/>
      <c r="T921" s="14"/>
      <c r="U921" s="14"/>
      <c r="V921" s="14"/>
      <c r="W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</row>
    <row r="922" spans="17:39" x14ac:dyDescent="0.2">
      <c r="Q922" s="14"/>
      <c r="R922" s="14"/>
      <c r="S922" s="14"/>
      <c r="T922" s="14"/>
      <c r="U922" s="14"/>
      <c r="V922" s="14"/>
      <c r="W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</row>
    <row r="923" spans="17:39" x14ac:dyDescent="0.2">
      <c r="Q923" s="14"/>
      <c r="R923" s="14"/>
      <c r="S923" s="14"/>
      <c r="T923" s="14"/>
      <c r="U923" s="14"/>
      <c r="V923" s="14"/>
      <c r="W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</row>
    <row r="924" spans="17:39" x14ac:dyDescent="0.2">
      <c r="Q924" s="14"/>
      <c r="R924" s="14"/>
      <c r="S924" s="14"/>
      <c r="T924" s="14"/>
      <c r="U924" s="14"/>
      <c r="V924" s="14"/>
      <c r="W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</row>
    <row r="925" spans="17:39" x14ac:dyDescent="0.2">
      <c r="Q925" s="14"/>
      <c r="R925" s="14"/>
      <c r="S925" s="14"/>
      <c r="T925" s="14"/>
      <c r="U925" s="14"/>
      <c r="V925" s="14"/>
      <c r="W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</row>
    <row r="926" spans="17:39" x14ac:dyDescent="0.2">
      <c r="Q926" s="14"/>
      <c r="R926" s="14"/>
      <c r="S926" s="14"/>
      <c r="T926" s="14"/>
      <c r="U926" s="14"/>
      <c r="V926" s="14"/>
      <c r="W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</row>
    <row r="927" spans="17:39" x14ac:dyDescent="0.2">
      <c r="Q927" s="14"/>
      <c r="R927" s="14"/>
      <c r="S927" s="14"/>
      <c r="T927" s="14"/>
      <c r="U927" s="14"/>
      <c r="V927" s="14"/>
      <c r="W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</row>
    <row r="928" spans="17:39" x14ac:dyDescent="0.2">
      <c r="Q928" s="14"/>
      <c r="R928" s="14"/>
      <c r="S928" s="14"/>
      <c r="T928" s="14"/>
      <c r="U928" s="14"/>
      <c r="V928" s="14"/>
      <c r="W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</row>
    <row r="929" spans="17:39" x14ac:dyDescent="0.2">
      <c r="Q929" s="14"/>
      <c r="R929" s="14"/>
      <c r="S929" s="14"/>
      <c r="T929" s="14"/>
      <c r="U929" s="14"/>
      <c r="V929" s="14"/>
      <c r="W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</row>
    <row r="930" spans="17:39" x14ac:dyDescent="0.2">
      <c r="Q930" s="14"/>
      <c r="R930" s="14"/>
      <c r="S930" s="14"/>
      <c r="T930" s="14"/>
      <c r="U930" s="14"/>
      <c r="V930" s="14"/>
      <c r="W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</row>
    <row r="931" spans="17:39" x14ac:dyDescent="0.2">
      <c r="Q931" s="14"/>
      <c r="R931" s="14"/>
      <c r="S931" s="14"/>
      <c r="T931" s="14"/>
      <c r="U931" s="14"/>
      <c r="V931" s="14"/>
      <c r="W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</row>
    <row r="932" spans="17:39" x14ac:dyDescent="0.2">
      <c r="Q932" s="14"/>
      <c r="R932" s="14"/>
      <c r="S932" s="14"/>
      <c r="T932" s="14"/>
      <c r="U932" s="14"/>
      <c r="V932" s="14"/>
      <c r="W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</row>
    <row r="933" spans="17:39" x14ac:dyDescent="0.2">
      <c r="Q933" s="14"/>
      <c r="R933" s="14"/>
      <c r="S933" s="14"/>
      <c r="T933" s="14"/>
      <c r="U933" s="14"/>
      <c r="V933" s="14"/>
      <c r="W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</row>
    <row r="934" spans="17:39" x14ac:dyDescent="0.2">
      <c r="Q934" s="14"/>
      <c r="R934" s="14"/>
      <c r="S934" s="14"/>
      <c r="T934" s="14"/>
      <c r="U934" s="14"/>
      <c r="V934" s="14"/>
      <c r="W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</row>
    <row r="935" spans="17:39" x14ac:dyDescent="0.2">
      <c r="Q935" s="14"/>
      <c r="R935" s="14"/>
      <c r="S935" s="14"/>
      <c r="T935" s="14"/>
      <c r="U935" s="14"/>
      <c r="V935" s="14"/>
      <c r="W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</row>
    <row r="936" spans="17:39" x14ac:dyDescent="0.2">
      <c r="Q936" s="14"/>
      <c r="R936" s="14"/>
      <c r="S936" s="14"/>
      <c r="T936" s="14"/>
      <c r="U936" s="14"/>
      <c r="V936" s="14"/>
      <c r="W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</row>
    <row r="937" spans="17:39" x14ac:dyDescent="0.2">
      <c r="Q937" s="14"/>
      <c r="R937" s="14"/>
      <c r="S937" s="14"/>
      <c r="T937" s="14"/>
      <c r="U937" s="14"/>
      <c r="V937" s="14"/>
      <c r="W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</row>
    <row r="938" spans="17:39" x14ac:dyDescent="0.2">
      <c r="Q938" s="14"/>
      <c r="R938" s="14"/>
      <c r="S938" s="14"/>
      <c r="T938" s="14"/>
      <c r="U938" s="14"/>
      <c r="V938" s="14"/>
      <c r="W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</row>
    <row r="939" spans="17:39" x14ac:dyDescent="0.2">
      <c r="Q939" s="14"/>
      <c r="R939" s="14"/>
      <c r="S939" s="14"/>
      <c r="T939" s="14"/>
      <c r="U939" s="14"/>
      <c r="V939" s="14"/>
      <c r="W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</row>
    <row r="940" spans="17:39" x14ac:dyDescent="0.2">
      <c r="Q940" s="14"/>
      <c r="R940" s="14"/>
      <c r="S940" s="14"/>
      <c r="T940" s="14"/>
      <c r="U940" s="14"/>
      <c r="V940" s="14"/>
      <c r="W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</row>
    <row r="941" spans="17:39" x14ac:dyDescent="0.2">
      <c r="Q941" s="14"/>
      <c r="R941" s="14"/>
      <c r="S941" s="14"/>
      <c r="T941" s="14"/>
      <c r="U941" s="14"/>
      <c r="V941" s="14"/>
      <c r="W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</row>
    <row r="942" spans="17:39" x14ac:dyDescent="0.2">
      <c r="Q942" s="14"/>
      <c r="R942" s="14"/>
      <c r="S942" s="14"/>
      <c r="T942" s="14"/>
      <c r="U942" s="14"/>
      <c r="V942" s="14"/>
      <c r="W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</row>
    <row r="943" spans="17:39" x14ac:dyDescent="0.2">
      <c r="Q943" s="14"/>
      <c r="R943" s="14"/>
      <c r="S943" s="14"/>
      <c r="T943" s="14"/>
      <c r="U943" s="14"/>
      <c r="V943" s="14"/>
      <c r="W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</row>
    <row r="944" spans="17:39" x14ac:dyDescent="0.2">
      <c r="Q944" s="14"/>
      <c r="R944" s="14"/>
      <c r="S944" s="14"/>
      <c r="T944" s="14"/>
      <c r="U944" s="14"/>
      <c r="V944" s="14"/>
      <c r="W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</row>
    <row r="945" spans="17:39" x14ac:dyDescent="0.2">
      <c r="Q945" s="14"/>
      <c r="R945" s="14"/>
      <c r="S945" s="14"/>
      <c r="T945" s="14"/>
      <c r="U945" s="14"/>
      <c r="V945" s="14"/>
      <c r="W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</row>
    <row r="946" spans="17:39" x14ac:dyDescent="0.2">
      <c r="Q946" s="14"/>
      <c r="R946" s="14"/>
      <c r="S946" s="14"/>
      <c r="T946" s="14"/>
      <c r="U946" s="14"/>
      <c r="V946" s="14"/>
      <c r="W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</row>
    <row r="947" spans="17:39" x14ac:dyDescent="0.2">
      <c r="Q947" s="14"/>
      <c r="R947" s="14"/>
      <c r="S947" s="14"/>
      <c r="T947" s="14"/>
      <c r="U947" s="14"/>
      <c r="V947" s="14"/>
      <c r="W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</row>
    <row r="948" spans="17:39" x14ac:dyDescent="0.2">
      <c r="Q948" s="14"/>
      <c r="R948" s="14"/>
      <c r="S948" s="14"/>
      <c r="T948" s="14"/>
      <c r="U948" s="14"/>
      <c r="V948" s="14"/>
      <c r="W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</row>
    <row r="949" spans="17:39" x14ac:dyDescent="0.2">
      <c r="Q949" s="14"/>
      <c r="R949" s="14"/>
      <c r="S949" s="14"/>
      <c r="T949" s="14"/>
      <c r="U949" s="14"/>
      <c r="V949" s="14"/>
      <c r="W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</row>
    <row r="950" spans="17:39" x14ac:dyDescent="0.2">
      <c r="Q950" s="14"/>
      <c r="R950" s="14"/>
      <c r="S950" s="14"/>
      <c r="T950" s="14"/>
      <c r="U950" s="14"/>
      <c r="V950" s="14"/>
      <c r="W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</row>
    <row r="951" spans="17:39" x14ac:dyDescent="0.2">
      <c r="Q951" s="14"/>
      <c r="R951" s="14"/>
      <c r="S951" s="14"/>
      <c r="T951" s="14"/>
      <c r="U951" s="14"/>
      <c r="V951" s="14"/>
      <c r="W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</row>
    <row r="952" spans="17:39" x14ac:dyDescent="0.2">
      <c r="Q952" s="14"/>
      <c r="R952" s="14"/>
      <c r="S952" s="14"/>
      <c r="T952" s="14"/>
      <c r="U952" s="14"/>
      <c r="V952" s="14"/>
      <c r="W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</row>
    <row r="953" spans="17:39" x14ac:dyDescent="0.2">
      <c r="Q953" s="14"/>
      <c r="R953" s="14"/>
      <c r="S953" s="14"/>
      <c r="T953" s="14"/>
      <c r="U953" s="14"/>
      <c r="V953" s="14"/>
      <c r="W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</row>
    <row r="954" spans="17:39" x14ac:dyDescent="0.2">
      <c r="Q954" s="14"/>
      <c r="R954" s="14"/>
      <c r="S954" s="14"/>
      <c r="T954" s="14"/>
      <c r="U954" s="14"/>
      <c r="V954" s="14"/>
      <c r="W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</row>
    <row r="955" spans="17:39" x14ac:dyDescent="0.2">
      <c r="Q955" s="14"/>
      <c r="R955" s="14"/>
      <c r="S955" s="14"/>
      <c r="T955" s="14"/>
      <c r="U955" s="14"/>
      <c r="V955" s="14"/>
      <c r="W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</row>
    <row r="956" spans="17:39" x14ac:dyDescent="0.2">
      <c r="Q956" s="14"/>
      <c r="R956" s="14"/>
      <c r="S956" s="14"/>
      <c r="T956" s="14"/>
      <c r="U956" s="14"/>
      <c r="V956" s="14"/>
      <c r="W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</row>
    <row r="957" spans="17:39" x14ac:dyDescent="0.2">
      <c r="Q957" s="14"/>
      <c r="R957" s="14"/>
      <c r="S957" s="14"/>
      <c r="T957" s="14"/>
      <c r="U957" s="14"/>
      <c r="V957" s="14"/>
      <c r="W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</row>
    <row r="958" spans="17:39" x14ac:dyDescent="0.2">
      <c r="Q958" s="14"/>
      <c r="R958" s="14"/>
      <c r="S958" s="14"/>
      <c r="T958" s="14"/>
      <c r="U958" s="14"/>
      <c r="V958" s="14"/>
      <c r="W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</row>
    <row r="959" spans="17:39" x14ac:dyDescent="0.2">
      <c r="Q959" s="14"/>
      <c r="R959" s="14"/>
      <c r="S959" s="14"/>
      <c r="T959" s="14"/>
      <c r="U959" s="14"/>
      <c r="V959" s="14"/>
      <c r="W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</row>
    <row r="960" spans="17:39" x14ac:dyDescent="0.2">
      <c r="Q960" s="14"/>
      <c r="R960" s="14"/>
      <c r="S960" s="14"/>
      <c r="T960" s="14"/>
      <c r="U960" s="14"/>
      <c r="V960" s="14"/>
      <c r="W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</row>
    <row r="961" spans="17:39" x14ac:dyDescent="0.2">
      <c r="Q961" s="14"/>
      <c r="R961" s="14"/>
      <c r="S961" s="14"/>
      <c r="T961" s="14"/>
      <c r="U961" s="14"/>
      <c r="V961" s="14"/>
      <c r="W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</row>
    <row r="962" spans="17:39" x14ac:dyDescent="0.2">
      <c r="Q962" s="14"/>
      <c r="R962" s="14"/>
      <c r="S962" s="14"/>
      <c r="T962" s="14"/>
      <c r="U962" s="14"/>
      <c r="V962" s="14"/>
      <c r="W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</row>
    <row r="963" spans="17:39" x14ac:dyDescent="0.2">
      <c r="Q963" s="14"/>
      <c r="R963" s="14"/>
      <c r="S963" s="14"/>
      <c r="T963" s="14"/>
      <c r="U963" s="14"/>
      <c r="V963" s="14"/>
      <c r="W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</row>
    <row r="964" spans="17:39" x14ac:dyDescent="0.2">
      <c r="Q964" s="14"/>
      <c r="R964" s="14"/>
      <c r="S964" s="14"/>
      <c r="T964" s="14"/>
      <c r="U964" s="14"/>
      <c r="V964" s="14"/>
      <c r="W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</row>
    <row r="965" spans="17:39" x14ac:dyDescent="0.2">
      <c r="Q965" s="14"/>
      <c r="R965" s="14"/>
      <c r="S965" s="14"/>
      <c r="T965" s="14"/>
      <c r="U965" s="14"/>
      <c r="V965" s="14"/>
      <c r="W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</row>
    <row r="966" spans="17:39" x14ac:dyDescent="0.2">
      <c r="Q966" s="14"/>
      <c r="R966" s="14"/>
      <c r="S966" s="14"/>
      <c r="T966" s="14"/>
      <c r="U966" s="14"/>
      <c r="V966" s="14"/>
      <c r="W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</row>
    <row r="967" spans="17:39" x14ac:dyDescent="0.2">
      <c r="Q967" s="14"/>
      <c r="R967" s="14"/>
      <c r="S967" s="14"/>
      <c r="T967" s="14"/>
      <c r="U967" s="14"/>
      <c r="V967" s="14"/>
      <c r="W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</row>
    <row r="968" spans="17:39" x14ac:dyDescent="0.2">
      <c r="Q968" s="14"/>
      <c r="R968" s="14"/>
      <c r="S968" s="14"/>
      <c r="T968" s="14"/>
      <c r="U968" s="14"/>
      <c r="V968" s="14"/>
      <c r="W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</row>
    <row r="969" spans="17:39" x14ac:dyDescent="0.2">
      <c r="Q969" s="14"/>
      <c r="R969" s="14"/>
      <c r="S969" s="14"/>
      <c r="T969" s="14"/>
      <c r="U969" s="14"/>
      <c r="V969" s="14"/>
      <c r="W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</row>
    <row r="970" spans="17:39" x14ac:dyDescent="0.2">
      <c r="Q970" s="14"/>
      <c r="R970" s="14"/>
      <c r="S970" s="14"/>
      <c r="T970" s="14"/>
      <c r="U970" s="14"/>
      <c r="V970" s="14"/>
      <c r="W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</row>
    <row r="971" spans="17:39" x14ac:dyDescent="0.2">
      <c r="Q971" s="14"/>
      <c r="R971" s="14"/>
      <c r="S971" s="14"/>
      <c r="T971" s="14"/>
      <c r="U971" s="14"/>
      <c r="V971" s="14"/>
      <c r="W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</row>
    <row r="972" spans="17:39" x14ac:dyDescent="0.2">
      <c r="Q972" s="14"/>
      <c r="R972" s="14"/>
      <c r="S972" s="14"/>
      <c r="T972" s="14"/>
      <c r="U972" s="14"/>
      <c r="V972" s="14"/>
      <c r="W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</row>
    <row r="973" spans="17:39" x14ac:dyDescent="0.2">
      <c r="Q973" s="14"/>
      <c r="R973" s="14"/>
      <c r="S973" s="14"/>
      <c r="T973" s="14"/>
      <c r="U973" s="14"/>
      <c r="V973" s="14"/>
      <c r="W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</row>
    <row r="974" spans="17:39" x14ac:dyDescent="0.2">
      <c r="Q974" s="14"/>
      <c r="R974" s="14"/>
      <c r="S974" s="14"/>
      <c r="T974" s="14"/>
      <c r="U974" s="14"/>
      <c r="V974" s="14"/>
      <c r="W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</row>
    <row r="975" spans="17:39" x14ac:dyDescent="0.2">
      <c r="Q975" s="14"/>
      <c r="R975" s="14"/>
      <c r="S975" s="14"/>
      <c r="T975" s="14"/>
      <c r="U975" s="14"/>
      <c r="V975" s="14"/>
      <c r="W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</row>
    <row r="976" spans="17:39" x14ac:dyDescent="0.2">
      <c r="Q976" s="14"/>
      <c r="R976" s="14"/>
      <c r="S976" s="14"/>
      <c r="T976" s="14"/>
      <c r="U976" s="14"/>
      <c r="V976" s="14"/>
      <c r="W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</row>
    <row r="977" spans="17:39" x14ac:dyDescent="0.2">
      <c r="Q977" s="14"/>
      <c r="R977" s="14"/>
      <c r="S977" s="14"/>
      <c r="T977" s="14"/>
      <c r="U977" s="14"/>
      <c r="V977" s="14"/>
      <c r="W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</row>
    <row r="978" spans="17:39" x14ac:dyDescent="0.2">
      <c r="Q978" s="14"/>
      <c r="R978" s="14"/>
      <c r="S978" s="14"/>
      <c r="T978" s="14"/>
      <c r="U978" s="14"/>
      <c r="V978" s="14"/>
      <c r="W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</row>
    <row r="979" spans="17:39" x14ac:dyDescent="0.2">
      <c r="Q979" s="14"/>
      <c r="R979" s="14"/>
      <c r="S979" s="14"/>
      <c r="T979" s="14"/>
      <c r="U979" s="14"/>
      <c r="V979" s="14"/>
      <c r="W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</row>
    <row r="980" spans="17:39" x14ac:dyDescent="0.2">
      <c r="Q980" s="14"/>
      <c r="R980" s="14"/>
      <c r="S980" s="14"/>
      <c r="T980" s="14"/>
      <c r="U980" s="14"/>
      <c r="V980" s="14"/>
      <c r="W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</row>
    <row r="981" spans="17:39" x14ac:dyDescent="0.2">
      <c r="Q981" s="14"/>
      <c r="R981" s="14"/>
      <c r="S981" s="14"/>
      <c r="T981" s="14"/>
      <c r="U981" s="14"/>
      <c r="V981" s="14"/>
      <c r="W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</row>
    <row r="982" spans="17:39" x14ac:dyDescent="0.2">
      <c r="Q982" s="14"/>
      <c r="R982" s="14"/>
      <c r="S982" s="14"/>
      <c r="T982" s="14"/>
      <c r="U982" s="14"/>
      <c r="V982" s="14"/>
      <c r="W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</row>
    <row r="983" spans="17:39" x14ac:dyDescent="0.2">
      <c r="Q983" s="14"/>
      <c r="R983" s="14"/>
      <c r="S983" s="14"/>
      <c r="T983" s="14"/>
      <c r="U983" s="14"/>
      <c r="V983" s="14"/>
      <c r="W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</row>
    <row r="984" spans="17:39" x14ac:dyDescent="0.2">
      <c r="Q984" s="14"/>
      <c r="R984" s="14"/>
      <c r="S984" s="14"/>
      <c r="T984" s="14"/>
      <c r="U984" s="14"/>
      <c r="V984" s="14"/>
      <c r="W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</row>
    <row r="985" spans="17:39" x14ac:dyDescent="0.2">
      <c r="Q985" s="14"/>
      <c r="R985" s="14"/>
      <c r="S985" s="14"/>
      <c r="T985" s="14"/>
      <c r="U985" s="14"/>
      <c r="V985" s="14"/>
      <c r="W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</row>
    <row r="986" spans="17:39" x14ac:dyDescent="0.2">
      <c r="Q986" s="14"/>
      <c r="R986" s="14"/>
      <c r="S986" s="14"/>
      <c r="T986" s="14"/>
      <c r="U986" s="14"/>
      <c r="V986" s="14"/>
      <c r="W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</row>
    <row r="987" spans="17:39" x14ac:dyDescent="0.2">
      <c r="Q987" s="14"/>
      <c r="R987" s="14"/>
      <c r="S987" s="14"/>
      <c r="T987" s="14"/>
      <c r="U987" s="14"/>
      <c r="V987" s="14"/>
      <c r="W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</row>
    <row r="988" spans="17:39" x14ac:dyDescent="0.2">
      <c r="Q988" s="14"/>
      <c r="R988" s="14"/>
      <c r="S988" s="14"/>
      <c r="T988" s="14"/>
      <c r="U988" s="14"/>
      <c r="V988" s="14"/>
      <c r="W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</row>
    <row r="989" spans="17:39" x14ac:dyDescent="0.2">
      <c r="Q989" s="14"/>
      <c r="R989" s="14"/>
      <c r="S989" s="14"/>
      <c r="T989" s="14"/>
      <c r="U989" s="14"/>
      <c r="V989" s="14"/>
      <c r="W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</row>
    <row r="990" spans="17:39" x14ac:dyDescent="0.2">
      <c r="Q990" s="14"/>
      <c r="R990" s="14"/>
      <c r="S990" s="14"/>
      <c r="T990" s="14"/>
      <c r="U990" s="14"/>
      <c r="V990" s="14"/>
      <c r="W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</row>
    <row r="991" spans="17:39" x14ac:dyDescent="0.2">
      <c r="Q991" s="14"/>
      <c r="R991" s="14"/>
      <c r="S991" s="14"/>
      <c r="T991" s="14"/>
      <c r="U991" s="14"/>
      <c r="V991" s="14"/>
      <c r="W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</row>
    <row r="992" spans="17:39" x14ac:dyDescent="0.2">
      <c r="Q992" s="14"/>
      <c r="R992" s="14"/>
      <c r="S992" s="14"/>
      <c r="T992" s="14"/>
      <c r="U992" s="14"/>
      <c r="V992" s="14"/>
      <c r="W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</row>
    <row r="993" spans="17:39" x14ac:dyDescent="0.2">
      <c r="Q993" s="14"/>
      <c r="R993" s="14"/>
      <c r="S993" s="14"/>
      <c r="T993" s="14"/>
      <c r="U993" s="14"/>
      <c r="V993" s="14"/>
      <c r="W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</row>
    <row r="994" spans="17:39" x14ac:dyDescent="0.2">
      <c r="Q994" s="14"/>
      <c r="R994" s="14"/>
      <c r="S994" s="14"/>
      <c r="T994" s="14"/>
      <c r="U994" s="14"/>
      <c r="V994" s="14"/>
      <c r="W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</row>
    <row r="995" spans="17:39" x14ac:dyDescent="0.2">
      <c r="Q995" s="14"/>
      <c r="R995" s="14"/>
      <c r="S995" s="14"/>
      <c r="T995" s="14"/>
      <c r="U995" s="14"/>
      <c r="V995" s="14"/>
      <c r="W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</row>
    <row r="996" spans="17:39" x14ac:dyDescent="0.2">
      <c r="Q996" s="14"/>
      <c r="R996" s="14"/>
      <c r="S996" s="14"/>
      <c r="T996" s="14"/>
      <c r="U996" s="14"/>
      <c r="V996" s="14"/>
      <c r="W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</row>
    <row r="997" spans="17:39" x14ac:dyDescent="0.2">
      <c r="Q997" s="14"/>
      <c r="R997" s="14"/>
      <c r="S997" s="14"/>
      <c r="T997" s="14"/>
      <c r="U997" s="14"/>
      <c r="V997" s="14"/>
      <c r="W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</row>
    <row r="998" spans="17:39" x14ac:dyDescent="0.2">
      <c r="Q998" s="14"/>
      <c r="R998" s="14"/>
      <c r="S998" s="14"/>
      <c r="T998" s="14"/>
      <c r="U998" s="14"/>
      <c r="V998" s="14"/>
      <c r="W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</row>
    <row r="999" spans="17:39" x14ac:dyDescent="0.2">
      <c r="Q999" s="14"/>
      <c r="R999" s="14"/>
      <c r="S999" s="14"/>
      <c r="T999" s="14"/>
      <c r="U999" s="14"/>
      <c r="V999" s="14"/>
      <c r="W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</row>
    <row r="1000" spans="17:39" x14ac:dyDescent="0.2">
      <c r="Q1000" s="14"/>
      <c r="R1000" s="14"/>
      <c r="S1000" s="14"/>
      <c r="T1000" s="14"/>
      <c r="U1000" s="14"/>
      <c r="V1000" s="14"/>
      <c r="W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</row>
  </sheetData>
  <mergeCells count="4">
    <mergeCell ref="B3:G3"/>
    <mergeCell ref="H3:M3"/>
    <mergeCell ref="B66:G66"/>
    <mergeCell ref="H66:M66"/>
  </mergeCells>
  <phoneticPr fontId="1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FCEE5-7428-4056-988A-BB293861C66B}">
  <dimension ref="A1:I40"/>
  <sheetViews>
    <sheetView workbookViewId="0">
      <selection activeCell="G22" sqref="G22"/>
    </sheetView>
  </sheetViews>
  <sheetFormatPr baseColWidth="10" defaultColWidth="8.83203125" defaultRowHeight="15" x14ac:dyDescent="0.2"/>
  <sheetData>
    <row r="1" spans="1:7" x14ac:dyDescent="0.2">
      <c r="A1" s="7" t="s">
        <v>32</v>
      </c>
      <c r="B1" s="12" t="s">
        <v>29</v>
      </c>
      <c r="C1" s="12"/>
      <c r="D1" s="12" t="s">
        <v>30</v>
      </c>
      <c r="E1" s="12"/>
      <c r="F1" s="12" t="s">
        <v>31</v>
      </c>
      <c r="G1" s="12"/>
    </row>
    <row r="2" spans="1:7" x14ac:dyDescent="0.2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</row>
    <row r="3" spans="1:7" x14ac:dyDescent="0.2">
      <c r="A3" t="s">
        <v>18</v>
      </c>
      <c r="B3">
        <v>2.4700000000000002</v>
      </c>
      <c r="C3">
        <v>1.65</v>
      </c>
      <c r="D3">
        <v>1.3</v>
      </c>
      <c r="E3">
        <v>0.91</v>
      </c>
      <c r="F3">
        <v>0.26100000000000001</v>
      </c>
      <c r="G3">
        <v>0.26200000000000001</v>
      </c>
    </row>
    <row r="4" spans="1:7" x14ac:dyDescent="0.2">
      <c r="A4" t="s">
        <v>19</v>
      </c>
      <c r="B4">
        <v>1.9339999999999999</v>
      </c>
      <c r="C4">
        <v>1.8427</v>
      </c>
      <c r="D4">
        <v>1.2532000000000001</v>
      </c>
      <c r="E4">
        <v>1.2263999999999999</v>
      </c>
      <c r="F4">
        <v>0.16109999999999999</v>
      </c>
      <c r="G4">
        <v>0.15040000000000001</v>
      </c>
    </row>
    <row r="5" spans="1:7" x14ac:dyDescent="0.2">
      <c r="A5" t="s">
        <v>20</v>
      </c>
      <c r="B5">
        <v>2.6939000000000002</v>
      </c>
      <c r="C5">
        <v>2.5352999999999999</v>
      </c>
      <c r="D5">
        <v>1.6356999999999999</v>
      </c>
      <c r="E5">
        <v>1.6448</v>
      </c>
      <c r="F5">
        <v>0.24679999999999999</v>
      </c>
      <c r="G5">
        <v>0.2152</v>
      </c>
    </row>
    <row r="6" spans="1:7" x14ac:dyDescent="0.2">
      <c r="A6" t="s">
        <v>21</v>
      </c>
      <c r="B6">
        <v>2.6320000000000001</v>
      </c>
      <c r="C6">
        <v>2.7706</v>
      </c>
      <c r="D6">
        <v>1.1739999999999999</v>
      </c>
      <c r="E6">
        <v>1.4339999999999999</v>
      </c>
      <c r="F6">
        <v>0.37140000000000001</v>
      </c>
      <c r="G6">
        <v>0.31830000000000003</v>
      </c>
    </row>
    <row r="7" spans="1:7" x14ac:dyDescent="0.2">
      <c r="A7" t="s">
        <v>22</v>
      </c>
      <c r="B7">
        <v>4.3879999999999999</v>
      </c>
      <c r="C7">
        <v>3.47</v>
      </c>
      <c r="D7">
        <v>2.4329999999999998</v>
      </c>
      <c r="E7">
        <v>2.161</v>
      </c>
      <c r="F7">
        <v>0.29899999999999999</v>
      </c>
      <c r="G7">
        <v>0.22800000000000001</v>
      </c>
    </row>
    <row r="8" spans="1:7" x14ac:dyDescent="0.2">
      <c r="A8" t="s">
        <v>23</v>
      </c>
      <c r="B8">
        <v>3.44</v>
      </c>
      <c r="C8">
        <v>2.99</v>
      </c>
      <c r="D8">
        <v>2.06</v>
      </c>
      <c r="E8">
        <v>2.21</v>
      </c>
      <c r="F8">
        <v>0.23</v>
      </c>
      <c r="G8">
        <v>0.14299999999999999</v>
      </c>
    </row>
    <row r="9" spans="1:7" x14ac:dyDescent="0.2">
      <c r="A9" t="s">
        <v>24</v>
      </c>
      <c r="B9">
        <v>3.464</v>
      </c>
      <c r="C9">
        <v>3.17</v>
      </c>
      <c r="D9">
        <v>2.11</v>
      </c>
      <c r="E9">
        <v>2.2050000000000001</v>
      </c>
      <c r="F9">
        <v>0.252</v>
      </c>
      <c r="G9">
        <v>0.185</v>
      </c>
    </row>
    <row r="10" spans="1:7" x14ac:dyDescent="0.2">
      <c r="A10" t="s">
        <v>25</v>
      </c>
      <c r="B10">
        <v>2.75</v>
      </c>
      <c r="C10">
        <v>2.7</v>
      </c>
      <c r="D10">
        <v>1.38</v>
      </c>
      <c r="E10">
        <v>1.58</v>
      </c>
      <c r="F10">
        <v>0.31</v>
      </c>
      <c r="G10">
        <v>0.247</v>
      </c>
    </row>
    <row r="11" spans="1:7" x14ac:dyDescent="0.2">
      <c r="A11" t="s">
        <v>26</v>
      </c>
      <c r="B11">
        <v>2.93</v>
      </c>
      <c r="C11">
        <v>2.48</v>
      </c>
      <c r="D11">
        <v>1.6</v>
      </c>
      <c r="E11">
        <v>1.52</v>
      </c>
      <c r="F11">
        <v>0.28999999999999998</v>
      </c>
      <c r="G11">
        <v>0.22</v>
      </c>
    </row>
    <row r="12" spans="1:7" x14ac:dyDescent="0.2">
      <c r="A12" t="s">
        <v>27</v>
      </c>
      <c r="B12">
        <v>2.6789999999999998</v>
      </c>
      <c r="C12">
        <v>2.629</v>
      </c>
      <c r="D12">
        <v>1.623</v>
      </c>
      <c r="E12">
        <v>1.863</v>
      </c>
      <c r="F12">
        <v>0.15010000000000001</v>
      </c>
      <c r="G12">
        <v>0.1938</v>
      </c>
    </row>
    <row r="17" spans="1:7" x14ac:dyDescent="0.2">
      <c r="A17" t="s">
        <v>28</v>
      </c>
      <c r="B17" s="12" t="s">
        <v>29</v>
      </c>
      <c r="C17" s="12"/>
      <c r="D17" s="12" t="s">
        <v>30</v>
      </c>
      <c r="E17" s="12"/>
      <c r="F17" s="12" t="s">
        <v>31</v>
      </c>
      <c r="G17" s="12"/>
    </row>
    <row r="18" spans="1:7" x14ac:dyDescent="0.2">
      <c r="B18" t="s">
        <v>13</v>
      </c>
      <c r="C18" t="s">
        <v>14</v>
      </c>
      <c r="D18" t="s">
        <v>13</v>
      </c>
      <c r="E18" t="s">
        <v>14</v>
      </c>
      <c r="F18" t="s">
        <v>13</v>
      </c>
      <c r="G18" t="s">
        <v>14</v>
      </c>
    </row>
    <row r="19" spans="1:7" x14ac:dyDescent="0.2">
      <c r="A19" t="s">
        <v>18</v>
      </c>
      <c r="B19">
        <v>2.2326000000000001</v>
      </c>
      <c r="C19">
        <v>1.1361000000000001</v>
      </c>
      <c r="D19">
        <v>1.0566</v>
      </c>
      <c r="E19">
        <v>0.88419999999999999</v>
      </c>
      <c r="F19">
        <v>0.32169999999999999</v>
      </c>
      <c r="G19">
        <v>0.108</v>
      </c>
    </row>
    <row r="20" spans="1:7" x14ac:dyDescent="0.2">
      <c r="A20" t="s">
        <v>19</v>
      </c>
      <c r="B20">
        <v>3.71</v>
      </c>
      <c r="C20">
        <v>2.919</v>
      </c>
      <c r="D20">
        <v>1.79</v>
      </c>
      <c r="E20">
        <v>1.99</v>
      </c>
      <c r="F20">
        <v>0.35799999999999998</v>
      </c>
      <c r="G20">
        <v>0.16700000000000001</v>
      </c>
    </row>
    <row r="21" spans="1:7" x14ac:dyDescent="0.2">
      <c r="A21" t="s">
        <v>20</v>
      </c>
      <c r="B21">
        <v>2.91</v>
      </c>
      <c r="C21">
        <v>2.14</v>
      </c>
      <c r="D21">
        <v>1.79</v>
      </c>
      <c r="E21">
        <v>1.51</v>
      </c>
      <c r="F21">
        <v>0.23899999999999999</v>
      </c>
      <c r="G21">
        <v>0.124</v>
      </c>
    </row>
    <row r="22" spans="1:7" x14ac:dyDescent="0.2">
      <c r="A22" t="s">
        <v>21</v>
      </c>
      <c r="B22">
        <v>3.05</v>
      </c>
      <c r="C22">
        <v>2.298</v>
      </c>
      <c r="D22">
        <v>1.84</v>
      </c>
      <c r="E22">
        <v>1.9470000000000001</v>
      </c>
      <c r="F22">
        <v>0.254</v>
      </c>
      <c r="G22">
        <v>0.14299999999999999</v>
      </c>
    </row>
    <row r="23" spans="1:7" x14ac:dyDescent="0.2">
      <c r="A23" t="s">
        <v>22</v>
      </c>
      <c r="B23">
        <v>3.4249999999999998</v>
      </c>
      <c r="C23">
        <v>1.6</v>
      </c>
      <c r="D23">
        <v>1.9370000000000001</v>
      </c>
      <c r="E23">
        <v>1.3959999999999999</v>
      </c>
      <c r="F23">
        <v>0.26500000000000001</v>
      </c>
      <c r="G23">
        <v>6.6000000000000003E-2</v>
      </c>
    </row>
    <row r="24" spans="1:7" x14ac:dyDescent="0.2">
      <c r="A24" t="s">
        <v>23</v>
      </c>
      <c r="B24">
        <v>3.214</v>
      </c>
      <c r="C24">
        <v>2.63</v>
      </c>
      <c r="D24">
        <v>2.0499999999999998</v>
      </c>
      <c r="E24">
        <v>2.0459999999999998</v>
      </c>
      <c r="F24">
        <v>0.22</v>
      </c>
      <c r="G24">
        <v>0.14099999999999999</v>
      </c>
    </row>
    <row r="25" spans="1:7" x14ac:dyDescent="0.2">
      <c r="A25" t="s">
        <v>24</v>
      </c>
      <c r="B25">
        <v>3.15</v>
      </c>
      <c r="C25">
        <v>2.5299999999999998</v>
      </c>
      <c r="D25">
        <v>2.2000000000000002</v>
      </c>
      <c r="E25">
        <v>2.0449999999999999</v>
      </c>
      <c r="F25">
        <v>0.18</v>
      </c>
      <c r="G25">
        <v>9.7000000000000003E-2</v>
      </c>
    </row>
    <row r="26" spans="1:7" x14ac:dyDescent="0.2">
      <c r="A26" t="s">
        <v>25</v>
      </c>
      <c r="B26">
        <v>2.86</v>
      </c>
      <c r="C26">
        <v>1.52</v>
      </c>
      <c r="D26">
        <v>1.71</v>
      </c>
      <c r="E26">
        <v>1.19</v>
      </c>
      <c r="F26">
        <v>0.25700000000000001</v>
      </c>
      <c r="G26">
        <v>0.06</v>
      </c>
    </row>
    <row r="27" spans="1:7" x14ac:dyDescent="0.2">
      <c r="A27" t="s">
        <v>26</v>
      </c>
      <c r="B27">
        <v>2.36</v>
      </c>
      <c r="C27">
        <v>1.01</v>
      </c>
      <c r="D27">
        <v>1.17</v>
      </c>
      <c r="E27">
        <v>0.98</v>
      </c>
      <c r="F27">
        <v>0.33300000000000002</v>
      </c>
      <c r="G27">
        <v>0</v>
      </c>
    </row>
    <row r="28" spans="1:7" x14ac:dyDescent="0.2">
      <c r="A28" t="s">
        <v>27</v>
      </c>
      <c r="B28">
        <v>2.2050000000000001</v>
      </c>
      <c r="C28">
        <v>1.5620000000000001</v>
      </c>
      <c r="D28">
        <v>1.069</v>
      </c>
      <c r="E28">
        <v>1.1339999999999999</v>
      </c>
      <c r="F28">
        <v>0.35499999999999998</v>
      </c>
      <c r="G28">
        <v>0.104</v>
      </c>
    </row>
    <row r="33" spans="1:9" x14ac:dyDescent="0.2">
      <c r="A33" s="3" t="s">
        <v>53</v>
      </c>
      <c r="B33" s="12" t="s">
        <v>29</v>
      </c>
      <c r="C33" s="12"/>
      <c r="D33" s="12" t="s">
        <v>30</v>
      </c>
      <c r="E33" s="12"/>
      <c r="F33" s="12" t="s">
        <v>31</v>
      </c>
      <c r="G33" s="12"/>
    </row>
    <row r="34" spans="1:9" x14ac:dyDescent="0.2">
      <c r="B34" t="s">
        <v>13</v>
      </c>
      <c r="C34" t="s">
        <v>14</v>
      </c>
      <c r="D34" t="s">
        <v>13</v>
      </c>
      <c r="E34" t="s">
        <v>14</v>
      </c>
      <c r="F34" t="s">
        <v>13</v>
      </c>
      <c r="G34" t="s">
        <v>14</v>
      </c>
    </row>
    <row r="35" spans="1:9" x14ac:dyDescent="0.2">
      <c r="A35" t="s">
        <v>18</v>
      </c>
      <c r="B35" s="4">
        <v>3.27</v>
      </c>
      <c r="C35" s="4">
        <v>2.2799999999999998</v>
      </c>
      <c r="D35" s="4">
        <v>1.87</v>
      </c>
      <c r="E35" s="4">
        <v>1.56</v>
      </c>
      <c r="F35" s="4">
        <v>0.27500000000000002</v>
      </c>
      <c r="G35" s="4">
        <v>7.2999999999999995E-2</v>
      </c>
      <c r="H35" s="4"/>
      <c r="I35" s="4"/>
    </row>
    <row r="36" spans="1:9" x14ac:dyDescent="0.2">
      <c r="A36" t="s">
        <v>19</v>
      </c>
      <c r="B36" s="4">
        <v>2.69</v>
      </c>
      <c r="C36" s="4">
        <v>1.49</v>
      </c>
      <c r="D36" s="4">
        <v>1.1100000000000001</v>
      </c>
      <c r="E36" s="4">
        <v>1.26</v>
      </c>
      <c r="F36" s="4">
        <v>0.38700000000000001</v>
      </c>
      <c r="G36" s="4">
        <v>6.0999999999999999E-2</v>
      </c>
      <c r="H36" s="4"/>
      <c r="I36" s="4"/>
    </row>
    <row r="37" spans="1:9" x14ac:dyDescent="0.2">
      <c r="A37" t="s">
        <v>20</v>
      </c>
      <c r="B37" s="4">
        <v>3.23</v>
      </c>
      <c r="C37" s="4">
        <v>2.4300000000000002</v>
      </c>
      <c r="D37" s="4">
        <v>1.91</v>
      </c>
      <c r="E37" s="4">
        <v>1.95</v>
      </c>
      <c r="F37" s="4">
        <v>0.252</v>
      </c>
      <c r="G37" s="4">
        <v>0.107</v>
      </c>
      <c r="H37" s="4"/>
      <c r="I37" s="4"/>
    </row>
    <row r="38" spans="1:9" x14ac:dyDescent="0.2">
      <c r="A38" t="s">
        <v>21</v>
      </c>
      <c r="B38" s="4">
        <v>2.96</v>
      </c>
      <c r="C38" s="4">
        <v>1.44</v>
      </c>
      <c r="D38" s="4">
        <v>1.75</v>
      </c>
      <c r="E38" s="4">
        <v>1.02</v>
      </c>
      <c r="F38" s="4">
        <v>0.26300000000000001</v>
      </c>
      <c r="G38" s="4">
        <v>0.14000000000000001</v>
      </c>
      <c r="H38" s="4"/>
      <c r="I38" s="4"/>
    </row>
    <row r="39" spans="1:9" x14ac:dyDescent="0.2">
      <c r="A39" t="s">
        <v>22</v>
      </c>
      <c r="B39" s="4">
        <v>3.78</v>
      </c>
      <c r="C39" s="4">
        <v>2.59</v>
      </c>
      <c r="D39" s="4">
        <v>2.2999999999999998</v>
      </c>
      <c r="E39" s="4">
        <v>1.84</v>
      </c>
      <c r="F39" s="4">
        <v>0.23499999999999999</v>
      </c>
      <c r="G39" s="4">
        <v>0.14699999999999999</v>
      </c>
      <c r="H39" s="4"/>
      <c r="I39" s="4"/>
    </row>
    <row r="40" spans="1:9" x14ac:dyDescent="0.2">
      <c r="A40" t="s">
        <v>23</v>
      </c>
      <c r="B40" s="4">
        <v>3.17</v>
      </c>
      <c r="C40" s="4">
        <v>2.59</v>
      </c>
      <c r="D40" s="4">
        <v>1.53</v>
      </c>
      <c r="E40" s="4">
        <v>1.55</v>
      </c>
      <c r="F40" s="4">
        <v>0.33100000000000002</v>
      </c>
      <c r="G40" s="4">
        <v>0.24099999999999999</v>
      </c>
      <c r="H40" s="4"/>
      <c r="I40" s="4"/>
    </row>
  </sheetData>
  <mergeCells count="9">
    <mergeCell ref="B33:C33"/>
    <mergeCell ref="D33:E33"/>
    <mergeCell ref="F33:G33"/>
    <mergeCell ref="B1:C1"/>
    <mergeCell ref="D1:E1"/>
    <mergeCell ref="F1:G1"/>
    <mergeCell ref="B17:C17"/>
    <mergeCell ref="D17:E17"/>
    <mergeCell ref="F17:G1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C018F-FEAB-4B08-83FA-B149351B3F86}">
  <dimension ref="A3:Q16"/>
  <sheetViews>
    <sheetView tabSelected="1" workbookViewId="0">
      <selection activeCell="O10" sqref="O10"/>
    </sheetView>
  </sheetViews>
  <sheetFormatPr baseColWidth="10" defaultColWidth="8.83203125" defaultRowHeight="15" x14ac:dyDescent="0.2"/>
  <cols>
    <col min="1" max="17" width="12.1640625" customWidth="1"/>
  </cols>
  <sheetData>
    <row r="3" spans="1:17" x14ac:dyDescent="0.2">
      <c r="A3" s="13" t="s">
        <v>33</v>
      </c>
      <c r="B3" s="13"/>
      <c r="C3" s="13"/>
      <c r="D3" s="13"/>
      <c r="E3" s="13"/>
      <c r="F3" s="4"/>
      <c r="G3" s="13" t="s">
        <v>34</v>
      </c>
      <c r="H3" s="13"/>
      <c r="I3" s="13"/>
      <c r="J3" s="13"/>
      <c r="K3" s="13"/>
      <c r="L3" s="4"/>
      <c r="M3" s="13" t="s">
        <v>35</v>
      </c>
      <c r="N3" s="13"/>
      <c r="O3" s="13"/>
      <c r="P3" s="13"/>
      <c r="Q3" s="13"/>
    </row>
    <row r="4" spans="1:17" x14ac:dyDescent="0.2">
      <c r="A4" s="4" t="s">
        <v>36</v>
      </c>
      <c r="B4" s="4" t="s">
        <v>37</v>
      </c>
      <c r="C4" s="4" t="s">
        <v>132</v>
      </c>
      <c r="D4" s="4" t="s">
        <v>131</v>
      </c>
      <c r="E4" s="4" t="s">
        <v>133</v>
      </c>
      <c r="F4" s="4"/>
      <c r="G4" s="4" t="s">
        <v>36</v>
      </c>
      <c r="H4" s="4" t="s">
        <v>37</v>
      </c>
      <c r="I4" s="4" t="s">
        <v>132</v>
      </c>
      <c r="J4" s="4" t="s">
        <v>131</v>
      </c>
      <c r="K4" s="4" t="s">
        <v>133</v>
      </c>
      <c r="L4" s="4"/>
      <c r="M4" s="4" t="s">
        <v>36</v>
      </c>
      <c r="N4" s="4" t="s">
        <v>37</v>
      </c>
      <c r="O4" s="4" t="s">
        <v>132</v>
      </c>
      <c r="P4" s="4" t="s">
        <v>131</v>
      </c>
      <c r="Q4" s="4" t="s">
        <v>133</v>
      </c>
    </row>
    <row r="5" spans="1:17" x14ac:dyDescent="0.2">
      <c r="A5" s="4">
        <v>0.23899999999999999</v>
      </c>
      <c r="B5" s="4">
        <v>0.106</v>
      </c>
      <c r="C5" s="4">
        <v>0.23200000000000001</v>
      </c>
      <c r="D5" s="4">
        <v>0.124</v>
      </c>
      <c r="E5" s="4">
        <v>8.3000000000000004E-2</v>
      </c>
      <c r="F5" s="4"/>
      <c r="G5" s="4">
        <v>3.38</v>
      </c>
      <c r="H5" s="4">
        <v>3.13</v>
      </c>
      <c r="I5" s="4">
        <v>2.4300000000000002</v>
      </c>
      <c r="J5" s="4">
        <v>2.83</v>
      </c>
      <c r="K5" s="4">
        <v>2.63</v>
      </c>
      <c r="L5" s="4"/>
      <c r="M5" s="4">
        <v>2.0499999999999998</v>
      </c>
      <c r="N5" s="4">
        <v>2.56</v>
      </c>
      <c r="O5" s="4">
        <v>1.5</v>
      </c>
      <c r="P5" s="4">
        <v>2.2400000000000002</v>
      </c>
      <c r="Q5" s="4">
        <v>2.2599999999999998</v>
      </c>
    </row>
    <row r="6" spans="1:17" x14ac:dyDescent="0.2">
      <c r="A6" s="4">
        <v>0.27300000000000002</v>
      </c>
      <c r="B6" s="4">
        <v>2.7E-2</v>
      </c>
      <c r="C6" s="4">
        <v>0.18099999999999999</v>
      </c>
      <c r="D6" s="4">
        <v>7.0000000000000001E-3</v>
      </c>
      <c r="E6" s="4">
        <v>5.3999999999999999E-2</v>
      </c>
      <c r="F6" s="4"/>
      <c r="G6" s="4">
        <v>1.97</v>
      </c>
      <c r="H6" s="4">
        <v>2.75</v>
      </c>
      <c r="I6" s="4">
        <v>2.68</v>
      </c>
      <c r="J6" s="4">
        <v>2.0099999999999998</v>
      </c>
      <c r="K6" s="4">
        <v>2.71</v>
      </c>
      <c r="L6" s="4"/>
      <c r="M6" s="4">
        <v>1.02</v>
      </c>
      <c r="N6" s="4">
        <v>2.5499999999999998</v>
      </c>
      <c r="O6" s="4">
        <v>1.9</v>
      </c>
      <c r="P6" s="4">
        <v>1.97</v>
      </c>
      <c r="Q6" s="4">
        <v>2.41</v>
      </c>
    </row>
    <row r="7" spans="1:17" x14ac:dyDescent="0.2">
      <c r="A7" s="4">
        <v>0.26100000000000001</v>
      </c>
      <c r="B7" s="4">
        <v>-3.6999999999999998E-2</v>
      </c>
      <c r="C7" s="4">
        <v>0.12</v>
      </c>
      <c r="D7" s="4">
        <v>0.09</v>
      </c>
      <c r="E7" s="4">
        <v>0.11</v>
      </c>
      <c r="F7" s="4"/>
      <c r="G7" s="4">
        <v>2.92</v>
      </c>
      <c r="H7" s="4">
        <v>2.89</v>
      </c>
      <c r="I7" s="4">
        <v>2.5</v>
      </c>
      <c r="J7" s="4">
        <v>3.19</v>
      </c>
      <c r="K7" s="4">
        <v>2.97</v>
      </c>
      <c r="L7" s="4"/>
      <c r="M7" s="4">
        <v>1.65</v>
      </c>
      <c r="N7" s="4">
        <v>2.95</v>
      </c>
      <c r="O7" s="4">
        <v>1.87</v>
      </c>
      <c r="P7" s="4">
        <v>2.68</v>
      </c>
      <c r="Q7" s="4">
        <v>2.34</v>
      </c>
    </row>
    <row r="8" spans="1:17" x14ac:dyDescent="0.2">
      <c r="A8" s="4">
        <v>0.192</v>
      </c>
      <c r="B8" s="4">
        <v>1.7999999999999999E-2</v>
      </c>
      <c r="C8" s="4">
        <v>0.247</v>
      </c>
      <c r="D8" s="4">
        <v>5.0999999999999997E-2</v>
      </c>
      <c r="E8" s="4">
        <v>0.14499999999999999</v>
      </c>
      <c r="F8" s="4"/>
      <c r="G8" s="4">
        <v>3.62</v>
      </c>
      <c r="H8" s="4">
        <v>2.34</v>
      </c>
      <c r="I8" s="4">
        <v>2.71</v>
      </c>
      <c r="J8" s="4">
        <v>2.8</v>
      </c>
      <c r="K8" s="4">
        <v>2.7</v>
      </c>
      <c r="L8" s="4"/>
      <c r="M8" s="4">
        <v>2.5</v>
      </c>
      <c r="N8" s="4">
        <v>2.23</v>
      </c>
      <c r="O8" s="4">
        <v>1.64</v>
      </c>
      <c r="P8" s="4">
        <v>2.4900000000000002</v>
      </c>
      <c r="Q8" s="4">
        <v>2.02</v>
      </c>
    </row>
    <row r="9" spans="1:17" x14ac:dyDescent="0.2">
      <c r="A9" s="4">
        <v>0.23400000000000001</v>
      </c>
      <c r="B9" s="4">
        <v>5.0000000000000001E-3</v>
      </c>
      <c r="C9" s="4">
        <v>0.217</v>
      </c>
      <c r="D9" s="4">
        <v>0.17699999999999999</v>
      </c>
      <c r="E9" s="4">
        <v>4.7E-2</v>
      </c>
      <c r="F9" s="4"/>
      <c r="G9" s="4">
        <v>3.61</v>
      </c>
      <c r="H9" s="4">
        <v>2.37</v>
      </c>
      <c r="I9" s="4">
        <v>2.81</v>
      </c>
      <c r="J9" s="4">
        <v>2.94</v>
      </c>
      <c r="K9" s="4">
        <v>1.87</v>
      </c>
      <c r="L9" s="4"/>
      <c r="M9" s="4">
        <v>2.2400000000000002</v>
      </c>
      <c r="N9" s="4">
        <v>2.37</v>
      </c>
      <c r="O9" s="4">
        <v>1.83</v>
      </c>
      <c r="P9" s="4">
        <v>2.08</v>
      </c>
      <c r="Q9" s="4">
        <v>1.6859999999999999</v>
      </c>
    </row>
    <row r="10" spans="1:17" x14ac:dyDescent="0.2">
      <c r="A10" s="4">
        <v>0.26500000000000001</v>
      </c>
      <c r="B10" s="4">
        <v>0.15</v>
      </c>
      <c r="C10" s="4">
        <v>-6.2E-2</v>
      </c>
      <c r="D10" s="4">
        <v>-1.9E-2</v>
      </c>
      <c r="E10" s="4">
        <v>0.19</v>
      </c>
      <c r="F10" s="4"/>
      <c r="G10" s="4">
        <v>3.28</v>
      </c>
      <c r="H10" s="4">
        <v>3.17</v>
      </c>
      <c r="I10" s="4">
        <v>2.31</v>
      </c>
      <c r="J10" s="4">
        <v>2.2999999999999998</v>
      </c>
      <c r="K10" s="4">
        <v>3.2</v>
      </c>
      <c r="L10" s="4"/>
      <c r="M10" s="4">
        <v>1.92</v>
      </c>
      <c r="N10" s="4">
        <v>2.23</v>
      </c>
      <c r="O10" s="4">
        <v>2.5</v>
      </c>
      <c r="P10" s="4">
        <v>2.2999999999999998</v>
      </c>
      <c r="Q10" s="4">
        <v>2.21</v>
      </c>
    </row>
    <row r="11" spans="1:17" x14ac:dyDescent="0.2">
      <c r="A11" s="4">
        <v>0.14099999999999999</v>
      </c>
      <c r="B11" s="4">
        <v>0.127</v>
      </c>
      <c r="C11" s="4">
        <v>9.0999999999999998E-2</v>
      </c>
      <c r="D11" s="4">
        <v>7.3999999999999996E-2</v>
      </c>
      <c r="E11" s="4">
        <v>4.9000000000000002E-2</v>
      </c>
      <c r="F11" s="4"/>
      <c r="G11" s="4">
        <v>1.69</v>
      </c>
      <c r="H11" s="4">
        <v>3.22</v>
      </c>
      <c r="I11" s="4">
        <v>3.38</v>
      </c>
      <c r="J11" s="4">
        <v>3.03</v>
      </c>
      <c r="K11" s="4">
        <v>2.88</v>
      </c>
      <c r="L11" s="4"/>
      <c r="M11" s="4">
        <v>1.27</v>
      </c>
      <c r="N11" s="4">
        <v>2.4900000000000002</v>
      </c>
      <c r="O11" s="4">
        <v>2.83</v>
      </c>
      <c r="P11" s="4">
        <v>2.6</v>
      </c>
      <c r="Q11" s="4">
        <v>2.54</v>
      </c>
    </row>
    <row r="12" spans="1:17" x14ac:dyDescent="0.2">
      <c r="A12" s="4">
        <v>0.20300000000000001</v>
      </c>
      <c r="B12" s="4"/>
      <c r="C12" s="4">
        <v>0.13100000000000001</v>
      </c>
      <c r="D12" s="4">
        <v>-1.4999999999999999E-2</v>
      </c>
      <c r="E12" s="4">
        <v>5.6000000000000001E-2</v>
      </c>
      <c r="F12" s="4"/>
      <c r="G12" s="4">
        <v>2.89</v>
      </c>
      <c r="H12" s="4"/>
      <c r="I12" s="4">
        <v>2.79</v>
      </c>
      <c r="J12" s="4">
        <v>2.4700000000000002</v>
      </c>
      <c r="K12" s="4">
        <v>3.15</v>
      </c>
      <c r="L12" s="4"/>
      <c r="M12" s="4">
        <v>1.9</v>
      </c>
      <c r="N12" s="4"/>
      <c r="O12" s="4">
        <v>2.17</v>
      </c>
      <c r="P12" s="4">
        <v>2.37</v>
      </c>
      <c r="Q12" s="4">
        <v>2.75</v>
      </c>
    </row>
    <row r="13" spans="1:17" x14ac:dyDescent="0.2">
      <c r="A13" s="4">
        <v>0.27500000000000002</v>
      </c>
      <c r="B13" s="4"/>
      <c r="C13" s="4">
        <v>0.17</v>
      </c>
      <c r="D13" s="4">
        <v>6.5000000000000002E-2</v>
      </c>
      <c r="E13" s="4"/>
      <c r="F13" s="4"/>
      <c r="G13" s="4">
        <v>2.83</v>
      </c>
      <c r="H13" s="4"/>
      <c r="I13" s="4">
        <v>2.84</v>
      </c>
      <c r="J13" s="4">
        <v>2.27</v>
      </c>
      <c r="K13" s="4"/>
      <c r="L13" s="4"/>
      <c r="M13" s="4">
        <v>1.59</v>
      </c>
      <c r="N13" s="4"/>
      <c r="O13" s="4">
        <v>2.04</v>
      </c>
      <c r="P13" s="4">
        <v>1.99</v>
      </c>
      <c r="Q13" s="4"/>
    </row>
    <row r="14" spans="1:17" x14ac:dyDescent="0.2">
      <c r="A14" s="4"/>
      <c r="B14" s="4"/>
      <c r="C14" s="4">
        <v>0.26</v>
      </c>
      <c r="D14" s="4">
        <v>-3.2000000000000001E-2</v>
      </c>
      <c r="E14" s="4"/>
      <c r="F14" s="4"/>
      <c r="G14" s="4"/>
      <c r="H14" s="4"/>
      <c r="I14" s="4">
        <v>2.86</v>
      </c>
      <c r="J14" s="4">
        <v>2.6</v>
      </c>
      <c r="K14" s="4"/>
      <c r="L14" s="4"/>
      <c r="M14" s="4"/>
      <c r="N14" s="4"/>
      <c r="O14" s="4">
        <v>1.63</v>
      </c>
      <c r="P14" s="4">
        <v>2.66</v>
      </c>
      <c r="Q14" s="4"/>
    </row>
    <row r="15" spans="1:17" x14ac:dyDescent="0.2">
      <c r="A15" s="4"/>
      <c r="B15" s="4"/>
      <c r="C15" s="4">
        <v>0.29199999999999998</v>
      </c>
      <c r="D15" s="4"/>
      <c r="E15" s="4"/>
      <c r="F15" s="4"/>
      <c r="G15" s="4"/>
      <c r="H15" s="4"/>
      <c r="I15" s="4">
        <v>3.24</v>
      </c>
      <c r="J15" s="4"/>
      <c r="K15" s="4"/>
      <c r="L15" s="4"/>
      <c r="M15" s="4"/>
      <c r="N15" s="4"/>
      <c r="O15" s="4">
        <v>1.74</v>
      </c>
      <c r="P15" s="4"/>
      <c r="Q15" s="4"/>
    </row>
    <row r="16" spans="1:17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</sheetData>
  <mergeCells count="3">
    <mergeCell ref="A3:E3"/>
    <mergeCell ref="G3:K3"/>
    <mergeCell ref="M3:Q3"/>
  </mergeCells>
  <phoneticPr fontId="1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ADA6C-E407-4332-B3CF-5ED222D1EB68}">
  <dimension ref="A1:G34"/>
  <sheetViews>
    <sheetView workbookViewId="0">
      <selection activeCell="F23" sqref="F23"/>
    </sheetView>
  </sheetViews>
  <sheetFormatPr baseColWidth="10" defaultColWidth="8.83203125" defaultRowHeight="15" x14ac:dyDescent="0.2"/>
  <sheetData>
    <row r="1" spans="1:7" x14ac:dyDescent="0.2">
      <c r="A1" s="3" t="s">
        <v>9</v>
      </c>
      <c r="B1" t="s">
        <v>11</v>
      </c>
    </row>
    <row r="2" spans="1:7" x14ac:dyDescent="0.2">
      <c r="A2" s="1"/>
    </row>
    <row r="3" spans="1:7" x14ac:dyDescent="0.2">
      <c r="A3" s="1" t="s">
        <v>9</v>
      </c>
      <c r="B3" t="s">
        <v>0</v>
      </c>
      <c r="D3" t="s">
        <v>1</v>
      </c>
      <c r="F3" t="s">
        <v>2</v>
      </c>
    </row>
    <row r="4" spans="1:7" x14ac:dyDescent="0.2">
      <c r="A4" t="s">
        <v>7</v>
      </c>
      <c r="B4" t="s">
        <v>3</v>
      </c>
      <c r="C4" t="s">
        <v>4</v>
      </c>
      <c r="D4" t="s">
        <v>3</v>
      </c>
      <c r="E4" t="s">
        <v>4</v>
      </c>
      <c r="F4" t="s">
        <v>3</v>
      </c>
      <c r="G4" t="s">
        <v>4</v>
      </c>
    </row>
    <row r="5" spans="1:7" x14ac:dyDescent="0.2">
      <c r="B5">
        <v>7.2761307567835001</v>
      </c>
      <c r="C5">
        <v>6.0188503829577904</v>
      </c>
      <c r="D5">
        <v>3.7523014596345798</v>
      </c>
      <c r="E5">
        <v>5.17353817537344</v>
      </c>
      <c r="F5">
        <v>0.322314571775002</v>
      </c>
      <c r="G5">
        <v>9.2147764014293795E-2</v>
      </c>
    </row>
    <row r="6" spans="1:7" x14ac:dyDescent="0.2">
      <c r="B6">
        <v>8.6623344767924007</v>
      </c>
      <c r="C6">
        <v>8.5186035383310106</v>
      </c>
      <c r="D6">
        <v>5.5255684524847304</v>
      </c>
      <c r="E6">
        <v>6.19475359300655</v>
      </c>
      <c r="F6">
        <v>0.24489859908035599</v>
      </c>
      <c r="G6">
        <v>0.1650860549051</v>
      </c>
    </row>
    <row r="7" spans="1:7" x14ac:dyDescent="0.2">
      <c r="B7">
        <v>14.2633653813748</v>
      </c>
      <c r="C7">
        <v>14.803810850921399</v>
      </c>
      <c r="D7">
        <v>8.2089432808357898</v>
      </c>
      <c r="E7">
        <v>11.8038354401181</v>
      </c>
      <c r="F7">
        <v>0.259306420474121</v>
      </c>
      <c r="G7">
        <v>0.10536115828919999</v>
      </c>
    </row>
    <row r="8" spans="1:7" x14ac:dyDescent="0.2">
      <c r="B8">
        <v>12.991866230726</v>
      </c>
      <c r="C8">
        <v>12.3587848706578</v>
      </c>
      <c r="D8">
        <v>10.513001060342701</v>
      </c>
      <c r="E8">
        <v>10.9447490821132</v>
      </c>
      <c r="F8">
        <v>9.7201554157619705E-2</v>
      </c>
      <c r="G8">
        <v>5.6825772976520597E-2</v>
      </c>
    </row>
    <row r="9" spans="1:7" x14ac:dyDescent="0.2">
      <c r="B9">
        <v>12.594419065776799</v>
      </c>
      <c r="C9">
        <v>12.755712759448601</v>
      </c>
      <c r="D9">
        <v>10.059832839965001</v>
      </c>
      <c r="E9">
        <v>10.8461969470219</v>
      </c>
      <c r="F9">
        <v>0.12215251439399</v>
      </c>
      <c r="G9">
        <v>9.5592590941861399E-2</v>
      </c>
    </row>
    <row r="10" spans="1:7" x14ac:dyDescent="0.2">
      <c r="B10">
        <v>14.4447817162931</v>
      </c>
      <c r="C10">
        <v>14.360173147756299</v>
      </c>
      <c r="D10">
        <v>13.3704201083325</v>
      </c>
      <c r="E10">
        <v>13.405497391065699</v>
      </c>
      <c r="F10">
        <v>3.7450541051378801E-2</v>
      </c>
      <c r="G10">
        <v>4.0694496956585099E-2</v>
      </c>
    </row>
    <row r="11" spans="1:7" x14ac:dyDescent="0.2">
      <c r="B11">
        <v>19.128105188707199</v>
      </c>
      <c r="C11">
        <v>20.834549122214799</v>
      </c>
      <c r="D11">
        <v>10.4479488217018</v>
      </c>
      <c r="E11">
        <v>12.737322403779199</v>
      </c>
      <c r="F11">
        <v>0.290127540318524</v>
      </c>
      <c r="G11">
        <v>0.245545663225402</v>
      </c>
    </row>
    <row r="12" spans="1:7" x14ac:dyDescent="0.2">
      <c r="B12">
        <v>18.601879593292701</v>
      </c>
      <c r="C12">
        <v>17.973025087103998</v>
      </c>
      <c r="D12">
        <v>11.6914540995817</v>
      </c>
      <c r="E12">
        <v>12.6656119152446</v>
      </c>
      <c r="F12">
        <v>0.216135637575187</v>
      </c>
      <c r="G12">
        <v>0.16242458784781799</v>
      </c>
    </row>
    <row r="13" spans="1:7" x14ac:dyDescent="0.2">
      <c r="B13">
        <v>17.998268278283199</v>
      </c>
      <c r="C13">
        <v>17.107460378726</v>
      </c>
      <c r="D13">
        <v>11.721699331698</v>
      </c>
      <c r="E13">
        <v>13.8180126233013</v>
      </c>
      <c r="F13">
        <v>0.212785132709294</v>
      </c>
      <c r="G13">
        <v>0.10079295525996899</v>
      </c>
    </row>
    <row r="14" spans="1:7" x14ac:dyDescent="0.2">
      <c r="A14" t="s">
        <v>6</v>
      </c>
      <c r="B14">
        <f>AVERAGE(B5:B13)</f>
        <v>13.995683409781078</v>
      </c>
      <c r="C14">
        <f t="shared" ref="C14:G14" si="0">AVERAGE(C5:C13)</f>
        <v>13.858996682013078</v>
      </c>
      <c r="D14">
        <f t="shared" si="0"/>
        <v>9.4767966060640898</v>
      </c>
      <c r="E14">
        <f t="shared" si="0"/>
        <v>10.843279730113776</v>
      </c>
      <c r="F14">
        <f t="shared" si="0"/>
        <v>0.20026361239283028</v>
      </c>
      <c r="G14">
        <f t="shared" si="0"/>
        <v>0.11827456049074997</v>
      </c>
    </row>
    <row r="15" spans="1:7" x14ac:dyDescent="0.2">
      <c r="A15" t="s">
        <v>8</v>
      </c>
      <c r="B15">
        <f>STDEV(B5:B13)/SQRT(9)</f>
        <v>1.3965285062051807</v>
      </c>
      <c r="C15">
        <f t="shared" ref="C15:G15" si="1">STDEV(C5:C13)/SQRT(9)</f>
        <v>1.5399111330272941</v>
      </c>
      <c r="D15">
        <f t="shared" si="1"/>
        <v>1.0371628517997289</v>
      </c>
      <c r="E15">
        <f t="shared" si="1"/>
        <v>1.034206779553948</v>
      </c>
      <c r="F15">
        <f t="shared" si="1"/>
        <v>3.1642586191402991E-2</v>
      </c>
      <c r="G15">
        <f t="shared" si="1"/>
        <v>2.1016705648842279E-2</v>
      </c>
    </row>
    <row r="16" spans="1:7" x14ac:dyDescent="0.2">
      <c r="A16" t="s">
        <v>5</v>
      </c>
      <c r="B16">
        <v>0.49609375</v>
      </c>
      <c r="D16">
        <v>3.90625E-3</v>
      </c>
      <c r="F16">
        <v>7.8125E-3</v>
      </c>
    </row>
    <row r="20" spans="1:7" x14ac:dyDescent="0.2">
      <c r="A20" s="3" t="s">
        <v>9</v>
      </c>
      <c r="B20" t="s">
        <v>12</v>
      </c>
    </row>
    <row r="21" spans="1:7" x14ac:dyDescent="0.2">
      <c r="A21" s="1"/>
    </row>
    <row r="22" spans="1:7" x14ac:dyDescent="0.2">
      <c r="A22" s="1" t="s">
        <v>9</v>
      </c>
      <c r="B22" t="s">
        <v>0</v>
      </c>
      <c r="D22" t="s">
        <v>1</v>
      </c>
      <c r="F22" t="s">
        <v>31</v>
      </c>
    </row>
    <row r="23" spans="1:7" x14ac:dyDescent="0.2">
      <c r="A23" t="s">
        <v>7</v>
      </c>
      <c r="B23" t="s">
        <v>3</v>
      </c>
      <c r="C23" t="s">
        <v>4</v>
      </c>
      <c r="D23" t="s">
        <v>3</v>
      </c>
      <c r="E23" t="s">
        <v>4</v>
      </c>
      <c r="F23" t="s">
        <v>3</v>
      </c>
      <c r="G23" t="s">
        <v>4</v>
      </c>
    </row>
    <row r="24" spans="1:7" x14ac:dyDescent="0.2">
      <c r="B24">
        <v>8.9939719473883208</v>
      </c>
      <c r="C24">
        <v>7.2888379968787103</v>
      </c>
      <c r="D24">
        <v>5.7227233210737696</v>
      </c>
      <c r="E24">
        <v>4.5498485988331598</v>
      </c>
      <c r="F24">
        <v>0.23396313657890899</v>
      </c>
      <c r="G24">
        <v>0.24372775898530399</v>
      </c>
    </row>
    <row r="25" spans="1:7" x14ac:dyDescent="0.2">
      <c r="B25">
        <v>7.6731977106378499</v>
      </c>
      <c r="C25">
        <v>5.3904066204712002</v>
      </c>
      <c r="D25">
        <v>4.2889276502939797</v>
      </c>
      <c r="E25">
        <v>4.0959089691245598</v>
      </c>
      <c r="F25">
        <v>0.28857761616143102</v>
      </c>
      <c r="G25">
        <v>0.142361959575419</v>
      </c>
    </row>
    <row r="26" spans="1:7" x14ac:dyDescent="0.2">
      <c r="B26">
        <v>15.1679958791937</v>
      </c>
      <c r="C26">
        <v>14.8071444353958</v>
      </c>
      <c r="D26">
        <v>10.659446683761701</v>
      </c>
      <c r="E26">
        <v>10.5238803828298</v>
      </c>
      <c r="F26">
        <v>0.187585611582615</v>
      </c>
      <c r="G26">
        <v>0.16479270697875201</v>
      </c>
    </row>
    <row r="27" spans="1:7" x14ac:dyDescent="0.2">
      <c r="B27">
        <v>12.8584135826065</v>
      </c>
      <c r="C27">
        <v>9.8629360328985296</v>
      </c>
      <c r="D27">
        <v>10.082775390621601</v>
      </c>
      <c r="E27">
        <v>9.5400772318056504</v>
      </c>
      <c r="F27">
        <v>0.10370301497649501</v>
      </c>
      <c r="G27">
        <v>-1.3744058637205601E-2</v>
      </c>
    </row>
    <row r="28" spans="1:7" x14ac:dyDescent="0.2">
      <c r="B28">
        <v>7.9126836678308301</v>
      </c>
      <c r="C28">
        <v>8.5841316107385399</v>
      </c>
      <c r="D28">
        <v>5.7765767689479599</v>
      </c>
      <c r="E28">
        <v>7.0787892523843601</v>
      </c>
      <c r="F28">
        <v>0.151349046380583</v>
      </c>
      <c r="G28">
        <v>9.57618897544701E-2</v>
      </c>
    </row>
    <row r="29" spans="1:7" x14ac:dyDescent="0.2">
      <c r="B29">
        <v>10.1233797908572</v>
      </c>
      <c r="C29">
        <v>9.2248934887936809</v>
      </c>
      <c r="D29">
        <v>5.8503171669743699</v>
      </c>
      <c r="E29">
        <v>5.8127668194893003</v>
      </c>
      <c r="F29">
        <v>0.27306735603259702</v>
      </c>
      <c r="G29">
        <v>0.215704261976606</v>
      </c>
    </row>
    <row r="30" spans="1:7" x14ac:dyDescent="0.2">
      <c r="B30">
        <v>12.2972354482068</v>
      </c>
      <c r="C30">
        <v>11.583838326227401</v>
      </c>
      <c r="D30">
        <v>8.4690807775777994</v>
      </c>
      <c r="E30">
        <v>8.3365622712484004</v>
      </c>
      <c r="F30">
        <v>0.16969899674359001</v>
      </c>
      <c r="G30">
        <v>0.14861404797061201</v>
      </c>
    </row>
    <row r="31" spans="1:7" x14ac:dyDescent="0.2">
      <c r="B31">
        <v>7.2918417964538902</v>
      </c>
      <c r="C31">
        <v>4.6701668579474003</v>
      </c>
      <c r="D31">
        <v>6.0524160683158401</v>
      </c>
      <c r="E31">
        <v>4.82445230330024</v>
      </c>
      <c r="F31">
        <v>9.2480192363172703E-2</v>
      </c>
      <c r="G31">
        <v>-2.3336615050776801E-2</v>
      </c>
    </row>
    <row r="32" spans="1:7" x14ac:dyDescent="0.2">
      <c r="A32" t="s">
        <v>6</v>
      </c>
      <c r="B32">
        <f>AVERAGE(B24:B31)</f>
        <v>10.289839977896888</v>
      </c>
      <c r="C32">
        <f t="shared" ref="C32:G32" si="2">AVERAGE(C24:C31)</f>
        <v>8.9265444211689093</v>
      </c>
      <c r="D32">
        <f t="shared" si="2"/>
        <v>7.1127829784458783</v>
      </c>
      <c r="E32">
        <f t="shared" si="2"/>
        <v>6.8452857286269326</v>
      </c>
      <c r="F32">
        <f t="shared" si="2"/>
        <v>0.18755312135242411</v>
      </c>
      <c r="G32">
        <f t="shared" si="2"/>
        <v>0.12173524394414759</v>
      </c>
    </row>
    <row r="33" spans="1:7" x14ac:dyDescent="0.2">
      <c r="A33" t="s">
        <v>8</v>
      </c>
      <c r="B33">
        <f>STDEV(B24:B31)/SQRT(9)</f>
        <v>0.95631797904635929</v>
      </c>
      <c r="C33">
        <f t="shared" ref="C33:G33" si="3">STDEV(C24:C31)/SQRT(9)</f>
        <v>1.0985478019740225</v>
      </c>
      <c r="D33">
        <f t="shared" si="3"/>
        <v>0.77305097262929479</v>
      </c>
      <c r="E33">
        <f t="shared" si="3"/>
        <v>0.80721308442372575</v>
      </c>
      <c r="F33">
        <f t="shared" si="3"/>
        <v>2.4355739986820297E-2</v>
      </c>
      <c r="G33">
        <f t="shared" si="3"/>
        <v>3.2559914865409136E-2</v>
      </c>
    </row>
    <row r="34" spans="1:7" x14ac:dyDescent="0.2">
      <c r="A34" t="s">
        <v>5</v>
      </c>
      <c r="B34">
        <v>2.34375E-2</v>
      </c>
      <c r="D34">
        <v>0.1953125</v>
      </c>
      <c r="F34">
        <v>1.5625E-2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AD71-CF3D-4FF7-B39D-3CB2B156B376}">
  <dimension ref="A1:P45"/>
  <sheetViews>
    <sheetView workbookViewId="0">
      <selection activeCell="A29" sqref="A29"/>
    </sheetView>
  </sheetViews>
  <sheetFormatPr baseColWidth="10" defaultColWidth="8.83203125" defaultRowHeight="15" x14ac:dyDescent="0.2"/>
  <sheetData>
    <row r="1" spans="1:16" x14ac:dyDescent="0.2">
      <c r="A1" s="3" t="s">
        <v>80</v>
      </c>
    </row>
    <row r="2" spans="1:16" x14ac:dyDescent="0.2">
      <c r="A2" t="s">
        <v>56</v>
      </c>
      <c r="B2" t="s">
        <v>57</v>
      </c>
      <c r="C2" t="s">
        <v>58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  <c r="K2" t="s">
        <v>66</v>
      </c>
      <c r="L2" t="s">
        <v>67</v>
      </c>
      <c r="M2" t="s">
        <v>68</v>
      </c>
      <c r="N2" t="s">
        <v>69</v>
      </c>
      <c r="O2" t="s">
        <v>44</v>
      </c>
      <c r="P2" t="s">
        <v>51</v>
      </c>
    </row>
    <row r="3" spans="1:16" x14ac:dyDescent="0.2">
      <c r="A3">
        <v>-5</v>
      </c>
      <c r="B3">
        <v>99.1238760684938</v>
      </c>
      <c r="C3">
        <v>79.528356767443498</v>
      </c>
      <c r="D3">
        <v>110.90707626794701</v>
      </c>
      <c r="E3">
        <v>99.485968785141296</v>
      </c>
      <c r="F3">
        <v>92.938540909698503</v>
      </c>
      <c r="G3">
        <v>76.628009951178697</v>
      </c>
      <c r="H3">
        <v>93.813778560178093</v>
      </c>
      <c r="I3">
        <v>110.282645207244</v>
      </c>
      <c r="J3">
        <v>123.997349800658</v>
      </c>
      <c r="K3">
        <v>106.291460901612</v>
      </c>
      <c r="L3">
        <v>127.472927717602</v>
      </c>
      <c r="M3">
        <v>103.973751142316</v>
      </c>
      <c r="N3">
        <v>107.941473893427</v>
      </c>
      <c r="O3">
        <f>AVERAGE(B3:N3)</f>
        <v>102.4911704594569</v>
      </c>
      <c r="P3">
        <f>STDEV(B3:N3)/SQRT(13)</f>
        <v>4.1196824385723314</v>
      </c>
    </row>
    <row r="4" spans="1:16" x14ac:dyDescent="0.2">
      <c r="A4">
        <v>-4</v>
      </c>
      <c r="B4">
        <v>112.070544914414</v>
      </c>
      <c r="C4">
        <v>42.963437922251401</v>
      </c>
      <c r="D4">
        <v>48.715413727697197</v>
      </c>
      <c r="E4">
        <v>146.56663881735301</v>
      </c>
      <c r="F4">
        <v>110.328992996995</v>
      </c>
      <c r="G4">
        <v>111.859639443266</v>
      </c>
      <c r="H4">
        <v>102.089438893075</v>
      </c>
      <c r="I4">
        <v>69.890778705907294</v>
      </c>
      <c r="J4">
        <v>69.267820608747499</v>
      </c>
      <c r="K4">
        <v>98.866608273743196</v>
      </c>
      <c r="L4">
        <v>114.98746116239499</v>
      </c>
      <c r="M4">
        <v>105.83123797491901</v>
      </c>
      <c r="N4">
        <v>96.696958043466594</v>
      </c>
      <c r="O4">
        <f t="shared" ref="O4:O23" si="0">AVERAGE(B4:N4)</f>
        <v>94.62576703724848</v>
      </c>
      <c r="P4">
        <f t="shared" ref="P4:P23" si="1">STDEV(B4:N4)/SQRT(13)</f>
        <v>8.0842979002575426</v>
      </c>
    </row>
    <row r="5" spans="1:16" x14ac:dyDescent="0.2">
      <c r="A5">
        <f>A4+1</f>
        <v>-3</v>
      </c>
      <c r="B5">
        <v>110.79145981269799</v>
      </c>
      <c r="C5">
        <v>101.86691162130499</v>
      </c>
      <c r="D5">
        <v>129.09810251452899</v>
      </c>
      <c r="E5">
        <v>50.693966447701399</v>
      </c>
      <c r="F5">
        <v>92.796787924901594</v>
      </c>
      <c r="G5">
        <v>105.17465062298299</v>
      </c>
      <c r="H5">
        <v>138.937932035454</v>
      </c>
      <c r="I5">
        <v>154.67296463080501</v>
      </c>
      <c r="J5">
        <v>83.5896795360119</v>
      </c>
      <c r="K5">
        <v>76.975433781881407</v>
      </c>
      <c r="L5">
        <v>79.294913171096994</v>
      </c>
      <c r="M5">
        <v>111.13737387724601</v>
      </c>
      <c r="N5">
        <v>130.16910180588999</v>
      </c>
      <c r="O5">
        <f t="shared" si="0"/>
        <v>105.01532906019256</v>
      </c>
      <c r="P5">
        <f t="shared" si="1"/>
        <v>7.9731256218778563</v>
      </c>
    </row>
    <row r="6" spans="1:16" x14ac:dyDescent="0.2">
      <c r="A6">
        <f t="shared" ref="A6:A23" si="2">A5+1</f>
        <v>-2</v>
      </c>
      <c r="B6">
        <v>98.285942213800993</v>
      </c>
      <c r="C6">
        <v>147.08751486657599</v>
      </c>
      <c r="D6">
        <v>102.09236916115501</v>
      </c>
      <c r="E6">
        <v>46.314654597296403</v>
      </c>
      <c r="F6">
        <v>66.694893858568193</v>
      </c>
      <c r="G6">
        <v>100.301708051365</v>
      </c>
      <c r="H6">
        <v>81.400090392656793</v>
      </c>
      <c r="I6">
        <v>60.020501501880602</v>
      </c>
      <c r="J6">
        <v>73.098822082992896</v>
      </c>
      <c r="K6">
        <v>114.233353717767</v>
      </c>
      <c r="L6">
        <v>111.69607710061101</v>
      </c>
      <c r="M6">
        <v>97.054285799393298</v>
      </c>
      <c r="N6">
        <v>100.22591042504899</v>
      </c>
      <c r="O6">
        <f t="shared" si="0"/>
        <v>92.192778751470172</v>
      </c>
      <c r="P6">
        <f t="shared" si="1"/>
        <v>7.3553170642359298</v>
      </c>
    </row>
    <row r="7" spans="1:16" x14ac:dyDescent="0.2">
      <c r="A7">
        <f t="shared" si="2"/>
        <v>-1</v>
      </c>
      <c r="B7">
        <v>79.728176990592601</v>
      </c>
      <c r="C7">
        <v>128.55377882242499</v>
      </c>
      <c r="D7">
        <v>109.187038328672</v>
      </c>
      <c r="E7">
        <v>156.93877135250801</v>
      </c>
      <c r="F7">
        <v>137.24078430983599</v>
      </c>
      <c r="G7">
        <v>106.03599193120699</v>
      </c>
      <c r="H7">
        <v>83.7587601186369</v>
      </c>
      <c r="I7">
        <v>105.133109954163</v>
      </c>
      <c r="J7">
        <v>150.04632797158999</v>
      </c>
      <c r="K7">
        <v>103.63314332499699</v>
      </c>
      <c r="L7">
        <v>66.5486208482953</v>
      </c>
      <c r="M7">
        <v>82.003351206125501</v>
      </c>
      <c r="N7">
        <v>64.966555832167501</v>
      </c>
      <c r="O7">
        <f t="shared" si="0"/>
        <v>105.674954691632</v>
      </c>
      <c r="P7">
        <f t="shared" si="1"/>
        <v>8.4107344926625398</v>
      </c>
    </row>
    <row r="8" spans="1:16" x14ac:dyDescent="0.2">
      <c r="A8">
        <f t="shared" si="2"/>
        <v>0</v>
      </c>
      <c r="B8" t="s">
        <v>71</v>
      </c>
      <c r="C8" t="s">
        <v>71</v>
      </c>
      <c r="D8" t="s">
        <v>71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</row>
    <row r="9" spans="1:16" x14ac:dyDescent="0.2">
      <c r="A9">
        <f t="shared" si="2"/>
        <v>1</v>
      </c>
      <c r="B9">
        <v>123.21901858481</v>
      </c>
      <c r="C9">
        <v>134.608706075203</v>
      </c>
      <c r="D9">
        <v>94.361057668974198</v>
      </c>
      <c r="E9">
        <v>42.147330119125897</v>
      </c>
      <c r="F9">
        <v>74.482213103151693</v>
      </c>
      <c r="G9">
        <v>99.428746357185204</v>
      </c>
      <c r="H9">
        <v>79.509489832415895</v>
      </c>
      <c r="I9">
        <v>176.712679611239</v>
      </c>
      <c r="J9">
        <v>82.286510058531306</v>
      </c>
      <c r="K9">
        <v>94.555175249553599</v>
      </c>
      <c r="L9">
        <v>83.059811970369694</v>
      </c>
      <c r="M9">
        <v>90.677158440980605</v>
      </c>
      <c r="N9">
        <v>108.76602972427099</v>
      </c>
      <c r="O9">
        <f t="shared" si="0"/>
        <v>98.754917445831623</v>
      </c>
      <c r="P9">
        <f t="shared" si="1"/>
        <v>9.074401834331951</v>
      </c>
    </row>
    <row r="10" spans="1:16" x14ac:dyDescent="0.2">
      <c r="A10">
        <f t="shared" si="2"/>
        <v>2</v>
      </c>
      <c r="B10">
        <v>135.532137737558</v>
      </c>
      <c r="C10">
        <v>74.630032832047604</v>
      </c>
      <c r="D10">
        <v>107.62744325585101</v>
      </c>
      <c r="E10">
        <v>40.2071157122732</v>
      </c>
      <c r="F10">
        <v>152.72964283084201</v>
      </c>
      <c r="G10">
        <v>89.323775720974297</v>
      </c>
      <c r="H10">
        <v>117.98663194530999</v>
      </c>
      <c r="I10">
        <v>160.58865035237699</v>
      </c>
      <c r="J10">
        <v>115.76754827160001</v>
      </c>
      <c r="K10">
        <v>42.270850571043901</v>
      </c>
      <c r="L10">
        <v>75.106646939734603</v>
      </c>
      <c r="M10">
        <v>92.134794657065498</v>
      </c>
      <c r="N10">
        <v>125.18235172833</v>
      </c>
      <c r="O10">
        <f t="shared" si="0"/>
        <v>102.23750942730825</v>
      </c>
      <c r="P10">
        <f t="shared" si="1"/>
        <v>10.518699219264464</v>
      </c>
    </row>
    <row r="11" spans="1:16" x14ac:dyDescent="0.2">
      <c r="A11">
        <f t="shared" si="2"/>
        <v>3</v>
      </c>
      <c r="B11">
        <v>121.70655582147501</v>
      </c>
      <c r="C11">
        <v>137.499205485614</v>
      </c>
      <c r="D11">
        <v>104.23624792397899</v>
      </c>
      <c r="E11">
        <v>40.921067673085801</v>
      </c>
      <c r="F11">
        <v>112.598302626944</v>
      </c>
      <c r="G11">
        <v>97.466920229112503</v>
      </c>
      <c r="H11">
        <v>140.16275225567199</v>
      </c>
      <c r="I11">
        <v>111.24908849095399</v>
      </c>
      <c r="J11">
        <v>65.646561870274198</v>
      </c>
      <c r="K11">
        <v>59.005248784706801</v>
      </c>
      <c r="L11">
        <v>86.436972130970801</v>
      </c>
      <c r="M11">
        <v>98.642935198216904</v>
      </c>
      <c r="N11">
        <v>134.20463086803201</v>
      </c>
      <c r="O11">
        <f t="shared" si="0"/>
        <v>100.75203764300285</v>
      </c>
      <c r="P11">
        <f t="shared" si="1"/>
        <v>8.5857229341353527</v>
      </c>
    </row>
    <row r="12" spans="1:16" x14ac:dyDescent="0.2">
      <c r="A12">
        <f t="shared" si="2"/>
        <v>4</v>
      </c>
      <c r="B12">
        <v>133.43520754541501</v>
      </c>
      <c r="C12">
        <v>119.660507265832</v>
      </c>
      <c r="D12">
        <v>124.159058887051</v>
      </c>
      <c r="E12">
        <v>55.216250380802499</v>
      </c>
      <c r="F12">
        <v>53.481595783175301</v>
      </c>
      <c r="G12">
        <v>99.881594597577703</v>
      </c>
      <c r="H12">
        <v>74.184243014051404</v>
      </c>
      <c r="I12">
        <v>155.07358019068801</v>
      </c>
      <c r="J12">
        <v>22.166096907060201</v>
      </c>
      <c r="K12">
        <v>106.56050881708801</v>
      </c>
      <c r="L12">
        <v>110.213050055902</v>
      </c>
      <c r="M12">
        <v>91.906830422587504</v>
      </c>
      <c r="N12">
        <v>137.611958903898</v>
      </c>
      <c r="O12">
        <f t="shared" si="0"/>
        <v>98.734652520856059</v>
      </c>
      <c r="P12">
        <f t="shared" si="1"/>
        <v>10.628345364630274</v>
      </c>
    </row>
    <row r="13" spans="1:16" x14ac:dyDescent="0.2">
      <c r="A13">
        <f t="shared" si="2"/>
        <v>5</v>
      </c>
      <c r="B13">
        <v>120.26021402095699</v>
      </c>
      <c r="C13">
        <v>112.916627486675</v>
      </c>
      <c r="D13">
        <v>126.32100389439201</v>
      </c>
      <c r="E13">
        <v>96.053094818220501</v>
      </c>
      <c r="F13">
        <v>133.74422321468199</v>
      </c>
      <c r="G13">
        <v>91.978223406231805</v>
      </c>
      <c r="H13">
        <v>131.888261708562</v>
      </c>
      <c r="I13">
        <v>115.630553464697</v>
      </c>
      <c r="J13">
        <v>109.59306079719499</v>
      </c>
      <c r="K13">
        <v>100.37228376416</v>
      </c>
      <c r="L13">
        <v>74.7261518189285</v>
      </c>
      <c r="M13">
        <v>102.24707989218901</v>
      </c>
      <c r="N13">
        <v>114.00555878685699</v>
      </c>
      <c r="O13">
        <f t="shared" si="0"/>
        <v>109.97971823644207</v>
      </c>
      <c r="P13">
        <f t="shared" si="1"/>
        <v>4.6597647330465088</v>
      </c>
    </row>
    <row r="14" spans="1:16" x14ac:dyDescent="0.2">
      <c r="A14">
        <f t="shared" si="2"/>
        <v>6</v>
      </c>
      <c r="B14">
        <v>123.39021192143601</v>
      </c>
      <c r="C14">
        <v>155.532352213937</v>
      </c>
      <c r="D14">
        <v>79.245931123128003</v>
      </c>
      <c r="E14">
        <v>107.654858307726</v>
      </c>
      <c r="F14">
        <v>74.4994673790452</v>
      </c>
      <c r="G14">
        <v>90.273210293051505</v>
      </c>
      <c r="H14">
        <v>130.552117849507</v>
      </c>
      <c r="I14">
        <v>95.135290177992601</v>
      </c>
      <c r="J14">
        <v>47.239685446029</v>
      </c>
      <c r="K14">
        <v>145.32095424539801</v>
      </c>
      <c r="L14">
        <v>98.905856897475005</v>
      </c>
      <c r="M14">
        <v>92.511526721813297</v>
      </c>
      <c r="N14">
        <v>134.670786767691</v>
      </c>
      <c r="O14">
        <f t="shared" si="0"/>
        <v>105.76401918032535</v>
      </c>
      <c r="P14">
        <f t="shared" si="1"/>
        <v>8.5811824146619617</v>
      </c>
    </row>
    <row r="15" spans="1:16" x14ac:dyDescent="0.2">
      <c r="A15">
        <f t="shared" si="2"/>
        <v>7</v>
      </c>
      <c r="B15">
        <v>109.254183847359</v>
      </c>
      <c r="C15">
        <v>72.5192371996216</v>
      </c>
      <c r="D15">
        <v>72.083941510262207</v>
      </c>
      <c r="E15">
        <v>37.908714593859699</v>
      </c>
      <c r="F15">
        <v>6.40197366999754</v>
      </c>
      <c r="G15">
        <v>107.46198015602999</v>
      </c>
      <c r="H15">
        <v>111.283980840919</v>
      </c>
      <c r="I15">
        <v>214.436240338121</v>
      </c>
      <c r="J15">
        <v>120.488241152387</v>
      </c>
      <c r="K15">
        <v>107.022477475996</v>
      </c>
      <c r="L15">
        <v>90.633957032291903</v>
      </c>
      <c r="M15">
        <v>69.392993017544001</v>
      </c>
      <c r="N15">
        <v>111.80453932925801</v>
      </c>
      <c r="O15">
        <f t="shared" si="0"/>
        <v>94.668650781818997</v>
      </c>
      <c r="P15">
        <f t="shared" si="1"/>
        <v>13.582171241306622</v>
      </c>
    </row>
    <row r="16" spans="1:16" x14ac:dyDescent="0.2">
      <c r="A16">
        <f t="shared" si="2"/>
        <v>8</v>
      </c>
      <c r="B16">
        <v>147.56435416466999</v>
      </c>
      <c r="C16">
        <v>118.728151129472</v>
      </c>
      <c r="D16">
        <v>81.647468354011494</v>
      </c>
      <c r="E16">
        <v>54.131424697542201</v>
      </c>
      <c r="F16">
        <v>-84.560149421681402</v>
      </c>
      <c r="G16">
        <v>64.132509750022194</v>
      </c>
      <c r="H16">
        <v>104.825639991739</v>
      </c>
      <c r="I16">
        <v>103.311407995639</v>
      </c>
      <c r="J16">
        <v>81.032443335516007</v>
      </c>
      <c r="K16">
        <v>117.418712095692</v>
      </c>
      <c r="L16">
        <v>106.63531253028199</v>
      </c>
      <c r="M16">
        <v>98.058228690752102</v>
      </c>
      <c r="N16">
        <v>121.230803219742</v>
      </c>
      <c r="O16">
        <f t="shared" si="0"/>
        <v>85.704331271799887</v>
      </c>
      <c r="P16">
        <f t="shared" si="1"/>
        <v>15.799625847357193</v>
      </c>
    </row>
    <row r="17" spans="1:16" x14ac:dyDescent="0.2">
      <c r="A17">
        <f t="shared" si="2"/>
        <v>9</v>
      </c>
      <c r="B17">
        <v>128.82573524067399</v>
      </c>
      <c r="C17">
        <v>124.045998885183</v>
      </c>
      <c r="D17">
        <v>91.981159467953404</v>
      </c>
      <c r="E17">
        <v>67.965348578878903</v>
      </c>
      <c r="F17">
        <v>57.7855757708382</v>
      </c>
      <c r="G17">
        <v>92.634929692785903</v>
      </c>
      <c r="H17">
        <v>118.885643213048</v>
      </c>
      <c r="I17">
        <v>245.84879634159</v>
      </c>
      <c r="J17">
        <v>121.11435794461499</v>
      </c>
      <c r="K17">
        <v>101.990652003826</v>
      </c>
      <c r="L17">
        <v>112.97160141395</v>
      </c>
      <c r="M17">
        <v>76.906129286685299</v>
      </c>
      <c r="N17">
        <v>120.97193955321001</v>
      </c>
      <c r="O17">
        <f t="shared" si="0"/>
        <v>112.45598979947982</v>
      </c>
      <c r="P17">
        <f t="shared" si="1"/>
        <v>12.794909107776023</v>
      </c>
    </row>
    <row r="18" spans="1:16" x14ac:dyDescent="0.2">
      <c r="A18">
        <f t="shared" si="2"/>
        <v>10</v>
      </c>
      <c r="B18">
        <v>90.514023315093198</v>
      </c>
      <c r="C18">
        <v>102.705548268413</v>
      </c>
      <c r="D18">
        <v>85.191500923542606</v>
      </c>
      <c r="E18">
        <v>18.9008693780676</v>
      </c>
      <c r="F18">
        <v>15.683893447085801</v>
      </c>
      <c r="G18">
        <v>102.32220335848</v>
      </c>
      <c r="H18">
        <v>144.68642519031701</v>
      </c>
      <c r="I18">
        <v>201.019109237484</v>
      </c>
      <c r="J18">
        <v>55.252156935709301</v>
      </c>
      <c r="K18">
        <v>107.362045997192</v>
      </c>
      <c r="L18">
        <v>87.205861825938598</v>
      </c>
      <c r="M18">
        <v>108.320845311102</v>
      </c>
      <c r="N18">
        <v>70.235743077457897</v>
      </c>
      <c r="O18">
        <f t="shared" si="0"/>
        <v>91.492325097375613</v>
      </c>
      <c r="P18">
        <f t="shared" si="1"/>
        <v>13.503195145900895</v>
      </c>
    </row>
    <row r="19" spans="1:16" x14ac:dyDescent="0.2">
      <c r="A19">
        <f t="shared" si="2"/>
        <v>11</v>
      </c>
      <c r="B19">
        <v>106.69022471496</v>
      </c>
      <c r="C19">
        <v>139.57872636853801</v>
      </c>
      <c r="D19">
        <v>76.4469755726942</v>
      </c>
      <c r="E19">
        <v>71.257858209156396</v>
      </c>
      <c r="F19">
        <v>180.742161296956</v>
      </c>
      <c r="G19">
        <v>114.027320053685</v>
      </c>
      <c r="H19">
        <v>136.21748074930801</v>
      </c>
      <c r="I19">
        <v>206.905042653268</v>
      </c>
      <c r="J19">
        <v>42.038454964777699</v>
      </c>
      <c r="K19">
        <v>51.840802919952203</v>
      </c>
      <c r="L19">
        <v>94.468543718704396</v>
      </c>
      <c r="M19">
        <v>97.858023154363707</v>
      </c>
      <c r="N19">
        <v>86.717617273893694</v>
      </c>
      <c r="O19">
        <f t="shared" si="0"/>
        <v>108.06071012694289</v>
      </c>
      <c r="P19">
        <f t="shared" si="1"/>
        <v>13.275755530963888</v>
      </c>
    </row>
    <row r="20" spans="1:16" x14ac:dyDescent="0.2">
      <c r="A20">
        <f t="shared" si="2"/>
        <v>12</v>
      </c>
      <c r="B20">
        <v>97.784481513337099</v>
      </c>
      <c r="C20">
        <v>177.63757442022401</v>
      </c>
      <c r="D20">
        <v>80.269946964235203</v>
      </c>
      <c r="E20">
        <v>23.917863208014001</v>
      </c>
      <c r="F20">
        <v>42.196370570766497</v>
      </c>
      <c r="G20">
        <v>100.19836281372299</v>
      </c>
      <c r="H20">
        <v>140.861747019445</v>
      </c>
      <c r="I20">
        <v>184.50200131925499</v>
      </c>
      <c r="J20">
        <v>97.178149419235893</v>
      </c>
      <c r="K20">
        <v>46.976087305336897</v>
      </c>
      <c r="L20">
        <v>96.139553645914006</v>
      </c>
      <c r="M20">
        <v>89.592178003234807</v>
      </c>
      <c r="N20">
        <v>118.62613350742301</v>
      </c>
      <c r="O20">
        <f t="shared" si="0"/>
        <v>99.683111516164956</v>
      </c>
      <c r="P20">
        <f t="shared" si="1"/>
        <v>13.31333169050018</v>
      </c>
    </row>
    <row r="21" spans="1:16" x14ac:dyDescent="0.2">
      <c r="A21">
        <f t="shared" si="2"/>
        <v>13</v>
      </c>
      <c r="B21">
        <v>120.71869135711199</v>
      </c>
      <c r="C21">
        <v>167.45707855155999</v>
      </c>
      <c r="D21">
        <v>94.147008752355205</v>
      </c>
      <c r="E21">
        <v>118.851190661575</v>
      </c>
      <c r="F21">
        <v>108.743069346889</v>
      </c>
      <c r="G21">
        <v>101.75527845207699</v>
      </c>
      <c r="H21">
        <v>119.15976696067</v>
      </c>
      <c r="I21">
        <v>161.03198064305801</v>
      </c>
      <c r="J21">
        <v>115.76466739843499</v>
      </c>
      <c r="K21">
        <v>15.0606049876918</v>
      </c>
      <c r="L21">
        <v>54.884119863223901</v>
      </c>
      <c r="M21">
        <v>88.8404689381194</v>
      </c>
      <c r="N21">
        <v>110.667578733225</v>
      </c>
      <c r="O21">
        <f t="shared" si="0"/>
        <v>105.92934651123007</v>
      </c>
      <c r="P21">
        <f t="shared" si="1"/>
        <v>10.983911816621953</v>
      </c>
    </row>
    <row r="22" spans="1:16" x14ac:dyDescent="0.2">
      <c r="A22">
        <f t="shared" si="2"/>
        <v>14</v>
      </c>
      <c r="B22">
        <v>114.21179746212199</v>
      </c>
      <c r="C22">
        <v>127.121072117065</v>
      </c>
      <c r="D22">
        <v>112.867696445787</v>
      </c>
      <c r="E22">
        <v>112.89384717816399</v>
      </c>
      <c r="F22">
        <v>165.78708339614801</v>
      </c>
      <c r="G22">
        <v>79.986422615472506</v>
      </c>
      <c r="H22">
        <v>126.781589570268</v>
      </c>
      <c r="I22">
        <v>73.613915994213599</v>
      </c>
      <c r="J22">
        <v>50.033219456546902</v>
      </c>
      <c r="K22">
        <v>40.323576550847598</v>
      </c>
      <c r="L22">
        <v>100.40241090813601</v>
      </c>
      <c r="M22">
        <v>98.016349980599202</v>
      </c>
      <c r="N22">
        <v>110.70082902780899</v>
      </c>
      <c r="O22">
        <f t="shared" si="0"/>
        <v>100.97998543870608</v>
      </c>
      <c r="P22">
        <f t="shared" si="1"/>
        <v>9.3285451175985088</v>
      </c>
    </row>
    <row r="23" spans="1:16" x14ac:dyDescent="0.2">
      <c r="A23">
        <f t="shared" si="2"/>
        <v>15</v>
      </c>
      <c r="B23">
        <v>124.801599085511</v>
      </c>
      <c r="C23">
        <v>134.967174720662</v>
      </c>
      <c r="D23">
        <v>58.911730406094797</v>
      </c>
      <c r="E23">
        <v>102.907976870441</v>
      </c>
      <c r="F23">
        <v>160.061603320171</v>
      </c>
      <c r="G23">
        <v>114.960599376102</v>
      </c>
      <c r="H23">
        <v>165.03830937044901</v>
      </c>
      <c r="I23">
        <v>52.581933399034199</v>
      </c>
      <c r="J23">
        <v>106.989167504213</v>
      </c>
      <c r="K23">
        <v>61.011470129949601</v>
      </c>
      <c r="L23">
        <v>87.728937300054</v>
      </c>
      <c r="M23">
        <v>108.166042156201</v>
      </c>
      <c r="N23">
        <v>115.759993030088</v>
      </c>
      <c r="O23">
        <f t="shared" si="0"/>
        <v>107.2220412822285</v>
      </c>
      <c r="P23">
        <f t="shared" si="1"/>
        <v>9.8712017656835567</v>
      </c>
    </row>
    <row r="28" spans="1:16" x14ac:dyDescent="0.2">
      <c r="A28" s="3" t="s">
        <v>84</v>
      </c>
      <c r="C28" s="12"/>
      <c r="D28" s="12"/>
    </row>
    <row r="29" spans="1:16" x14ac:dyDescent="0.2">
      <c r="C29" s="12" t="s">
        <v>38</v>
      </c>
      <c r="D29" s="12"/>
      <c r="E29" s="5" t="s">
        <v>38</v>
      </c>
    </row>
    <row r="30" spans="1:16" x14ac:dyDescent="0.2">
      <c r="B30" t="s">
        <v>40</v>
      </c>
      <c r="C30" t="s">
        <v>13</v>
      </c>
      <c r="D30" t="s">
        <v>14</v>
      </c>
      <c r="E30" s="5" t="s">
        <v>42</v>
      </c>
    </row>
    <row r="31" spans="1:16" x14ac:dyDescent="0.2">
      <c r="B31">
        <v>1</v>
      </c>
      <c r="C31">
        <v>5.2039238524393596</v>
      </c>
      <c r="D31">
        <v>5.8721783873945697</v>
      </c>
      <c r="E31">
        <v>112.841358826608</v>
      </c>
    </row>
    <row r="32" spans="1:16" x14ac:dyDescent="0.2">
      <c r="B32">
        <v>2</v>
      </c>
      <c r="C32">
        <v>3.42756769956415</v>
      </c>
      <c r="D32">
        <v>5.1191520583237597</v>
      </c>
      <c r="E32">
        <v>149.35232523561001</v>
      </c>
    </row>
    <row r="33" spans="2:5" x14ac:dyDescent="0.2">
      <c r="B33">
        <v>3</v>
      </c>
      <c r="C33">
        <v>2.5311031041839103</v>
      </c>
      <c r="D33">
        <v>2.1395078315076304</v>
      </c>
      <c r="E33">
        <v>84.528671628233297</v>
      </c>
    </row>
    <row r="34" spans="2:5" x14ac:dyDescent="0.2">
      <c r="B34">
        <v>4</v>
      </c>
      <c r="C34">
        <v>2.7696762721003099</v>
      </c>
      <c r="D34">
        <v>2.3809729030375801</v>
      </c>
      <c r="E34">
        <v>85.965747225470295</v>
      </c>
    </row>
    <row r="35" spans="2:5" x14ac:dyDescent="0.2">
      <c r="B35">
        <v>5</v>
      </c>
      <c r="C35">
        <v>2.35050818438271</v>
      </c>
      <c r="D35">
        <v>3.09106064652233</v>
      </c>
      <c r="E35">
        <v>131.50605758618599</v>
      </c>
    </row>
    <row r="36" spans="2:5" x14ac:dyDescent="0.2">
      <c r="B36">
        <v>6</v>
      </c>
      <c r="C36">
        <v>4.22346806560377</v>
      </c>
      <c r="D36">
        <v>4.3157760426751901</v>
      </c>
      <c r="E36">
        <v>102.18559666221201</v>
      </c>
    </row>
    <row r="37" spans="2:5" x14ac:dyDescent="0.2">
      <c r="B37">
        <v>7</v>
      </c>
      <c r="C37">
        <v>4.1580106515151396</v>
      </c>
      <c r="D37">
        <v>5.7219124175003406</v>
      </c>
      <c r="E37">
        <v>137.61177873402801</v>
      </c>
    </row>
    <row r="38" spans="2:5" x14ac:dyDescent="0.2">
      <c r="B38">
        <v>8</v>
      </c>
      <c r="C38">
        <v>1.0926997396378599</v>
      </c>
      <c r="D38">
        <v>1.4830883002772399</v>
      </c>
      <c r="E38">
        <v>135.726974801766</v>
      </c>
    </row>
    <row r="39" spans="2:5" x14ac:dyDescent="0.2">
      <c r="B39">
        <v>9</v>
      </c>
      <c r="C39">
        <v>1.63799448667973</v>
      </c>
      <c r="D39">
        <v>1.3497194430265</v>
      </c>
      <c r="E39">
        <v>82.400731748641505</v>
      </c>
    </row>
    <row r="40" spans="2:5" x14ac:dyDescent="0.2">
      <c r="B40">
        <v>10</v>
      </c>
      <c r="C40">
        <v>5.6168703506753799</v>
      </c>
      <c r="D40">
        <v>2.41764189131329</v>
      </c>
      <c r="E40">
        <v>43.042508378755599</v>
      </c>
    </row>
    <row r="41" spans="2:5" x14ac:dyDescent="0.2">
      <c r="B41">
        <v>11</v>
      </c>
      <c r="C41">
        <v>5.7326663960388702</v>
      </c>
      <c r="D41">
        <v>4.9716384842114101</v>
      </c>
      <c r="E41">
        <v>86.724713087206496</v>
      </c>
    </row>
    <row r="42" spans="2:5" x14ac:dyDescent="0.2">
      <c r="B42">
        <v>12</v>
      </c>
      <c r="C42">
        <v>4.9940053196372798</v>
      </c>
      <c r="D42">
        <v>4.8189460787417602</v>
      </c>
      <c r="E42">
        <v>96.494612446503595</v>
      </c>
    </row>
    <row r="43" spans="2:5" x14ac:dyDescent="0.2">
      <c r="B43">
        <v>13</v>
      </c>
      <c r="C43">
        <v>7.1080473696691904</v>
      </c>
      <c r="D43">
        <v>7.7118355002065</v>
      </c>
      <c r="E43">
        <v>108.494430314488</v>
      </c>
    </row>
    <row r="44" spans="2:5" x14ac:dyDescent="0.2">
      <c r="B44" t="s">
        <v>44</v>
      </c>
      <c r="C44">
        <f>AVERAGE(C31:C43)</f>
        <v>3.9112724224713582</v>
      </c>
      <c r="D44">
        <f t="shared" ref="D44:E44" si="3">AVERAGE(D31:D43)</f>
        <v>3.9533407680567767</v>
      </c>
      <c r="E44">
        <f t="shared" si="3"/>
        <v>104.37503897505454</v>
      </c>
    </row>
    <row r="45" spans="2:5" x14ac:dyDescent="0.2">
      <c r="B45" t="s">
        <v>45</v>
      </c>
      <c r="C45">
        <f>STDEV(C31:C43)</f>
        <v>1.7897328340484999</v>
      </c>
      <c r="D45">
        <f t="shared" ref="D45:E45" si="4">STDEV(D31:D43)</f>
        <v>1.9569952341326666</v>
      </c>
      <c r="E45">
        <f t="shared" si="4"/>
        <v>29.284637252091532</v>
      </c>
    </row>
  </sheetData>
  <mergeCells count="2">
    <mergeCell ref="C28:D28"/>
    <mergeCell ref="C29:D29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5_Juvenile_ODP</vt:lpstr>
      <vt:lpstr>Figure 6_Adult_ODP</vt:lpstr>
      <vt:lpstr>Extended_Fig_1</vt:lpstr>
      <vt:lpstr>Extended 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</dc:creator>
  <cp:lastModifiedBy>Microsoft Office User</cp:lastModifiedBy>
  <dcterms:created xsi:type="dcterms:W3CDTF">2020-04-19T20:01:26Z</dcterms:created>
  <dcterms:modified xsi:type="dcterms:W3CDTF">2022-04-29T17:03:38Z</dcterms:modified>
</cp:coreProperties>
</file>