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640" windowWidth="23160" windowHeight="12465"/>
  </bookViews>
  <sheets>
    <sheet name="Supplementary Data 1" sheetId="2" r:id="rId1"/>
  </sheets>
  <calcPr calcId="145621" concurrentCalc="0"/>
</workbook>
</file>

<file path=xl/calcChain.xml><?xml version="1.0" encoding="utf-8"?>
<calcChain xmlns="http://schemas.openxmlformats.org/spreadsheetml/2006/main">
  <c r="R74" i="2" l="1"/>
  <c r="Q74" i="2"/>
  <c r="R73" i="2"/>
  <c r="Q73" i="2"/>
  <c r="R72" i="2"/>
  <c r="Q72" i="2"/>
  <c r="R71" i="2"/>
  <c r="Q71" i="2"/>
  <c r="R70" i="2"/>
  <c r="Q70" i="2"/>
  <c r="R69" i="2"/>
  <c r="Q69" i="2"/>
  <c r="R68" i="2"/>
  <c r="Q68" i="2"/>
  <c r="R67" i="2"/>
  <c r="Q67" i="2"/>
  <c r="R66" i="2"/>
  <c r="Q66" i="2"/>
  <c r="R65" i="2"/>
  <c r="Q65" i="2"/>
  <c r="R64" i="2"/>
  <c r="Q64" i="2"/>
  <c r="R63" i="2"/>
  <c r="Q63" i="2"/>
  <c r="R62" i="2"/>
  <c r="Q62" i="2"/>
  <c r="R61" i="2"/>
  <c r="Q61" i="2"/>
  <c r="R60" i="2"/>
  <c r="Q60" i="2"/>
  <c r="R59" i="2"/>
  <c r="Q59" i="2"/>
  <c r="R58" i="2"/>
  <c r="Q58" i="2"/>
  <c r="R57" i="2"/>
  <c r="Q57" i="2"/>
  <c r="R56" i="2"/>
  <c r="Q56" i="2"/>
  <c r="R55" i="2"/>
  <c r="Q55" i="2"/>
  <c r="R54" i="2"/>
  <c r="Q54" i="2"/>
  <c r="R53" i="2"/>
  <c r="Q53" i="2"/>
  <c r="R52" i="2"/>
  <c r="Q52" i="2"/>
  <c r="R51" i="2"/>
  <c r="Q51" i="2"/>
  <c r="R50" i="2"/>
  <c r="Q50" i="2"/>
  <c r="R49" i="2"/>
  <c r="Q49" i="2"/>
  <c r="R48" i="2"/>
  <c r="Q48" i="2"/>
  <c r="R47" i="2"/>
  <c r="Q47" i="2"/>
  <c r="R46" i="2"/>
  <c r="Q46" i="2"/>
  <c r="R45" i="2"/>
  <c r="Q45" i="2"/>
  <c r="R44" i="2"/>
  <c r="Q44" i="2"/>
  <c r="R43" i="2"/>
  <c r="Q43" i="2"/>
  <c r="R42" i="2"/>
  <c r="Q42" i="2"/>
  <c r="R41" i="2"/>
  <c r="Q41" i="2"/>
  <c r="R40" i="2"/>
  <c r="Q40" i="2"/>
  <c r="R39" i="2"/>
  <c r="Q39" i="2"/>
  <c r="R38" i="2"/>
  <c r="Q38" i="2"/>
  <c r="R37" i="2"/>
  <c r="Q37" i="2"/>
  <c r="R36" i="2"/>
  <c r="Q36" i="2"/>
  <c r="R35" i="2"/>
  <c r="Q35" i="2"/>
  <c r="R34" i="2"/>
  <c r="Q34" i="2"/>
  <c r="R33" i="2"/>
  <c r="Q33" i="2"/>
  <c r="R32" i="2"/>
  <c r="Q32" i="2"/>
  <c r="R31" i="2"/>
  <c r="Q31" i="2"/>
  <c r="R30" i="2"/>
  <c r="Q30" i="2"/>
  <c r="R29" i="2"/>
  <c r="Q29" i="2"/>
  <c r="R28" i="2"/>
  <c r="Q28" i="2"/>
  <c r="R27" i="2"/>
  <c r="Q27" i="2"/>
  <c r="R26" i="2"/>
  <c r="Q26" i="2"/>
  <c r="R25" i="2"/>
  <c r="Q25" i="2"/>
  <c r="R24" i="2"/>
  <c r="Q24" i="2"/>
  <c r="R23" i="2"/>
  <c r="Q23" i="2"/>
  <c r="R22" i="2"/>
  <c r="Q22" i="2"/>
  <c r="R21" i="2"/>
  <c r="Q21" i="2"/>
  <c r="R20" i="2"/>
  <c r="Q20" i="2"/>
  <c r="R19" i="2"/>
  <c r="Q19" i="2"/>
  <c r="R18" i="2"/>
  <c r="Q18" i="2"/>
  <c r="R17" i="2"/>
  <c r="Q17" i="2"/>
  <c r="R16" i="2"/>
  <c r="R15" i="2"/>
  <c r="Q15" i="2"/>
  <c r="R14" i="2"/>
  <c r="Q14" i="2"/>
  <c r="R13" i="2"/>
  <c r="Q13" i="2"/>
  <c r="R12" i="2"/>
  <c r="Q12" i="2"/>
  <c r="R11" i="2"/>
  <c r="Q11" i="2"/>
  <c r="R10" i="2"/>
  <c r="Q10" i="2"/>
  <c r="R9" i="2"/>
  <c r="Q9" i="2"/>
  <c r="R7" i="2"/>
  <c r="Q7" i="2"/>
  <c r="R5" i="2"/>
  <c r="Q5" i="2"/>
  <c r="Y4" i="2"/>
  <c r="R4" i="2"/>
  <c r="Q4" i="2"/>
</calcChain>
</file>

<file path=xl/sharedStrings.xml><?xml version="1.0" encoding="utf-8"?>
<sst xmlns="http://schemas.openxmlformats.org/spreadsheetml/2006/main" count="234" uniqueCount="184">
  <si>
    <t>TN228-J2-387-1225-1253-11-1898-003</t>
  </si>
  <si>
    <t>TN228-J2-390-0103-1615-06-2170-006</t>
  </si>
  <si>
    <t>TN228-J2-384-1218-0950-02-0952-006</t>
  </si>
  <si>
    <t>2SE</t>
  </si>
  <si>
    <t>Age (ka BP)</t>
  </si>
  <si>
    <t>TN228-J2-382-1216-1350-03-1523-008</t>
  </si>
  <si>
    <t>SHAH_07</t>
  </si>
  <si>
    <t>TN228-J2-382-1216-1350-03-1523-002</t>
  </si>
  <si>
    <t>SHAG_16</t>
  </si>
  <si>
    <t>TN228-J2-387-1226-1635-23-1599-014</t>
  </si>
  <si>
    <t>SHAJ_05</t>
  </si>
  <si>
    <t>TN228-J2-387-1226-1148-20-1680-005</t>
  </si>
  <si>
    <t>SHAK_03</t>
  </si>
  <si>
    <t xml:space="preserve">TN228-J2-387-1226-1148-20-1680-009 </t>
  </si>
  <si>
    <t>SHAK_06</t>
  </si>
  <si>
    <t xml:space="preserve">TN228-J2-387-1226-1148-20-1680-004 </t>
  </si>
  <si>
    <t>SHAK_02</t>
  </si>
  <si>
    <t>TN228-J2-387-1226-1635-23-1599-020</t>
  </si>
  <si>
    <t>SHAJ_07</t>
  </si>
  <si>
    <t xml:space="preserve">TN228-J2-387-1226-1148-20-1680-008 </t>
  </si>
  <si>
    <t>SHAK_05</t>
  </si>
  <si>
    <t>TN228-J2-387-1226-1148-20-1680-013</t>
  </si>
  <si>
    <t>SHAK_07</t>
  </si>
  <si>
    <t>TN228-J2-387-1226-1635-23-1599-016</t>
  </si>
  <si>
    <t>SHAJ_06</t>
  </si>
  <si>
    <t>TN228-J2-387-1226-1148-20-1680-017</t>
  </si>
  <si>
    <t>SHAK_08</t>
  </si>
  <si>
    <t>TN228-J2-387-1226-1507-22-1616-004</t>
  </si>
  <si>
    <t>SHAJ_08</t>
  </si>
  <si>
    <t>TN228-J2-382-1216-1010-01-1689-002</t>
  </si>
  <si>
    <t>SHAK_11</t>
  </si>
  <si>
    <t>TN228-J2-382-1216-1010-01-1689-004</t>
  </si>
  <si>
    <t>SHAK_12</t>
  </si>
  <si>
    <t>TN228-J2-382-1216-1010-01-1689-009</t>
  </si>
  <si>
    <t>SHAK_16</t>
  </si>
  <si>
    <t xml:space="preserve">TN228-J2-383-1217-0725-01-1575-006 </t>
  </si>
  <si>
    <t>SHAH_16</t>
  </si>
  <si>
    <t>TN228-J2-382-1216-1350-03-1523-007</t>
  </si>
  <si>
    <t>SHAH_06</t>
  </si>
  <si>
    <t>TN228-J2-383-1217-1320-05-1460-008</t>
  </si>
  <si>
    <t>SHAG_03</t>
  </si>
  <si>
    <t>TN228-J2-383-1217-0725-01-1575-023</t>
  </si>
  <si>
    <t>SHAJ_01</t>
  </si>
  <si>
    <t>TN228-J2-383-1217-1320-05-1460-009</t>
  </si>
  <si>
    <t>SHAG_05</t>
  </si>
  <si>
    <t>TN228-J2-382-1216-1350-03-1523-006</t>
  </si>
  <si>
    <t>SHAH_05</t>
  </si>
  <si>
    <t>TN228-J2-382-1216-1350-03-1523-005</t>
  </si>
  <si>
    <t>SHAH_03</t>
  </si>
  <si>
    <t>TN228-J2-383-1217-1320-05-1460-007</t>
  </si>
  <si>
    <t>SHAG_02</t>
  </si>
  <si>
    <t>TN228-J2-382-1216-1350-03-1523-003</t>
  </si>
  <si>
    <t>SHAH_01</t>
  </si>
  <si>
    <t>TN228-J2-395-0114-0057-09-1500-002</t>
  </si>
  <si>
    <t>SHAG_07</t>
  </si>
  <si>
    <t>TN228-J2-395-0114-0057-09-1500-010</t>
  </si>
  <si>
    <t>SHAG_15</t>
  </si>
  <si>
    <t>TN228-J2-382-1216-1350-03-1523-010</t>
  </si>
  <si>
    <t>SHAH_09</t>
  </si>
  <si>
    <t>TN228-J2-395-0114-0057-09-1500-008</t>
  </si>
  <si>
    <t>SHAG_12</t>
  </si>
  <si>
    <t>TN228-J2-383-1217-0725-01-1575-017</t>
  </si>
  <si>
    <t>SHAI_11</t>
  </si>
  <si>
    <t>TN228-J2-383-1217-0725-01-1575-010</t>
  </si>
  <si>
    <t>SHAI_05</t>
  </si>
  <si>
    <t>TN228-J2-395-0114-0057-09-1500-006</t>
  </si>
  <si>
    <t>SHAG_11</t>
  </si>
  <si>
    <t>TN228-J2-393-0112-0124-06-1657-013</t>
  </si>
  <si>
    <t>SHAJ_17</t>
  </si>
  <si>
    <t xml:space="preserve">TN228-J2-393-0112-0124-06-1657-007 </t>
  </si>
  <si>
    <t>SHAJ_14</t>
  </si>
  <si>
    <t>TN228-J2-393-0112-0124-06-1657-003</t>
  </si>
  <si>
    <t>SHAJ_11</t>
  </si>
  <si>
    <t>TN228-J2-383-1217-0725-01-1575-016</t>
  </si>
  <si>
    <t>SHAI_10</t>
  </si>
  <si>
    <t>TN228-J2-383-1217-0725-01-1575-020</t>
  </si>
  <si>
    <t>SHAI_14</t>
  </si>
  <si>
    <t>TN228-J2-395-0114-0057-09-1500-003</t>
  </si>
  <si>
    <t>SHAG_09</t>
  </si>
  <si>
    <t>TN228-J2-383-1217-0852-03-1548-005</t>
  </si>
  <si>
    <t>SHAH_10</t>
  </si>
  <si>
    <t>TN228-J2-383-1217-0725-01-1575-007</t>
  </si>
  <si>
    <t>SHAI_01</t>
  </si>
  <si>
    <t>TN228-J2-383-1217-0725-01-1575-013</t>
  </si>
  <si>
    <t>SHAI_07</t>
  </si>
  <si>
    <t xml:space="preserve">TN228-J2-393-0112-0124-06-1657-001 </t>
  </si>
  <si>
    <t>SHAJ_10</t>
  </si>
  <si>
    <t>TN228-J2-383-1217-0725-01-1575-012</t>
  </si>
  <si>
    <t>SHAI_06</t>
  </si>
  <si>
    <t>TN228-J2-383-1217-0725-01-1575-009</t>
  </si>
  <si>
    <t>SHAI_03</t>
  </si>
  <si>
    <t>TN228-J2-383-1217-0725-01-1575-018</t>
  </si>
  <si>
    <t>SHAI_12</t>
  </si>
  <si>
    <t>TN228-J2-383-1217-0725-01-1575-014</t>
  </si>
  <si>
    <t>SHAI_09</t>
  </si>
  <si>
    <t xml:space="preserve">TN228-J2-383-1217-0725-01-1575-003 </t>
  </si>
  <si>
    <t>SHAH_12</t>
  </si>
  <si>
    <t>TN228-J2-383-1217-0725-01-1575-021</t>
  </si>
  <si>
    <t>SHAI_15</t>
  </si>
  <si>
    <t xml:space="preserve">TN228-J2-393-0112-0124-06-1657-010 </t>
  </si>
  <si>
    <t>SHAJ_15</t>
  </si>
  <si>
    <t>TN228-J2-382-1216-1010-01-1689-010</t>
  </si>
  <si>
    <t>SHAK_17</t>
  </si>
  <si>
    <t>TN228-J2-382-1216-1010-01-1689-007</t>
  </si>
  <si>
    <t>SHAK_14</t>
  </si>
  <si>
    <t>TN228-J2-395-0114-0057-09-1500-001</t>
  </si>
  <si>
    <t>SHAG_06</t>
  </si>
  <si>
    <t xml:space="preserve">TN228-J2-383-1217-0725-01-1575-004 </t>
  </si>
  <si>
    <t>SHAH_14</t>
  </si>
  <si>
    <t xml:space="preserve">TN228-J2-393-0112-0124-06-1657-004 </t>
  </si>
  <si>
    <t>SHAJ_12</t>
  </si>
  <si>
    <t xml:space="preserve">TN228-J2-395-0114-0057-09-1500-005 </t>
  </si>
  <si>
    <t>SHAG_10</t>
  </si>
  <si>
    <t>TN228-J2-393-0112-0124-06-1657-011</t>
  </si>
  <si>
    <t>SHAJ_16</t>
  </si>
  <si>
    <t>TN228-J2-383-1217-1320-05-1460-005</t>
  </si>
  <si>
    <t>SHAG_01</t>
  </si>
  <si>
    <t xml:space="preserve">TN228-J2-395-0114-0057-09-1500-009 </t>
  </si>
  <si>
    <t>SHAG_14</t>
  </si>
  <si>
    <t xml:space="preserve">TN228-J2-383-1217-0725-01-1575-005 </t>
  </si>
  <si>
    <t>SHAH_15</t>
  </si>
  <si>
    <t>TN228-J2-382-1216-1010-01-1689-008</t>
  </si>
  <si>
    <t>SHAK_15</t>
  </si>
  <si>
    <t>TN228-J2-383-1217-0725-01-1575-022</t>
  </si>
  <si>
    <t>SHAI_16</t>
  </si>
  <si>
    <t>TN228-J2-382-1216-1010-01-1689-001</t>
  </si>
  <si>
    <t>SHAK_10</t>
  </si>
  <si>
    <t>TN228-J2-382-1216-1350-03-1523-004</t>
  </si>
  <si>
    <t>SHAH_02</t>
  </si>
  <si>
    <t>Water depth (m)</t>
  </si>
  <si>
    <t>Latitude (°N)</t>
  </si>
  <si>
    <t>Longitude (°E)</t>
  </si>
  <si>
    <t>–</t>
  </si>
  <si>
    <t>SHBB_01 (T1)</t>
  </si>
  <si>
    <t>SHBB_05 (T4A)</t>
  </si>
  <si>
    <t>SHBB_06 (T5)</t>
  </si>
  <si>
    <t>2SE (propagated)</t>
  </si>
  <si>
    <r>
      <rPr>
        <b/>
        <vertAlign val="superscript"/>
        <sz val="11"/>
        <color theme="1"/>
        <rFont val="Calibri"/>
        <family val="2"/>
        <scheme val="minor"/>
      </rPr>
      <t>232</t>
    </r>
    <r>
      <rPr>
        <b/>
        <sz val="11"/>
        <color theme="1"/>
        <rFont val="Calibri"/>
        <family val="2"/>
        <scheme val="minor"/>
      </rPr>
      <t>Th (pg/g)</t>
    </r>
  </si>
  <si>
    <r>
      <rPr>
        <b/>
        <sz val="11"/>
        <color theme="1"/>
        <rFont val="Calibri"/>
        <family val="2"/>
      </rPr>
      <t>δ</t>
    </r>
    <r>
      <rPr>
        <b/>
        <vertAlign val="superscript"/>
        <sz val="11"/>
        <color theme="1"/>
        <rFont val="Calibri"/>
        <family val="2"/>
        <scheme val="minor"/>
      </rPr>
      <t>234</t>
    </r>
    <r>
      <rPr>
        <b/>
        <sz val="11"/>
        <color theme="1"/>
        <rFont val="Calibri"/>
        <family val="2"/>
        <scheme val="minor"/>
      </rPr>
      <t>U</t>
    </r>
    <r>
      <rPr>
        <b/>
        <vertAlign val="subscript"/>
        <sz val="11"/>
        <color theme="1"/>
        <rFont val="Calibri"/>
        <family val="2"/>
        <scheme val="minor"/>
      </rPr>
      <t>measured</t>
    </r>
    <r>
      <rPr>
        <b/>
        <sz val="11"/>
        <color theme="1"/>
        <rFont val="Calibri"/>
        <family val="2"/>
        <scheme val="minor"/>
      </rPr>
      <t xml:space="preserve">  (‰)</t>
    </r>
  </si>
  <si>
    <r>
      <rPr>
        <b/>
        <vertAlign val="superscript"/>
        <sz val="11"/>
        <color theme="1"/>
        <rFont val="Calibri"/>
        <family val="2"/>
        <scheme val="minor"/>
      </rPr>
      <t>230</t>
    </r>
    <r>
      <rPr>
        <b/>
        <sz val="11"/>
        <color theme="1"/>
        <rFont val="Calibri"/>
        <family val="2"/>
        <scheme val="minor"/>
      </rPr>
      <t>Th/</t>
    </r>
    <r>
      <rPr>
        <b/>
        <vertAlign val="superscript"/>
        <sz val="11"/>
        <color theme="1"/>
        <rFont val="Calibri"/>
        <family val="2"/>
        <scheme val="minor"/>
      </rPr>
      <t>238</t>
    </r>
    <r>
      <rPr>
        <b/>
        <sz val="11"/>
        <color theme="1"/>
        <rFont val="Calibri"/>
        <family val="2"/>
        <scheme val="minor"/>
      </rPr>
      <t xml:space="preserve">U activity </t>
    </r>
  </si>
  <si>
    <r>
      <rPr>
        <b/>
        <vertAlign val="superscript"/>
        <sz val="11"/>
        <color theme="1"/>
        <rFont val="Calibri"/>
        <family val="2"/>
        <scheme val="minor"/>
      </rPr>
      <t>238</t>
    </r>
    <r>
      <rPr>
        <b/>
        <sz val="11"/>
        <color theme="1"/>
        <rFont val="Calibri"/>
        <family val="2"/>
        <scheme val="minor"/>
      </rPr>
      <t>U (</t>
    </r>
    <r>
      <rPr>
        <b/>
        <sz val="11"/>
        <color theme="1"/>
        <rFont val="Calibri"/>
        <family val="2"/>
      </rPr>
      <t>ng/g)</t>
    </r>
  </si>
  <si>
    <t>Full coral ID</t>
  </si>
  <si>
    <t>Modern corals</t>
  </si>
  <si>
    <t>Fossil corals</t>
  </si>
  <si>
    <t>TN228-J2-387-1225-1253-11-1898-003 Nd replicate</t>
  </si>
  <si>
    <t>SHAO_02</t>
  </si>
  <si>
    <t>SHAO_10</t>
  </si>
  <si>
    <t>SHAO_07</t>
  </si>
  <si>
    <t>SHAO_09</t>
  </si>
  <si>
    <t>(T4B)</t>
  </si>
  <si>
    <t>|</t>
  </si>
  <si>
    <t>Raw age (years BP)</t>
  </si>
  <si>
    <t>1s</t>
  </si>
  <si>
    <r>
      <t>TN228-J2-387-1226-1635-23-1599-020 U-Th replicate</t>
    </r>
    <r>
      <rPr>
        <i/>
        <vertAlign val="superscript"/>
        <sz val="11"/>
        <rFont val="Calibri"/>
        <family val="2"/>
        <scheme val="minor"/>
      </rPr>
      <t>§</t>
    </r>
  </si>
  <si>
    <t>TN228-J2-383-1217-0725-01-1575-023 U-Th replicate</t>
  </si>
  <si>
    <t>TN228-J2-382-1216-1350-03-1523-005 U-Th replicate</t>
  </si>
  <si>
    <t>TN228-J2-382-1216-1350-03-1523-010 U-Th replicate</t>
  </si>
  <si>
    <t>References:</t>
  </si>
  <si>
    <t>Hines, S.K.V. et al., 2015. A high-resolution record of Southern Ocean intermediate water radiocarbon over the past 30,000 years. Earth and Planetary Science Letters 432, 46–58. https://doi.org/10.1016/j.epsl.2015.09.038</t>
  </si>
  <si>
    <t>Reimer, P.J. et al., 2009. IntCal09 and Marine09 radiocarbon age calibration curves, 0–50,000years cal BP. Radiocarbon 51, 1111–1150. https://doi.org/10.1017/S0033822200034202</t>
  </si>
  <si>
    <t>Struve, T. et al., 2017. Neodymium isotopes and concentrations in aragonitic scleractinian cold-water coral skeletons - Modern calibration and evaluation of palaeo-applications. Chemical Geology 453, 146–168. https://doi.org/10.1016/j.chemgeo.2017.01.022</t>
  </si>
  <si>
    <r>
      <t>1s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</si>
  <si>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t>Jacobsen, S. B. and Wasserburg, G. J., 1980. Sm-Nd isotopic evolution of chondrites. Earth and Planetary Science Letters 50, 139–155, https://doi.org/10.1016/0012-821X(80)90125-9.</t>
  </si>
  <si>
    <t>(b) 1 sigma uncertainty as described in Hines et al. (2015).</t>
  </si>
  <si>
    <r>
      <rPr>
        <vertAlign val="superscript"/>
        <sz val="10"/>
        <color rgb="FF000000"/>
        <rFont val="Calibri"/>
        <family val="2"/>
        <scheme val="minor"/>
      </rPr>
      <t>§</t>
    </r>
    <r>
      <rPr>
        <sz val="10"/>
        <color rgb="FF000000"/>
        <rFont val="Calibri"/>
        <family val="2"/>
      </rPr>
      <t>δ</t>
    </r>
    <r>
      <rPr>
        <vertAlign val="superscript"/>
        <sz val="10"/>
        <color rgb="FF000000"/>
        <rFont val="Calibri"/>
        <family val="2"/>
      </rPr>
      <t>234</t>
    </r>
    <r>
      <rPr>
        <sz val="10"/>
        <color rgb="FF000000"/>
        <rFont val="Calibri"/>
        <family val="2"/>
      </rPr>
      <t>U</t>
    </r>
    <r>
      <rPr>
        <vertAlign val="subscript"/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 xml:space="preserve"> outside the range of marine δ</t>
    </r>
    <r>
      <rPr>
        <vertAlign val="superscript"/>
        <sz val="10"/>
        <color rgb="FF000000"/>
        <rFont val="Calibri"/>
        <family val="2"/>
      </rPr>
      <t>234</t>
    </r>
    <r>
      <rPr>
        <sz val="10"/>
        <color rgb="FF000000"/>
        <rFont val="Calibri"/>
        <family val="2"/>
      </rPr>
      <t>U defined as 147 ± 7 for corals younger than 17 ka BP and 141.7 ± 7.8 for corals older than 17 ka BP (see Reimer et al., 2009; Hines et al., 2015)</t>
    </r>
  </si>
  <si>
    <r>
      <t>δ</t>
    </r>
    <r>
      <rPr>
        <b/>
        <vertAlign val="superscript"/>
        <sz val="11"/>
        <color theme="1"/>
        <rFont val="Calibri"/>
        <family val="2"/>
        <scheme val="minor"/>
      </rPr>
      <t>234</t>
    </r>
    <r>
      <rPr>
        <b/>
        <sz val="11"/>
        <color theme="1"/>
        <rFont val="Calibri"/>
        <family val="2"/>
        <scheme val="minor"/>
      </rPr>
      <t>U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vertAlign val="superscript"/>
        <sz val="11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 xml:space="preserve"> (‰)</t>
    </r>
  </si>
  <si>
    <r>
      <rPr>
        <b/>
        <vertAlign val="superscript"/>
        <sz val="11"/>
        <color theme="1"/>
        <rFont val="Calibri"/>
        <family val="2"/>
        <scheme val="minor"/>
      </rPr>
      <t>143</t>
    </r>
    <r>
      <rPr>
        <b/>
        <sz val="11"/>
        <color theme="1"/>
        <rFont val="Calibri"/>
        <family val="2"/>
        <scheme val="minor"/>
      </rPr>
      <t>Nd/</t>
    </r>
    <r>
      <rPr>
        <b/>
        <vertAlign val="superscript"/>
        <sz val="11"/>
        <color theme="1"/>
        <rFont val="Calibri"/>
        <family val="2"/>
        <scheme val="minor"/>
      </rPr>
      <t>144</t>
    </r>
    <r>
      <rPr>
        <b/>
        <sz val="11"/>
        <color theme="1"/>
        <rFont val="Calibri"/>
        <family val="2"/>
        <scheme val="minor"/>
      </rPr>
      <t>Nd</t>
    </r>
    <r>
      <rPr>
        <b/>
        <vertAlign val="subscript"/>
        <sz val="11"/>
        <color theme="1"/>
        <rFont val="Calibri"/>
        <family val="2"/>
        <scheme val="minor"/>
      </rPr>
      <t>norm.</t>
    </r>
    <r>
      <rPr>
        <b/>
        <vertAlign val="superscript"/>
        <sz val="11"/>
        <color theme="1"/>
        <rFont val="Calibri"/>
        <family val="2"/>
        <scheme val="minor"/>
      </rPr>
      <t>e</t>
    </r>
  </si>
  <si>
    <r>
      <t>2SE</t>
    </r>
    <r>
      <rPr>
        <b/>
        <vertAlign val="superscript"/>
        <sz val="11"/>
        <color theme="1"/>
        <rFont val="Calibri"/>
        <family val="2"/>
        <scheme val="minor"/>
      </rPr>
      <t>f</t>
    </r>
  </si>
  <si>
    <r>
      <rPr>
        <b/>
        <sz val="11"/>
        <color theme="1"/>
        <rFont val="Calibri"/>
        <family val="2"/>
      </rPr>
      <t>ɛ</t>
    </r>
    <r>
      <rPr>
        <b/>
        <vertAlign val="subscript"/>
        <sz val="11"/>
        <color theme="1"/>
        <rFont val="Calibri"/>
        <family val="2"/>
        <scheme val="minor"/>
      </rPr>
      <t>Nd</t>
    </r>
    <r>
      <rPr>
        <b/>
        <vertAlign val="superscript"/>
        <sz val="11"/>
        <color theme="1"/>
        <rFont val="Calibri"/>
        <family val="2"/>
        <scheme val="minor"/>
      </rPr>
      <t>g</t>
    </r>
  </si>
  <si>
    <r>
      <t>2SD</t>
    </r>
    <r>
      <rPr>
        <b/>
        <vertAlign val="superscript"/>
        <sz val="11"/>
        <color theme="1"/>
        <rFont val="Calibri"/>
        <family val="2"/>
        <scheme val="minor"/>
      </rPr>
      <t>h</t>
    </r>
  </si>
  <si>
    <r>
      <t>Nd recovery (</t>
    </r>
    <r>
      <rPr>
        <b/>
        <sz val="11"/>
        <color theme="1"/>
        <rFont val="Calibri"/>
        <family val="2"/>
      </rPr>
      <t>n</t>
    </r>
    <r>
      <rPr>
        <b/>
        <sz val="11"/>
        <color theme="1"/>
        <rFont val="Calibri"/>
        <family val="2"/>
        <scheme val="minor"/>
      </rPr>
      <t>g)</t>
    </r>
    <r>
      <rPr>
        <b/>
        <vertAlign val="superscript"/>
        <sz val="11"/>
        <color theme="1"/>
        <rFont val="Calibri"/>
        <family val="2"/>
        <scheme val="minor"/>
      </rPr>
      <t>i</t>
    </r>
  </si>
  <si>
    <r>
      <t>Nd</t>
    </r>
    <r>
      <rPr>
        <b/>
        <vertAlign val="subscript"/>
        <sz val="11"/>
        <color theme="1"/>
        <rFont val="Calibri"/>
        <family val="2"/>
        <scheme val="minor"/>
      </rPr>
      <t>coral</t>
    </r>
    <r>
      <rPr>
        <b/>
        <sz val="11"/>
        <color theme="1"/>
        <rFont val="Calibri"/>
        <family val="2"/>
        <scheme val="minor"/>
      </rPr>
      <t xml:space="preserve"> (ng/g)</t>
    </r>
    <r>
      <rPr>
        <b/>
        <vertAlign val="superscript"/>
        <sz val="11"/>
        <color theme="1"/>
        <rFont val="Calibri"/>
        <family val="2"/>
        <scheme val="minor"/>
      </rPr>
      <t>j</t>
    </r>
  </si>
  <si>
    <r>
      <t>Corrected age (years BP)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</si>
  <si>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(g) ε</t>
    </r>
    <r>
      <rPr>
        <vertAlign val="subscript"/>
        <sz val="10"/>
        <color theme="1"/>
        <rFont val="Calibri"/>
        <family val="2"/>
        <scheme val="minor"/>
      </rPr>
      <t>Nd</t>
    </r>
    <r>
      <rPr>
        <sz val="10"/>
        <color theme="1"/>
        <rFont val="Calibri"/>
        <family val="2"/>
        <scheme val="minor"/>
      </rPr>
      <t xml:space="preserve"> was calculated using the present day CHUR value of </t>
    </r>
    <r>
      <rPr>
        <vertAlign val="superscript"/>
        <sz val="10"/>
        <color theme="1"/>
        <rFont val="Calibri"/>
        <family val="2"/>
        <scheme val="minor"/>
      </rPr>
      <t>143</t>
    </r>
    <r>
      <rPr>
        <sz val="10"/>
        <color theme="1"/>
        <rFont val="Calibri"/>
        <family val="2"/>
        <scheme val="minor"/>
      </rPr>
      <t>Nd/</t>
    </r>
    <r>
      <rPr>
        <vertAlign val="superscript"/>
        <sz val="10"/>
        <color theme="1"/>
        <rFont val="Calibri"/>
        <family val="2"/>
        <scheme val="minor"/>
      </rPr>
      <t>144</t>
    </r>
    <r>
      <rPr>
        <sz val="10"/>
        <color theme="1"/>
        <rFont val="Calibri"/>
        <family val="2"/>
        <scheme val="minor"/>
      </rPr>
      <t>Nd = 0.512638 (Jacobsen and Wasserburg, 1980).</t>
    </r>
  </si>
  <si>
    <t>(i) Nd content of Pb and U-Th wash fractions processed for Nd isotope analysis (see main text for further details).</t>
  </si>
  <si>
    <t>(j) Minimum Nd concentrations in samples processed at Imperial College London through combined U-Th-Nd chemistry or through Pb-Nd chemistry (see main text for further details).</t>
  </si>
  <si>
    <r>
      <t>Lab ID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</si>
  <si>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 xml:space="preserve">(c) Corrected for initial thorium content using </t>
    </r>
    <r>
      <rPr>
        <vertAlign val="superscript"/>
        <sz val="10"/>
        <color theme="1"/>
        <rFont val="Calibri"/>
        <family val="2"/>
        <scheme val="minor"/>
      </rPr>
      <t>230</t>
    </r>
    <r>
      <rPr>
        <sz val="10"/>
        <color theme="1"/>
        <rFont val="Calibri"/>
        <family val="2"/>
        <scheme val="minor"/>
      </rPr>
      <t>Th/</t>
    </r>
    <r>
      <rPr>
        <vertAlign val="superscript"/>
        <sz val="10"/>
        <color theme="1"/>
        <rFont val="Calibri"/>
        <family val="2"/>
        <scheme val="minor"/>
      </rPr>
      <t>232</t>
    </r>
    <r>
      <rPr>
        <sz val="10"/>
        <color theme="1"/>
        <rFont val="Calibri"/>
        <family val="2"/>
        <scheme val="minor"/>
      </rPr>
      <t>Th = 80 ± 80 × 10</t>
    </r>
    <r>
      <rPr>
        <vertAlign val="superscript"/>
        <sz val="10"/>
        <color theme="1"/>
        <rFont val="Calibri"/>
        <family val="2"/>
        <scheme val="minor"/>
      </rPr>
      <t>-6</t>
    </r>
    <r>
      <rPr>
        <sz val="10"/>
        <color theme="1"/>
        <rFont val="Calibri"/>
        <family val="2"/>
        <scheme val="minor"/>
      </rPr>
      <t xml:space="preserve"> (Hines et al., 2015). </t>
    </r>
  </si>
  <si>
    <t>(f) The analytical 2SE (two standard errors).</t>
  </si>
  <si>
    <t>(a) Nd lab code of fossil corals adopted from U-Th chemistry. Nd lab code of modern coral samples adopted from Pb chemistry (in brackets). See main text for more details.</t>
  </si>
  <si>
    <r>
      <t>(d) δ</t>
    </r>
    <r>
      <rPr>
        <vertAlign val="superscript"/>
        <sz val="10"/>
        <color theme="1"/>
        <rFont val="Calibri"/>
        <family val="2"/>
        <scheme val="minor"/>
      </rPr>
      <t>234</t>
    </r>
    <r>
      <rPr>
        <sz val="10"/>
        <color theme="1"/>
        <rFont val="Calibri"/>
        <family val="2"/>
        <scheme val="minor"/>
      </rPr>
      <t xml:space="preserve">U corrected for decay using the reported U-Th ages (Hines et al., 2015).  </t>
    </r>
  </si>
  <si>
    <r>
      <t xml:space="preserve">(e) Normalized sample </t>
    </r>
    <r>
      <rPr>
        <vertAlign val="superscript"/>
        <sz val="10"/>
        <color theme="1"/>
        <rFont val="Calibri"/>
        <family val="2"/>
        <scheme val="minor"/>
      </rPr>
      <t>143</t>
    </r>
    <r>
      <rPr>
        <sz val="10"/>
        <color theme="1"/>
        <rFont val="Calibri"/>
        <family val="2"/>
        <scheme val="minor"/>
      </rPr>
      <t>Nd/</t>
    </r>
    <r>
      <rPr>
        <vertAlign val="superscript"/>
        <sz val="10"/>
        <color theme="1"/>
        <rFont val="Calibri"/>
        <family val="2"/>
        <scheme val="minor"/>
      </rPr>
      <t>144</t>
    </r>
    <r>
      <rPr>
        <sz val="10"/>
        <color theme="1"/>
        <rFont val="Calibri"/>
        <family val="2"/>
        <scheme val="minor"/>
      </rPr>
      <t>Nd. See main text for more details.</t>
    </r>
  </si>
  <si>
    <t>(h) 2SD (two standard deviations) of coral standard results as described in the main text. For sample TN228-J2-384-1218-0950-02-0952-006 the 2SE is larger than the long term 2SD and the propagated error is reported as 2SD.</t>
  </si>
  <si>
    <r>
      <t>Supplementary Data 1: Tasmanian cold-water coral data.</t>
    </r>
    <r>
      <rPr>
        <sz val="11"/>
        <color theme="1"/>
        <rFont val="Calibri"/>
        <family val="2"/>
        <scheme val="minor"/>
      </rPr>
      <t xml:space="preserve"> Neodymium isotope and concentration data of cold-water corals are listed by their U-Th ages reported in thousand years (ka) before present (BP) where present is 1950. New U-Th data for three modern corals were generated following Hines et al. (2015). Replicate U-Th ages with lower age uncertainty were used where applies (in italics). See Hines et al. (2015) for more details about the U-Th methodology. Note that elevated </t>
    </r>
    <r>
      <rPr>
        <vertAlign val="superscript"/>
        <sz val="11"/>
        <color theme="1"/>
        <rFont val="Calibri"/>
        <family val="2"/>
        <scheme val="minor"/>
      </rPr>
      <t>232</t>
    </r>
    <r>
      <rPr>
        <sz val="11"/>
        <color theme="1"/>
        <rFont val="Calibri"/>
        <family val="2"/>
        <scheme val="minor"/>
      </rPr>
      <t xml:space="preserve">Th (above 2000 pg/g) have a negligible effect on the Nd isotope composition of clean coral aragonite (Struve et al., 2017).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</si>
</sst>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"/>
    <numFmt numFmtId="167" formatCode="0.00000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222222"/>
      <name val="Calibri"/>
      <family val="2"/>
      <scheme val="minor"/>
    </font>
    <font>
      <i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</font>
    <font>
      <i/>
      <vertAlign val="superscript"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vertAlign val="subscript"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66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1" fillId="0" borderId="0" xfId="0" applyFont="1"/>
    <xf numFmtId="0" fontId="3" fillId="0" borderId="0" xfId="0" applyFont="1" applyFill="1"/>
    <xf numFmtId="0" fontId="3" fillId="0" borderId="0" xfId="0" applyFont="1"/>
    <xf numFmtId="2" fontId="2" fillId="0" borderId="0" xfId="0" applyNumberFormat="1" applyFont="1" applyFill="1"/>
    <xf numFmtId="164" fontId="0" fillId="0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165" fontId="0" fillId="0" borderId="7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vertical="center"/>
    </xf>
    <xf numFmtId="2" fontId="1" fillId="0" borderId="8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5" fontId="0" fillId="0" borderId="8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167" fontId="15" fillId="0" borderId="7" xfId="0" applyNumberFormat="1" applyFont="1" applyBorder="1" applyAlignment="1">
      <alignment horizontal="center" vertical="center" wrapText="1"/>
    </xf>
    <xf numFmtId="167" fontId="15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5" fontId="15" fillId="0" borderId="7" xfId="0" applyNumberFormat="1" applyFont="1" applyFill="1" applyBorder="1" applyAlignment="1">
      <alignment horizontal="center" vertical="center" wrapText="1"/>
    </xf>
    <xf numFmtId="0" fontId="0" fillId="0" borderId="0" xfId="0" applyFont="1"/>
    <xf numFmtId="2" fontId="0" fillId="0" borderId="0" xfId="0" applyNumberFormat="1" applyFont="1"/>
    <xf numFmtId="0" fontId="0" fillId="0" borderId="0" xfId="0" applyFont="1" applyFill="1"/>
    <xf numFmtId="166" fontId="0" fillId="0" borderId="0" xfId="0" applyNumberFormat="1" applyFont="1" applyFill="1"/>
    <xf numFmtId="165" fontId="0" fillId="0" borderId="0" xfId="0" applyNumberFormat="1" applyFont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7" fontId="0" fillId="0" borderId="7" xfId="0" applyNumberFormat="1" applyFont="1" applyBorder="1" applyAlignment="1">
      <alignment horizontal="center" vertical="center" wrapText="1"/>
    </xf>
    <xf numFmtId="167" fontId="0" fillId="0" borderId="0" xfId="0" applyNumberFormat="1" applyFont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7" fontId="0" fillId="0" borderId="8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167" fontId="0" fillId="0" borderId="0" xfId="0" applyNumberFormat="1" applyFont="1"/>
    <xf numFmtId="2" fontId="0" fillId="0" borderId="0" xfId="0" applyNumberFormat="1" applyFont="1" applyFill="1"/>
    <xf numFmtId="164" fontId="0" fillId="0" borderId="0" xfId="0" applyNumberFormat="1" applyFont="1"/>
    <xf numFmtId="166" fontId="0" fillId="0" borderId="0" xfId="0" applyNumberFormat="1" applyFont="1"/>
    <xf numFmtId="1" fontId="0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center"/>
    </xf>
    <xf numFmtId="166" fontId="0" fillId="0" borderId="0" xfId="0" applyNumberFormat="1" applyFont="1" applyFill="1" applyAlignment="1">
      <alignment horizontal="center"/>
    </xf>
    <xf numFmtId="166" fontId="0" fillId="0" borderId="0" xfId="0" applyNumberFormat="1" applyFont="1" applyAlignment="1">
      <alignment horizontal="center"/>
    </xf>
    <xf numFmtId="166" fontId="7" fillId="0" borderId="0" xfId="0" applyNumberFormat="1" applyFont="1" applyFill="1"/>
    <xf numFmtId="0" fontId="0" fillId="0" borderId="7" xfId="0" applyFont="1" applyFill="1" applyBorder="1" applyAlignment="1">
      <alignment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5" fontId="0" fillId="0" borderId="7" xfId="0" applyNumberFormat="1" applyFont="1" applyBorder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1" fontId="0" fillId="0" borderId="7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/>
    </xf>
    <xf numFmtId="2" fontId="16" fillId="0" borderId="7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164" fontId="17" fillId="0" borderId="0" xfId="0" applyNumberFormat="1" applyFont="1" applyFill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2" fontId="17" fillId="0" borderId="0" xfId="0" applyNumberFormat="1" applyFont="1" applyFill="1" applyAlignment="1">
      <alignment horizontal="center" vertical="center"/>
    </xf>
    <xf numFmtId="164" fontId="17" fillId="0" borderId="5" xfId="0" applyNumberFormat="1" applyFont="1" applyFill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2" fontId="8" fillId="0" borderId="8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5" fontId="0" fillId="0" borderId="8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  <xf numFmtId="1" fontId="0" fillId="0" borderId="8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" fontId="0" fillId="0" borderId="7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164" fontId="0" fillId="0" borderId="7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5" fontId="0" fillId="0" borderId="7" xfId="0" applyNumberFormat="1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64" fontId="0" fillId="0" borderId="5" xfId="0" applyNumberFormat="1" applyFont="1" applyFill="1" applyBorder="1" applyAlignment="1">
      <alignment horizontal="center" vertical="center"/>
    </xf>
    <xf numFmtId="167" fontId="2" fillId="0" borderId="7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67" fontId="2" fillId="0" borderId="7" xfId="0" applyNumberFormat="1" applyFont="1" applyBorder="1" applyAlignment="1">
      <alignment horizontal="center" vertical="center"/>
    </xf>
    <xf numFmtId="167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164" fontId="13" fillId="0" borderId="7" xfId="0" applyNumberFormat="1" applyFont="1" applyFill="1" applyBorder="1" applyAlignment="1">
      <alignment horizontal="center" vertical="center"/>
    </xf>
    <xf numFmtId="165" fontId="13" fillId="0" borderId="0" xfId="0" applyNumberFormat="1" applyFont="1" applyFill="1" applyBorder="1" applyAlignment="1">
      <alignment horizontal="center" vertical="center"/>
    </xf>
    <xf numFmtId="165" fontId="13" fillId="0" borderId="7" xfId="0" applyNumberFormat="1" applyFont="1" applyFill="1" applyBorder="1" applyAlignment="1">
      <alignment horizontal="center" vertical="center"/>
    </xf>
    <xf numFmtId="1" fontId="13" fillId="0" borderId="7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/>
    </xf>
    <xf numFmtId="2" fontId="14" fillId="0" borderId="7" xfId="0" applyNumberFormat="1" applyFont="1" applyFill="1" applyBorder="1" applyAlignment="1">
      <alignment horizontal="center" vertical="center"/>
    </xf>
    <xf numFmtId="167" fontId="0" fillId="0" borderId="7" xfId="0" applyNumberFormat="1" applyFont="1" applyBorder="1" applyAlignment="1">
      <alignment horizontal="center" vertical="center"/>
    </xf>
    <xf numFmtId="167" fontId="0" fillId="0" borderId="0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2" fontId="15" fillId="0" borderId="7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164" fontId="15" fillId="0" borderId="7" xfId="0" applyNumberFormat="1" applyFont="1" applyFill="1" applyBorder="1" applyAlignment="1">
      <alignment horizontal="center" vertical="center"/>
    </xf>
    <xf numFmtId="165" fontId="15" fillId="0" borderId="0" xfId="0" applyNumberFormat="1" applyFont="1" applyFill="1" applyBorder="1" applyAlignment="1">
      <alignment horizontal="center" vertical="center"/>
    </xf>
    <xf numFmtId="165" fontId="15" fillId="0" borderId="7" xfId="0" applyNumberFormat="1" applyFont="1" applyFill="1" applyBorder="1" applyAlignment="1">
      <alignment horizontal="center" vertical="center"/>
    </xf>
    <xf numFmtId="1" fontId="15" fillId="0" borderId="7" xfId="0" applyNumberFormat="1" applyFont="1" applyFill="1" applyBorder="1" applyAlignment="1">
      <alignment horizontal="center" vertical="center"/>
    </xf>
    <xf numFmtId="167" fontId="2" fillId="0" borderId="9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13" fillId="0" borderId="0" xfId="0" applyNumberFormat="1" applyFont="1" applyFill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167" fontId="0" fillId="0" borderId="7" xfId="0" applyNumberFormat="1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164" fontId="0" fillId="0" borderId="8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5" fontId="0" fillId="0" borderId="8" xfId="0" applyNumberFormat="1" applyFont="1" applyFill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/>
    </xf>
    <xf numFmtId="1" fontId="0" fillId="0" borderId="8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4" xfId="0" applyNumberFormat="1" applyFont="1" applyFill="1" applyBorder="1" applyAlignment="1">
      <alignment horizontal="center" vertical="center"/>
    </xf>
    <xf numFmtId="167" fontId="2" fillId="0" borderId="8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2" fillId="0" borderId="8" xfId="0" applyNumberFormat="1" applyFont="1" applyFill="1" applyBorder="1" applyAlignment="1">
      <alignment horizontal="center" vertical="center"/>
    </xf>
    <xf numFmtId="164" fontId="0" fillId="0" borderId="7" xfId="0" applyNumberFormat="1" applyFont="1" applyFill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 wrapText="1"/>
    </xf>
    <xf numFmtId="164" fontId="0" fillId="0" borderId="8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Fill="1" applyBorder="1" applyAlignment="1">
      <alignment horizontal="center" vertical="center"/>
    </xf>
    <xf numFmtId="167" fontId="19" fillId="0" borderId="0" xfId="0" applyNumberFormat="1" applyFont="1" applyFill="1" applyBorder="1" applyAlignment="1">
      <alignment horizontal="center" vertical="center"/>
    </xf>
    <xf numFmtId="167" fontId="0" fillId="0" borderId="9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21" fillId="0" borderId="5" xfId="0" applyFont="1" applyFill="1" applyBorder="1" applyAlignment="1"/>
    <xf numFmtId="0" fontId="21" fillId="0" borderId="0" xfId="0" applyFont="1" applyFill="1" applyBorder="1" applyAlignment="1"/>
    <xf numFmtId="0" fontId="24" fillId="0" borderId="0" xfId="0" applyFont="1" applyFill="1"/>
    <xf numFmtId="165" fontId="0" fillId="0" borderId="0" xfId="0" applyNumberFormat="1" applyFont="1" applyFill="1"/>
    <xf numFmtId="0" fontId="1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Medium9"/>
  <colors>
    <mruColors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"/>
  <sheetViews>
    <sheetView tabSelected="1" zoomScaleNormal="100" workbookViewId="0">
      <selection activeCell="D10" sqref="D10:D11"/>
    </sheetView>
  </sheetViews>
  <sheetFormatPr baseColWidth="10" defaultColWidth="12.625" defaultRowHeight="15" x14ac:dyDescent="0.25"/>
  <cols>
    <col min="1" max="1" width="47.25" style="33" customWidth="1"/>
    <col min="2" max="2" width="10.375" style="33" customWidth="1"/>
    <col min="3" max="4" width="9.875" style="34" customWidth="1"/>
    <col min="5" max="5" width="14.25" style="35" customWidth="1"/>
    <col min="6" max="6" width="7.75" style="33" customWidth="1"/>
    <col min="7" max="7" width="5.75" style="33" customWidth="1"/>
    <col min="8" max="8" width="7.625" style="33" customWidth="1"/>
    <col min="9" max="9" width="6.125" style="33" customWidth="1"/>
    <col min="10" max="10" width="12.875" style="33" customWidth="1"/>
    <col min="11" max="11" width="6.25" style="33" customWidth="1"/>
    <col min="12" max="12" width="10" style="1" customWidth="1"/>
    <col min="13" max="13" width="8.25" style="33" customWidth="1"/>
    <col min="14" max="14" width="11.125" style="33" customWidth="1"/>
    <col min="15" max="15" width="14.75" style="33" customWidth="1"/>
    <col min="16" max="16" width="5.625" style="33" customWidth="1"/>
    <col min="17" max="17" width="8.125" style="36" customWidth="1"/>
    <col min="18" max="18" width="6.625" style="35" customWidth="1"/>
    <col min="19" max="19" width="8.25" style="33" customWidth="1"/>
    <col min="20" max="20" width="6.125" style="33" customWidth="1"/>
    <col min="21" max="21" width="15.75" style="33" customWidth="1"/>
    <col min="22" max="22" width="10.125" style="33" customWidth="1"/>
    <col min="23" max="23" width="7" style="33" customWidth="1"/>
    <col min="24" max="24" width="5.75" style="33" customWidth="1"/>
    <col min="25" max="25" width="5.125" style="33" customWidth="1"/>
    <col min="26" max="26" width="12" style="33" customWidth="1"/>
    <col min="27" max="27" width="7.625" style="33" customWidth="1"/>
    <col min="28" max="28" width="13.25" style="33" customWidth="1"/>
    <col min="29" max="16384" width="12.625" style="33"/>
  </cols>
  <sheetData>
    <row r="1" spans="1:28" ht="67.5" customHeight="1" x14ac:dyDescent="0.25">
      <c r="A1" s="199" t="s">
        <v>183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</row>
    <row r="2" spans="1:28" s="38" customFormat="1" ht="36" customHeight="1" x14ac:dyDescent="0.25">
      <c r="A2" s="15" t="s">
        <v>141</v>
      </c>
      <c r="B2" s="13" t="s">
        <v>129</v>
      </c>
      <c r="C2" s="16" t="s">
        <v>130</v>
      </c>
      <c r="D2" s="14" t="s">
        <v>131</v>
      </c>
      <c r="E2" s="15" t="s">
        <v>176</v>
      </c>
      <c r="F2" s="15" t="s">
        <v>140</v>
      </c>
      <c r="G2" s="13" t="s">
        <v>161</v>
      </c>
      <c r="H2" s="15" t="s">
        <v>137</v>
      </c>
      <c r="I2" s="13" t="s">
        <v>152</v>
      </c>
      <c r="J2" s="15" t="s">
        <v>138</v>
      </c>
      <c r="K2" s="13" t="s">
        <v>152</v>
      </c>
      <c r="L2" s="15" t="s">
        <v>139</v>
      </c>
      <c r="M2" s="13" t="s">
        <v>152</v>
      </c>
      <c r="N2" s="15" t="s">
        <v>151</v>
      </c>
      <c r="O2" s="12" t="s">
        <v>172</v>
      </c>
      <c r="P2" s="15" t="s">
        <v>152</v>
      </c>
      <c r="Q2" s="189" t="s">
        <v>4</v>
      </c>
      <c r="R2" s="13" t="s">
        <v>152</v>
      </c>
      <c r="S2" s="15" t="s">
        <v>165</v>
      </c>
      <c r="T2" s="13" t="s">
        <v>152</v>
      </c>
      <c r="U2" s="15" t="s">
        <v>166</v>
      </c>
      <c r="V2" s="13" t="s">
        <v>167</v>
      </c>
      <c r="W2" s="15" t="s">
        <v>168</v>
      </c>
      <c r="X2" s="13" t="s">
        <v>3</v>
      </c>
      <c r="Y2" s="15" t="s">
        <v>169</v>
      </c>
      <c r="Z2" s="15" t="s">
        <v>170</v>
      </c>
      <c r="AA2" s="13" t="s">
        <v>171</v>
      </c>
      <c r="AB2" s="15" t="s">
        <v>136</v>
      </c>
    </row>
    <row r="3" spans="1:28" s="38" customFormat="1" ht="22.5" customHeight="1" x14ac:dyDescent="0.25">
      <c r="A3" s="19" t="s">
        <v>142</v>
      </c>
      <c r="B3" s="3"/>
      <c r="C3" s="20"/>
      <c r="D3" s="4"/>
      <c r="E3" s="21"/>
      <c r="F3" s="21"/>
      <c r="G3" s="3"/>
      <c r="H3" s="21"/>
      <c r="I3" s="3"/>
      <c r="J3" s="21"/>
      <c r="K3" s="3"/>
      <c r="L3" s="21"/>
      <c r="M3" s="3"/>
      <c r="N3" s="21"/>
      <c r="O3" s="3"/>
      <c r="P3" s="21"/>
      <c r="Q3" s="5"/>
      <c r="R3" s="21"/>
      <c r="S3" s="3"/>
      <c r="T3" s="2"/>
      <c r="U3" s="21"/>
      <c r="V3" s="3"/>
      <c r="W3" s="21"/>
      <c r="X3" s="3"/>
      <c r="Y3" s="21"/>
      <c r="Z3" s="21"/>
      <c r="AA3" s="3"/>
      <c r="AB3" s="21"/>
    </row>
    <row r="4" spans="1:28" x14ac:dyDescent="0.25">
      <c r="A4" s="64" t="s">
        <v>2</v>
      </c>
      <c r="B4" s="39">
        <v>952</v>
      </c>
      <c r="C4" s="65">
        <v>-44.263399999999997</v>
      </c>
      <c r="D4" s="66">
        <v>147.23740000000001</v>
      </c>
      <c r="E4" s="67" t="s">
        <v>133</v>
      </c>
      <c r="F4" s="68">
        <v>3400.3495747798843</v>
      </c>
      <c r="G4" s="69">
        <v>4.2309997128107355</v>
      </c>
      <c r="H4" s="68">
        <v>169.19433416130917</v>
      </c>
      <c r="I4" s="69">
        <v>9.1785397237058071</v>
      </c>
      <c r="J4" s="68">
        <v>149.64332084699851</v>
      </c>
      <c r="K4" s="69">
        <v>0.50821945311203254</v>
      </c>
      <c r="L4" s="70">
        <v>3.5993276521589274E-3</v>
      </c>
      <c r="M4" s="71">
        <v>3.5184092560670453E-4</v>
      </c>
      <c r="N4" s="72">
        <v>275.39291315181498</v>
      </c>
      <c r="O4" s="73">
        <v>252.467278752666</v>
      </c>
      <c r="P4" s="72">
        <v>31.657554244118547</v>
      </c>
      <c r="Q4" s="74">
        <f>O4/1000</f>
        <v>0.252467278752666</v>
      </c>
      <c r="R4" s="75">
        <f>P4/1000</f>
        <v>3.1657554244118549E-2</v>
      </c>
      <c r="S4" s="69">
        <v>149.77849579549851</v>
      </c>
      <c r="T4" s="76">
        <v>0.50896111084057805</v>
      </c>
      <c r="U4" s="42">
        <v>0.51230098457724482</v>
      </c>
      <c r="V4" s="43">
        <v>1.8091620270956071E-5</v>
      </c>
      <c r="W4" s="17">
        <v>-6.5741404803232317</v>
      </c>
      <c r="X4" s="44">
        <v>0.35314435879691763</v>
      </c>
      <c r="Y4" s="77">
        <f>SQRT(Y5^2+X4^2)</f>
        <v>0.40940876105819352</v>
      </c>
      <c r="Z4" s="184">
        <v>3.0034249400501376</v>
      </c>
      <c r="AA4" s="11">
        <v>5.2228935571691819</v>
      </c>
      <c r="AB4" s="18">
        <v>2.132720917967651E-4</v>
      </c>
    </row>
    <row r="5" spans="1:28" x14ac:dyDescent="0.25">
      <c r="A5" s="64" t="s">
        <v>0</v>
      </c>
      <c r="B5" s="39">
        <v>1898</v>
      </c>
      <c r="C5" s="65">
        <v>-44.383299999999998</v>
      </c>
      <c r="D5" s="66">
        <v>147.26220000000001</v>
      </c>
      <c r="E5" s="67" t="s">
        <v>134</v>
      </c>
      <c r="F5" s="68">
        <v>4352.6381083248762</v>
      </c>
      <c r="G5" s="69">
        <v>3.0777146177580672</v>
      </c>
      <c r="H5" s="68">
        <v>472.59125902602693</v>
      </c>
      <c r="I5" s="69">
        <v>2.65533446798301</v>
      </c>
      <c r="J5" s="68">
        <v>147.44454483811364</v>
      </c>
      <c r="K5" s="69">
        <v>0.87679872565566475</v>
      </c>
      <c r="L5" s="70">
        <v>7.0407222376765687E-3</v>
      </c>
      <c r="M5" s="71">
        <v>1.1441095104050798E-4</v>
      </c>
      <c r="N5" s="72">
        <v>605.01861569907101</v>
      </c>
      <c r="O5" s="73">
        <v>554.99233919682297</v>
      </c>
      <c r="P5" s="72">
        <v>46.178207859468294</v>
      </c>
      <c r="Q5" s="74">
        <f>O5/1000</f>
        <v>0.554992339196823</v>
      </c>
      <c r="R5" s="75">
        <f>P5/1000</f>
        <v>4.6178207859468294E-2</v>
      </c>
      <c r="S5" s="69">
        <v>147.70396990947535</v>
      </c>
      <c r="T5" s="76">
        <v>0.8786070929216272</v>
      </c>
      <c r="U5" s="42">
        <v>0.51221243534305383</v>
      </c>
      <c r="V5" s="43">
        <v>5.4513745537462338E-6</v>
      </c>
      <c r="W5" s="17">
        <v>-8.3014653019519713</v>
      </c>
      <c r="X5" s="44">
        <v>0.10642800091519021</v>
      </c>
      <c r="Y5" s="77">
        <v>0.2071342450709657</v>
      </c>
      <c r="Z5" s="184">
        <v>60.61608707624103</v>
      </c>
      <c r="AA5" s="11">
        <v>131.42838853502965</v>
      </c>
      <c r="AB5" s="18">
        <v>1.6589618924774065E-3</v>
      </c>
    </row>
    <row r="6" spans="1:28" x14ac:dyDescent="0.25">
      <c r="A6" s="78" t="s">
        <v>144</v>
      </c>
      <c r="B6" s="26">
        <v>1898</v>
      </c>
      <c r="C6" s="79">
        <v>-44.383299999999998</v>
      </c>
      <c r="D6" s="80">
        <v>147.26220000000001</v>
      </c>
      <c r="E6" s="81" t="s">
        <v>149</v>
      </c>
      <c r="F6" s="81" t="s">
        <v>132</v>
      </c>
      <c r="G6" s="82" t="s">
        <v>132</v>
      </c>
      <c r="H6" s="83" t="s">
        <v>132</v>
      </c>
      <c r="I6" s="82" t="s">
        <v>132</v>
      </c>
      <c r="J6" s="83" t="s">
        <v>132</v>
      </c>
      <c r="K6" s="82" t="s">
        <v>132</v>
      </c>
      <c r="L6" s="81" t="s">
        <v>132</v>
      </c>
      <c r="M6" s="84" t="s">
        <v>132</v>
      </c>
      <c r="N6" s="81" t="s">
        <v>132</v>
      </c>
      <c r="O6" s="84" t="s">
        <v>132</v>
      </c>
      <c r="P6" s="81" t="s">
        <v>132</v>
      </c>
      <c r="Q6" s="85" t="s">
        <v>132</v>
      </c>
      <c r="R6" s="81" t="s">
        <v>132</v>
      </c>
      <c r="S6" s="82" t="s">
        <v>132</v>
      </c>
      <c r="T6" s="86" t="s">
        <v>132</v>
      </c>
      <c r="U6" s="27">
        <v>0.51220570040631652</v>
      </c>
      <c r="V6" s="28">
        <v>5.0084895561958901E-6</v>
      </c>
      <c r="W6" s="29">
        <v>-8.4328433257685464</v>
      </c>
      <c r="X6" s="30">
        <v>9.778277657243592E-2</v>
      </c>
      <c r="Y6" s="87">
        <v>0.2071342450709657</v>
      </c>
      <c r="Z6" s="185">
        <v>93.588667546915687</v>
      </c>
      <c r="AA6" s="31">
        <v>191.83115901144913</v>
      </c>
      <c r="AB6" s="32">
        <v>3.559789098534378E-3</v>
      </c>
    </row>
    <row r="7" spans="1:28" x14ac:dyDescent="0.25">
      <c r="A7" s="88" t="s">
        <v>1</v>
      </c>
      <c r="B7" s="45">
        <v>2170</v>
      </c>
      <c r="C7" s="89">
        <v>-43.806800000000003</v>
      </c>
      <c r="D7" s="90">
        <v>150.33789999999999</v>
      </c>
      <c r="E7" s="91" t="s">
        <v>135</v>
      </c>
      <c r="F7" s="92">
        <v>4755.6289305169903</v>
      </c>
      <c r="G7" s="93">
        <v>3.9289874794738364</v>
      </c>
      <c r="H7" s="92">
        <v>265.49752851869351</v>
      </c>
      <c r="I7" s="93">
        <v>1.717204527564864</v>
      </c>
      <c r="J7" s="92">
        <v>146.64967794302109</v>
      </c>
      <c r="K7" s="93">
        <v>1.2850922967755876</v>
      </c>
      <c r="L7" s="94">
        <v>5.4260234843370343E-3</v>
      </c>
      <c r="M7" s="95">
        <v>6.8579909375927488E-5</v>
      </c>
      <c r="N7" s="96">
        <v>450.908267645813</v>
      </c>
      <c r="O7" s="97">
        <v>425.10370473230898</v>
      </c>
      <c r="P7" s="96">
        <v>23.09062603347958</v>
      </c>
      <c r="Q7" s="98">
        <f>O7/1000</f>
        <v>0.42510370473230896</v>
      </c>
      <c r="R7" s="99">
        <f>P7/1000</f>
        <v>2.309062603347958E-2</v>
      </c>
      <c r="S7" s="93">
        <v>146.85378414993588</v>
      </c>
      <c r="T7" s="100">
        <v>1.2869287024186509</v>
      </c>
      <c r="U7" s="46">
        <v>0.51219413785473467</v>
      </c>
      <c r="V7" s="47">
        <v>3.5919199719144602E-6</v>
      </c>
      <c r="W7" s="23">
        <v>-8.6583933548700642</v>
      </c>
      <c r="X7" s="48">
        <v>7.0128096095726469E-2</v>
      </c>
      <c r="Y7" s="101">
        <v>0.2071342450709657</v>
      </c>
      <c r="Z7" s="186">
        <v>63.911254606155332</v>
      </c>
      <c r="AA7" s="24">
        <v>137.15450149395969</v>
      </c>
      <c r="AB7" s="25">
        <v>1.0512846032185153E-3</v>
      </c>
    </row>
    <row r="8" spans="1:28" ht="22.5" customHeight="1" x14ac:dyDescent="0.25">
      <c r="A8" s="22" t="s">
        <v>143</v>
      </c>
      <c r="B8" s="45"/>
      <c r="C8" s="89"/>
      <c r="D8" s="90"/>
      <c r="E8" s="91"/>
      <c r="F8" s="92"/>
      <c r="G8" s="93"/>
      <c r="H8" s="92"/>
      <c r="I8" s="93"/>
      <c r="J8" s="92"/>
      <c r="K8" s="93"/>
      <c r="L8" s="94"/>
      <c r="M8" s="95"/>
      <c r="N8" s="96"/>
      <c r="O8" s="193"/>
      <c r="P8" s="96"/>
      <c r="Q8" s="98"/>
      <c r="R8" s="99"/>
      <c r="S8" s="93"/>
      <c r="T8" s="100"/>
      <c r="U8" s="46"/>
      <c r="V8" s="47"/>
      <c r="W8" s="23"/>
      <c r="X8" s="48"/>
      <c r="Y8" s="101"/>
      <c r="Z8" s="186"/>
      <c r="AA8" s="24"/>
      <c r="AB8" s="25"/>
    </row>
    <row r="9" spans="1:28" x14ac:dyDescent="0.25">
      <c r="A9" s="64" t="s">
        <v>5</v>
      </c>
      <c r="B9" s="102">
        <v>1523</v>
      </c>
      <c r="C9" s="103">
        <v>-44.337330000000001</v>
      </c>
      <c r="D9" s="104">
        <v>146.88566700000001</v>
      </c>
      <c r="E9" s="67" t="s">
        <v>6</v>
      </c>
      <c r="F9" s="105">
        <v>3521.6636975139345</v>
      </c>
      <c r="G9" s="106">
        <v>1.8563345082080311</v>
      </c>
      <c r="H9" s="105">
        <v>157.10079474264489</v>
      </c>
      <c r="I9" s="106">
        <v>7.3048564403851</v>
      </c>
      <c r="J9" s="105">
        <v>147.1018932706416</v>
      </c>
      <c r="K9" s="106">
        <v>0.5385570032798298</v>
      </c>
      <c r="L9" s="107">
        <v>0.12686833398224998</v>
      </c>
      <c r="M9" s="108">
        <v>2.3340960929543817E-4</v>
      </c>
      <c r="N9" s="109">
        <v>12702.632924339699</v>
      </c>
      <c r="O9" s="110">
        <v>12682.146985732899</v>
      </c>
      <c r="P9" s="109">
        <v>33.10159860434058</v>
      </c>
      <c r="Q9" s="74">
        <f t="shared" ref="Q9:R44" si="0">O9/1000</f>
        <v>12.682146985732899</v>
      </c>
      <c r="R9" s="75">
        <f t="shared" si="0"/>
        <v>3.310159860434058E-2</v>
      </c>
      <c r="S9" s="106">
        <v>152.49817163869929</v>
      </c>
      <c r="T9" s="111">
        <v>0.55849752939698571</v>
      </c>
      <c r="U9" s="112">
        <v>0.51227594840996182</v>
      </c>
      <c r="V9" s="113">
        <v>7.9519949300529111E-6</v>
      </c>
      <c r="W9" s="114">
        <v>-7.0625195564555376</v>
      </c>
      <c r="X9" s="115">
        <v>0.15511910802657841</v>
      </c>
      <c r="Y9" s="77">
        <v>0.2071342450709657</v>
      </c>
      <c r="Z9" s="135">
        <v>4.0505966353915186</v>
      </c>
      <c r="AA9" s="116">
        <v>18.196750383609686</v>
      </c>
      <c r="AB9" s="117">
        <v>4.5169518405355967E-4</v>
      </c>
    </row>
    <row r="10" spans="1:28" x14ac:dyDescent="0.25">
      <c r="A10" s="64" t="s">
        <v>7</v>
      </c>
      <c r="B10" s="102">
        <v>1523</v>
      </c>
      <c r="C10" s="103">
        <v>-44.337330000000001</v>
      </c>
      <c r="D10" s="104">
        <v>146.88566700000001</v>
      </c>
      <c r="E10" s="67" t="s">
        <v>8</v>
      </c>
      <c r="F10" s="105">
        <v>3695.0310701856597</v>
      </c>
      <c r="G10" s="106">
        <v>3.285921032314377</v>
      </c>
      <c r="H10" s="105">
        <v>1045.9959778717027</v>
      </c>
      <c r="I10" s="106">
        <v>14.572739740400186</v>
      </c>
      <c r="J10" s="105">
        <v>145.87104567894826</v>
      </c>
      <c r="K10" s="106">
        <v>1.0406204484903137</v>
      </c>
      <c r="L10" s="107">
        <v>0.13358519272348524</v>
      </c>
      <c r="M10" s="108">
        <v>1.1925665191392215E-4</v>
      </c>
      <c r="N10" s="109">
        <v>13435.8658124679</v>
      </c>
      <c r="O10" s="110">
        <v>13305.7579329861</v>
      </c>
      <c r="P10" s="109">
        <v>129.72840731586757</v>
      </c>
      <c r="Q10" s="74">
        <f t="shared" si="0"/>
        <v>13.305757932986101</v>
      </c>
      <c r="R10" s="75">
        <f t="shared" si="0"/>
        <v>0.12972840731586757</v>
      </c>
      <c r="S10" s="106">
        <v>151.48893641768902</v>
      </c>
      <c r="T10" s="111">
        <v>1.0821379427544204</v>
      </c>
      <c r="U10" s="112">
        <v>0.51230239449451409</v>
      </c>
      <c r="V10" s="113">
        <v>5.1569290576829936E-6</v>
      </c>
      <c r="W10" s="114">
        <v>-6.5466373051925597</v>
      </c>
      <c r="X10" s="115">
        <v>0.10059591871228807</v>
      </c>
      <c r="Y10" s="77">
        <v>0.2071342450709657</v>
      </c>
      <c r="Z10" s="135">
        <v>14.54997311188481</v>
      </c>
      <c r="AA10" s="116">
        <v>101.71249990831735</v>
      </c>
      <c r="AB10" s="117">
        <v>7.0348297904829302E-4</v>
      </c>
    </row>
    <row r="11" spans="1:28" x14ac:dyDescent="0.25">
      <c r="A11" s="64" t="s">
        <v>9</v>
      </c>
      <c r="B11" s="110">
        <v>1599</v>
      </c>
      <c r="C11" s="103">
        <v>-44.389167</v>
      </c>
      <c r="D11" s="104">
        <v>147.273</v>
      </c>
      <c r="E11" s="67" t="s">
        <v>10</v>
      </c>
      <c r="F11" s="105">
        <v>3864.4662967671507</v>
      </c>
      <c r="G11" s="106">
        <v>2.3254344047341666</v>
      </c>
      <c r="H11" s="105">
        <v>158.85213883053171</v>
      </c>
      <c r="I11" s="106">
        <v>11.119911571343641</v>
      </c>
      <c r="J11" s="105">
        <v>148.33738485612048</v>
      </c>
      <c r="K11" s="106">
        <v>0.54957264825701402</v>
      </c>
      <c r="L11" s="107">
        <v>0.13322467534009791</v>
      </c>
      <c r="M11" s="108">
        <v>1.399119393507792E-4</v>
      </c>
      <c r="N11" s="109">
        <v>13365.9950740238</v>
      </c>
      <c r="O11" s="110">
        <v>13347.078498291001</v>
      </c>
      <c r="P11" s="109">
        <v>25.486972408944261</v>
      </c>
      <c r="Q11" s="74">
        <f t="shared" si="0"/>
        <v>13.347078498291001</v>
      </c>
      <c r="R11" s="75">
        <f t="shared" si="0"/>
        <v>2.548697240894426E-2</v>
      </c>
      <c r="S11" s="106">
        <v>154.06825265319557</v>
      </c>
      <c r="T11" s="111">
        <v>0.57091377486377071</v>
      </c>
      <c r="U11" s="112">
        <v>0.51228154482826582</v>
      </c>
      <c r="V11" s="113">
        <v>8.658880202979936E-6</v>
      </c>
      <c r="W11" s="114">
        <v>-6.9533505462771039</v>
      </c>
      <c r="X11" s="115">
        <v>0.1689082784143964</v>
      </c>
      <c r="Y11" s="77">
        <v>0.2071342450709657</v>
      </c>
      <c r="Z11" s="135">
        <v>1.7000099081566762</v>
      </c>
      <c r="AA11" s="116">
        <v>8.9733961897950767</v>
      </c>
      <c r="AB11" s="117">
        <v>5.4048715355427528E-4</v>
      </c>
    </row>
    <row r="12" spans="1:28" x14ac:dyDescent="0.25">
      <c r="A12" s="64" t="s">
        <v>11</v>
      </c>
      <c r="B12" s="110">
        <v>1680</v>
      </c>
      <c r="C12" s="103">
        <v>-44.389167</v>
      </c>
      <c r="D12" s="104">
        <v>147.273</v>
      </c>
      <c r="E12" s="67" t="s">
        <v>12</v>
      </c>
      <c r="F12" s="68">
        <v>4994.9042149433735</v>
      </c>
      <c r="G12" s="118">
        <v>3.4211754872396432</v>
      </c>
      <c r="H12" s="68">
        <v>846.19076602441874</v>
      </c>
      <c r="I12" s="118">
        <v>30.375518347468073</v>
      </c>
      <c r="J12" s="68">
        <v>146.99533213951744</v>
      </c>
      <c r="K12" s="118">
        <v>0.79160313031399687</v>
      </c>
      <c r="L12" s="70">
        <v>0.13367583013583337</v>
      </c>
      <c r="M12" s="119">
        <v>4.2165028510928544E-4</v>
      </c>
      <c r="N12" s="72">
        <v>13496.3002151364</v>
      </c>
      <c r="O12" s="120">
        <v>13353.5584260412</v>
      </c>
      <c r="P12" s="72">
        <v>89.892729081539827</v>
      </c>
      <c r="Q12" s="74">
        <f t="shared" si="0"/>
        <v>13.3535584260412</v>
      </c>
      <c r="R12" s="75">
        <f t="shared" si="0"/>
        <v>8.9892729081539821E-2</v>
      </c>
      <c r="S12" s="118">
        <v>152.67714718579995</v>
      </c>
      <c r="T12" s="76">
        <v>0.82312440309090273</v>
      </c>
      <c r="U12" s="121">
        <v>0.51228481653324198</v>
      </c>
      <c r="V12" s="122">
        <v>4.5909082590488051E-6</v>
      </c>
      <c r="W12" s="114">
        <v>-6.8895295853610428</v>
      </c>
      <c r="X12" s="123">
        <v>8.9554583527729215E-2</v>
      </c>
      <c r="Y12" s="77">
        <v>0.2071342450709657</v>
      </c>
      <c r="Z12" s="135">
        <v>58.634454537566405</v>
      </c>
      <c r="AA12" s="125">
        <v>302.81699394497969</v>
      </c>
      <c r="AB12" s="124">
        <v>1.9413146138293447E-3</v>
      </c>
    </row>
    <row r="13" spans="1:28" s="7" customFormat="1" x14ac:dyDescent="0.25">
      <c r="A13" s="126" t="s">
        <v>13</v>
      </c>
      <c r="B13" s="127">
        <v>1680</v>
      </c>
      <c r="C13" s="77">
        <v>-44.389167</v>
      </c>
      <c r="D13" s="115">
        <v>147.273</v>
      </c>
      <c r="E13" s="128" t="s">
        <v>14</v>
      </c>
      <c r="F13" s="129">
        <v>3698.832470374261</v>
      </c>
      <c r="G13" s="125">
        <v>2.9275049190400888</v>
      </c>
      <c r="H13" s="129">
        <v>266.93571542972575</v>
      </c>
      <c r="I13" s="125">
        <v>34.164705998320393</v>
      </c>
      <c r="J13" s="129">
        <v>145.22599162882921</v>
      </c>
      <c r="K13" s="125">
        <v>0.88987981884419065</v>
      </c>
      <c r="L13" s="124">
        <v>0.13527954405127113</v>
      </c>
      <c r="M13" s="130">
        <v>6.515048522991268E-4</v>
      </c>
      <c r="N13" s="131">
        <v>13626.153251113699</v>
      </c>
      <c r="O13" s="132">
        <v>13592.9923595652</v>
      </c>
      <c r="P13" s="131">
        <v>78.221480549951522</v>
      </c>
      <c r="Q13" s="133">
        <f t="shared" si="0"/>
        <v>13.5929923595652</v>
      </c>
      <c r="R13" s="114">
        <f t="shared" si="0"/>
        <v>7.8221480549951525E-2</v>
      </c>
      <c r="S13" s="125">
        <v>150.94152527640369</v>
      </c>
      <c r="T13" s="134">
        <v>0.92550959241287289</v>
      </c>
      <c r="U13" s="121">
        <v>0.51224018852516284</v>
      </c>
      <c r="V13" s="122">
        <v>8.7569263688332194E-6</v>
      </c>
      <c r="W13" s="114">
        <v>-7.7600855737813834</v>
      </c>
      <c r="X13" s="123">
        <v>0.17082085933608546</v>
      </c>
      <c r="Y13" s="77">
        <v>0.2071342450709657</v>
      </c>
      <c r="Z13" s="129">
        <v>5.96658468804186</v>
      </c>
      <c r="AA13" s="125">
        <v>35.681047052038409</v>
      </c>
      <c r="AB13" s="124">
        <v>6.0337408779433566E-4</v>
      </c>
    </row>
    <row r="14" spans="1:28" x14ac:dyDescent="0.25">
      <c r="A14" s="126" t="s">
        <v>15</v>
      </c>
      <c r="B14" s="127">
        <v>1680</v>
      </c>
      <c r="C14" s="77">
        <v>-44.389167</v>
      </c>
      <c r="D14" s="115">
        <v>147.273</v>
      </c>
      <c r="E14" s="128" t="s">
        <v>16</v>
      </c>
      <c r="F14" s="129">
        <v>4700.2316340833086</v>
      </c>
      <c r="G14" s="125">
        <v>16.430838311732888</v>
      </c>
      <c r="H14" s="129">
        <v>1665.150882135827</v>
      </c>
      <c r="I14" s="125">
        <v>168.00701897214833</v>
      </c>
      <c r="J14" s="129">
        <v>139.63364064280915</v>
      </c>
      <c r="K14" s="125">
        <v>3.0438289114145434</v>
      </c>
      <c r="L14" s="124">
        <v>0.13621190653847037</v>
      </c>
      <c r="M14" s="130">
        <v>2.4958134949501737E-3</v>
      </c>
      <c r="N14" s="131">
        <v>13799.6697619037</v>
      </c>
      <c r="O14" s="132">
        <v>13635.8469504933</v>
      </c>
      <c r="P14" s="131">
        <v>317.59973084671651</v>
      </c>
      <c r="Q14" s="133">
        <f t="shared" si="0"/>
        <v>13.635846950493301</v>
      </c>
      <c r="R14" s="114">
        <f t="shared" si="0"/>
        <v>0.3175997308467165</v>
      </c>
      <c r="S14" s="125">
        <v>145.14665998736646</v>
      </c>
      <c r="T14" s="134">
        <v>3.1667124289901962</v>
      </c>
      <c r="U14" s="121">
        <v>0.51226705409893847</v>
      </c>
      <c r="V14" s="122">
        <v>6.0357408050029343E-6</v>
      </c>
      <c r="W14" s="114">
        <v>-7.2360203703503156</v>
      </c>
      <c r="X14" s="123">
        <v>0.11773884895389991</v>
      </c>
      <c r="Y14" s="77">
        <v>0.2071342450709657</v>
      </c>
      <c r="Z14" s="135">
        <v>9.8544935889903744</v>
      </c>
      <c r="AA14" s="125">
        <v>62.303177524122013</v>
      </c>
      <c r="AB14" s="124">
        <v>6.4122557949492897E-4</v>
      </c>
    </row>
    <row r="15" spans="1:28" x14ac:dyDescent="0.25">
      <c r="A15" s="126" t="s">
        <v>17</v>
      </c>
      <c r="B15" s="127">
        <v>1599</v>
      </c>
      <c r="C15" s="77">
        <v>-44.389167</v>
      </c>
      <c r="D15" s="115">
        <v>147.273</v>
      </c>
      <c r="E15" s="128" t="s">
        <v>18</v>
      </c>
      <c r="F15" s="135">
        <v>4612.302374865777</v>
      </c>
      <c r="G15" s="116">
        <v>3.4028339267193792</v>
      </c>
      <c r="H15" s="135">
        <v>2364.8641566571123</v>
      </c>
      <c r="I15" s="116">
        <v>14.518215235876246</v>
      </c>
      <c r="J15" s="135">
        <v>141.72743024944822</v>
      </c>
      <c r="K15" s="116">
        <v>0.52726480075174864</v>
      </c>
      <c r="L15" s="117">
        <v>0.14174317767803724</v>
      </c>
      <c r="M15" s="136">
        <v>1.5025322639674211E-4</v>
      </c>
      <c r="N15" s="137">
        <v>14371.282349515999</v>
      </c>
      <c r="O15" s="127">
        <v>14134.307874480301</v>
      </c>
      <c r="P15" s="137">
        <v>239.64888458571605</v>
      </c>
      <c r="Q15" s="133">
        <f>O15/1000</f>
        <v>14.134307874480301</v>
      </c>
      <c r="R15" s="114">
        <f t="shared" si="0"/>
        <v>0.23964888458571604</v>
      </c>
      <c r="S15" s="116">
        <v>147.53081086089503</v>
      </c>
      <c r="T15" s="138">
        <v>0.55795953565767376</v>
      </c>
      <c r="U15" s="112">
        <v>0.51226506988949927</v>
      </c>
      <c r="V15" s="113">
        <v>5.1674243284348616E-6</v>
      </c>
      <c r="W15" s="114">
        <v>-7.274726229830053</v>
      </c>
      <c r="X15" s="123">
        <v>0.10080064935558544</v>
      </c>
      <c r="Y15" s="77">
        <v>0.2071342450709657</v>
      </c>
      <c r="Z15" s="135">
        <v>31.977753744261666</v>
      </c>
      <c r="AA15" s="125">
        <v>216.87184634968904</v>
      </c>
      <c r="AB15" s="124">
        <v>8.8857093790383639E-4</v>
      </c>
    </row>
    <row r="16" spans="1:28" ht="16.5" x14ac:dyDescent="0.25">
      <c r="A16" s="139" t="s">
        <v>153</v>
      </c>
      <c r="B16" s="140">
        <v>1599</v>
      </c>
      <c r="C16" s="87">
        <v>-44.389167</v>
      </c>
      <c r="D16" s="141">
        <v>147.273</v>
      </c>
      <c r="E16" s="142" t="s">
        <v>145</v>
      </c>
      <c r="F16" s="143">
        <v>4895.3829032354543</v>
      </c>
      <c r="G16" s="144">
        <v>6.9596271557388611</v>
      </c>
      <c r="H16" s="143">
        <v>813.54681182948741</v>
      </c>
      <c r="I16" s="144">
        <v>2.5848255584657696</v>
      </c>
      <c r="J16" s="143">
        <v>143.28921947502616</v>
      </c>
      <c r="K16" s="144">
        <v>0.75786582042683603</v>
      </c>
      <c r="L16" s="145">
        <v>0.13849983743806707</v>
      </c>
      <c r="M16" s="146">
        <v>1.3428860649084172E-4</v>
      </c>
      <c r="N16" s="147">
        <v>14063.7690859132</v>
      </c>
      <c r="O16" s="140">
        <v>13922.191116658199</v>
      </c>
      <c r="P16" s="147">
        <v>78.572979161388503</v>
      </c>
      <c r="Q16" s="148">
        <v>13.922191116658199</v>
      </c>
      <c r="R16" s="149">
        <f t="shared" si="0"/>
        <v>7.8572979161388501E-2</v>
      </c>
      <c r="S16" s="143">
        <v>157.65035906855493</v>
      </c>
      <c r="T16" s="144">
        <v>0.83481732200600145</v>
      </c>
      <c r="U16" s="190" t="s">
        <v>150</v>
      </c>
      <c r="V16" s="191" t="s">
        <v>150</v>
      </c>
      <c r="W16" s="77" t="s">
        <v>150</v>
      </c>
      <c r="X16" s="123" t="s">
        <v>150</v>
      </c>
      <c r="Y16" s="77" t="s">
        <v>150</v>
      </c>
      <c r="Z16" s="135" t="s">
        <v>150</v>
      </c>
      <c r="AA16" s="125" t="s">
        <v>150</v>
      </c>
      <c r="AB16" s="124" t="s">
        <v>150</v>
      </c>
    </row>
    <row r="17" spans="1:28" s="7" customFormat="1" x14ac:dyDescent="0.25">
      <c r="A17" s="126" t="s">
        <v>19</v>
      </c>
      <c r="B17" s="127">
        <v>1680</v>
      </c>
      <c r="C17" s="77">
        <v>-44.389167</v>
      </c>
      <c r="D17" s="115">
        <v>147.273</v>
      </c>
      <c r="E17" s="128" t="s">
        <v>20</v>
      </c>
      <c r="F17" s="135">
        <v>5670.3117949107727</v>
      </c>
      <c r="G17" s="116">
        <v>3.9976393186253443</v>
      </c>
      <c r="H17" s="135">
        <v>855.71338473231663</v>
      </c>
      <c r="I17" s="116">
        <v>32.431201716109072</v>
      </c>
      <c r="J17" s="135">
        <v>140.815945471102</v>
      </c>
      <c r="K17" s="116">
        <v>0.73706766774228516</v>
      </c>
      <c r="L17" s="117">
        <v>0.14033364207727231</v>
      </c>
      <c r="M17" s="136">
        <v>4.0821938478611175E-4</v>
      </c>
      <c r="N17" s="137">
        <v>14230.6845868235</v>
      </c>
      <c r="O17" s="127">
        <v>14160.9970802059</v>
      </c>
      <c r="P17" s="137">
        <v>82.336643528904034</v>
      </c>
      <c r="Q17" s="133">
        <f t="shared" si="0"/>
        <v>14.160997080205899</v>
      </c>
      <c r="R17" s="114">
        <f t="shared" si="0"/>
        <v>8.2336643528904033E-2</v>
      </c>
      <c r="S17" s="116">
        <v>146.59306038113789</v>
      </c>
      <c r="T17" s="138">
        <v>0.76807151208190538</v>
      </c>
      <c r="U17" s="112">
        <v>0.51225705548644263</v>
      </c>
      <c r="V17" s="113">
        <v>4.5406499637236053E-6</v>
      </c>
      <c r="W17" s="114">
        <v>-7.4310627295948173</v>
      </c>
      <c r="X17" s="123">
        <v>8.8574197849624975E-2</v>
      </c>
      <c r="Y17" s="77">
        <v>0.2071342450709657</v>
      </c>
      <c r="Z17" s="135">
        <v>21.566933752003123</v>
      </c>
      <c r="AA17" s="125">
        <v>122.40725212556397</v>
      </c>
      <c r="AB17" s="124">
        <v>6.1889189546070352E-4</v>
      </c>
    </row>
    <row r="18" spans="1:28" s="7" customFormat="1" x14ac:dyDescent="0.25">
      <c r="A18" s="126" t="s">
        <v>21</v>
      </c>
      <c r="B18" s="127">
        <v>1680</v>
      </c>
      <c r="C18" s="77">
        <v>-44.389167</v>
      </c>
      <c r="D18" s="115">
        <v>147.273</v>
      </c>
      <c r="E18" s="128" t="s">
        <v>22</v>
      </c>
      <c r="F18" s="135">
        <v>4195.0345142732822</v>
      </c>
      <c r="G18" s="116">
        <v>2.7854107775498562</v>
      </c>
      <c r="H18" s="135">
        <v>344.57490778793988</v>
      </c>
      <c r="I18" s="116">
        <v>28.934110137204119</v>
      </c>
      <c r="J18" s="135">
        <v>143.42966472779727</v>
      </c>
      <c r="K18" s="116">
        <v>0.75608365318650905</v>
      </c>
      <c r="L18" s="117">
        <v>0.14208209223612928</v>
      </c>
      <c r="M18" s="136">
        <v>4.8880513584842206E-4</v>
      </c>
      <c r="N18" s="137">
        <v>14384.7125425674</v>
      </c>
      <c r="O18" s="127">
        <v>14346.8630238764</v>
      </c>
      <c r="P18" s="137">
        <v>65.984705750885354</v>
      </c>
      <c r="Q18" s="133">
        <f t="shared" si="0"/>
        <v>14.3468630238764</v>
      </c>
      <c r="R18" s="114">
        <f t="shared" si="0"/>
        <v>6.5984705750885358E-2</v>
      </c>
      <c r="S18" s="116">
        <v>149.3924669331835</v>
      </c>
      <c r="T18" s="138">
        <v>0.78801346037554465</v>
      </c>
      <c r="U18" s="112">
        <v>0.51224302335826677</v>
      </c>
      <c r="V18" s="113">
        <v>6.6101876340499018E-6</v>
      </c>
      <c r="W18" s="114">
        <v>-7.7047866473667348</v>
      </c>
      <c r="X18" s="123">
        <v>0.12894455022939971</v>
      </c>
      <c r="Y18" s="77">
        <v>0.2071342450709657</v>
      </c>
      <c r="Z18" s="129">
        <v>7.2466272921317083</v>
      </c>
      <c r="AA18" s="125">
        <v>36.701075169064126</v>
      </c>
      <c r="AB18" s="124">
        <v>5.1256814428798881E-4</v>
      </c>
    </row>
    <row r="19" spans="1:28" s="6" customFormat="1" x14ac:dyDescent="0.25">
      <c r="A19" s="126" t="s">
        <v>23</v>
      </c>
      <c r="B19" s="127">
        <v>1599</v>
      </c>
      <c r="C19" s="77">
        <v>-44.389167</v>
      </c>
      <c r="D19" s="115">
        <v>147.273</v>
      </c>
      <c r="E19" s="128" t="s">
        <v>24</v>
      </c>
      <c r="F19" s="135">
        <v>4355.9670840043846</v>
      </c>
      <c r="G19" s="116">
        <v>2.8287180079044587</v>
      </c>
      <c r="H19" s="135">
        <v>742.30178658147224</v>
      </c>
      <c r="I19" s="116">
        <v>12.261699449936627</v>
      </c>
      <c r="J19" s="135">
        <v>141.16891447943348</v>
      </c>
      <c r="K19" s="116">
        <v>0.552193642424467</v>
      </c>
      <c r="L19" s="117">
        <v>0.14256532335153752</v>
      </c>
      <c r="M19" s="136">
        <v>1.4301569376830395E-4</v>
      </c>
      <c r="N19" s="137">
        <v>14468.3203387188</v>
      </c>
      <c r="O19" s="127">
        <v>14389.6331149954</v>
      </c>
      <c r="P19" s="137">
        <v>79.660922912336787</v>
      </c>
      <c r="Q19" s="133">
        <f t="shared" si="0"/>
        <v>14.3896331149954</v>
      </c>
      <c r="R19" s="114">
        <f t="shared" si="0"/>
        <v>7.9660922912336785E-2</v>
      </c>
      <c r="S19" s="116">
        <v>147.05550558556797</v>
      </c>
      <c r="T19" s="138">
        <v>0.57618019125451314</v>
      </c>
      <c r="U19" s="112">
        <v>0.51229550312795835</v>
      </c>
      <c r="V19" s="113">
        <v>5.0547013133495723E-6</v>
      </c>
      <c r="W19" s="114">
        <v>-6.681066796485613</v>
      </c>
      <c r="X19" s="115">
        <v>9.860176797954058E-2</v>
      </c>
      <c r="Y19" s="77">
        <v>0.2071342450709657</v>
      </c>
      <c r="Z19" s="135">
        <v>21.024518753037725</v>
      </c>
      <c r="AA19" s="116">
        <v>122.34938752931637</v>
      </c>
      <c r="AB19" s="117">
        <v>6.3381540531853799E-4</v>
      </c>
    </row>
    <row r="20" spans="1:28" s="7" customFormat="1" x14ac:dyDescent="0.25">
      <c r="A20" s="126" t="s">
        <v>25</v>
      </c>
      <c r="B20" s="127">
        <v>1680</v>
      </c>
      <c r="C20" s="77">
        <v>-44.389167</v>
      </c>
      <c r="D20" s="115">
        <v>147.273</v>
      </c>
      <c r="E20" s="128" t="s">
        <v>26</v>
      </c>
      <c r="F20" s="135">
        <v>3332.9897100360204</v>
      </c>
      <c r="G20" s="116">
        <v>2.4743158971333488</v>
      </c>
      <c r="H20" s="135">
        <v>288.45826391968347</v>
      </c>
      <c r="I20" s="116">
        <v>30.555710536213834</v>
      </c>
      <c r="J20" s="135">
        <v>147.18553509321075</v>
      </c>
      <c r="K20" s="116">
        <v>0.88219040669828064</v>
      </c>
      <c r="L20" s="117">
        <v>0.14470711737741518</v>
      </c>
      <c r="M20" s="136">
        <v>6.467133921340643E-4</v>
      </c>
      <c r="N20" s="137">
        <v>14617.323386882899</v>
      </c>
      <c r="O20" s="127">
        <v>14577.6422010606</v>
      </c>
      <c r="P20" s="137">
        <v>80.149334215639144</v>
      </c>
      <c r="Q20" s="133">
        <f t="shared" si="0"/>
        <v>14.5776422010606</v>
      </c>
      <c r="R20" s="114">
        <f t="shared" si="0"/>
        <v>8.0149334215639148E-2</v>
      </c>
      <c r="S20" s="116">
        <v>153.40450533893519</v>
      </c>
      <c r="T20" s="138">
        <v>0.92012753240042766</v>
      </c>
      <c r="U20" s="112">
        <v>0.51225089896117504</v>
      </c>
      <c r="V20" s="113">
        <v>7.9543986020922803E-6</v>
      </c>
      <c r="W20" s="114">
        <v>-7.5511577141174069</v>
      </c>
      <c r="X20" s="123">
        <v>0.15516599631888933</v>
      </c>
      <c r="Y20" s="77">
        <v>0.2071342450709657</v>
      </c>
      <c r="Z20" s="129">
        <v>4.507896494949259</v>
      </c>
      <c r="AA20" s="125">
        <v>24.110266325877213</v>
      </c>
      <c r="AB20" s="124">
        <v>5.3855284906246636E-4</v>
      </c>
    </row>
    <row r="21" spans="1:28" x14ac:dyDescent="0.25">
      <c r="A21" s="126" t="s">
        <v>27</v>
      </c>
      <c r="B21" s="127">
        <v>1616</v>
      </c>
      <c r="C21" s="77">
        <v>-44.389167</v>
      </c>
      <c r="D21" s="115">
        <v>147.273</v>
      </c>
      <c r="E21" s="128" t="s">
        <v>28</v>
      </c>
      <c r="F21" s="135">
        <v>4170.4288802272868</v>
      </c>
      <c r="G21" s="116">
        <v>2.1689287707509366</v>
      </c>
      <c r="H21" s="135">
        <v>285.56916768376863</v>
      </c>
      <c r="I21" s="116">
        <v>9.1017576954449115</v>
      </c>
      <c r="J21" s="135">
        <v>140.21712512128869</v>
      </c>
      <c r="K21" s="116">
        <v>0.54227193373742388</v>
      </c>
      <c r="L21" s="117">
        <v>0.14606036161506009</v>
      </c>
      <c r="M21" s="136">
        <v>1.1872531242587679E-4</v>
      </c>
      <c r="N21" s="137">
        <v>14862.5794258756</v>
      </c>
      <c r="O21" s="127">
        <v>14830.975967516</v>
      </c>
      <c r="P21" s="137">
        <v>34.748449391669688</v>
      </c>
      <c r="Q21" s="133">
        <f t="shared" si="0"/>
        <v>14.830975967516</v>
      </c>
      <c r="R21" s="114">
        <f t="shared" si="0"/>
        <v>3.474844939166969E-2</v>
      </c>
      <c r="S21" s="116">
        <v>146.24633603769016</v>
      </c>
      <c r="T21" s="138">
        <v>0.56577307925260745</v>
      </c>
      <c r="U21" s="112">
        <v>0.51226557135735673</v>
      </c>
      <c r="V21" s="113">
        <v>5.1175632432816263E-6</v>
      </c>
      <c r="W21" s="114">
        <v>-7.2649441251582125</v>
      </c>
      <c r="X21" s="123">
        <v>9.9828012033474411E-2</v>
      </c>
      <c r="Y21" s="77">
        <v>0.2071342450709657</v>
      </c>
      <c r="Z21" s="135">
        <v>12.801580643741273</v>
      </c>
      <c r="AA21" s="125">
        <v>55.276914563414977</v>
      </c>
      <c r="AB21" s="124">
        <v>4.4603326537849216E-4</v>
      </c>
    </row>
    <row r="22" spans="1:28" x14ac:dyDescent="0.25">
      <c r="A22" s="64" t="s">
        <v>29</v>
      </c>
      <c r="B22" s="110">
        <v>1689</v>
      </c>
      <c r="C22" s="103">
        <v>-44.337330000000001</v>
      </c>
      <c r="D22" s="104">
        <v>146.88566700000001</v>
      </c>
      <c r="E22" s="67" t="s">
        <v>30</v>
      </c>
      <c r="F22" s="105">
        <v>4189.7613902493376</v>
      </c>
      <c r="G22" s="106">
        <v>2.999998265316878</v>
      </c>
      <c r="H22" s="105">
        <v>187.92695958791853</v>
      </c>
      <c r="I22" s="106">
        <v>31.464367539167473</v>
      </c>
      <c r="J22" s="105">
        <v>142.91555745855388</v>
      </c>
      <c r="K22" s="106">
        <v>0.80137086612469732</v>
      </c>
      <c r="L22" s="107">
        <v>0.16352604923151082</v>
      </c>
      <c r="M22" s="108">
        <v>5.3637497287493431E-4</v>
      </c>
      <c r="N22" s="109">
        <v>16742.596516665199</v>
      </c>
      <c r="O22" s="110">
        <v>16721.9229137121</v>
      </c>
      <c r="P22" s="109">
        <v>63.88970729916069</v>
      </c>
      <c r="Q22" s="74">
        <f t="shared" si="0"/>
        <v>16.721922913712099</v>
      </c>
      <c r="R22" s="75">
        <f t="shared" si="0"/>
        <v>6.3889707299160686E-2</v>
      </c>
      <c r="S22" s="106">
        <v>149.85956576790559</v>
      </c>
      <c r="T22" s="111">
        <v>0.84074701303534805</v>
      </c>
      <c r="U22" s="166">
        <v>0.51238579040758603</v>
      </c>
      <c r="V22" s="167">
        <v>6.8220590074329392E-6</v>
      </c>
      <c r="W22" s="75">
        <v>-4.9198380224257932</v>
      </c>
      <c r="X22" s="152">
        <v>0.13307751293179473</v>
      </c>
      <c r="Y22" s="77">
        <v>0.2071342450709657</v>
      </c>
      <c r="Z22" s="68">
        <v>2.8609898753840555</v>
      </c>
      <c r="AA22" s="118">
        <v>15.756952554849674</v>
      </c>
      <c r="AB22" s="70">
        <v>5.5246427715148374E-4</v>
      </c>
    </row>
    <row r="23" spans="1:28" x14ac:dyDescent="0.25">
      <c r="A23" s="64" t="s">
        <v>31</v>
      </c>
      <c r="B23" s="110">
        <v>1689</v>
      </c>
      <c r="C23" s="103">
        <v>-44.337330000000001</v>
      </c>
      <c r="D23" s="104">
        <v>146.88566700000001</v>
      </c>
      <c r="E23" s="67" t="s">
        <v>32</v>
      </c>
      <c r="F23" s="105">
        <v>3867.5841223692046</v>
      </c>
      <c r="G23" s="106">
        <v>3.0815361917027886</v>
      </c>
      <c r="H23" s="105">
        <v>691.43100189741745</v>
      </c>
      <c r="I23" s="106">
        <v>35.201814192421935</v>
      </c>
      <c r="J23" s="105">
        <v>141.137215929245</v>
      </c>
      <c r="K23" s="106">
        <v>0.87046413271023082</v>
      </c>
      <c r="L23" s="107">
        <v>0.16882461396797005</v>
      </c>
      <c r="M23" s="108">
        <v>6.4477039952932555E-4</v>
      </c>
      <c r="N23" s="109">
        <v>17360.943681138298</v>
      </c>
      <c r="O23" s="110">
        <v>17278.531895002801</v>
      </c>
      <c r="P23" s="109">
        <v>109.19349734670764</v>
      </c>
      <c r="Q23" s="74">
        <f t="shared" si="0"/>
        <v>17.2785318950028</v>
      </c>
      <c r="R23" s="75">
        <f t="shared" si="0"/>
        <v>0.10919349734670765</v>
      </c>
      <c r="S23" s="106">
        <v>148.22781722969114</v>
      </c>
      <c r="T23" s="111">
        <v>0.9153478373891667</v>
      </c>
      <c r="U23" s="166">
        <v>0.51238871523577356</v>
      </c>
      <c r="V23" s="167">
        <v>5.5734741642791176E-6</v>
      </c>
      <c r="W23" s="75">
        <v>-4.8627835670878028</v>
      </c>
      <c r="X23" s="152">
        <v>0.10872144016399715</v>
      </c>
      <c r="Y23" s="77">
        <v>0.2071342450709657</v>
      </c>
      <c r="Z23" s="68">
        <v>18.35447428682113</v>
      </c>
      <c r="AA23" s="118">
        <v>113.08283092120716</v>
      </c>
      <c r="AB23" s="70">
        <v>6.480557735652774E-4</v>
      </c>
    </row>
    <row r="24" spans="1:28" x14ac:dyDescent="0.25">
      <c r="A24" s="64" t="s">
        <v>33</v>
      </c>
      <c r="B24" s="110">
        <v>1689</v>
      </c>
      <c r="C24" s="103">
        <v>-44.337330000000001</v>
      </c>
      <c r="D24" s="104">
        <v>146.88566700000001</v>
      </c>
      <c r="E24" s="67" t="s">
        <v>34</v>
      </c>
      <c r="F24" s="105">
        <v>4593.1580911995716</v>
      </c>
      <c r="G24" s="106">
        <v>3.1093576800228786</v>
      </c>
      <c r="H24" s="105">
        <v>1502.5239597547736</v>
      </c>
      <c r="I24" s="106">
        <v>29.633468905765639</v>
      </c>
      <c r="J24" s="105">
        <v>138.4469730918656</v>
      </c>
      <c r="K24" s="106">
        <v>0.76619584713585454</v>
      </c>
      <c r="L24" s="107">
        <v>0.17196994491985182</v>
      </c>
      <c r="M24" s="108">
        <v>4.6313545183218749E-4</v>
      </c>
      <c r="N24" s="109">
        <v>17758.828353333101</v>
      </c>
      <c r="O24" s="110">
        <v>17607.692577154401</v>
      </c>
      <c r="P24" s="109">
        <v>163.50340284613048</v>
      </c>
      <c r="Q24" s="74">
        <f t="shared" si="0"/>
        <v>17.607692577154403</v>
      </c>
      <c r="R24" s="75">
        <f t="shared" si="0"/>
        <v>0.16350340284613049</v>
      </c>
      <c r="S24" s="106">
        <v>145.53775034629081</v>
      </c>
      <c r="T24" s="111">
        <v>0.80826144168715663</v>
      </c>
      <c r="U24" s="166">
        <v>0.5123701851409499</v>
      </c>
      <c r="V24" s="167">
        <v>7.1410153882361395E-6</v>
      </c>
      <c r="W24" s="75">
        <v>-5.224249061719366</v>
      </c>
      <c r="X24" s="152">
        <v>0.13929937671877893</v>
      </c>
      <c r="Y24" s="77">
        <v>0.2071342450709657</v>
      </c>
      <c r="Z24" s="68">
        <v>21.961622739117214</v>
      </c>
      <c r="AA24" s="118">
        <v>113.85568323457521</v>
      </c>
      <c r="AB24" s="70">
        <v>6.4448611593790478E-4</v>
      </c>
    </row>
    <row r="25" spans="1:28" x14ac:dyDescent="0.25">
      <c r="A25" s="64" t="s">
        <v>35</v>
      </c>
      <c r="B25" s="110">
        <v>1575</v>
      </c>
      <c r="C25" s="103">
        <v>-44.322499999999998</v>
      </c>
      <c r="D25" s="104">
        <v>147.26419999999999</v>
      </c>
      <c r="E25" s="67" t="s">
        <v>36</v>
      </c>
      <c r="F25" s="105">
        <v>4143.431700091327</v>
      </c>
      <c r="G25" s="106">
        <v>2.9440066954484387</v>
      </c>
      <c r="H25" s="105">
        <v>500.43554427071564</v>
      </c>
      <c r="I25" s="106">
        <v>10.774987108212507</v>
      </c>
      <c r="J25" s="105">
        <v>138.24789132037796</v>
      </c>
      <c r="K25" s="106">
        <v>0.53689955905109477</v>
      </c>
      <c r="L25" s="107">
        <v>0.17548313465658166</v>
      </c>
      <c r="M25" s="108">
        <v>2.9462454466718066E-4</v>
      </c>
      <c r="N25" s="109">
        <v>18157.295284101601</v>
      </c>
      <c r="O25" s="110">
        <v>18101.525262821699</v>
      </c>
      <c r="P25" s="109">
        <v>65.124252314988254</v>
      </c>
      <c r="Q25" s="74">
        <f t="shared" si="0"/>
        <v>18.101525262821699</v>
      </c>
      <c r="R25" s="75">
        <f t="shared" si="0"/>
        <v>6.5124252314988251E-2</v>
      </c>
      <c r="S25" s="106">
        <v>145.5314508041553</v>
      </c>
      <c r="T25" s="111">
        <v>0.56582496050199338</v>
      </c>
      <c r="U25" s="112">
        <v>0.51240258371188485</v>
      </c>
      <c r="V25" s="113">
        <v>6.3514066210557314E-6</v>
      </c>
      <c r="W25" s="114">
        <v>-4.5922520007335432</v>
      </c>
      <c r="X25" s="115">
        <v>0.12389652388343687</v>
      </c>
      <c r="Y25" s="77">
        <v>0.2071342450709657</v>
      </c>
      <c r="Z25" s="135">
        <v>3.4989956919143701</v>
      </c>
      <c r="AA25" s="116">
        <v>23.166020206000852</v>
      </c>
      <c r="AB25" s="117">
        <v>6.6328189942153437E-4</v>
      </c>
    </row>
    <row r="26" spans="1:28" x14ac:dyDescent="0.25">
      <c r="A26" s="64" t="s">
        <v>37</v>
      </c>
      <c r="B26" s="110">
        <v>1523</v>
      </c>
      <c r="C26" s="103">
        <v>-44.337330000000001</v>
      </c>
      <c r="D26" s="104">
        <v>146.88566700000001</v>
      </c>
      <c r="E26" s="67" t="s">
        <v>38</v>
      </c>
      <c r="F26" s="105">
        <v>3957.9659080245078</v>
      </c>
      <c r="G26" s="106">
        <v>2.2835152593454251</v>
      </c>
      <c r="H26" s="105">
        <v>222.68995543370036</v>
      </c>
      <c r="I26" s="106">
        <v>8.2438998670441954</v>
      </c>
      <c r="J26" s="105">
        <v>140.36462772384573</v>
      </c>
      <c r="K26" s="106">
        <v>0.53024256685429527</v>
      </c>
      <c r="L26" s="107">
        <v>0.17761106885834677</v>
      </c>
      <c r="M26" s="108">
        <v>2.4277208978808057E-4</v>
      </c>
      <c r="N26" s="109">
        <v>18359.183643323398</v>
      </c>
      <c r="O26" s="110">
        <v>18333.2607244231</v>
      </c>
      <c r="P26" s="109">
        <v>38.117569115991159</v>
      </c>
      <c r="Q26" s="74">
        <f t="shared" si="0"/>
        <v>18.333260724423102</v>
      </c>
      <c r="R26" s="75">
        <f t="shared" si="0"/>
        <v>3.8117569115991158E-2</v>
      </c>
      <c r="S26" s="106">
        <v>147.85651408459196</v>
      </c>
      <c r="T26" s="111">
        <v>0.55877267590531976</v>
      </c>
      <c r="U26" s="112">
        <v>0.51238698704797536</v>
      </c>
      <c r="V26" s="113">
        <v>4.9736984494500906E-6</v>
      </c>
      <c r="W26" s="114">
        <v>-4.8964952271324247</v>
      </c>
      <c r="X26" s="115">
        <v>9.7021649769429702E-2</v>
      </c>
      <c r="Y26" s="77">
        <v>0.2071342450709657</v>
      </c>
      <c r="Z26" s="135">
        <v>9.349386049422824</v>
      </c>
      <c r="AA26" s="116">
        <v>47.396258995350422</v>
      </c>
      <c r="AB26" s="117">
        <v>5.0994378390564429E-4</v>
      </c>
    </row>
    <row r="27" spans="1:28" s="8" customFormat="1" x14ac:dyDescent="0.25">
      <c r="A27" s="64" t="s">
        <v>39</v>
      </c>
      <c r="B27" s="110">
        <v>1460</v>
      </c>
      <c r="C27" s="103">
        <v>-44.322499999999998</v>
      </c>
      <c r="D27" s="104">
        <v>147.26419999999999</v>
      </c>
      <c r="E27" s="67" t="s">
        <v>40</v>
      </c>
      <c r="F27" s="105">
        <v>4426.3036864864926</v>
      </c>
      <c r="G27" s="106">
        <v>4.5320097126772101</v>
      </c>
      <c r="H27" s="105">
        <v>475.10503486175168</v>
      </c>
      <c r="I27" s="106">
        <v>15.257726390584187</v>
      </c>
      <c r="J27" s="105">
        <v>138.05795366972995</v>
      </c>
      <c r="K27" s="106">
        <v>1.2535097201337719</v>
      </c>
      <c r="L27" s="107">
        <v>0.18575157895607769</v>
      </c>
      <c r="M27" s="108">
        <v>1.6170410819369818E-4</v>
      </c>
      <c r="N27" s="109">
        <v>19323.408916417899</v>
      </c>
      <c r="O27" s="110">
        <v>19273.864823333399</v>
      </c>
      <c r="P27" s="109">
        <v>57.051735409323307</v>
      </c>
      <c r="Q27" s="74">
        <f t="shared" si="0"/>
        <v>19.273864823333398</v>
      </c>
      <c r="R27" s="75">
        <f t="shared" si="0"/>
        <v>5.7051735409323304E-2</v>
      </c>
      <c r="S27" s="106">
        <v>145.81384190866612</v>
      </c>
      <c r="T27" s="111">
        <v>1.3241401775173394</v>
      </c>
      <c r="U27" s="112">
        <v>0.51236619111978621</v>
      </c>
      <c r="V27" s="113">
        <v>6.6978235034905844E-6</v>
      </c>
      <c r="W27" s="114">
        <v>-5.302160202985684</v>
      </c>
      <c r="X27" s="115">
        <v>0.13065405809734323</v>
      </c>
      <c r="Y27" s="77">
        <v>0.2071342450709657</v>
      </c>
      <c r="Z27" s="135">
        <v>4.3298061941341883</v>
      </c>
      <c r="AA27" s="116">
        <v>31.811080700420174</v>
      </c>
      <c r="AB27" s="117">
        <v>7.3602652897280932E-4</v>
      </c>
    </row>
    <row r="28" spans="1:28" x14ac:dyDescent="0.25">
      <c r="A28" s="64" t="s">
        <v>43</v>
      </c>
      <c r="B28" s="110">
        <v>1460</v>
      </c>
      <c r="C28" s="103">
        <v>-44.322499999999998</v>
      </c>
      <c r="D28" s="104">
        <v>147.26419999999999</v>
      </c>
      <c r="E28" s="67" t="s">
        <v>44</v>
      </c>
      <c r="F28" s="105">
        <v>4543.4322280550632</v>
      </c>
      <c r="G28" s="106">
        <v>4.164556298348197</v>
      </c>
      <c r="H28" s="105">
        <v>542.05379398404853</v>
      </c>
      <c r="I28" s="106">
        <v>13.686610444664719</v>
      </c>
      <c r="J28" s="105">
        <v>137.454388724219</v>
      </c>
      <c r="K28" s="106">
        <v>1.1065525373798377</v>
      </c>
      <c r="L28" s="107">
        <v>0.18753206850868884</v>
      </c>
      <c r="M28" s="108">
        <v>1.5432668500338682E-4</v>
      </c>
      <c r="N28" s="109">
        <v>19537.855996593498</v>
      </c>
      <c r="O28" s="110">
        <v>19482.779142375199</v>
      </c>
      <c r="P28" s="109">
        <v>60.531541812457419</v>
      </c>
      <c r="Q28" s="74">
        <f>O28/1000</f>
        <v>19.4827791423752</v>
      </c>
      <c r="R28" s="75">
        <f t="shared" si="0"/>
        <v>6.0531541812457422E-2</v>
      </c>
      <c r="S28" s="106">
        <v>145.26211458632096</v>
      </c>
      <c r="T28" s="111">
        <v>1.169673066388518</v>
      </c>
      <c r="U28" s="112">
        <v>0.51237358032982006</v>
      </c>
      <c r="V28" s="113">
        <v>5.964956820120577E-6</v>
      </c>
      <c r="W28" s="114">
        <v>-5.1580193075817515</v>
      </c>
      <c r="X28" s="115">
        <v>0.11635806982940353</v>
      </c>
      <c r="Y28" s="77">
        <v>0.2071342450709657</v>
      </c>
      <c r="Z28" s="135">
        <v>8.6676907834560737</v>
      </c>
      <c r="AA28" s="116">
        <v>57.114462199895009</v>
      </c>
      <c r="AB28" s="117">
        <v>6.6083063789025142E-4</v>
      </c>
    </row>
    <row r="29" spans="1:28" s="8" customFormat="1" x14ac:dyDescent="0.25">
      <c r="A29" s="64" t="s">
        <v>41</v>
      </c>
      <c r="B29" s="110">
        <v>1575</v>
      </c>
      <c r="C29" s="103">
        <v>-44.322499999999998</v>
      </c>
      <c r="D29" s="104">
        <v>147.26419999999999</v>
      </c>
      <c r="E29" s="67" t="s">
        <v>42</v>
      </c>
      <c r="F29" s="105">
        <v>5628.4010541844855</v>
      </c>
      <c r="G29" s="106">
        <v>3.9569845212502535</v>
      </c>
      <c r="H29" s="105">
        <v>2197.1907478735188</v>
      </c>
      <c r="I29" s="106">
        <v>13.789476818973563</v>
      </c>
      <c r="J29" s="105">
        <v>141.39121886057481</v>
      </c>
      <c r="K29" s="106">
        <v>0.52158009619791412</v>
      </c>
      <c r="L29" s="107">
        <v>0.19198220018400072</v>
      </c>
      <c r="M29" s="108">
        <v>1.4586676460133554E-4</v>
      </c>
      <c r="N29" s="109">
        <v>19969.0114801362</v>
      </c>
      <c r="O29" s="127">
        <v>19789.1714024711</v>
      </c>
      <c r="P29" s="137">
        <v>185.25670892815967</v>
      </c>
      <c r="Q29" s="74">
        <f>O29/1000</f>
        <v>19.789171402471101</v>
      </c>
      <c r="R29" s="75">
        <f t="shared" si="0"/>
        <v>0.18525670892815968</v>
      </c>
      <c r="S29" s="106">
        <v>149.55201466630479</v>
      </c>
      <c r="T29" s="111">
        <v>0.55725011666749924</v>
      </c>
      <c r="U29" s="112">
        <v>0.51237444322060621</v>
      </c>
      <c r="V29" s="113">
        <v>4.4506200328215576E-6</v>
      </c>
      <c r="W29" s="114">
        <v>-5.1411869466133631</v>
      </c>
      <c r="X29" s="115">
        <v>8.6817989162363246E-2</v>
      </c>
      <c r="Y29" s="77">
        <v>0.2071342450709657</v>
      </c>
      <c r="Z29" s="135">
        <v>94.141934005028659</v>
      </c>
      <c r="AA29" s="116">
        <v>604.44259393276809</v>
      </c>
      <c r="AB29" s="117">
        <v>6.6006723734383552E-4</v>
      </c>
    </row>
    <row r="30" spans="1:28" s="8" customFormat="1" x14ac:dyDescent="0.25">
      <c r="A30" s="78" t="s">
        <v>154</v>
      </c>
      <c r="B30" s="153">
        <v>1575</v>
      </c>
      <c r="C30" s="154">
        <v>-44.322499999999998</v>
      </c>
      <c r="D30" s="155">
        <v>147.26419999999999</v>
      </c>
      <c r="E30" s="156" t="s">
        <v>146</v>
      </c>
      <c r="F30" s="157">
        <v>6284.5888225855588</v>
      </c>
      <c r="G30" s="158">
        <v>8.5007470003955365</v>
      </c>
      <c r="H30" s="157">
        <v>1367.963965241865</v>
      </c>
      <c r="I30" s="158">
        <v>2.5949072963793571</v>
      </c>
      <c r="J30" s="157">
        <v>137.25324889366618</v>
      </c>
      <c r="K30" s="158">
        <v>1.2909729008896986</v>
      </c>
      <c r="L30" s="159">
        <v>0.18766746033348247</v>
      </c>
      <c r="M30" s="160">
        <v>2.1990791873978711E-4</v>
      </c>
      <c r="N30" s="153">
        <v>19557.182850360899</v>
      </c>
      <c r="O30" s="161">
        <v>19456.592536466898</v>
      </c>
      <c r="P30" s="147">
        <v>107.8654731813706</v>
      </c>
      <c r="Q30" s="148">
        <f>O30/1000</f>
        <v>19.4565925364669</v>
      </c>
      <c r="R30" s="149">
        <f t="shared" si="0"/>
        <v>0.1078654731813706</v>
      </c>
      <c r="S30" s="157">
        <v>143.29316310325976</v>
      </c>
      <c r="T30" s="158">
        <v>1.3480195173193799</v>
      </c>
      <c r="U30" s="190" t="s">
        <v>150</v>
      </c>
      <c r="V30" s="191" t="s">
        <v>150</v>
      </c>
      <c r="W30" s="77" t="s">
        <v>150</v>
      </c>
      <c r="X30" s="123" t="s">
        <v>150</v>
      </c>
      <c r="Y30" s="77" t="s">
        <v>150</v>
      </c>
      <c r="Z30" s="135" t="s">
        <v>150</v>
      </c>
      <c r="AA30" s="125" t="s">
        <v>150</v>
      </c>
      <c r="AB30" s="124" t="s">
        <v>150</v>
      </c>
    </row>
    <row r="31" spans="1:28" x14ac:dyDescent="0.25">
      <c r="A31" s="64" t="s">
        <v>45</v>
      </c>
      <c r="B31" s="102">
        <v>1523</v>
      </c>
      <c r="C31" s="103">
        <v>-44.337330000000001</v>
      </c>
      <c r="D31" s="104">
        <v>146.88566700000001</v>
      </c>
      <c r="E31" s="67" t="s">
        <v>46</v>
      </c>
      <c r="F31" s="105">
        <v>4427.0087191212115</v>
      </c>
      <c r="G31" s="106">
        <v>2.7895803810893507</v>
      </c>
      <c r="H31" s="105">
        <v>996.21556489937745</v>
      </c>
      <c r="I31" s="106">
        <v>9.2193546722663093</v>
      </c>
      <c r="J31" s="105">
        <v>136.57928583679202</v>
      </c>
      <c r="K31" s="106">
        <v>0.54782953315194149</v>
      </c>
      <c r="L31" s="107">
        <v>0.1955219550103153</v>
      </c>
      <c r="M31" s="108">
        <v>2.4707625599547118E-4</v>
      </c>
      <c r="N31" s="109">
        <v>20470.881252884399</v>
      </c>
      <c r="O31" s="110">
        <v>20366.867762504899</v>
      </c>
      <c r="P31" s="109">
        <v>108.806130576966</v>
      </c>
      <c r="Q31" s="74">
        <f t="shared" si="0"/>
        <v>20.366867762504899</v>
      </c>
      <c r="R31" s="75">
        <f t="shared" si="0"/>
        <v>0.108806130576966</v>
      </c>
      <c r="S31" s="106">
        <v>144.69840883780816</v>
      </c>
      <c r="T31" s="105">
        <v>0.58211004433863511</v>
      </c>
      <c r="U31" s="162">
        <v>0.51234806945796973</v>
      </c>
      <c r="V31" s="113">
        <v>4.1522628743381845E-6</v>
      </c>
      <c r="W31" s="114">
        <v>-5.6556584184219716</v>
      </c>
      <c r="X31" s="115">
        <v>8.0997953221146002E-2</v>
      </c>
      <c r="Y31" s="77">
        <v>0.2071342450709657</v>
      </c>
      <c r="Z31" s="135">
        <v>12.471538314748596</v>
      </c>
      <c r="AA31" s="116">
        <v>70.444748727680775</v>
      </c>
      <c r="AB31" s="117">
        <v>5.6794642985449461E-4</v>
      </c>
    </row>
    <row r="32" spans="1:28" x14ac:dyDescent="0.25">
      <c r="A32" s="64" t="s">
        <v>47</v>
      </c>
      <c r="B32" s="110">
        <v>1523</v>
      </c>
      <c r="C32" s="103">
        <v>-44.337330000000001</v>
      </c>
      <c r="D32" s="104">
        <v>146.88566700000001</v>
      </c>
      <c r="E32" s="67" t="s">
        <v>48</v>
      </c>
      <c r="F32" s="105">
        <v>5663.8448337529026</v>
      </c>
      <c r="G32" s="106">
        <v>3.5959145812637998</v>
      </c>
      <c r="H32" s="105">
        <v>2238.5306719722212</v>
      </c>
      <c r="I32" s="106">
        <v>8.6536604706555682</v>
      </c>
      <c r="J32" s="105">
        <v>135.81624385129797</v>
      </c>
      <c r="K32" s="106">
        <v>0.66492060799422492</v>
      </c>
      <c r="L32" s="107">
        <v>0.20498158350796744</v>
      </c>
      <c r="M32" s="108">
        <v>2.0181250861604376E-4</v>
      </c>
      <c r="N32" s="109">
        <v>21581.631659612001</v>
      </c>
      <c r="O32" s="163">
        <v>21399.200659423699</v>
      </c>
      <c r="P32" s="137">
        <v>182.71626187843512</v>
      </c>
      <c r="Q32" s="74">
        <f t="shared" ref="Q32:Q44" si="1">O32/1000</f>
        <v>21.399200659423698</v>
      </c>
      <c r="R32" s="75">
        <f t="shared" si="0"/>
        <v>0.18271626187843512</v>
      </c>
      <c r="S32" s="106">
        <v>144.31044350361833</v>
      </c>
      <c r="T32" s="105">
        <v>0.71044928568784649</v>
      </c>
      <c r="U32" s="162">
        <v>0.51236798347811641</v>
      </c>
      <c r="V32" s="113">
        <v>4.5395261240726303E-6</v>
      </c>
      <c r="W32" s="114">
        <v>-5.2671967720618884</v>
      </c>
      <c r="X32" s="115">
        <v>8.8552275174150763E-2</v>
      </c>
      <c r="Y32" s="77">
        <v>0.2071342450709657</v>
      </c>
      <c r="Z32" s="135">
        <v>59.809419258716375</v>
      </c>
      <c r="AA32" s="116">
        <v>313.71318782437123</v>
      </c>
      <c r="AB32" s="117">
        <v>8.8717549748428025E-4</v>
      </c>
    </row>
    <row r="33" spans="1:28" x14ac:dyDescent="0.25">
      <c r="A33" s="78" t="s">
        <v>155</v>
      </c>
      <c r="B33" s="153">
        <v>1523</v>
      </c>
      <c r="C33" s="154">
        <v>-44.337330000000001</v>
      </c>
      <c r="D33" s="155">
        <v>146.88566700000001</v>
      </c>
      <c r="E33" s="156" t="s">
        <v>147</v>
      </c>
      <c r="F33" s="144">
        <v>6048.8154164595908</v>
      </c>
      <c r="G33" s="143">
        <v>7.9403416861271818</v>
      </c>
      <c r="H33" s="144">
        <v>1919.8696033462884</v>
      </c>
      <c r="I33" s="143">
        <v>3.2341194409538616</v>
      </c>
      <c r="J33" s="144">
        <v>135.42479133973706</v>
      </c>
      <c r="K33" s="143">
        <v>1.1815447467736147</v>
      </c>
      <c r="L33" s="146">
        <v>0.20413361596788113</v>
      </c>
      <c r="M33" s="145">
        <v>2.4060216654924848E-4</v>
      </c>
      <c r="N33" s="147">
        <v>21491.417845124699</v>
      </c>
      <c r="O33" s="164">
        <v>21344.4936230815</v>
      </c>
      <c r="P33" s="147">
        <v>152.95272133231597</v>
      </c>
      <c r="Q33" s="148">
        <f t="shared" si="1"/>
        <v>21.344493623081501</v>
      </c>
      <c r="R33" s="149">
        <f t="shared" si="0"/>
        <v>0.15295272133231597</v>
      </c>
      <c r="S33" s="157">
        <v>145.49968636003285</v>
      </c>
      <c r="T33" s="158">
        <v>1.2768337402848275</v>
      </c>
      <c r="U33" s="190" t="s">
        <v>150</v>
      </c>
      <c r="V33" s="191" t="s">
        <v>150</v>
      </c>
      <c r="W33" s="77" t="s">
        <v>150</v>
      </c>
      <c r="X33" s="123" t="s">
        <v>150</v>
      </c>
      <c r="Y33" s="77" t="s">
        <v>150</v>
      </c>
      <c r="Z33" s="135" t="s">
        <v>150</v>
      </c>
      <c r="AA33" s="125" t="s">
        <v>150</v>
      </c>
      <c r="AB33" s="124" t="s">
        <v>150</v>
      </c>
    </row>
    <row r="34" spans="1:28" x14ac:dyDescent="0.25">
      <c r="A34" s="64" t="s">
        <v>49</v>
      </c>
      <c r="B34" s="110">
        <v>1460</v>
      </c>
      <c r="C34" s="103">
        <v>-44.322499999999998</v>
      </c>
      <c r="D34" s="104">
        <v>147.26419999999999</v>
      </c>
      <c r="E34" s="67" t="s">
        <v>50</v>
      </c>
      <c r="F34" s="105">
        <v>4568.6377186108321</v>
      </c>
      <c r="G34" s="106">
        <v>5.6126901161500475</v>
      </c>
      <c r="H34" s="105">
        <v>303.03016627129375</v>
      </c>
      <c r="I34" s="106">
        <v>11.482238660614156</v>
      </c>
      <c r="J34" s="105">
        <v>135.11127487171294</v>
      </c>
      <c r="K34" s="106">
        <v>1.8084347733047812</v>
      </c>
      <c r="L34" s="107">
        <v>0.20362589908854167</v>
      </c>
      <c r="M34" s="108">
        <v>2.4430061954991579E-4</v>
      </c>
      <c r="N34" s="109">
        <v>21439.099517285598</v>
      </c>
      <c r="O34" s="110">
        <v>21408.4120057328</v>
      </c>
      <c r="P34" s="109">
        <v>57.361472684052472</v>
      </c>
      <c r="Q34" s="74">
        <f t="shared" si="1"/>
        <v>21.408412005732799</v>
      </c>
      <c r="R34" s="75">
        <f t="shared" si="0"/>
        <v>5.7361472684052471E-2</v>
      </c>
      <c r="S34" s="106">
        <v>143.56512197114807</v>
      </c>
      <c r="T34" s="105">
        <v>1.9217294693184963</v>
      </c>
      <c r="U34" s="162">
        <v>0.51233754946103038</v>
      </c>
      <c r="V34" s="113">
        <v>6.2622695084755447E-6</v>
      </c>
      <c r="W34" s="114">
        <v>-5.8608713940377921</v>
      </c>
      <c r="X34" s="115">
        <v>0.12215773135186123</v>
      </c>
      <c r="Y34" s="77">
        <v>0.2071342450709657</v>
      </c>
      <c r="Z34" s="135">
        <v>4.0241470731309663</v>
      </c>
      <c r="AA34" s="116">
        <v>22.252527500171222</v>
      </c>
      <c r="AB34" s="117">
        <v>5.5432052101861624E-4</v>
      </c>
    </row>
    <row r="35" spans="1:28" s="9" customFormat="1" x14ac:dyDescent="0.25">
      <c r="A35" s="126" t="s">
        <v>51</v>
      </c>
      <c r="B35" s="127">
        <v>1523</v>
      </c>
      <c r="C35" s="77">
        <v>-44.337330000000001</v>
      </c>
      <c r="D35" s="115">
        <v>146.88566700000001</v>
      </c>
      <c r="E35" s="128" t="s">
        <v>52</v>
      </c>
      <c r="F35" s="135">
        <v>5581.1962864252537</v>
      </c>
      <c r="G35" s="116">
        <v>3.6754461176472701</v>
      </c>
      <c r="H35" s="135">
        <v>1954.9586358281326</v>
      </c>
      <c r="I35" s="116">
        <v>8.8580257973743368</v>
      </c>
      <c r="J35" s="135">
        <v>136.4672798622648</v>
      </c>
      <c r="K35" s="116">
        <v>0.68577793918194974</v>
      </c>
      <c r="L35" s="117">
        <v>0.20755141878572644</v>
      </c>
      <c r="M35" s="136">
        <v>2.1551886163508597E-4</v>
      </c>
      <c r="N35" s="137">
        <v>21931.762807578802</v>
      </c>
      <c r="O35" s="127">
        <v>21704.260798773899</v>
      </c>
      <c r="P35" s="137">
        <v>164.02345019649582</v>
      </c>
      <c r="Q35" s="133">
        <f t="shared" si="1"/>
        <v>21.704260798773898</v>
      </c>
      <c r="R35" s="114">
        <f t="shared" si="0"/>
        <v>0.16402345019649581</v>
      </c>
      <c r="S35" s="116">
        <v>145.12726955042925</v>
      </c>
      <c r="T35" s="135">
        <v>0.73234727482738238</v>
      </c>
      <c r="U35" s="162">
        <v>0.51236352001155805</v>
      </c>
      <c r="V35" s="113">
        <v>5.0192188281919168E-6</v>
      </c>
      <c r="W35" s="114">
        <v>-5.3542653576643673</v>
      </c>
      <c r="X35" s="115">
        <v>9.7909613181073524E-2</v>
      </c>
      <c r="Y35" s="77">
        <v>0.2071342450709657</v>
      </c>
      <c r="Z35" s="135">
        <v>78.251615073974136</v>
      </c>
      <c r="AA35" s="116">
        <v>420.73022782931389</v>
      </c>
      <c r="AB35" s="117">
        <v>4.3785709212169101E-3</v>
      </c>
    </row>
    <row r="36" spans="1:28" x14ac:dyDescent="0.25">
      <c r="A36" s="64" t="s">
        <v>53</v>
      </c>
      <c r="B36" s="102">
        <v>1500</v>
      </c>
      <c r="C36" s="103">
        <v>-44.300333000000002</v>
      </c>
      <c r="D36" s="104">
        <v>147.44649999999999</v>
      </c>
      <c r="E36" s="67" t="s">
        <v>54</v>
      </c>
      <c r="F36" s="105">
        <v>3576.8338047134916</v>
      </c>
      <c r="G36" s="106">
        <v>2.6686365578939935</v>
      </c>
      <c r="H36" s="105">
        <v>535.43401621752764</v>
      </c>
      <c r="I36" s="106">
        <v>12.272979893184578</v>
      </c>
      <c r="J36" s="105">
        <v>136.23297798149457</v>
      </c>
      <c r="K36" s="106">
        <v>0.85627291265433991</v>
      </c>
      <c r="L36" s="107">
        <v>0.22063433347291014</v>
      </c>
      <c r="M36" s="108">
        <v>1.61697670523178E-4</v>
      </c>
      <c r="N36" s="109">
        <v>23407.5966209777</v>
      </c>
      <c r="O36" s="110">
        <v>23338.410520237201</v>
      </c>
      <c r="P36" s="109">
        <v>74.903760431745667</v>
      </c>
      <c r="Q36" s="74">
        <f t="shared" si="1"/>
        <v>23.338410520237201</v>
      </c>
      <c r="R36" s="75">
        <f t="shared" si="0"/>
        <v>7.4903760431745667E-2</v>
      </c>
      <c r="S36" s="106">
        <v>145.54877761998475</v>
      </c>
      <c r="T36" s="105">
        <v>0.91534769157041862</v>
      </c>
      <c r="U36" s="162">
        <v>0.5123818438665908</v>
      </c>
      <c r="V36" s="113">
        <v>4.4641534980300943E-6</v>
      </c>
      <c r="W36" s="114">
        <v>-4.9968229707753054</v>
      </c>
      <c r="X36" s="115">
        <v>8.7081985690294003E-2</v>
      </c>
      <c r="Y36" s="77">
        <v>0.2071342450709657</v>
      </c>
      <c r="Z36" s="135">
        <v>18.367784102159387</v>
      </c>
      <c r="AA36" s="116">
        <v>108.53098618624072</v>
      </c>
      <c r="AB36" s="117">
        <v>5.9849320824191012E-4</v>
      </c>
    </row>
    <row r="37" spans="1:28" x14ac:dyDescent="0.25">
      <c r="A37" s="64" t="s">
        <v>55</v>
      </c>
      <c r="B37" s="110">
        <v>1500</v>
      </c>
      <c r="C37" s="103">
        <v>-44.300333000000002</v>
      </c>
      <c r="D37" s="104">
        <v>147.44649999999999</v>
      </c>
      <c r="E37" s="67" t="s">
        <v>56</v>
      </c>
      <c r="F37" s="105">
        <v>4400.5342278514745</v>
      </c>
      <c r="G37" s="106">
        <v>3.9955447833615807</v>
      </c>
      <c r="H37" s="105">
        <v>1308.0412076203843</v>
      </c>
      <c r="I37" s="106">
        <v>12.151201445070976</v>
      </c>
      <c r="J37" s="105">
        <v>133.92400486190482</v>
      </c>
      <c r="K37" s="106">
        <v>1.2093869845797094</v>
      </c>
      <c r="L37" s="107">
        <v>0.23631862588781188</v>
      </c>
      <c r="M37" s="108">
        <v>2.1085070983498693E-4</v>
      </c>
      <c r="N37" s="109">
        <v>25336.0615498146</v>
      </c>
      <c r="O37" s="110">
        <v>25198.430547059601</v>
      </c>
      <c r="P37" s="109">
        <v>143.86558353182977</v>
      </c>
      <c r="Q37" s="74">
        <f t="shared" si="1"/>
        <v>25.198430547059601</v>
      </c>
      <c r="R37" s="75">
        <f t="shared" si="0"/>
        <v>0.14386558353182977</v>
      </c>
      <c r="S37" s="106">
        <v>143.8360690571873</v>
      </c>
      <c r="T37" s="105">
        <v>1.3002196632312619</v>
      </c>
      <c r="U37" s="162">
        <v>0.51237861690706521</v>
      </c>
      <c r="V37" s="113">
        <v>6.0699927017301153E-6</v>
      </c>
      <c r="W37" s="114">
        <v>-5.0597710847577471</v>
      </c>
      <c r="X37" s="115">
        <v>0.11840699873458689</v>
      </c>
      <c r="Y37" s="77">
        <v>0.2071342450709657</v>
      </c>
      <c r="Z37" s="135">
        <v>18.518557231449822</v>
      </c>
      <c r="AA37" s="116">
        <v>108.04292433751355</v>
      </c>
      <c r="AB37" s="117">
        <v>5.963000445362522E-4</v>
      </c>
    </row>
    <row r="38" spans="1:28" x14ac:dyDescent="0.25">
      <c r="A38" s="64" t="s">
        <v>57</v>
      </c>
      <c r="B38" s="102">
        <v>1523</v>
      </c>
      <c r="C38" s="103">
        <v>-44.337330000000001</v>
      </c>
      <c r="D38" s="104">
        <v>146.88566700000001</v>
      </c>
      <c r="E38" s="67" t="s">
        <v>58</v>
      </c>
      <c r="F38" s="105">
        <v>3723.742667883268</v>
      </c>
      <c r="G38" s="106">
        <v>2.4322687213318717</v>
      </c>
      <c r="H38" s="105">
        <v>3025.0133717666026</v>
      </c>
      <c r="I38" s="106">
        <v>10.022542940015354</v>
      </c>
      <c r="J38" s="105">
        <v>139.97993044028624</v>
      </c>
      <c r="K38" s="106">
        <v>0.5096296134585212</v>
      </c>
      <c r="L38" s="107">
        <v>0.24433789719581209</v>
      </c>
      <c r="M38" s="108">
        <v>3.1293148746645724E-4</v>
      </c>
      <c r="N38" s="109">
        <v>26143.610990349898</v>
      </c>
      <c r="O38" s="163">
        <v>25769.385354959901</v>
      </c>
      <c r="P38" s="137">
        <v>378.47602904204763</v>
      </c>
      <c r="Q38" s="74">
        <f t="shared" si="1"/>
        <v>25.769385354959901</v>
      </c>
      <c r="R38" s="75">
        <f t="shared" si="0"/>
        <v>0.37847602904204763</v>
      </c>
      <c r="S38" s="106">
        <v>150.58300669540634</v>
      </c>
      <c r="T38" s="105">
        <v>0.57152033383384504</v>
      </c>
      <c r="U38" s="192">
        <v>0.512359018349268</v>
      </c>
      <c r="V38" s="167">
        <v>5.1953727265694431E-6</v>
      </c>
      <c r="W38" s="75">
        <v>-5.4420790251996642</v>
      </c>
      <c r="X38" s="152">
        <v>0.10134583715154637</v>
      </c>
      <c r="Y38" s="77">
        <v>0.2071342450709657</v>
      </c>
      <c r="Z38" s="68">
        <v>82.65611864103758</v>
      </c>
      <c r="AA38" s="106">
        <v>495.74832748178227</v>
      </c>
      <c r="AB38" s="70">
        <v>5.842637855296636E-3</v>
      </c>
    </row>
    <row r="39" spans="1:28" x14ac:dyDescent="0.25">
      <c r="A39" s="78" t="s">
        <v>156</v>
      </c>
      <c r="B39" s="188">
        <v>1523</v>
      </c>
      <c r="C39" s="154">
        <v>-44.337330000000001</v>
      </c>
      <c r="D39" s="155">
        <v>146.88566700000001</v>
      </c>
      <c r="E39" s="156" t="s">
        <v>148</v>
      </c>
      <c r="F39" s="158">
        <v>3855.8600664142054</v>
      </c>
      <c r="G39" s="157">
        <v>9.1876906355063461</v>
      </c>
      <c r="H39" s="158">
        <v>2732.1321911339846</v>
      </c>
      <c r="I39" s="157">
        <v>7.8348207643884864</v>
      </c>
      <c r="J39" s="158">
        <v>141.42172519925822</v>
      </c>
      <c r="K39" s="157">
        <v>0.74181970881444681</v>
      </c>
      <c r="L39" s="160">
        <v>0.2405527292288531</v>
      </c>
      <c r="M39" s="159">
        <v>2.6907391538111514E-4</v>
      </c>
      <c r="N39" s="161">
        <v>25650.262612490402</v>
      </c>
      <c r="O39" s="164">
        <v>25324.305777143101</v>
      </c>
      <c r="P39" s="147">
        <v>332.6842016950103</v>
      </c>
      <c r="Q39" s="148">
        <f t="shared" si="1"/>
        <v>25.324305777143103</v>
      </c>
      <c r="R39" s="149">
        <f t="shared" si="0"/>
        <v>0.33268420169501028</v>
      </c>
      <c r="S39" s="157">
        <v>149.44374403682855</v>
      </c>
      <c r="T39" s="158">
        <v>0.78523041175194164</v>
      </c>
      <c r="U39" s="190" t="s">
        <v>150</v>
      </c>
      <c r="V39" s="191" t="s">
        <v>150</v>
      </c>
      <c r="W39" s="77" t="s">
        <v>150</v>
      </c>
      <c r="X39" s="123" t="s">
        <v>150</v>
      </c>
      <c r="Y39" s="77" t="s">
        <v>150</v>
      </c>
      <c r="Z39" s="135" t="s">
        <v>150</v>
      </c>
      <c r="AA39" s="125" t="s">
        <v>150</v>
      </c>
      <c r="AB39" s="124" t="s">
        <v>150</v>
      </c>
    </row>
    <row r="40" spans="1:28" x14ac:dyDescent="0.25">
      <c r="A40" s="64" t="s">
        <v>59</v>
      </c>
      <c r="B40" s="102">
        <v>1500</v>
      </c>
      <c r="C40" s="103">
        <v>-44.300333000000002</v>
      </c>
      <c r="D40" s="104">
        <v>147.44649999999999</v>
      </c>
      <c r="E40" s="67" t="s">
        <v>60</v>
      </c>
      <c r="F40" s="105">
        <v>4491.985836466406</v>
      </c>
      <c r="G40" s="106">
        <v>3.3729199479697325</v>
      </c>
      <c r="H40" s="105">
        <v>2011.1485436640596</v>
      </c>
      <c r="I40" s="106">
        <v>14.078634885011526</v>
      </c>
      <c r="J40" s="105">
        <v>132.10234643813169</v>
      </c>
      <c r="K40" s="106">
        <v>0.66594179889297711</v>
      </c>
      <c r="L40" s="107">
        <v>0.23921424727235197</v>
      </c>
      <c r="M40" s="108">
        <v>1.254398458548396E-4</v>
      </c>
      <c r="N40" s="109">
        <v>25733.400489015101</v>
      </c>
      <c r="O40" s="110">
        <v>25525.755277113101</v>
      </c>
      <c r="P40" s="109">
        <v>208.66522522457981</v>
      </c>
      <c r="Q40" s="74">
        <f t="shared" si="1"/>
        <v>25.525755277113102</v>
      </c>
      <c r="R40" s="75">
        <f t="shared" si="0"/>
        <v>0.20866522522457981</v>
      </c>
      <c r="S40" s="106">
        <v>142.01090046755854</v>
      </c>
      <c r="T40" s="105">
        <v>0.72079892779659571</v>
      </c>
      <c r="U40" s="162">
        <v>0.51233976182789054</v>
      </c>
      <c r="V40" s="113">
        <v>5.1362392072308331E-6</v>
      </c>
      <c r="W40" s="114">
        <v>-5.8177148808613577</v>
      </c>
      <c r="X40" s="115">
        <v>0.10019232298875294</v>
      </c>
      <c r="Y40" s="77">
        <v>0.2071342450709657</v>
      </c>
      <c r="Z40" s="135">
        <v>11.268289011247624</v>
      </c>
      <c r="AA40" s="116">
        <v>75.983068181035961</v>
      </c>
      <c r="AB40" s="117">
        <v>6.7679606097811277E-4</v>
      </c>
    </row>
    <row r="41" spans="1:28" x14ac:dyDescent="0.25">
      <c r="A41" s="64" t="s">
        <v>61</v>
      </c>
      <c r="B41" s="110">
        <v>1575</v>
      </c>
      <c r="C41" s="103">
        <v>-44.322499999999998</v>
      </c>
      <c r="D41" s="104">
        <v>147.26419999999999</v>
      </c>
      <c r="E41" s="67" t="s">
        <v>62</v>
      </c>
      <c r="F41" s="105">
        <v>4124.0751311581562</v>
      </c>
      <c r="G41" s="106">
        <v>2.9967140051252468</v>
      </c>
      <c r="H41" s="105">
        <v>422.68912989280972</v>
      </c>
      <c r="I41" s="106">
        <v>14.870875940543277</v>
      </c>
      <c r="J41" s="105">
        <v>134.74247957153551</v>
      </c>
      <c r="K41" s="106">
        <v>0.67639566681779195</v>
      </c>
      <c r="L41" s="107">
        <v>0.24396070949970325</v>
      </c>
      <c r="M41" s="108">
        <v>2.0628960103620929E-4</v>
      </c>
      <c r="N41" s="109">
        <v>26238.3417844014</v>
      </c>
      <c r="O41" s="110">
        <v>26191.027992149</v>
      </c>
      <c r="P41" s="109">
        <v>57.174511086860278</v>
      </c>
      <c r="Q41" s="74">
        <f t="shared" si="1"/>
        <v>26.191027992148999</v>
      </c>
      <c r="R41" s="75">
        <f t="shared" si="0"/>
        <v>5.717451108686028E-2</v>
      </c>
      <c r="S41" s="106">
        <v>145.12167011978002</v>
      </c>
      <c r="T41" s="105">
        <v>0.7288775247229039</v>
      </c>
      <c r="U41" s="162">
        <v>0.51234822953094539</v>
      </c>
      <c r="V41" s="113">
        <v>5.4297694566890582E-6</v>
      </c>
      <c r="W41" s="114">
        <v>-5.6525358840864293</v>
      </c>
      <c r="X41" s="115">
        <v>0.10591820069306328</v>
      </c>
      <c r="Y41" s="77">
        <v>0.2071342450709657</v>
      </c>
      <c r="Z41" s="135">
        <v>4.1363855947790791</v>
      </c>
      <c r="AA41" s="116">
        <v>25.368816895302519</v>
      </c>
      <c r="AB41" s="117">
        <v>6.3088065204741444E-4</v>
      </c>
    </row>
    <row r="42" spans="1:28" x14ac:dyDescent="0.25">
      <c r="A42" s="64" t="s">
        <v>63</v>
      </c>
      <c r="B42" s="102">
        <v>1575</v>
      </c>
      <c r="C42" s="103">
        <v>-44.322499999999998</v>
      </c>
      <c r="D42" s="104">
        <v>147.26419999999999</v>
      </c>
      <c r="E42" s="67" t="s">
        <v>64</v>
      </c>
      <c r="F42" s="105">
        <v>4539.2956000344166</v>
      </c>
      <c r="G42" s="106">
        <v>3.4506756490240651</v>
      </c>
      <c r="H42" s="105">
        <v>905.72372439496507</v>
      </c>
      <c r="I42" s="106">
        <v>16.567918069440818</v>
      </c>
      <c r="J42" s="105">
        <v>134.09135079198055</v>
      </c>
      <c r="K42" s="106">
        <v>0.59682019660444996</v>
      </c>
      <c r="L42" s="107">
        <v>0.25066126468268723</v>
      </c>
      <c r="M42" s="108">
        <v>2.014099631471448E-4</v>
      </c>
      <c r="N42" s="109">
        <v>27072.408838885</v>
      </c>
      <c r="O42" s="110">
        <v>26980.1334782823</v>
      </c>
      <c r="P42" s="109">
        <v>95.62772173912812</v>
      </c>
      <c r="Q42" s="74">
        <f t="shared" si="1"/>
        <v>26.980133478282301</v>
      </c>
      <c r="R42" s="75">
        <f t="shared" si="0"/>
        <v>9.5627721739128119E-2</v>
      </c>
      <c r="S42" s="106">
        <v>144.74283646603374</v>
      </c>
      <c r="T42" s="111">
        <v>0.64542071416027902</v>
      </c>
      <c r="U42" s="112">
        <v>0.51234339517340255</v>
      </c>
      <c r="V42" s="113">
        <v>4.2812020732325427E-6</v>
      </c>
      <c r="W42" s="114">
        <v>-5.7468394187998317</v>
      </c>
      <c r="X42" s="115">
        <v>8.3513162762661797E-2</v>
      </c>
      <c r="Y42" s="77">
        <v>0.2071342450709657</v>
      </c>
      <c r="Z42" s="135">
        <v>14.968263176619894</v>
      </c>
      <c r="AA42" s="116">
        <v>102.20034942386926</v>
      </c>
      <c r="AB42" s="117">
        <v>7.7152710639319757E-4</v>
      </c>
    </row>
    <row r="43" spans="1:28" x14ac:dyDescent="0.25">
      <c r="A43" s="64" t="s">
        <v>65</v>
      </c>
      <c r="B43" s="102">
        <v>1500</v>
      </c>
      <c r="C43" s="103">
        <v>-44.300333000000002</v>
      </c>
      <c r="D43" s="104">
        <v>147.44649999999999</v>
      </c>
      <c r="E43" s="67" t="s">
        <v>66</v>
      </c>
      <c r="F43" s="105">
        <v>5460.2777192333488</v>
      </c>
      <c r="G43" s="106">
        <v>4.9816612361250323</v>
      </c>
      <c r="H43" s="105">
        <v>1712.0844256177859</v>
      </c>
      <c r="I43" s="106">
        <v>9.6484082155450608</v>
      </c>
      <c r="J43" s="105">
        <v>129.57778271657295</v>
      </c>
      <c r="K43" s="106">
        <v>1.3238988844135404</v>
      </c>
      <c r="L43" s="107">
        <v>0.27432948583824096</v>
      </c>
      <c r="M43" s="108">
        <v>2.4200115201507974E-4</v>
      </c>
      <c r="N43" s="109">
        <v>30147.220910857399</v>
      </c>
      <c r="O43" s="110">
        <v>30001.719169563799</v>
      </c>
      <c r="P43" s="109">
        <v>155.32459937930855</v>
      </c>
      <c r="Q43" s="74">
        <f t="shared" si="1"/>
        <v>30.001719169563799</v>
      </c>
      <c r="R43" s="75">
        <f t="shared" si="0"/>
        <v>0.15532459937930856</v>
      </c>
      <c r="S43" s="106">
        <v>141.07032813883043</v>
      </c>
      <c r="T43" s="111">
        <v>1.4426540491335758</v>
      </c>
      <c r="U43" s="112">
        <v>0.51236786408613921</v>
      </c>
      <c r="V43" s="113">
        <v>4.017903899858971E-6</v>
      </c>
      <c r="W43" s="114">
        <v>-5.2695257444990151</v>
      </c>
      <c r="X43" s="115">
        <v>7.837702042882054E-2</v>
      </c>
      <c r="Y43" s="77">
        <v>0.2071342450709657</v>
      </c>
      <c r="Z43" s="135">
        <v>20.091520817623543</v>
      </c>
      <c r="AA43" s="116">
        <v>92.870115640304817</v>
      </c>
      <c r="AB43" s="117">
        <v>4.7286757681100502E-4</v>
      </c>
    </row>
    <row r="44" spans="1:28" x14ac:dyDescent="0.25">
      <c r="A44" s="64" t="s">
        <v>67</v>
      </c>
      <c r="B44" s="110">
        <v>1657</v>
      </c>
      <c r="C44" s="103">
        <v>-45.136833000000003</v>
      </c>
      <c r="D44" s="104">
        <v>146.977667</v>
      </c>
      <c r="E44" s="67" t="s">
        <v>68</v>
      </c>
      <c r="F44" s="105">
        <v>5689.0911661454447</v>
      </c>
      <c r="G44" s="106">
        <v>3.8211148777452584</v>
      </c>
      <c r="H44" s="105">
        <v>1406.6229643445413</v>
      </c>
      <c r="I44" s="106">
        <v>13.299289323679595</v>
      </c>
      <c r="J44" s="105">
        <v>126.53036189972289</v>
      </c>
      <c r="K44" s="106">
        <v>0.45724290250604577</v>
      </c>
      <c r="L44" s="107">
        <v>0.27378054502745985</v>
      </c>
      <c r="M44" s="108">
        <v>1.6951029754463834E-4</v>
      </c>
      <c r="N44" s="109">
        <v>30174.8738777158</v>
      </c>
      <c r="O44" s="110">
        <v>30059.842479670599</v>
      </c>
      <c r="P44" s="109">
        <v>118.82855033203144</v>
      </c>
      <c r="Q44" s="74">
        <f t="shared" si="1"/>
        <v>30.0598424796706</v>
      </c>
      <c r="R44" s="75">
        <f t="shared" si="0"/>
        <v>0.11882855033203144</v>
      </c>
      <c r="S44" s="106">
        <v>137.7752556305947</v>
      </c>
      <c r="T44" s="111">
        <v>0.50003335639591573</v>
      </c>
      <c r="U44" s="112">
        <v>0.51236908768878564</v>
      </c>
      <c r="V44" s="113">
        <v>3.8786268867786163E-6</v>
      </c>
      <c r="W44" s="114">
        <v>-5.2456569980063872</v>
      </c>
      <c r="X44" s="123">
        <v>7.5660151740187351E-2</v>
      </c>
      <c r="Y44" s="77">
        <v>0.2071342450709657</v>
      </c>
      <c r="Z44" s="135">
        <v>124.65520696051634</v>
      </c>
      <c r="AA44" s="125">
        <v>785.57604588175082</v>
      </c>
      <c r="AB44" s="124">
        <v>1.1646856190672929E-2</v>
      </c>
    </row>
    <row r="45" spans="1:28" x14ac:dyDescent="0.25">
      <c r="A45" s="64" t="s">
        <v>69</v>
      </c>
      <c r="B45" s="110">
        <v>1657</v>
      </c>
      <c r="C45" s="103">
        <v>-45.136833000000003</v>
      </c>
      <c r="D45" s="104">
        <v>146.977667</v>
      </c>
      <c r="E45" s="67" t="s">
        <v>70</v>
      </c>
      <c r="F45" s="105">
        <v>4722.7125408769352</v>
      </c>
      <c r="G45" s="106">
        <v>3.2741724491220534</v>
      </c>
      <c r="H45" s="105">
        <v>671.48605429086024</v>
      </c>
      <c r="I45" s="106">
        <v>13.277941335255852</v>
      </c>
      <c r="J45" s="105">
        <v>132.3300938122791</v>
      </c>
      <c r="K45" s="106">
        <v>0.54516558211533006</v>
      </c>
      <c r="L45" s="107">
        <v>0.27670696543239676</v>
      </c>
      <c r="M45" s="108">
        <v>1.8446977328440329E-4</v>
      </c>
      <c r="N45" s="109">
        <v>30359.420541031399</v>
      </c>
      <c r="O45" s="110">
        <v>30293.6871175288</v>
      </c>
      <c r="P45" s="109">
        <v>71.114068339671419</v>
      </c>
      <c r="Q45" s="74">
        <f t="shared" ref="Q45:R74" si="2">O45/1000</f>
        <v>30.293687117528801</v>
      </c>
      <c r="R45" s="75">
        <f t="shared" si="2"/>
        <v>7.1114068339671418E-2</v>
      </c>
      <c r="S45" s="106">
        <v>144.18567876095398</v>
      </c>
      <c r="T45" s="111">
        <v>0.59471703624982941</v>
      </c>
      <c r="U45" s="112">
        <v>0.51230767901709551</v>
      </c>
      <c r="V45" s="113">
        <v>4.9365644283132044E-6</v>
      </c>
      <c r="W45" s="114">
        <v>-6.4435524269468303</v>
      </c>
      <c r="X45" s="123">
        <v>9.6297278553544696E-2</v>
      </c>
      <c r="Y45" s="77">
        <v>0.20713424507096601</v>
      </c>
      <c r="Z45" s="135">
        <v>35.654551242684505</v>
      </c>
      <c r="AA45" s="125">
        <v>224.86472781713229</v>
      </c>
      <c r="AB45" s="124">
        <v>9.0850535869795598E-4</v>
      </c>
    </row>
    <row r="46" spans="1:28" x14ac:dyDescent="0.25">
      <c r="A46" s="64" t="s">
        <v>71</v>
      </c>
      <c r="B46" s="110">
        <v>1657</v>
      </c>
      <c r="C46" s="103">
        <v>-45.136833000000003</v>
      </c>
      <c r="D46" s="104">
        <v>146.977667</v>
      </c>
      <c r="E46" s="67" t="s">
        <v>72</v>
      </c>
      <c r="F46" s="105">
        <v>4798.2064062601548</v>
      </c>
      <c r="G46" s="106">
        <v>3.328927429364569</v>
      </c>
      <c r="H46" s="105">
        <v>1390.9319722321627</v>
      </c>
      <c r="I46" s="106">
        <v>13.73081794247264</v>
      </c>
      <c r="J46" s="105">
        <v>132.57299409038481</v>
      </c>
      <c r="K46" s="106">
        <v>0.43499042951391892</v>
      </c>
      <c r="L46" s="107">
        <v>0.27744974642972459</v>
      </c>
      <c r="M46" s="108">
        <v>1.8262149528732263E-4</v>
      </c>
      <c r="N46" s="109">
        <v>30445.334192245002</v>
      </c>
      <c r="O46" s="110">
        <v>30311.172940612199</v>
      </c>
      <c r="P46" s="109">
        <v>137.15418561131483</v>
      </c>
      <c r="Q46" s="74">
        <f t="shared" si="2"/>
        <v>30.311172940612199</v>
      </c>
      <c r="R46" s="75">
        <f t="shared" si="2"/>
        <v>0.13715418561131482</v>
      </c>
      <c r="S46" s="106">
        <v>144.45747962517061</v>
      </c>
      <c r="T46" s="111">
        <v>0.47729549869502091</v>
      </c>
      <c r="U46" s="112">
        <v>0.5123050959265758</v>
      </c>
      <c r="V46" s="113">
        <v>5.0445295838159265E-6</v>
      </c>
      <c r="W46" s="114">
        <v>-6.4939406252406684</v>
      </c>
      <c r="X46" s="123">
        <v>9.8403348636190172E-2</v>
      </c>
      <c r="Y46" s="77">
        <v>0.20713424507096601</v>
      </c>
      <c r="Z46" s="135">
        <v>52.028799429657084</v>
      </c>
      <c r="AA46" s="125">
        <v>338.39869547744433</v>
      </c>
      <c r="AB46" s="124">
        <v>1.6359520482990256E-3</v>
      </c>
    </row>
    <row r="47" spans="1:28" ht="15.75" customHeight="1" x14ac:dyDescent="0.25">
      <c r="A47" s="64" t="s">
        <v>73</v>
      </c>
      <c r="B47" s="102">
        <v>1575</v>
      </c>
      <c r="C47" s="103">
        <v>-44.322499999999998</v>
      </c>
      <c r="D47" s="104">
        <v>147.26419999999999</v>
      </c>
      <c r="E47" s="67" t="s">
        <v>74</v>
      </c>
      <c r="F47" s="105">
        <v>3897.8337176432992</v>
      </c>
      <c r="G47" s="106">
        <v>2.3153729794129814</v>
      </c>
      <c r="H47" s="105">
        <v>895.89553308288112</v>
      </c>
      <c r="I47" s="106">
        <v>11.866325855338422</v>
      </c>
      <c r="J47" s="105">
        <v>133.79477112239636</v>
      </c>
      <c r="K47" s="106">
        <v>0.6118911057750589</v>
      </c>
      <c r="L47" s="107">
        <v>0.27812101398475508</v>
      </c>
      <c r="M47" s="108">
        <v>1.809006118662789E-4</v>
      </c>
      <c r="N47" s="109">
        <v>30490.8161649289</v>
      </c>
      <c r="O47" s="110">
        <v>30384.644457741699</v>
      </c>
      <c r="P47" s="109">
        <v>108.43149426211839</v>
      </c>
      <c r="Q47" s="74">
        <f t="shared" si="2"/>
        <v>30.3846444577417</v>
      </c>
      <c r="R47" s="75">
        <f t="shared" si="2"/>
        <v>0.10843149426211839</v>
      </c>
      <c r="S47" s="106">
        <v>145.81905909725054</v>
      </c>
      <c r="T47" s="111">
        <v>0.66838442099887974</v>
      </c>
      <c r="U47" s="112">
        <v>0.51237581654945807</v>
      </c>
      <c r="V47" s="113">
        <v>3.8375842843214215E-6</v>
      </c>
      <c r="W47" s="114">
        <v>-5.1143974996381569</v>
      </c>
      <c r="X47" s="115">
        <v>7.4859536053149031E-2</v>
      </c>
      <c r="Y47" s="77">
        <v>0.20713424507096601</v>
      </c>
      <c r="Z47" s="135">
        <v>38.695621913083286</v>
      </c>
      <c r="AA47" s="116">
        <v>189.23915254833375</v>
      </c>
      <c r="AB47" s="117">
        <v>4.9376695160980937E-4</v>
      </c>
    </row>
    <row r="48" spans="1:28" x14ac:dyDescent="0.25">
      <c r="A48" s="64" t="s">
        <v>75</v>
      </c>
      <c r="B48" s="102">
        <v>1575</v>
      </c>
      <c r="C48" s="103">
        <v>-44.322499999999998</v>
      </c>
      <c r="D48" s="104">
        <v>147.26419999999999</v>
      </c>
      <c r="E48" s="67" t="s">
        <v>76</v>
      </c>
      <c r="F48" s="105">
        <v>4340.3065815495866</v>
      </c>
      <c r="G48" s="106">
        <v>3.2009356218062321</v>
      </c>
      <c r="H48" s="105">
        <v>2307.0052460638954</v>
      </c>
      <c r="I48" s="106">
        <v>15.986881526468668</v>
      </c>
      <c r="J48" s="105">
        <v>132.07303135250802</v>
      </c>
      <c r="K48" s="106">
        <v>0.61771696542691801</v>
      </c>
      <c r="L48" s="107">
        <v>0.28012705218061212</v>
      </c>
      <c r="M48" s="108">
        <v>1.9426682018706213E-4</v>
      </c>
      <c r="N48" s="109">
        <v>30799.862272337599</v>
      </c>
      <c r="O48" s="110">
        <v>30553.735636957201</v>
      </c>
      <c r="P48" s="109">
        <v>244.10575761377254</v>
      </c>
      <c r="Q48" s="74">
        <f t="shared" si="2"/>
        <v>30.5537356369572</v>
      </c>
      <c r="R48" s="75">
        <f t="shared" si="2"/>
        <v>0.24410575761377254</v>
      </c>
      <c r="S48" s="106">
        <v>144.01139127419714</v>
      </c>
      <c r="T48" s="111">
        <v>0.68087306174898266</v>
      </c>
      <c r="U48" s="112">
        <v>0.51233535326405311</v>
      </c>
      <c r="V48" s="113">
        <v>4.0807231425971862E-6</v>
      </c>
      <c r="W48" s="114">
        <v>-5.9037124822380882</v>
      </c>
      <c r="X48" s="115">
        <v>7.9602431786117811E-2</v>
      </c>
      <c r="Y48" s="77">
        <v>0.20713424507096601</v>
      </c>
      <c r="Z48" s="135">
        <v>24.645585118231512</v>
      </c>
      <c r="AA48" s="116">
        <v>161.61039421791148</v>
      </c>
      <c r="AB48" s="117">
        <v>6.7121060428745394E-4</v>
      </c>
    </row>
    <row r="49" spans="1:28" x14ac:dyDescent="0.25">
      <c r="A49" s="64" t="s">
        <v>77</v>
      </c>
      <c r="B49" s="110">
        <v>1500</v>
      </c>
      <c r="C49" s="103">
        <v>-44.300333000000002</v>
      </c>
      <c r="D49" s="104">
        <v>147.44649999999999</v>
      </c>
      <c r="E49" s="67" t="s">
        <v>78</v>
      </c>
      <c r="F49" s="105">
        <v>4237.5721254430555</v>
      </c>
      <c r="G49" s="106">
        <v>3.0942189273967764</v>
      </c>
      <c r="H49" s="105">
        <v>1725.3570686445591</v>
      </c>
      <c r="I49" s="106">
        <v>12.573078658623871</v>
      </c>
      <c r="J49" s="105">
        <v>132.46561919673994</v>
      </c>
      <c r="K49" s="106">
        <v>0.80161549957902167</v>
      </c>
      <c r="L49" s="107">
        <v>0.28145928404785114</v>
      </c>
      <c r="M49" s="108">
        <v>1.7039258433051139E-4</v>
      </c>
      <c r="N49" s="109">
        <v>30955.834011236999</v>
      </c>
      <c r="O49" s="110">
        <v>30767.4318409718</v>
      </c>
      <c r="P49" s="109">
        <v>189.86259000317943</v>
      </c>
      <c r="Q49" s="74">
        <f t="shared" si="2"/>
        <v>30.767431840971799</v>
      </c>
      <c r="R49" s="75">
        <f t="shared" si="2"/>
        <v>0.18986259000317943</v>
      </c>
      <c r="S49" s="106">
        <v>144.52672898460469</v>
      </c>
      <c r="T49" s="111">
        <v>0.8780495247790534</v>
      </c>
      <c r="U49" s="112">
        <v>0.51234831099457678</v>
      </c>
      <c r="V49" s="113">
        <v>3.7906158453418409E-6</v>
      </c>
      <c r="W49" s="114">
        <v>-5.6509467777121625</v>
      </c>
      <c r="X49" s="115">
        <v>7.3943325413680622E-2</v>
      </c>
      <c r="Y49" s="77">
        <v>0.20713424507096601</v>
      </c>
      <c r="Z49" s="135">
        <v>26.293717383774791</v>
      </c>
      <c r="AA49" s="116">
        <v>158.53914611863019</v>
      </c>
      <c r="AB49" s="117">
        <v>6.2145475626781434E-4</v>
      </c>
    </row>
    <row r="50" spans="1:28" x14ac:dyDescent="0.25">
      <c r="A50" s="64" t="s">
        <v>79</v>
      </c>
      <c r="B50" s="110">
        <v>1548</v>
      </c>
      <c r="C50" s="103">
        <v>-44.322499999999998</v>
      </c>
      <c r="D50" s="104">
        <v>147.26419999999999</v>
      </c>
      <c r="E50" s="67" t="s">
        <v>80</v>
      </c>
      <c r="F50" s="105">
        <v>4656.1144766319121</v>
      </c>
      <c r="G50" s="106">
        <v>2.7045676102064173</v>
      </c>
      <c r="H50" s="105">
        <v>483.58121366356812</v>
      </c>
      <c r="I50" s="106">
        <v>8.7872194809789637</v>
      </c>
      <c r="J50" s="105">
        <v>130.48619468181434</v>
      </c>
      <c r="K50" s="106">
        <v>0.45861650020226918</v>
      </c>
      <c r="L50" s="107">
        <v>0.27986857086795452</v>
      </c>
      <c r="M50" s="108">
        <v>2.4370714908688109E-4</v>
      </c>
      <c r="N50" s="109">
        <v>30818.750613091601</v>
      </c>
      <c r="O50" s="110">
        <v>30770.6147271349</v>
      </c>
      <c r="P50" s="109">
        <v>58.311432331169158</v>
      </c>
      <c r="Q50" s="74">
        <f t="shared" si="2"/>
        <v>30.770614727134902</v>
      </c>
      <c r="R50" s="75">
        <f t="shared" si="2"/>
        <v>5.8311432331169158E-2</v>
      </c>
      <c r="S50" s="106">
        <v>142.3683568515755</v>
      </c>
      <c r="T50" s="111">
        <v>0.50093055057285785</v>
      </c>
      <c r="U50" s="112">
        <v>0.51238874269554247</v>
      </c>
      <c r="V50" s="113">
        <v>4.1504942372870227E-6</v>
      </c>
      <c r="W50" s="114">
        <v>-4.8622479109539096</v>
      </c>
      <c r="X50" s="115">
        <v>8.0963452519848753E-2</v>
      </c>
      <c r="Y50" s="77">
        <v>0.20713424507096601</v>
      </c>
      <c r="Z50" s="135">
        <v>31.199856409255901</v>
      </c>
      <c r="AA50" s="116">
        <v>168.41118649063966</v>
      </c>
      <c r="AB50" s="117">
        <v>5.784033393224522E-4</v>
      </c>
    </row>
    <row r="51" spans="1:28" x14ac:dyDescent="0.25">
      <c r="A51" s="64" t="s">
        <v>81</v>
      </c>
      <c r="B51" s="110">
        <v>1575</v>
      </c>
      <c r="C51" s="165">
        <v>-44.322499999999998</v>
      </c>
      <c r="D51" s="152">
        <v>147.26419999999999</v>
      </c>
      <c r="E51" s="67" t="s">
        <v>82</v>
      </c>
      <c r="F51" s="105">
        <v>4577.8470000493662</v>
      </c>
      <c r="G51" s="106">
        <v>2.9342336546085575</v>
      </c>
      <c r="H51" s="105">
        <v>1601.9726236212205</v>
      </c>
      <c r="I51" s="106">
        <v>13.488363431453479</v>
      </c>
      <c r="J51" s="105">
        <v>131.34583448618199</v>
      </c>
      <c r="K51" s="106">
        <v>0.60404209362757133</v>
      </c>
      <c r="L51" s="107">
        <v>0.28504536262251967</v>
      </c>
      <c r="M51" s="108">
        <v>1.887936469479623E-4</v>
      </c>
      <c r="N51" s="109">
        <v>31448.551479205002</v>
      </c>
      <c r="O51" s="110">
        <v>31286.499909323</v>
      </c>
      <c r="P51" s="109">
        <v>165.62142469003669</v>
      </c>
      <c r="Q51" s="74">
        <f t="shared" si="2"/>
        <v>31.286499909322998</v>
      </c>
      <c r="R51" s="75">
        <f t="shared" si="2"/>
        <v>0.16562142469003668</v>
      </c>
      <c r="S51" s="106">
        <v>143.5153747418417</v>
      </c>
      <c r="T51" s="111">
        <v>0.6634324115814636</v>
      </c>
      <c r="U51" s="112">
        <v>0.51237225660082608</v>
      </c>
      <c r="V51" s="113">
        <v>3.8880854763097662E-6</v>
      </c>
      <c r="W51" s="114">
        <v>-5.1838412129801004</v>
      </c>
      <c r="X51" s="115">
        <v>7.5844659902499736E-2</v>
      </c>
      <c r="Y51" s="77">
        <v>0.20713424507096601</v>
      </c>
      <c r="Z51" s="135">
        <v>16.573810537850925</v>
      </c>
      <c r="AA51" s="116">
        <v>91.954119717326392</v>
      </c>
      <c r="AB51" s="117">
        <v>5.5974568223139622E-4</v>
      </c>
    </row>
    <row r="52" spans="1:28" x14ac:dyDescent="0.25">
      <c r="A52" s="64" t="s">
        <v>83</v>
      </c>
      <c r="B52" s="110">
        <v>1575</v>
      </c>
      <c r="C52" s="165">
        <v>-44.322499999999998</v>
      </c>
      <c r="D52" s="152">
        <v>147.26419999999999</v>
      </c>
      <c r="E52" s="67" t="s">
        <v>84</v>
      </c>
      <c r="F52" s="105">
        <v>3766.5756012404768</v>
      </c>
      <c r="G52" s="106">
        <v>2.7390348198455978</v>
      </c>
      <c r="H52" s="105">
        <v>747.08690196862972</v>
      </c>
      <c r="I52" s="106">
        <v>15.364923423623901</v>
      </c>
      <c r="J52" s="105">
        <v>131.85403535181806</v>
      </c>
      <c r="K52" s="106">
        <v>0.62772247328204245</v>
      </c>
      <c r="L52" s="107">
        <v>0.28606267079081388</v>
      </c>
      <c r="M52" s="108">
        <v>2.2362414054243182E-4</v>
      </c>
      <c r="N52" s="109">
        <v>31561.2475617729</v>
      </c>
      <c r="O52" s="110">
        <v>31469.4897395316</v>
      </c>
      <c r="P52" s="109">
        <v>98.53745122043513</v>
      </c>
      <c r="Q52" s="74">
        <f t="shared" si="2"/>
        <v>31.4694897395316</v>
      </c>
      <c r="R52" s="75">
        <f t="shared" si="2"/>
        <v>9.8537451220435127E-2</v>
      </c>
      <c r="S52" s="106">
        <v>144.14519178536494</v>
      </c>
      <c r="T52" s="111">
        <v>0.68741546024296751</v>
      </c>
      <c r="U52" s="112">
        <v>0.51236190339282051</v>
      </c>
      <c r="V52" s="113">
        <v>4.3285680562506325E-6</v>
      </c>
      <c r="W52" s="114">
        <v>-5.3858006464513331</v>
      </c>
      <c r="X52" s="115">
        <v>8.4437128270838907E-2</v>
      </c>
      <c r="Y52" s="77">
        <v>0.20713424507096601</v>
      </c>
      <c r="Z52" s="135">
        <v>11.008273253625196</v>
      </c>
      <c r="AA52" s="116">
        <v>69.729988304460633</v>
      </c>
      <c r="AB52" s="117">
        <v>6.3757321685776981E-4</v>
      </c>
    </row>
    <row r="53" spans="1:28" x14ac:dyDescent="0.25">
      <c r="A53" s="64" t="s">
        <v>85</v>
      </c>
      <c r="B53" s="110">
        <v>1657</v>
      </c>
      <c r="C53" s="103">
        <v>-45.136833000000003</v>
      </c>
      <c r="D53" s="104">
        <v>146.977667</v>
      </c>
      <c r="E53" s="67" t="s">
        <v>86</v>
      </c>
      <c r="F53" s="105">
        <v>4120.4116198921056</v>
      </c>
      <c r="G53" s="106">
        <v>3.0010846630706389</v>
      </c>
      <c r="H53" s="105">
        <v>655.44944781573236</v>
      </c>
      <c r="I53" s="106">
        <v>14.271694499182837</v>
      </c>
      <c r="J53" s="105">
        <v>134.67282582203265</v>
      </c>
      <c r="K53" s="106">
        <v>0.47846513594825774</v>
      </c>
      <c r="L53" s="107">
        <v>0.28760532172931796</v>
      </c>
      <c r="M53" s="108">
        <v>1.9949192463137994E-4</v>
      </c>
      <c r="N53" s="109">
        <v>31663.373633626401</v>
      </c>
      <c r="O53" s="110">
        <v>31589.919888906301</v>
      </c>
      <c r="P53" s="109">
        <v>78.95538455360402</v>
      </c>
      <c r="Q53" s="74">
        <f t="shared" si="2"/>
        <v>31.589919888906302</v>
      </c>
      <c r="R53" s="75">
        <f t="shared" si="2"/>
        <v>7.8955384553604013E-2</v>
      </c>
      <c r="S53" s="106">
        <v>147.27686412517133</v>
      </c>
      <c r="T53" s="111">
        <v>0.52428006663932381</v>
      </c>
      <c r="U53" s="121">
        <v>0.51236835107717715</v>
      </c>
      <c r="V53" s="122">
        <v>4.8321589949565054E-6</v>
      </c>
      <c r="W53" s="114">
        <v>-5.2600260383128816</v>
      </c>
      <c r="X53" s="123">
        <v>9.4260647766191835E-2</v>
      </c>
      <c r="Y53" s="77">
        <v>0.20713424507096601</v>
      </c>
      <c r="Z53" s="135">
        <v>30.269483123190934</v>
      </c>
      <c r="AA53" s="125">
        <v>204.91120446243514</v>
      </c>
      <c r="AB53" s="124">
        <v>8.238232836511269E-4</v>
      </c>
    </row>
    <row r="54" spans="1:28" x14ac:dyDescent="0.25">
      <c r="A54" s="64" t="s">
        <v>87</v>
      </c>
      <c r="B54" s="102">
        <v>1575</v>
      </c>
      <c r="C54" s="165">
        <v>-44.322499999999998</v>
      </c>
      <c r="D54" s="152">
        <v>147.26419999999999</v>
      </c>
      <c r="E54" s="67" t="s">
        <v>88</v>
      </c>
      <c r="F54" s="105">
        <v>4911.3190509390424</v>
      </c>
      <c r="G54" s="106">
        <v>2.8101151950112313</v>
      </c>
      <c r="H54" s="105">
        <v>873.10957292240903</v>
      </c>
      <c r="I54" s="106">
        <v>11.235558738678382</v>
      </c>
      <c r="J54" s="105">
        <v>128.66222396617522</v>
      </c>
      <c r="K54" s="106">
        <v>0.61530333629120504</v>
      </c>
      <c r="L54" s="107">
        <v>0.28933607861531818</v>
      </c>
      <c r="M54" s="108">
        <v>1.8057106528856793E-4</v>
      </c>
      <c r="N54" s="109">
        <v>32088.233197825299</v>
      </c>
      <c r="O54" s="110">
        <v>32005.715111291502</v>
      </c>
      <c r="P54" s="109">
        <v>87.782670776897376</v>
      </c>
      <c r="Q54" s="74">
        <f t="shared" si="2"/>
        <v>32.005715111291501</v>
      </c>
      <c r="R54" s="75">
        <f t="shared" si="2"/>
        <v>8.7782670776897373E-2</v>
      </c>
      <c r="S54" s="106">
        <v>140.86917583381802</v>
      </c>
      <c r="T54" s="111">
        <v>0.67459046556860636</v>
      </c>
      <c r="U54" s="112">
        <v>0.51234614574762072</v>
      </c>
      <c r="V54" s="113">
        <v>3.309590049894459E-6</v>
      </c>
      <c r="W54" s="114">
        <v>-5.6931841256269156</v>
      </c>
      <c r="X54" s="115">
        <v>6.4559982870845675E-2</v>
      </c>
      <c r="Y54" s="77">
        <v>0.20713424507096601</v>
      </c>
      <c r="Z54" s="135">
        <v>26.565194523421599</v>
      </c>
      <c r="AA54" s="116">
        <v>122.9870116825073</v>
      </c>
      <c r="AB54" s="117">
        <v>6.2725591844660985E-4</v>
      </c>
    </row>
    <row r="55" spans="1:28" x14ac:dyDescent="0.25">
      <c r="A55" s="64" t="s">
        <v>89</v>
      </c>
      <c r="B55" s="110">
        <v>1575</v>
      </c>
      <c r="C55" s="165">
        <v>-44.322499999999998</v>
      </c>
      <c r="D55" s="152">
        <v>147.26419999999999</v>
      </c>
      <c r="E55" s="67" t="s">
        <v>90</v>
      </c>
      <c r="F55" s="105">
        <v>5486.4747596025636</v>
      </c>
      <c r="G55" s="106">
        <v>3.3753783143532572</v>
      </c>
      <c r="H55" s="105">
        <v>1378.6078587365757</v>
      </c>
      <c r="I55" s="106">
        <v>12.595179180382045</v>
      </c>
      <c r="J55" s="105">
        <v>131.81154569647924</v>
      </c>
      <c r="K55" s="106">
        <v>0.61527209263649019</v>
      </c>
      <c r="L55" s="107">
        <v>0.29231564733563137</v>
      </c>
      <c r="M55" s="108">
        <v>1.7322405406675892E-4</v>
      </c>
      <c r="N55" s="109">
        <v>32362.757869690799</v>
      </c>
      <c r="O55" s="110">
        <v>32246.555682914401</v>
      </c>
      <c r="P55" s="109">
        <v>119.83426924731178</v>
      </c>
      <c r="Q55" s="74">
        <f t="shared" si="2"/>
        <v>32.246555682914398</v>
      </c>
      <c r="R55" s="75">
        <f t="shared" si="2"/>
        <v>0.11983426924731178</v>
      </c>
      <c r="S55" s="106">
        <v>144.41556051391692</v>
      </c>
      <c r="T55" s="111">
        <v>0.67588458772494098</v>
      </c>
      <c r="U55" s="112">
        <v>0.51236443969198442</v>
      </c>
      <c r="V55" s="113">
        <v>3.9501787117625425E-6</v>
      </c>
      <c r="W55" s="114">
        <v>-5.336325204444714</v>
      </c>
      <c r="X55" s="115">
        <v>7.7055909077410223E-2</v>
      </c>
      <c r="Y55" s="77">
        <v>0.20713424507096601</v>
      </c>
      <c r="Z55" s="135">
        <v>30.226440854860765</v>
      </c>
      <c r="AA55" s="116">
        <v>156.68674954569875</v>
      </c>
      <c r="AB55" s="117">
        <v>5.4945443778738057E-4</v>
      </c>
    </row>
    <row r="56" spans="1:28" x14ac:dyDescent="0.25">
      <c r="A56" s="64" t="s">
        <v>91</v>
      </c>
      <c r="B56" s="102">
        <v>1575</v>
      </c>
      <c r="C56" s="103">
        <v>-44.322499999999998</v>
      </c>
      <c r="D56" s="104">
        <v>147.26419999999999</v>
      </c>
      <c r="E56" s="67" t="s">
        <v>92</v>
      </c>
      <c r="F56" s="105">
        <v>4067.2508681473805</v>
      </c>
      <c r="G56" s="106">
        <v>2.3373447583399307</v>
      </c>
      <c r="H56" s="105">
        <v>662.38649133031072</v>
      </c>
      <c r="I56" s="106">
        <v>11.798074113194758</v>
      </c>
      <c r="J56" s="105">
        <v>132.04514562621262</v>
      </c>
      <c r="K56" s="106">
        <v>0.61282786533855682</v>
      </c>
      <c r="L56" s="107">
        <v>0.2929969159335174</v>
      </c>
      <c r="M56" s="108">
        <v>1.9307012423855848E-4</v>
      </c>
      <c r="N56" s="109">
        <v>32442.193445281599</v>
      </c>
      <c r="O56" s="110">
        <v>32366.8794360752</v>
      </c>
      <c r="P56" s="109">
        <v>82.142921262604574</v>
      </c>
      <c r="Q56" s="74">
        <f t="shared" si="2"/>
        <v>32.366879436075202</v>
      </c>
      <c r="R56" s="75">
        <f t="shared" si="2"/>
        <v>8.2142921262604571E-2</v>
      </c>
      <c r="S56" s="106">
        <v>144.72070435596106</v>
      </c>
      <c r="T56" s="111">
        <v>0.67249893695983487</v>
      </c>
      <c r="U56" s="112">
        <v>0.51234695771365857</v>
      </c>
      <c r="V56" s="113">
        <v>4.9300404318451975E-6</v>
      </c>
      <c r="W56" s="114">
        <v>-5.6773451507974304</v>
      </c>
      <c r="X56" s="115">
        <v>9.6170015329437086E-2</v>
      </c>
      <c r="Y56" s="77">
        <v>0.20713424507096601</v>
      </c>
      <c r="Z56" s="135">
        <v>13.86623801417249</v>
      </c>
      <c r="AA56" s="116">
        <v>67.446072348715859</v>
      </c>
      <c r="AB56" s="117">
        <v>5.7200233406758062E-4</v>
      </c>
    </row>
    <row r="57" spans="1:28" x14ac:dyDescent="0.25">
      <c r="A57" s="64" t="s">
        <v>93</v>
      </c>
      <c r="B57" s="102">
        <v>1575</v>
      </c>
      <c r="C57" s="103">
        <v>-44.322499999999998</v>
      </c>
      <c r="D57" s="104">
        <v>147.26419999999999</v>
      </c>
      <c r="E57" s="67" t="s">
        <v>94</v>
      </c>
      <c r="F57" s="105">
        <v>5638.1270336063353</v>
      </c>
      <c r="G57" s="106">
        <v>3.1076809426035403</v>
      </c>
      <c r="H57" s="105">
        <v>2073.3718004062794</v>
      </c>
      <c r="I57" s="106">
        <v>10.409658458926447</v>
      </c>
      <c r="J57" s="105">
        <v>130.30863321847997</v>
      </c>
      <c r="K57" s="106">
        <v>0.65071981523361455</v>
      </c>
      <c r="L57" s="107">
        <v>0.29471948323424663</v>
      </c>
      <c r="M57" s="108">
        <v>1.7325672699751047E-4</v>
      </c>
      <c r="N57" s="109">
        <v>32724.324471686799</v>
      </c>
      <c r="O57" s="110">
        <v>32553.931226685501</v>
      </c>
      <c r="P57" s="109">
        <v>170.77327199996037</v>
      </c>
      <c r="Q57" s="74">
        <f t="shared" si="2"/>
        <v>32.553931226685499</v>
      </c>
      <c r="R57" s="75">
        <f t="shared" si="2"/>
        <v>0.17077327199996037</v>
      </c>
      <c r="S57" s="106">
        <v>142.89301913001853</v>
      </c>
      <c r="T57" s="111">
        <v>0.71690072482236233</v>
      </c>
      <c r="U57" s="112">
        <v>0.51235339450660089</v>
      </c>
      <c r="V57" s="113">
        <v>4.39189987519147E-6</v>
      </c>
      <c r="W57" s="114">
        <v>-5.5517830008533497</v>
      </c>
      <c r="X57" s="115">
        <v>8.567253842265829E-2</v>
      </c>
      <c r="Y57" s="77">
        <v>0.20713424507096601</v>
      </c>
      <c r="Z57" s="135">
        <v>33.763981287499277</v>
      </c>
      <c r="AA57" s="116">
        <v>143.989002889246</v>
      </c>
      <c r="AB57" s="117">
        <v>4.3640905754574276E-4</v>
      </c>
    </row>
    <row r="58" spans="1:28" x14ac:dyDescent="0.25">
      <c r="A58" s="64" t="s">
        <v>95</v>
      </c>
      <c r="B58" s="110">
        <v>1575</v>
      </c>
      <c r="C58" s="103">
        <v>-44.322499999999998</v>
      </c>
      <c r="D58" s="104">
        <v>147.26419999999999</v>
      </c>
      <c r="E58" s="67" t="s">
        <v>96</v>
      </c>
      <c r="F58" s="105">
        <v>4983.403869354318</v>
      </c>
      <c r="G58" s="106">
        <v>2.5426561333418536</v>
      </c>
      <c r="H58" s="105">
        <v>1353.0100762106874</v>
      </c>
      <c r="I58" s="106">
        <v>7.6107876857420438</v>
      </c>
      <c r="J58" s="105">
        <v>129.04698122733183</v>
      </c>
      <c r="K58" s="106">
        <v>0.44933438831074229</v>
      </c>
      <c r="L58" s="107">
        <v>0.30334621496625758</v>
      </c>
      <c r="M58" s="108">
        <v>2.0751755144010652E-4</v>
      </c>
      <c r="N58" s="109">
        <v>33888.655028637797</v>
      </c>
      <c r="O58" s="110">
        <v>33762.709424561501</v>
      </c>
      <c r="P58" s="109">
        <v>128.42932551529032</v>
      </c>
      <c r="Q58" s="74">
        <f t="shared" si="2"/>
        <v>33.7627094245615</v>
      </c>
      <c r="R58" s="75">
        <f t="shared" si="2"/>
        <v>0.12842932551529032</v>
      </c>
      <c r="S58" s="106">
        <v>141.99379831839377</v>
      </c>
      <c r="T58" s="111">
        <v>0.49710397211455459</v>
      </c>
      <c r="U58" s="112">
        <v>0.51232312854212581</v>
      </c>
      <c r="V58" s="113">
        <v>4.4446026173144672E-6</v>
      </c>
      <c r="W58" s="114">
        <v>-6.1421794302063404</v>
      </c>
      <c r="X58" s="115">
        <v>8.670060778394241E-2</v>
      </c>
      <c r="Y58" s="77">
        <v>0.20713424507096601</v>
      </c>
      <c r="Z58" s="135">
        <v>43.350669839408049</v>
      </c>
      <c r="AA58" s="116">
        <v>201.75301270260169</v>
      </c>
      <c r="AB58" s="117">
        <v>6.4506850123290148E-4</v>
      </c>
    </row>
    <row r="59" spans="1:28" x14ac:dyDescent="0.25">
      <c r="A59" s="64" t="s">
        <v>97</v>
      </c>
      <c r="B59" s="110">
        <v>1575</v>
      </c>
      <c r="C59" s="103">
        <v>-44.322499999999998</v>
      </c>
      <c r="D59" s="104">
        <v>147.26419999999999</v>
      </c>
      <c r="E59" s="67" t="s">
        <v>98</v>
      </c>
      <c r="F59" s="105">
        <v>4870.8264513137929</v>
      </c>
      <c r="G59" s="106">
        <v>3.1489537912956922</v>
      </c>
      <c r="H59" s="105">
        <v>3169.8849833442309</v>
      </c>
      <c r="I59" s="106">
        <v>13.910192587374357</v>
      </c>
      <c r="J59" s="105">
        <v>131.5464133358588</v>
      </c>
      <c r="K59" s="104">
        <v>0.5954125825098372</v>
      </c>
      <c r="L59" s="107">
        <v>0.30696858356447865</v>
      </c>
      <c r="M59" s="108">
        <v>1.8017782942411661E-4</v>
      </c>
      <c r="N59" s="109">
        <v>34269.799386180901</v>
      </c>
      <c r="O59" s="110">
        <v>33968.591811455502</v>
      </c>
      <c r="P59" s="137">
        <v>302.45467167474601</v>
      </c>
      <c r="Q59" s="74">
        <f t="shared" si="2"/>
        <v>33.968591811455504</v>
      </c>
      <c r="R59" s="75">
        <f t="shared" si="2"/>
        <v>0.30245467167474599</v>
      </c>
      <c r="S59" s="116">
        <v>144.82823797849088</v>
      </c>
      <c r="T59" s="138">
        <v>0.66716170678283726</v>
      </c>
      <c r="U59" s="166">
        <v>0.51236776580853249</v>
      </c>
      <c r="V59" s="167">
        <v>9.6587079277435713E-6</v>
      </c>
      <c r="W59" s="114">
        <v>-5.2714428401234859</v>
      </c>
      <c r="X59" s="104">
        <v>0.18851123299104941</v>
      </c>
      <c r="Y59" s="77">
        <v>0.20713424507096601</v>
      </c>
      <c r="Z59" s="105">
        <v>46.980363070536448</v>
      </c>
      <c r="AA59" s="106">
        <v>266.72171608116525</v>
      </c>
      <c r="AB59" s="107">
        <v>1.6351815228616536E-3</v>
      </c>
    </row>
    <row r="60" spans="1:28" x14ac:dyDescent="0.25">
      <c r="A60" s="64" t="s">
        <v>99</v>
      </c>
      <c r="B60" s="127">
        <v>1657</v>
      </c>
      <c r="C60" s="77">
        <v>-45.136833000000003</v>
      </c>
      <c r="D60" s="115">
        <v>146.977667</v>
      </c>
      <c r="E60" s="67" t="s">
        <v>100</v>
      </c>
      <c r="F60" s="105">
        <v>4772.1557360673241</v>
      </c>
      <c r="G60" s="106">
        <v>2.7563705736601389</v>
      </c>
      <c r="H60" s="105">
        <v>2137.5420740129343</v>
      </c>
      <c r="I60" s="106">
        <v>11.440079865003204</v>
      </c>
      <c r="J60" s="105">
        <v>130.3688515028274</v>
      </c>
      <c r="K60" s="106">
        <v>0.4047083748421586</v>
      </c>
      <c r="L60" s="107">
        <v>0.30760863141160888</v>
      </c>
      <c r="M60" s="108">
        <v>1.7268884159875292E-4</v>
      </c>
      <c r="N60" s="109">
        <v>34397.076663499902</v>
      </c>
      <c r="O60" s="110">
        <v>34189.630734886399</v>
      </c>
      <c r="P60" s="109">
        <v>207.88083140989124</v>
      </c>
      <c r="Q60" s="74">
        <f t="shared" si="2"/>
        <v>34.1896307348864</v>
      </c>
      <c r="R60" s="75">
        <f t="shared" si="2"/>
        <v>0.20788083140989125</v>
      </c>
      <c r="S60" s="106">
        <v>143.62147659694807</v>
      </c>
      <c r="T60" s="111">
        <v>0.45379369086811927</v>
      </c>
      <c r="U60" s="112">
        <v>0.51231875898622936</v>
      </c>
      <c r="V60" s="113">
        <v>4.7775153307887316E-6</v>
      </c>
      <c r="W60" s="114">
        <v>-6.2274161059205912</v>
      </c>
      <c r="X60" s="115">
        <v>9.3194716950142809E-2</v>
      </c>
      <c r="Y60" s="77">
        <v>0.20713424507096601</v>
      </c>
      <c r="Z60" s="135">
        <v>46.173717532389844</v>
      </c>
      <c r="AA60" s="116">
        <v>249.38545791190853</v>
      </c>
      <c r="AB60" s="117">
        <v>1.2722912042348437E-3</v>
      </c>
    </row>
    <row r="61" spans="1:28" x14ac:dyDescent="0.25">
      <c r="A61" s="64" t="s">
        <v>101</v>
      </c>
      <c r="B61" s="110">
        <v>1689</v>
      </c>
      <c r="C61" s="103">
        <v>-44.337330000000001</v>
      </c>
      <c r="D61" s="104">
        <v>146.88566700000001</v>
      </c>
      <c r="E61" s="67" t="s">
        <v>102</v>
      </c>
      <c r="F61" s="105">
        <v>4494.8937778577774</v>
      </c>
      <c r="G61" s="106">
        <v>2.3510227673059658</v>
      </c>
      <c r="H61" s="105">
        <v>1279.9407538224393</v>
      </c>
      <c r="I61" s="106">
        <v>24.78018471947389</v>
      </c>
      <c r="J61" s="105">
        <v>130.96707581328593</v>
      </c>
      <c r="K61" s="106">
        <v>0.58572842434720673</v>
      </c>
      <c r="L61" s="107">
        <v>0.30747095013243569</v>
      </c>
      <c r="M61" s="108">
        <v>4.0816242216242101E-4</v>
      </c>
      <c r="N61" s="109">
        <v>34421.879612104</v>
      </c>
      <c r="O61" s="110">
        <v>34225.104340121397</v>
      </c>
      <c r="P61" s="109">
        <v>144.92096470516742</v>
      </c>
      <c r="Q61" s="74">
        <f t="shared" si="2"/>
        <v>34.225104340121398</v>
      </c>
      <c r="R61" s="75">
        <f t="shared" si="2"/>
        <v>0.14492096470516741</v>
      </c>
      <c r="S61" s="106">
        <v>144.29497939660448</v>
      </c>
      <c r="T61" s="111">
        <v>0.64804618753617849</v>
      </c>
      <c r="U61" s="166">
        <v>0.51235866879802938</v>
      </c>
      <c r="V61" s="167">
        <v>4.0309727256815363E-6</v>
      </c>
      <c r="W61" s="75">
        <v>-5.4488977011191153</v>
      </c>
      <c r="X61" s="104">
        <v>7.8631953262956231E-2</v>
      </c>
      <c r="Y61" s="77">
        <v>0.20713424507096601</v>
      </c>
      <c r="Z61" s="105">
        <v>69.278729008218235</v>
      </c>
      <c r="AA61" s="106">
        <v>291.82278436486189</v>
      </c>
      <c r="AB61" s="107">
        <v>2.9993221784195574E-3</v>
      </c>
    </row>
    <row r="62" spans="1:28" s="9" customFormat="1" x14ac:dyDescent="0.25">
      <c r="A62" s="64" t="s">
        <v>103</v>
      </c>
      <c r="B62" s="110">
        <v>1689</v>
      </c>
      <c r="C62" s="103">
        <v>-44.337330000000001</v>
      </c>
      <c r="D62" s="104">
        <v>146.88566700000001</v>
      </c>
      <c r="E62" s="67" t="s">
        <v>104</v>
      </c>
      <c r="F62" s="105">
        <v>5018.7156766256257</v>
      </c>
      <c r="G62" s="106">
        <v>3.3238063602226524</v>
      </c>
      <c r="H62" s="105">
        <v>1595.6040564164236</v>
      </c>
      <c r="I62" s="106">
        <v>31.044234216327215</v>
      </c>
      <c r="J62" s="105">
        <v>125.32662395922833</v>
      </c>
      <c r="K62" s="106">
        <v>0.66869253006904439</v>
      </c>
      <c r="L62" s="107">
        <v>0.3070326221227096</v>
      </c>
      <c r="M62" s="108">
        <v>4.644769419213421E-4</v>
      </c>
      <c r="N62" s="109">
        <v>34509.425545211197</v>
      </c>
      <c r="O62" s="110">
        <v>34361.573556529896</v>
      </c>
      <c r="P62" s="109">
        <v>163.43601929074032</v>
      </c>
      <c r="Q62" s="74">
        <f t="shared" si="2"/>
        <v>34.361573556529898</v>
      </c>
      <c r="R62" s="75">
        <f t="shared" si="2"/>
        <v>0.16343601929074031</v>
      </c>
      <c r="S62" s="106">
        <v>138.13379338653871</v>
      </c>
      <c r="T62" s="111">
        <v>0.73979365271799813</v>
      </c>
      <c r="U62" s="166">
        <v>0.51231719166889</v>
      </c>
      <c r="V62" s="167">
        <v>5.6183298681030471E-6</v>
      </c>
      <c r="W62" s="75">
        <v>-6.2579896751713271</v>
      </c>
      <c r="X62" s="104">
        <v>0.10959643780022252</v>
      </c>
      <c r="Y62" s="77">
        <v>0.20713424507096601</v>
      </c>
      <c r="Z62" s="105">
        <v>54.845901591692083</v>
      </c>
      <c r="AA62" s="106">
        <v>297.86510395748678</v>
      </c>
      <c r="AB62" s="107">
        <v>2.261623879615514E-3</v>
      </c>
    </row>
    <row r="63" spans="1:28" s="9" customFormat="1" x14ac:dyDescent="0.25">
      <c r="A63" s="64" t="s">
        <v>105</v>
      </c>
      <c r="B63" s="110">
        <v>1500</v>
      </c>
      <c r="C63" s="103">
        <v>-44.300333000000002</v>
      </c>
      <c r="D63" s="104">
        <v>147.44649999999999</v>
      </c>
      <c r="E63" s="67" t="s">
        <v>106</v>
      </c>
      <c r="F63" s="105">
        <v>4100.7932772391696</v>
      </c>
      <c r="G63" s="106">
        <v>3.1729683406068609</v>
      </c>
      <c r="H63" s="105">
        <v>2812.5018092745522</v>
      </c>
      <c r="I63" s="106">
        <v>14.278441196293048</v>
      </c>
      <c r="J63" s="105">
        <v>129.69875226151095</v>
      </c>
      <c r="K63" s="104">
        <v>0.70601255744217251</v>
      </c>
      <c r="L63" s="107">
        <v>0.31129799857143436</v>
      </c>
      <c r="M63" s="108">
        <v>1.9674481808415836E-4</v>
      </c>
      <c r="N63" s="109">
        <v>34906.377076123601</v>
      </c>
      <c r="O63" s="110">
        <v>34588.427159574101</v>
      </c>
      <c r="P63" s="137">
        <v>321.64908037754788</v>
      </c>
      <c r="Q63" s="74">
        <f>O63/1000</f>
        <v>34.588427159574103</v>
      </c>
      <c r="R63" s="75">
        <f t="shared" si="2"/>
        <v>0.32164908037754786</v>
      </c>
      <c r="S63" s="116">
        <v>143.04439497181568</v>
      </c>
      <c r="T63" s="138">
        <v>0.78948321104302943</v>
      </c>
      <c r="U63" s="112">
        <v>0.51236862167979291</v>
      </c>
      <c r="V63" s="113">
        <v>6.0283642582447344E-6</v>
      </c>
      <c r="W63" s="114">
        <v>-5.2547474086417356</v>
      </c>
      <c r="X63" s="115">
        <v>0.11765678074665915</v>
      </c>
      <c r="Y63" s="77">
        <v>0.20713424507096601</v>
      </c>
      <c r="Z63" s="105">
        <v>39.605887942606302</v>
      </c>
      <c r="AA63" s="106">
        <v>269.35451538769246</v>
      </c>
      <c r="AB63" s="107">
        <v>9.1643793419812596E-4</v>
      </c>
    </row>
    <row r="64" spans="1:28" x14ac:dyDescent="0.25">
      <c r="A64" s="64" t="s">
        <v>107</v>
      </c>
      <c r="B64" s="110">
        <v>1575</v>
      </c>
      <c r="C64" s="103">
        <v>-44.322499999999998</v>
      </c>
      <c r="D64" s="104">
        <v>147.26419999999999</v>
      </c>
      <c r="E64" s="67" t="s">
        <v>108</v>
      </c>
      <c r="F64" s="105">
        <v>4122.3907428386437</v>
      </c>
      <c r="G64" s="106">
        <v>2.5818521718170548</v>
      </c>
      <c r="H64" s="105">
        <v>1607.5393168989622</v>
      </c>
      <c r="I64" s="106">
        <v>9.603642491257057</v>
      </c>
      <c r="J64" s="105">
        <v>131.56008385244755</v>
      </c>
      <c r="K64" s="106">
        <v>0.45177802065937456</v>
      </c>
      <c r="L64" s="107">
        <v>0.32371227929906982</v>
      </c>
      <c r="M64" s="108">
        <v>2.8371132109589317E-4</v>
      </c>
      <c r="N64" s="109">
        <v>36477.484956331602</v>
      </c>
      <c r="O64" s="110">
        <v>36297.250392847098</v>
      </c>
      <c r="P64" s="109">
        <v>189.74639207347252</v>
      </c>
      <c r="Q64" s="74">
        <f t="shared" si="2"/>
        <v>36.297250392847097</v>
      </c>
      <c r="R64" s="75">
        <f t="shared" si="2"/>
        <v>0.18974639207347252</v>
      </c>
      <c r="S64" s="106">
        <v>145.79971292806911</v>
      </c>
      <c r="T64" s="111">
        <v>0.50676710844549111</v>
      </c>
      <c r="U64" s="112">
        <v>0.51231308868227976</v>
      </c>
      <c r="V64" s="113">
        <v>4.5416015352260401E-6</v>
      </c>
      <c r="W64" s="114">
        <v>-6.3380263991408281</v>
      </c>
      <c r="X64" s="115">
        <v>8.8592760100227458E-2</v>
      </c>
      <c r="Y64" s="77">
        <v>0.20713424507096601</v>
      </c>
      <c r="Z64" s="135">
        <v>20.378006334403235</v>
      </c>
      <c r="AA64" s="116">
        <v>119.57520440325803</v>
      </c>
      <c r="AB64" s="117">
        <v>5.9544930012031755E-4</v>
      </c>
    </row>
    <row r="65" spans="1:28" s="9" customFormat="1" x14ac:dyDescent="0.25">
      <c r="A65" s="64" t="s">
        <v>109</v>
      </c>
      <c r="B65" s="110">
        <v>1657</v>
      </c>
      <c r="C65" s="103">
        <v>-45.136833000000003</v>
      </c>
      <c r="D65" s="104">
        <v>146.977667</v>
      </c>
      <c r="E65" s="67" t="s">
        <v>110</v>
      </c>
      <c r="F65" s="105">
        <v>5344.238166020099</v>
      </c>
      <c r="G65" s="106">
        <v>3.4392157232733211</v>
      </c>
      <c r="H65" s="105">
        <v>1270.3547174968078</v>
      </c>
      <c r="I65" s="106">
        <v>12.764557050539889</v>
      </c>
      <c r="J65" s="105">
        <v>126.32686455276487</v>
      </c>
      <c r="K65" s="106">
        <v>0.45339427475575905</v>
      </c>
      <c r="L65" s="107">
        <v>0.32183723149827237</v>
      </c>
      <c r="M65" s="108">
        <v>1.8153228779991534E-4</v>
      </c>
      <c r="N65" s="109">
        <v>36435.784360222598</v>
      </c>
      <c r="O65" s="110">
        <v>36325.380091090497</v>
      </c>
      <c r="P65" s="109">
        <v>114.61249452321759</v>
      </c>
      <c r="Q65" s="74">
        <f t="shared" si="2"/>
        <v>36.325380091090494</v>
      </c>
      <c r="R65" s="75">
        <f t="shared" si="2"/>
        <v>0.11461249452321759</v>
      </c>
      <c r="S65" s="106">
        <v>140.01119806685594</v>
      </c>
      <c r="T65" s="111">
        <v>0.50455795000563253</v>
      </c>
      <c r="U65" s="121">
        <v>0.51232998935161933</v>
      </c>
      <c r="V65" s="122">
        <v>4.4126101809692547E-6</v>
      </c>
      <c r="W65" s="114">
        <v>-6.008346013770538</v>
      </c>
      <c r="X65" s="123">
        <v>8.6076533167054617E-2</v>
      </c>
      <c r="Y65" s="77">
        <v>0.20713424507096601</v>
      </c>
      <c r="Z65" s="135">
        <v>19.40485183512396</v>
      </c>
      <c r="AA65" s="116">
        <v>117.34203201985825</v>
      </c>
      <c r="AB65" s="117">
        <v>6.2952136529628266E-4</v>
      </c>
    </row>
    <row r="66" spans="1:28" s="9" customFormat="1" x14ac:dyDescent="0.25">
      <c r="A66" s="64" t="s">
        <v>111</v>
      </c>
      <c r="B66" s="110">
        <v>1500</v>
      </c>
      <c r="C66" s="103">
        <v>-44.300333000000002</v>
      </c>
      <c r="D66" s="104">
        <v>147.44649999999999</v>
      </c>
      <c r="E66" s="67" t="s">
        <v>112</v>
      </c>
      <c r="F66" s="105">
        <v>3697.6460565351717</v>
      </c>
      <c r="G66" s="106">
        <v>3.5365409728654091</v>
      </c>
      <c r="H66" s="105">
        <v>468.58481502607799</v>
      </c>
      <c r="I66" s="106">
        <v>17.25859170774185</v>
      </c>
      <c r="J66" s="105">
        <v>130.30455837304845</v>
      </c>
      <c r="K66" s="106">
        <v>0.85863821876652524</v>
      </c>
      <c r="L66" s="107">
        <v>0.32737403977941021</v>
      </c>
      <c r="M66" s="108">
        <v>2.6739379802357652E-4</v>
      </c>
      <c r="N66" s="109">
        <v>37017.011125523299</v>
      </c>
      <c r="O66" s="110">
        <v>36958.372895765002</v>
      </c>
      <c r="P66" s="109">
        <v>76.909993058684009</v>
      </c>
      <c r="Q66" s="74">
        <f t="shared" si="2"/>
        <v>36.958372895765002</v>
      </c>
      <c r="R66" s="75">
        <f t="shared" si="2"/>
        <v>7.6909993058684012E-2</v>
      </c>
      <c r="S66" s="106">
        <v>144.67837592494465</v>
      </c>
      <c r="T66" s="111">
        <v>0.95387447509882783</v>
      </c>
      <c r="U66" s="112">
        <v>0.5123523234432642</v>
      </c>
      <c r="V66" s="113">
        <v>5.9565716672186782E-6</v>
      </c>
      <c r="W66" s="114">
        <v>-5.5726761717989071</v>
      </c>
      <c r="X66" s="115">
        <v>0.11619450113371771</v>
      </c>
      <c r="Y66" s="77">
        <v>0.20713424507096601</v>
      </c>
      <c r="Z66" s="135">
        <v>4.6368173667120463</v>
      </c>
      <c r="AA66" s="116">
        <v>38.530973630646848</v>
      </c>
      <c r="AB66" s="117">
        <v>8.3194061780294062E-4</v>
      </c>
    </row>
    <row r="67" spans="1:28" s="9" customFormat="1" x14ac:dyDescent="0.25">
      <c r="A67" s="64" t="s">
        <v>113</v>
      </c>
      <c r="B67" s="110">
        <v>1657</v>
      </c>
      <c r="C67" s="103">
        <v>-45.136833000000003</v>
      </c>
      <c r="D67" s="104">
        <v>146.977667</v>
      </c>
      <c r="E67" s="67" t="s">
        <v>114</v>
      </c>
      <c r="F67" s="105">
        <v>4295.4284648543708</v>
      </c>
      <c r="G67" s="106">
        <v>3.6396652252070436</v>
      </c>
      <c r="H67" s="105">
        <v>1260.0828943815143</v>
      </c>
      <c r="I67" s="106">
        <v>16.596959195757446</v>
      </c>
      <c r="J67" s="105">
        <v>125.68643872295038</v>
      </c>
      <c r="K67" s="106">
        <v>0.58957959523535697</v>
      </c>
      <c r="L67" s="107">
        <v>0.3279107160696802</v>
      </c>
      <c r="M67" s="108">
        <v>2.2350806040909944E-4</v>
      </c>
      <c r="N67" s="109">
        <v>37277.627803975804</v>
      </c>
      <c r="O67" s="110">
        <v>37141.3343631303</v>
      </c>
      <c r="P67" s="109">
        <v>142.18283732709139</v>
      </c>
      <c r="Q67" s="74">
        <f t="shared" si="2"/>
        <v>37.141334363130298</v>
      </c>
      <c r="R67" s="75">
        <f t="shared" si="2"/>
        <v>0.14218283732709139</v>
      </c>
      <c r="S67" s="106">
        <v>139.62301491895337</v>
      </c>
      <c r="T67" s="111">
        <v>0.65736160872078431</v>
      </c>
      <c r="U67" s="121">
        <v>0.5122848312364684</v>
      </c>
      <c r="V67" s="122">
        <v>4.8836581883706598E-6</v>
      </c>
      <c r="W67" s="114">
        <v>-6.889242770369286</v>
      </c>
      <c r="X67" s="123">
        <v>9.5265239571991525E-2</v>
      </c>
      <c r="Y67" s="77">
        <v>0.20713424507096601</v>
      </c>
      <c r="Z67" s="135">
        <v>35.562640946699361</v>
      </c>
      <c r="AA67" s="125">
        <v>279.93262709933367</v>
      </c>
      <c r="AB67" s="124">
        <v>1.0808763416917501E-3</v>
      </c>
    </row>
    <row r="68" spans="1:28" x14ac:dyDescent="0.25">
      <c r="A68" s="64" t="s">
        <v>115</v>
      </c>
      <c r="B68" s="110">
        <v>1460</v>
      </c>
      <c r="C68" s="165">
        <v>-44.322499999999998</v>
      </c>
      <c r="D68" s="152">
        <v>147.26419999999999</v>
      </c>
      <c r="E68" s="67" t="s">
        <v>116</v>
      </c>
      <c r="F68" s="105">
        <v>4558.6367674886396</v>
      </c>
      <c r="G68" s="106">
        <v>3.66844312095881</v>
      </c>
      <c r="H68" s="105">
        <v>761.14783731747843</v>
      </c>
      <c r="I68" s="106">
        <v>12.736539954084957</v>
      </c>
      <c r="J68" s="105">
        <v>130.37189234226477</v>
      </c>
      <c r="K68" s="106">
        <v>0.92417135803670392</v>
      </c>
      <c r="L68" s="107">
        <v>0.33572253424134063</v>
      </c>
      <c r="M68" s="108">
        <v>2.1991658101420004E-4</v>
      </c>
      <c r="N68" s="109">
        <v>38138.151274661701</v>
      </c>
      <c r="O68" s="110">
        <v>38061.0323525114</v>
      </c>
      <c r="P68" s="109">
        <v>93.356646516913287</v>
      </c>
      <c r="Q68" s="74">
        <f t="shared" si="2"/>
        <v>38.061032352511397</v>
      </c>
      <c r="R68" s="75">
        <f t="shared" si="2"/>
        <v>9.3356646516913291E-2</v>
      </c>
      <c r="S68" s="106">
        <v>145.20495460919958</v>
      </c>
      <c r="T68" s="111">
        <v>1.0300341722170305</v>
      </c>
      <c r="U68" s="112">
        <v>0.51232189956578056</v>
      </c>
      <c r="V68" s="113">
        <v>6.8905323445442237E-6</v>
      </c>
      <c r="W68" s="114">
        <v>-6.1661530011325461</v>
      </c>
      <c r="X68" s="115">
        <v>0.13441321838303488</v>
      </c>
      <c r="Y68" s="77">
        <v>0.20713424507096601</v>
      </c>
      <c r="Z68" s="135">
        <v>5.6021136539019318</v>
      </c>
      <c r="AA68" s="116">
        <v>34.339301544084407</v>
      </c>
      <c r="AB68" s="117">
        <v>6.148608923390843E-4</v>
      </c>
    </row>
    <row r="69" spans="1:28" x14ac:dyDescent="0.25">
      <c r="A69" s="64" t="s">
        <v>117</v>
      </c>
      <c r="B69" s="110">
        <v>1500</v>
      </c>
      <c r="C69" s="103">
        <v>-44.300333000000002</v>
      </c>
      <c r="D69" s="104">
        <v>147.44649999999999</v>
      </c>
      <c r="E69" s="67" t="s">
        <v>118</v>
      </c>
      <c r="F69" s="105">
        <v>4112.8217466273964</v>
      </c>
      <c r="G69" s="106">
        <v>3.1411641769945007</v>
      </c>
      <c r="H69" s="105">
        <v>1355.1064066547306</v>
      </c>
      <c r="I69" s="106">
        <v>11.771958239870223</v>
      </c>
      <c r="J69" s="105">
        <v>131.45677997872761</v>
      </c>
      <c r="K69" s="106">
        <v>0.94307123135008475</v>
      </c>
      <c r="L69" s="107">
        <v>0.34866357622859334</v>
      </c>
      <c r="M69" s="108">
        <v>2.2214052705585763E-4</v>
      </c>
      <c r="N69" s="109">
        <v>39854.3926241503</v>
      </c>
      <c r="O69" s="110">
        <v>39702.297574260701</v>
      </c>
      <c r="P69" s="109">
        <v>157.82735239571377</v>
      </c>
      <c r="Q69" s="74">
        <f t="shared" si="2"/>
        <v>39.702297574260704</v>
      </c>
      <c r="R69" s="75">
        <f t="shared" si="2"/>
        <v>0.15782735239571377</v>
      </c>
      <c r="S69" s="106">
        <v>147.09401852813249</v>
      </c>
      <c r="T69" s="111">
        <v>1.0572973818983356</v>
      </c>
      <c r="U69" s="112">
        <v>0.51232503903809323</v>
      </c>
      <c r="V69" s="113">
        <v>4.2113197088284649E-6</v>
      </c>
      <c r="W69" s="114">
        <v>-6.1049114951838845</v>
      </c>
      <c r="X69" s="115">
        <v>8.2149971497010851E-2</v>
      </c>
      <c r="Y69" s="77">
        <v>0.20713424507096601</v>
      </c>
      <c r="Z69" s="135">
        <v>40.528429462192378</v>
      </c>
      <c r="AA69" s="116">
        <v>229.15543063548782</v>
      </c>
      <c r="AB69" s="117">
        <v>6.5766761471197676E-4</v>
      </c>
    </row>
    <row r="70" spans="1:28" x14ac:dyDescent="0.25">
      <c r="A70" s="64" t="s">
        <v>119</v>
      </c>
      <c r="B70" s="110">
        <v>1575</v>
      </c>
      <c r="C70" s="165">
        <v>-44.322499999999998</v>
      </c>
      <c r="D70" s="152">
        <v>147.26419999999999</v>
      </c>
      <c r="E70" s="67" t="s">
        <v>120</v>
      </c>
      <c r="F70" s="105">
        <v>5136.6445283891062</v>
      </c>
      <c r="G70" s="106">
        <v>2.8598107710318295</v>
      </c>
      <c r="H70" s="105">
        <v>1122.6787005102556</v>
      </c>
      <c r="I70" s="106">
        <v>8.3892441677002125</v>
      </c>
      <c r="J70" s="105">
        <v>125.35850036998441</v>
      </c>
      <c r="K70" s="106">
        <v>0.45624003052612722</v>
      </c>
      <c r="L70" s="107">
        <v>0.35884752284682825</v>
      </c>
      <c r="M70" s="108">
        <v>2.3781916317190658E-4</v>
      </c>
      <c r="N70" s="109">
        <v>41544.409705204103</v>
      </c>
      <c r="O70" s="110">
        <v>41443.034235114901</v>
      </c>
      <c r="P70" s="109">
        <v>108.86748729100373</v>
      </c>
      <c r="Q70" s="74">
        <f t="shared" si="2"/>
        <v>41.443034235114901</v>
      </c>
      <c r="R70" s="75">
        <f t="shared" si="2"/>
        <v>0.10886748729100372</v>
      </c>
      <c r="S70" s="106">
        <v>140.96213305989852</v>
      </c>
      <c r="T70" s="111">
        <v>0.51486506523760789</v>
      </c>
      <c r="U70" s="112">
        <v>0.51234654587753836</v>
      </c>
      <c r="V70" s="113">
        <v>4.7876128443525073E-6</v>
      </c>
      <c r="W70" s="114">
        <v>-5.6853788143229611</v>
      </c>
      <c r="X70" s="115">
        <v>9.339168856683483E-2</v>
      </c>
      <c r="Y70" s="77">
        <v>0.20713424507096601</v>
      </c>
      <c r="Z70" s="135">
        <v>9.9977991233225882</v>
      </c>
      <c r="AA70" s="116">
        <v>51.3339449749568</v>
      </c>
      <c r="AB70" s="117">
        <v>5.1612098585763838E-4</v>
      </c>
    </row>
    <row r="71" spans="1:28" x14ac:dyDescent="0.25">
      <c r="A71" s="64" t="s">
        <v>121</v>
      </c>
      <c r="B71" s="110">
        <v>1689</v>
      </c>
      <c r="C71" s="103">
        <v>-44.337330000000001</v>
      </c>
      <c r="D71" s="104">
        <v>146.88566700000001</v>
      </c>
      <c r="E71" s="67" t="s">
        <v>122</v>
      </c>
      <c r="F71" s="68">
        <v>4997.6268977202817</v>
      </c>
      <c r="G71" s="118">
        <v>2.988323589373417</v>
      </c>
      <c r="H71" s="68">
        <v>1560.2385285140319</v>
      </c>
      <c r="I71" s="118">
        <v>28.445141983307707</v>
      </c>
      <c r="J71" s="68">
        <v>125.60334137167439</v>
      </c>
      <c r="K71" s="118">
        <v>0.6005853568598819</v>
      </c>
      <c r="L71" s="70">
        <v>0.36634297455844744</v>
      </c>
      <c r="M71" s="119">
        <v>4.4552536829110372E-4</v>
      </c>
      <c r="N71" s="72">
        <v>42587.498022637803</v>
      </c>
      <c r="O71" s="120">
        <v>42442.698242471597</v>
      </c>
      <c r="P71" s="72">
        <v>158.38299531018222</v>
      </c>
      <c r="Q71" s="74">
        <f t="shared" si="2"/>
        <v>42.4426982424716</v>
      </c>
      <c r="R71" s="75">
        <f t="shared" si="2"/>
        <v>0.15838299531018221</v>
      </c>
      <c r="S71" s="118">
        <v>141.63705776614134</v>
      </c>
      <c r="T71" s="76">
        <v>0.68022253458735671</v>
      </c>
      <c r="U71" s="150">
        <v>0.51228665569052378</v>
      </c>
      <c r="V71" s="151">
        <v>6.1986003617858909E-6</v>
      </c>
      <c r="W71" s="75">
        <v>-6.853653249978553</v>
      </c>
      <c r="X71" s="152">
        <v>0.12091574096703504</v>
      </c>
      <c r="Y71" s="77">
        <v>0.20713424507096601</v>
      </c>
      <c r="Z71" s="68">
        <v>61.381711916446214</v>
      </c>
      <c r="AA71" s="118">
        <v>305.42723748045108</v>
      </c>
      <c r="AB71" s="70">
        <v>2.6936130016743513E-3</v>
      </c>
    </row>
    <row r="72" spans="1:28" x14ac:dyDescent="0.25">
      <c r="A72" s="64" t="s">
        <v>123</v>
      </c>
      <c r="B72" s="102">
        <v>1575</v>
      </c>
      <c r="C72" s="165">
        <v>-44.322499999999998</v>
      </c>
      <c r="D72" s="152">
        <v>147.26419999999999</v>
      </c>
      <c r="E72" s="67" t="s">
        <v>124</v>
      </c>
      <c r="F72" s="105">
        <v>4598.6277013056524</v>
      </c>
      <c r="G72" s="106">
        <v>2.8195564873685255</v>
      </c>
      <c r="H72" s="105">
        <v>1329.313444284752</v>
      </c>
      <c r="I72" s="106">
        <v>12.174977249959541</v>
      </c>
      <c r="J72" s="105">
        <v>127.58204128424966</v>
      </c>
      <c r="K72" s="106">
        <v>0.64056563958784374</v>
      </c>
      <c r="L72" s="107">
        <v>0.44422280662239783</v>
      </c>
      <c r="M72" s="108">
        <v>2.4558299321412623E-4</v>
      </c>
      <c r="N72" s="109">
        <v>54036.632923791301</v>
      </c>
      <c r="O72" s="110">
        <v>53903.3792777614</v>
      </c>
      <c r="P72" s="109">
        <v>145.72374667519773</v>
      </c>
      <c r="Q72" s="74">
        <f t="shared" si="2"/>
        <v>53.903379277761402</v>
      </c>
      <c r="R72" s="75">
        <f t="shared" si="2"/>
        <v>0.14572374667519772</v>
      </c>
      <c r="S72" s="106">
        <v>148.60470611283122</v>
      </c>
      <c r="T72" s="111">
        <v>0.74862862722651158</v>
      </c>
      <c r="U72" s="112">
        <v>0.51230800880703209</v>
      </c>
      <c r="V72" s="113">
        <v>4.9111950513455747E-6</v>
      </c>
      <c r="W72" s="114">
        <v>-6.4371192336099003</v>
      </c>
      <c r="X72" s="115">
        <v>9.5802399575247527E-2</v>
      </c>
      <c r="Y72" s="77">
        <v>0.20713424507096601</v>
      </c>
      <c r="Z72" s="135">
        <v>23.340599758779263</v>
      </c>
      <c r="AA72" s="116">
        <v>116.96617268243172</v>
      </c>
      <c r="AB72" s="117">
        <v>5.0920551073811173E-4</v>
      </c>
    </row>
    <row r="73" spans="1:28" x14ac:dyDescent="0.25">
      <c r="A73" s="64" t="s">
        <v>125</v>
      </c>
      <c r="B73" s="110">
        <v>1689</v>
      </c>
      <c r="C73" s="103">
        <v>-44.337330000000001</v>
      </c>
      <c r="D73" s="104">
        <v>146.88566700000001</v>
      </c>
      <c r="E73" s="67" t="s">
        <v>126</v>
      </c>
      <c r="F73" s="68">
        <v>4890.8639848824541</v>
      </c>
      <c r="G73" s="118">
        <v>3.1262223146938433</v>
      </c>
      <c r="H73" s="68">
        <v>940.94476060098498</v>
      </c>
      <c r="I73" s="118">
        <v>30.475896589960549</v>
      </c>
      <c r="J73" s="68">
        <v>119.12732676305882</v>
      </c>
      <c r="K73" s="118">
        <v>0.63395733415344591</v>
      </c>
      <c r="L73" s="70">
        <v>0.44629095038754002</v>
      </c>
      <c r="M73" s="119">
        <v>5.0469715965147826E-4</v>
      </c>
      <c r="N73" s="72">
        <v>54923.734552118098</v>
      </c>
      <c r="O73" s="120">
        <v>54834.271125855899</v>
      </c>
      <c r="P73" s="72">
        <v>127.63161143516216</v>
      </c>
      <c r="Q73" s="74">
        <f t="shared" si="2"/>
        <v>54.834271125855899</v>
      </c>
      <c r="R73" s="75">
        <f t="shared" si="2"/>
        <v>0.12763161143516216</v>
      </c>
      <c r="S73" s="118">
        <v>139.12238941252383</v>
      </c>
      <c r="T73" s="76">
        <v>0.74206756224859072</v>
      </c>
      <c r="U73" s="150">
        <v>0.51225055552536269</v>
      </c>
      <c r="V73" s="151">
        <v>6.9426542998839779E-6</v>
      </c>
      <c r="W73" s="75">
        <v>-7.5578570967693715</v>
      </c>
      <c r="X73" s="152">
        <v>0.13542995836992142</v>
      </c>
      <c r="Y73" s="77">
        <v>0.20713424507096601</v>
      </c>
      <c r="Z73" s="68">
        <v>43.569666618557491</v>
      </c>
      <c r="AA73" s="118">
        <v>232.37155529897328</v>
      </c>
      <c r="AB73" s="70">
        <v>1.4336998040952839E-3</v>
      </c>
    </row>
    <row r="74" spans="1:28" x14ac:dyDescent="0.25">
      <c r="A74" s="88" t="s">
        <v>127</v>
      </c>
      <c r="B74" s="168">
        <v>1523</v>
      </c>
      <c r="C74" s="169">
        <v>-44.337330000000001</v>
      </c>
      <c r="D74" s="170">
        <v>146.88566700000001</v>
      </c>
      <c r="E74" s="91" t="s">
        <v>128</v>
      </c>
      <c r="F74" s="171">
        <v>4547.9507095716108</v>
      </c>
      <c r="G74" s="172">
        <v>3.0220733957007888</v>
      </c>
      <c r="H74" s="171">
        <v>1053.3194471706761</v>
      </c>
      <c r="I74" s="172">
        <v>9.6952917609563709</v>
      </c>
      <c r="J74" s="171">
        <v>120.5361761819439</v>
      </c>
      <c r="K74" s="172">
        <v>0.54127514752135486</v>
      </c>
      <c r="L74" s="173">
        <v>0.52254911589974606</v>
      </c>
      <c r="M74" s="174">
        <v>3.4323240465909292E-4</v>
      </c>
      <c r="N74" s="175">
        <v>67587.0973892818</v>
      </c>
      <c r="O74" s="176">
        <v>67480.084783605897</v>
      </c>
      <c r="P74" s="175">
        <v>133.95750482259234</v>
      </c>
      <c r="Q74" s="98">
        <f t="shared" si="2"/>
        <v>67.480084783605903</v>
      </c>
      <c r="R74" s="99">
        <f t="shared" si="2"/>
        <v>0.13395750482259233</v>
      </c>
      <c r="S74" s="172">
        <v>145.88983582294821</v>
      </c>
      <c r="T74" s="177">
        <v>0.6574560915080373</v>
      </c>
      <c r="U74" s="178">
        <v>0.51237278429121302</v>
      </c>
      <c r="V74" s="179">
        <v>5.4211964986063999E-6</v>
      </c>
      <c r="W74" s="180">
        <v>-5.1735475869330028</v>
      </c>
      <c r="X74" s="181">
        <v>0.10575096849251127</v>
      </c>
      <c r="Y74" s="101">
        <v>0.20713424507096601</v>
      </c>
      <c r="Z74" s="187">
        <v>50.935906607276017</v>
      </c>
      <c r="AA74" s="182">
        <v>302.70343262183383</v>
      </c>
      <c r="AB74" s="183">
        <v>8.9804756401683087E-4</v>
      </c>
    </row>
    <row r="75" spans="1:28" ht="23.25" customHeight="1" x14ac:dyDescent="0.25">
      <c r="A75" s="195" t="s">
        <v>179</v>
      </c>
    </row>
    <row r="76" spans="1:28" ht="15.75" customHeight="1" x14ac:dyDescent="0.25">
      <c r="A76" s="195" t="s">
        <v>163</v>
      </c>
      <c r="Q76" s="63"/>
      <c r="S76" s="35"/>
      <c r="T76" s="35"/>
      <c r="U76" s="35"/>
      <c r="V76" s="198"/>
    </row>
    <row r="77" spans="1:28" ht="15.75" customHeight="1" x14ac:dyDescent="0.25">
      <c r="A77" s="196" t="s">
        <v>177</v>
      </c>
      <c r="Q77" s="63"/>
      <c r="S77" s="35"/>
      <c r="U77" s="35"/>
    </row>
    <row r="78" spans="1:28" ht="15.75" customHeight="1" x14ac:dyDescent="0.25">
      <c r="A78" s="196" t="s">
        <v>180</v>
      </c>
      <c r="Q78" s="63"/>
      <c r="S78" s="35"/>
      <c r="T78" s="35"/>
      <c r="U78" s="35"/>
    </row>
    <row r="79" spans="1:28" ht="15.75" customHeight="1" x14ac:dyDescent="0.25">
      <c r="A79" s="196" t="s">
        <v>181</v>
      </c>
      <c r="Q79" s="63"/>
      <c r="S79" s="35"/>
      <c r="T79" s="35"/>
      <c r="U79" s="35"/>
    </row>
    <row r="80" spans="1:28" ht="15.75" customHeight="1" x14ac:dyDescent="0.25">
      <c r="A80" s="196" t="s">
        <v>178</v>
      </c>
      <c r="Q80" s="63"/>
      <c r="S80" s="35"/>
      <c r="T80" s="35"/>
      <c r="U80" s="35"/>
    </row>
    <row r="81" spans="1:28" ht="15.75" customHeight="1" x14ac:dyDescent="0.25">
      <c r="A81" s="196" t="s">
        <v>173</v>
      </c>
      <c r="Q81" s="63"/>
      <c r="S81" s="35"/>
      <c r="T81" s="35"/>
      <c r="U81" s="35"/>
    </row>
    <row r="82" spans="1:28" ht="15.75" customHeight="1" x14ac:dyDescent="0.25">
      <c r="A82" s="196" t="s">
        <v>182</v>
      </c>
      <c r="Q82" s="63"/>
      <c r="S82" s="35"/>
      <c r="T82" s="35"/>
      <c r="U82" s="35"/>
    </row>
    <row r="83" spans="1:28" ht="15.75" customHeight="1" x14ac:dyDescent="0.25">
      <c r="A83" s="196" t="s">
        <v>174</v>
      </c>
      <c r="Q83" s="63"/>
      <c r="S83" s="35"/>
      <c r="T83" s="35"/>
      <c r="U83" s="35"/>
    </row>
    <row r="84" spans="1:28" ht="15.75" customHeight="1" x14ac:dyDescent="0.25">
      <c r="A84" s="196" t="s">
        <v>175</v>
      </c>
      <c r="Q84" s="63"/>
      <c r="S84" s="35"/>
      <c r="T84" s="35"/>
      <c r="U84" s="35"/>
    </row>
    <row r="85" spans="1:28" x14ac:dyDescent="0.25">
      <c r="A85" s="197" t="s">
        <v>164</v>
      </c>
      <c r="Q85" s="63"/>
      <c r="S85" s="35"/>
      <c r="T85" s="35"/>
      <c r="U85" s="35"/>
    </row>
    <row r="86" spans="1:28" x14ac:dyDescent="0.25">
      <c r="S86" s="35"/>
      <c r="T86" s="35"/>
      <c r="U86" s="35"/>
    </row>
    <row r="87" spans="1:28" x14ac:dyDescent="0.25">
      <c r="A87" s="7"/>
      <c r="S87" s="35"/>
      <c r="T87" s="35"/>
      <c r="U87" s="35"/>
    </row>
    <row r="88" spans="1:28" x14ac:dyDescent="0.25">
      <c r="A88" s="194" t="s">
        <v>157</v>
      </c>
    </row>
    <row r="89" spans="1:28" x14ac:dyDescent="0.25">
      <c r="A89" s="33" t="s">
        <v>159</v>
      </c>
    </row>
    <row r="90" spans="1:28" x14ac:dyDescent="0.25">
      <c r="A90" s="33" t="s">
        <v>158</v>
      </c>
      <c r="S90" s="49"/>
      <c r="T90" s="50"/>
      <c r="U90" s="50"/>
      <c r="V90" s="51"/>
      <c r="W90" s="51"/>
      <c r="X90" s="51"/>
      <c r="Y90" s="51"/>
    </row>
    <row r="91" spans="1:28" x14ac:dyDescent="0.25">
      <c r="A91" s="33" t="s">
        <v>160</v>
      </c>
      <c r="S91" s="49"/>
      <c r="T91" s="50"/>
      <c r="U91" s="50"/>
      <c r="V91" s="51"/>
      <c r="W91" s="51"/>
      <c r="X91" s="51"/>
      <c r="Y91" s="51"/>
    </row>
    <row r="92" spans="1:28" x14ac:dyDescent="0.25">
      <c r="A92" s="33" t="s">
        <v>162</v>
      </c>
    </row>
    <row r="93" spans="1:28" x14ac:dyDescent="0.25">
      <c r="O93" s="52"/>
      <c r="P93" s="52"/>
      <c r="R93" s="53"/>
      <c r="S93" s="54"/>
      <c r="T93" s="55"/>
      <c r="U93" s="54"/>
      <c r="V93" s="37"/>
    </row>
    <row r="94" spans="1:28" x14ac:dyDescent="0.25">
      <c r="O94" s="52"/>
      <c r="P94" s="52"/>
      <c r="R94" s="53"/>
      <c r="S94" s="54"/>
      <c r="T94" s="55"/>
      <c r="U94" s="54"/>
      <c r="V94" s="51"/>
      <c r="W94" s="51"/>
    </row>
    <row r="95" spans="1:28" x14ac:dyDescent="0.25">
      <c r="O95" s="52"/>
      <c r="P95" s="52"/>
      <c r="R95" s="53"/>
      <c r="S95" s="54"/>
      <c r="T95" s="55"/>
      <c r="U95" s="54"/>
      <c r="V95" s="37"/>
    </row>
    <row r="96" spans="1:28" x14ac:dyDescent="0.25">
      <c r="A96" s="35"/>
      <c r="B96" s="56"/>
      <c r="C96" s="57"/>
      <c r="D96" s="57"/>
      <c r="E96" s="58"/>
      <c r="F96" s="40"/>
      <c r="G96" s="40"/>
      <c r="H96" s="40"/>
      <c r="I96" s="40"/>
      <c r="J96" s="51"/>
      <c r="K96" s="51"/>
      <c r="L96" s="41"/>
      <c r="M96" s="41"/>
      <c r="N96" s="59"/>
      <c r="O96" s="60"/>
      <c r="P96" s="60"/>
      <c r="Q96" s="61"/>
      <c r="R96" s="57"/>
      <c r="S96" s="40"/>
      <c r="T96" s="62"/>
      <c r="U96" s="54"/>
      <c r="V96" s="37"/>
      <c r="X96" s="34"/>
      <c r="Y96" s="10"/>
      <c r="Z96" s="54"/>
      <c r="AA96" s="40"/>
      <c r="AB96" s="37"/>
    </row>
    <row r="97" spans="1:28" x14ac:dyDescent="0.25">
      <c r="O97" s="52"/>
      <c r="P97" s="52"/>
      <c r="R97" s="53"/>
      <c r="S97" s="54"/>
      <c r="T97" s="55"/>
      <c r="U97" s="54"/>
      <c r="V97" s="37"/>
    </row>
    <row r="98" spans="1:28" x14ac:dyDescent="0.25">
      <c r="O98" s="52"/>
      <c r="P98" s="52"/>
      <c r="R98" s="53"/>
      <c r="S98" s="54"/>
      <c r="T98" s="55"/>
      <c r="U98" s="54"/>
      <c r="V98" s="37"/>
    </row>
    <row r="99" spans="1:28" x14ac:dyDescent="0.25">
      <c r="A99" s="35"/>
      <c r="B99" s="56"/>
      <c r="C99" s="57"/>
      <c r="D99" s="57"/>
      <c r="E99" s="58"/>
      <c r="F99" s="40"/>
      <c r="G99" s="40"/>
      <c r="H99" s="40"/>
      <c r="I99" s="40"/>
      <c r="J99" s="51"/>
      <c r="K99" s="51"/>
      <c r="L99" s="41"/>
      <c r="M99" s="41"/>
      <c r="N99" s="59"/>
      <c r="O99" s="60"/>
      <c r="P99" s="60"/>
      <c r="Q99" s="61"/>
      <c r="R99" s="57"/>
      <c r="S99" s="40"/>
      <c r="T99" s="62"/>
      <c r="U99" s="54"/>
      <c r="V99" s="37"/>
      <c r="X99" s="34"/>
      <c r="Y99" s="10"/>
      <c r="Z99" s="54"/>
      <c r="AA99" s="40"/>
      <c r="AB99" s="37"/>
    </row>
    <row r="100" spans="1:28" x14ac:dyDescent="0.25">
      <c r="A100" s="35"/>
      <c r="B100" s="56"/>
      <c r="C100" s="57"/>
      <c r="D100" s="57"/>
      <c r="E100" s="58"/>
      <c r="F100" s="40"/>
      <c r="G100" s="40"/>
      <c r="H100" s="40"/>
      <c r="I100" s="40"/>
      <c r="J100" s="51"/>
      <c r="K100" s="51"/>
      <c r="L100" s="41"/>
      <c r="M100" s="41"/>
      <c r="N100" s="59"/>
      <c r="O100" s="60"/>
      <c r="P100" s="60"/>
      <c r="Q100" s="61"/>
      <c r="R100" s="57"/>
      <c r="S100" s="40"/>
      <c r="T100" s="62"/>
      <c r="U100" s="54"/>
      <c r="V100" s="37"/>
      <c r="X100" s="34"/>
      <c r="Y100" s="10"/>
      <c r="Z100" s="54"/>
      <c r="AA100" s="40"/>
      <c r="AB100" s="37"/>
    </row>
    <row r="101" spans="1:28" x14ac:dyDescent="0.25">
      <c r="O101" s="52"/>
      <c r="P101" s="52"/>
      <c r="R101" s="53"/>
      <c r="S101" s="54"/>
      <c r="T101" s="55"/>
      <c r="U101" s="54"/>
      <c r="V101" s="37"/>
    </row>
    <row r="102" spans="1:28" x14ac:dyDescent="0.25">
      <c r="O102" s="52"/>
      <c r="P102" s="52"/>
      <c r="R102" s="53"/>
      <c r="S102" s="54"/>
      <c r="T102" s="55"/>
      <c r="U102" s="54"/>
      <c r="V102" s="37"/>
    </row>
    <row r="103" spans="1:28" x14ac:dyDescent="0.25">
      <c r="A103" s="35"/>
      <c r="B103" s="56"/>
      <c r="C103" s="57"/>
      <c r="D103" s="57"/>
      <c r="E103" s="58"/>
      <c r="F103" s="40"/>
      <c r="G103" s="40"/>
      <c r="H103" s="40"/>
      <c r="I103" s="40"/>
      <c r="J103" s="51"/>
      <c r="K103" s="51"/>
      <c r="L103" s="41"/>
      <c r="M103" s="41"/>
      <c r="N103" s="59"/>
      <c r="O103" s="60"/>
      <c r="P103" s="60"/>
      <c r="Q103" s="61"/>
      <c r="R103" s="57"/>
      <c r="S103" s="40"/>
      <c r="T103" s="62"/>
      <c r="U103" s="54"/>
      <c r="V103" s="37"/>
      <c r="X103" s="34"/>
      <c r="Y103" s="10"/>
      <c r="Z103" s="54"/>
      <c r="AA103" s="40"/>
      <c r="AB103" s="37"/>
    </row>
    <row r="104" spans="1:28" x14ac:dyDescent="0.25">
      <c r="O104" s="52"/>
      <c r="P104" s="52"/>
      <c r="R104" s="53"/>
      <c r="S104" s="54"/>
      <c r="T104" s="55"/>
      <c r="U104" s="54"/>
      <c r="V104" s="37"/>
    </row>
    <row r="107" spans="1:28" x14ac:dyDescent="0.25">
      <c r="AB107" s="35"/>
    </row>
  </sheetData>
  <mergeCells count="1">
    <mergeCell ref="A1:A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2022-05-08T11:10:57Z</dcterms:modified>
</cp:coreProperties>
</file>