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ineburns/Desktop/"/>
    </mc:Choice>
  </mc:AlternateContent>
  <xr:revisionPtr revIDLastSave="0" documentId="13_ncr:1_{7A9A10FC-3390-2F4D-8B35-F0D8443AAF97}" xr6:coauthVersionLast="47" xr6:coauthVersionMax="47" xr10:uidLastSave="{00000000-0000-0000-0000-000000000000}"/>
  <bookViews>
    <workbookView xWindow="3320" yWindow="460" windowWidth="41620" windowHeight="26640" activeTab="20" xr2:uid="{FCCF5B54-148B-DF4E-952F-3E16771AD115}"/>
  </bookViews>
  <sheets>
    <sheet name="Fig. 1n,o" sheetId="1" r:id="rId1"/>
    <sheet name="Fig. 2b" sheetId="3" r:id="rId2"/>
    <sheet name="Fig. 2d" sheetId="4" r:id="rId3"/>
    <sheet name="Fig. 2f" sheetId="5" r:id="rId4"/>
    <sheet name="Fig. 2h" sheetId="6" r:id="rId5"/>
    <sheet name="Fig. 3b" sheetId="7" r:id="rId6"/>
    <sheet name="Fig. 3d" sheetId="8" r:id="rId7"/>
    <sheet name="Fig. 3f" sheetId="9" r:id="rId8"/>
    <sheet name="Fig. 3h" sheetId="17" r:id="rId9"/>
    <sheet name="Fig. 3j" sheetId="11" r:id="rId10"/>
    <sheet name="Fig. 3k" sheetId="12" r:id="rId11"/>
    <sheet name="Fig. 4e" sheetId="13" r:id="rId12"/>
    <sheet name="Fig. 5d,e" sheetId="14" r:id="rId13"/>
    <sheet name="Fig. 5f, g" sheetId="18" r:id="rId14"/>
    <sheet name="Fig. 5h" sheetId="19" r:id="rId15"/>
    <sheet name="Fig. 5i" sheetId="21" r:id="rId16"/>
    <sheet name="Fig. 6b" sheetId="22" r:id="rId17"/>
    <sheet name="Fig. 6e" sheetId="23" r:id="rId18"/>
    <sheet name="Fig. 7c" sheetId="24" r:id="rId19"/>
    <sheet name="Fig. S1c" sheetId="25" r:id="rId20"/>
    <sheet name="Fig. S3a" sheetId="26" r:id="rId21"/>
    <sheet name="Fig. S3b" sheetId="27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74" i="27" l="1"/>
  <c r="L174" i="27"/>
  <c r="F173" i="27"/>
  <c r="E173" i="27"/>
  <c r="L172" i="27"/>
  <c r="N170" i="27"/>
  <c r="N175" i="27" s="1"/>
  <c r="M170" i="27"/>
  <c r="M175" i="27" s="1"/>
  <c r="L170" i="27"/>
  <c r="L175" i="27" s="1"/>
  <c r="K170" i="27"/>
  <c r="G170" i="27"/>
  <c r="F170" i="27"/>
  <c r="F175" i="27" s="1"/>
  <c r="E170" i="27"/>
  <c r="E175" i="27" s="1"/>
  <c r="D170" i="27"/>
  <c r="G175" i="27" s="1"/>
  <c r="N169" i="27"/>
  <c r="N174" i="27" s="1"/>
  <c r="M169" i="27"/>
  <c r="L169" i="27"/>
  <c r="K169" i="27"/>
  <c r="G169" i="27"/>
  <c r="G174" i="27" s="1"/>
  <c r="F169" i="27"/>
  <c r="F174" i="27" s="1"/>
  <c r="E169" i="27"/>
  <c r="E174" i="27" s="1"/>
  <c r="D169" i="27"/>
  <c r="N168" i="27"/>
  <c r="N173" i="27" s="1"/>
  <c r="M168" i="27"/>
  <c r="M173" i="27" s="1"/>
  <c r="L168" i="27"/>
  <c r="L173" i="27" s="1"/>
  <c r="K168" i="27"/>
  <c r="G168" i="27"/>
  <c r="G173" i="27" s="1"/>
  <c r="F168" i="27"/>
  <c r="E168" i="27"/>
  <c r="D168" i="27"/>
  <c r="N167" i="27"/>
  <c r="M167" i="27"/>
  <c r="L167" i="27"/>
  <c r="K167" i="27"/>
  <c r="N172" i="27" s="1"/>
  <c r="G167" i="27"/>
  <c r="G172" i="27" s="1"/>
  <c r="F167" i="27"/>
  <c r="F172" i="27" s="1"/>
  <c r="E167" i="27"/>
  <c r="E172" i="27" s="1"/>
  <c r="D167" i="27"/>
  <c r="I137" i="27"/>
  <c r="I136" i="27"/>
  <c r="I134" i="27"/>
  <c r="E134" i="27"/>
  <c r="I132" i="27"/>
  <c r="H132" i="27"/>
  <c r="E132" i="27"/>
  <c r="D132" i="27"/>
  <c r="E137" i="27" s="1"/>
  <c r="I131" i="27"/>
  <c r="H131" i="27"/>
  <c r="E131" i="27"/>
  <c r="E136" i="27" s="1"/>
  <c r="D131" i="27"/>
  <c r="I130" i="27"/>
  <c r="I135" i="27" s="1"/>
  <c r="H130" i="27"/>
  <c r="E130" i="27"/>
  <c r="E135" i="27" s="1"/>
  <c r="D130" i="27"/>
  <c r="I129" i="27"/>
  <c r="H129" i="27"/>
  <c r="E129" i="27"/>
  <c r="D129" i="27"/>
  <c r="O101" i="27"/>
  <c r="O106" i="27" s="1"/>
  <c r="O110" i="27" s="1"/>
  <c r="O100" i="27"/>
  <c r="O105" i="27" s="1"/>
  <c r="O109" i="27" s="1"/>
  <c r="K100" i="27"/>
  <c r="J100" i="27"/>
  <c r="F100" i="27"/>
  <c r="E100" i="27"/>
  <c r="O99" i="27"/>
  <c r="O102" i="27" s="1"/>
  <c r="O104" i="27" s="1"/>
  <c r="O108" i="27" s="1"/>
  <c r="F99" i="27"/>
  <c r="U97" i="27"/>
  <c r="U101" i="27" s="1"/>
  <c r="T97" i="27"/>
  <c r="T101" i="27" s="1"/>
  <c r="T106" i="27" s="1"/>
  <c r="T110" i="27" s="1"/>
  <c r="S97" i="27"/>
  <c r="P97" i="27"/>
  <c r="P101" i="27" s="1"/>
  <c r="O97" i="27"/>
  <c r="N97" i="27"/>
  <c r="K97" i="27"/>
  <c r="K101" i="27" s="1"/>
  <c r="J97" i="27"/>
  <c r="J101" i="27" s="1"/>
  <c r="I97" i="27"/>
  <c r="F97" i="27"/>
  <c r="F101" i="27" s="1"/>
  <c r="E97" i="27"/>
  <c r="E101" i="27" s="1"/>
  <c r="D97" i="27"/>
  <c r="U96" i="27"/>
  <c r="U100" i="27" s="1"/>
  <c r="T96" i="27"/>
  <c r="T100" i="27" s="1"/>
  <c r="T105" i="27" s="1"/>
  <c r="T109" i="27" s="1"/>
  <c r="S96" i="27"/>
  <c r="P96" i="27"/>
  <c r="P100" i="27" s="1"/>
  <c r="O96" i="27"/>
  <c r="N96" i="27"/>
  <c r="K96" i="27"/>
  <c r="J96" i="27"/>
  <c r="I96" i="27"/>
  <c r="F96" i="27"/>
  <c r="E96" i="27"/>
  <c r="D96" i="27"/>
  <c r="U95" i="27"/>
  <c r="U99" i="27" s="1"/>
  <c r="T95" i="27"/>
  <c r="T99" i="27" s="1"/>
  <c r="T104" i="27" s="1"/>
  <c r="T108" i="27" s="1"/>
  <c r="S95" i="27"/>
  <c r="P95" i="27"/>
  <c r="P99" i="27" s="1"/>
  <c r="O95" i="27"/>
  <c r="N95" i="27"/>
  <c r="K95" i="27"/>
  <c r="J95" i="27"/>
  <c r="J99" i="27" s="1"/>
  <c r="I95" i="27"/>
  <c r="K99" i="27" s="1"/>
  <c r="F95" i="27"/>
  <c r="E95" i="27"/>
  <c r="E99" i="27" s="1"/>
  <c r="D95" i="27"/>
  <c r="F67" i="27"/>
  <c r="E67" i="27"/>
  <c r="K66" i="27"/>
  <c r="J66" i="27"/>
  <c r="K62" i="27"/>
  <c r="K67" i="27" s="1"/>
  <c r="J62" i="27"/>
  <c r="J67" i="27" s="1"/>
  <c r="I62" i="27"/>
  <c r="F62" i="27"/>
  <c r="E62" i="27"/>
  <c r="D62" i="27"/>
  <c r="K61" i="27"/>
  <c r="J61" i="27"/>
  <c r="I61" i="27"/>
  <c r="F61" i="27"/>
  <c r="F66" i="27" s="1"/>
  <c r="E61" i="27"/>
  <c r="E66" i="27" s="1"/>
  <c r="D61" i="27"/>
  <c r="K60" i="27"/>
  <c r="K65" i="27" s="1"/>
  <c r="J60" i="27"/>
  <c r="J65" i="27" s="1"/>
  <c r="I60" i="27"/>
  <c r="F60" i="27"/>
  <c r="E60" i="27"/>
  <c r="D60" i="27"/>
  <c r="F65" i="27" s="1"/>
  <c r="K59" i="27"/>
  <c r="J59" i="27"/>
  <c r="I59" i="27"/>
  <c r="K64" i="27" s="1"/>
  <c r="F59" i="27"/>
  <c r="F64" i="27" s="1"/>
  <c r="E59" i="27"/>
  <c r="E64" i="27" s="1"/>
  <c r="D59" i="27"/>
  <c r="K28" i="27"/>
  <c r="J28" i="27"/>
  <c r="F28" i="27"/>
  <c r="E28" i="27"/>
  <c r="J26" i="27"/>
  <c r="F26" i="27"/>
  <c r="E26" i="27"/>
  <c r="K23" i="27"/>
  <c r="J23" i="27"/>
  <c r="I23" i="27"/>
  <c r="F23" i="27"/>
  <c r="E23" i="27"/>
  <c r="D23" i="27"/>
  <c r="K22" i="27"/>
  <c r="K27" i="27" s="1"/>
  <c r="J22" i="27"/>
  <c r="J27" i="27" s="1"/>
  <c r="I22" i="27"/>
  <c r="F22" i="27"/>
  <c r="F27" i="27" s="1"/>
  <c r="E22" i="27"/>
  <c r="E27" i="27" s="1"/>
  <c r="D22" i="27"/>
  <c r="K21" i="27"/>
  <c r="K26" i="27" s="1"/>
  <c r="J21" i="27"/>
  <c r="I21" i="27"/>
  <c r="F21" i="27"/>
  <c r="E21" i="27"/>
  <c r="D21" i="27"/>
  <c r="K20" i="27"/>
  <c r="K25" i="27" s="1"/>
  <c r="J20" i="27"/>
  <c r="J25" i="27" s="1"/>
  <c r="I20" i="27"/>
  <c r="F20" i="27"/>
  <c r="E20" i="27"/>
  <c r="E25" i="27" s="1"/>
  <c r="D20" i="27"/>
  <c r="F25" i="27" s="1"/>
  <c r="AJ183" i="26"/>
  <c r="AJ179" i="26"/>
  <c r="AI179" i="26"/>
  <c r="AF179" i="26"/>
  <c r="AF183" i="26" s="1"/>
  <c r="AE179" i="26"/>
  <c r="AJ178" i="26"/>
  <c r="AJ182" i="26" s="1"/>
  <c r="AI178" i="26"/>
  <c r="AF178" i="26"/>
  <c r="AF182" i="26" s="1"/>
  <c r="AE178" i="26"/>
  <c r="AJ177" i="26"/>
  <c r="AJ181" i="26" s="1"/>
  <c r="AI177" i="26"/>
  <c r="AF177" i="26"/>
  <c r="AE177" i="26"/>
  <c r="AF181" i="26" s="1"/>
  <c r="AJ151" i="26"/>
  <c r="AF151" i="26"/>
  <c r="AJ150" i="26"/>
  <c r="AJ147" i="26"/>
  <c r="AI147" i="26"/>
  <c r="AF147" i="26"/>
  <c r="AE147" i="26"/>
  <c r="AJ146" i="26"/>
  <c r="AI146" i="26"/>
  <c r="AF146" i="26"/>
  <c r="AE146" i="26"/>
  <c r="AF150" i="26" s="1"/>
  <c r="AJ145" i="26"/>
  <c r="AJ149" i="26" s="1"/>
  <c r="AI145" i="26"/>
  <c r="AF145" i="26"/>
  <c r="AE145" i="26"/>
  <c r="AF149" i="26" s="1"/>
  <c r="AF118" i="26"/>
  <c r="AJ115" i="26"/>
  <c r="AJ119" i="26" s="1"/>
  <c r="AI115" i="26"/>
  <c r="AF115" i="26"/>
  <c r="AF119" i="26" s="1"/>
  <c r="AE115" i="26"/>
  <c r="AJ114" i="26"/>
  <c r="AJ118" i="26" s="1"/>
  <c r="AI114" i="26"/>
  <c r="AF114" i="26"/>
  <c r="AE114" i="26"/>
  <c r="AJ113" i="26"/>
  <c r="AJ117" i="26" s="1"/>
  <c r="AI113" i="26"/>
  <c r="AF113" i="26"/>
  <c r="AE113" i="26"/>
  <c r="AF117" i="26" s="1"/>
  <c r="AJ87" i="26"/>
  <c r="AF87" i="26"/>
  <c r="AJ83" i="26"/>
  <c r="AI83" i="26"/>
  <c r="AF83" i="26"/>
  <c r="AE83" i="26"/>
  <c r="AJ82" i="26"/>
  <c r="AJ86" i="26" s="1"/>
  <c r="AI82" i="26"/>
  <c r="AF82" i="26"/>
  <c r="AF86" i="26" s="1"/>
  <c r="AE82" i="26"/>
  <c r="AJ81" i="26"/>
  <c r="AJ85" i="26" s="1"/>
  <c r="AI81" i="26"/>
  <c r="AF81" i="26"/>
  <c r="AE81" i="26"/>
  <c r="AF85" i="26" s="1"/>
  <c r="AJ53" i="26"/>
  <c r="AJ51" i="26"/>
  <c r="AJ55" i="26" s="1"/>
  <c r="AI51" i="26"/>
  <c r="AF51" i="26"/>
  <c r="AF55" i="26" s="1"/>
  <c r="AE51" i="26"/>
  <c r="AJ50" i="26"/>
  <c r="AJ54" i="26" s="1"/>
  <c r="AI50" i="26"/>
  <c r="AF50" i="26"/>
  <c r="AE50" i="26"/>
  <c r="AF54" i="26" s="1"/>
  <c r="AJ49" i="26"/>
  <c r="AI49" i="26"/>
  <c r="AF49" i="26"/>
  <c r="AE49" i="26"/>
  <c r="AF53" i="26" s="1"/>
  <c r="AJ19" i="26"/>
  <c r="AJ23" i="26" s="1"/>
  <c r="AI19" i="26"/>
  <c r="AF19" i="26"/>
  <c r="AE19" i="26"/>
  <c r="AF23" i="26" s="1"/>
  <c r="AJ18" i="26"/>
  <c r="AJ22" i="26" s="1"/>
  <c r="AI18" i="26"/>
  <c r="AF18" i="26"/>
  <c r="AE18" i="26"/>
  <c r="AF22" i="26" s="1"/>
  <c r="AJ17" i="26"/>
  <c r="AI17" i="26"/>
  <c r="AJ21" i="26" s="1"/>
  <c r="AF17" i="26"/>
  <c r="AF21" i="26" s="1"/>
  <c r="AE17" i="26"/>
  <c r="L379" i="26"/>
  <c r="K379" i="26"/>
  <c r="F378" i="26"/>
  <c r="E378" i="26"/>
  <c r="L377" i="26"/>
  <c r="K377" i="26"/>
  <c r="M375" i="26"/>
  <c r="M380" i="26" s="1"/>
  <c r="L375" i="26"/>
  <c r="L380" i="26" s="1"/>
  <c r="K375" i="26"/>
  <c r="K380" i="26" s="1"/>
  <c r="J375" i="26"/>
  <c r="G375" i="26"/>
  <c r="G380" i="26" s="1"/>
  <c r="F375" i="26"/>
  <c r="F380" i="26" s="1"/>
  <c r="E375" i="26"/>
  <c r="E380" i="26" s="1"/>
  <c r="D375" i="26"/>
  <c r="M374" i="26"/>
  <c r="M379" i="26" s="1"/>
  <c r="L374" i="26"/>
  <c r="K374" i="26"/>
  <c r="J374" i="26"/>
  <c r="G374" i="26"/>
  <c r="G379" i="26" s="1"/>
  <c r="F374" i="26"/>
  <c r="F379" i="26" s="1"/>
  <c r="E374" i="26"/>
  <c r="E379" i="26" s="1"/>
  <c r="D374" i="26"/>
  <c r="M373" i="26"/>
  <c r="M378" i="26" s="1"/>
  <c r="L373" i="26"/>
  <c r="L378" i="26" s="1"/>
  <c r="K373" i="26"/>
  <c r="K378" i="26" s="1"/>
  <c r="J373" i="26"/>
  <c r="G373" i="26"/>
  <c r="G378" i="26" s="1"/>
  <c r="F373" i="26"/>
  <c r="E373" i="26"/>
  <c r="D373" i="26"/>
  <c r="M372" i="26"/>
  <c r="L372" i="26"/>
  <c r="K372" i="26"/>
  <c r="J372" i="26"/>
  <c r="M377" i="26" s="1"/>
  <c r="G372" i="26"/>
  <c r="G377" i="26" s="1"/>
  <c r="F372" i="26"/>
  <c r="F377" i="26" s="1"/>
  <c r="E372" i="26"/>
  <c r="E377" i="26" s="1"/>
  <c r="D372" i="26"/>
  <c r="I342" i="26"/>
  <c r="E342" i="26"/>
  <c r="R341" i="26"/>
  <c r="N341" i="26"/>
  <c r="R339" i="26"/>
  <c r="R343" i="26" s="1"/>
  <c r="Q339" i="26"/>
  <c r="N339" i="26"/>
  <c r="M339" i="26"/>
  <c r="N343" i="26" s="1"/>
  <c r="I339" i="26"/>
  <c r="I343" i="26" s="1"/>
  <c r="H339" i="26"/>
  <c r="E339" i="26"/>
  <c r="E343" i="26" s="1"/>
  <c r="D339" i="26"/>
  <c r="R338" i="26"/>
  <c r="R342" i="26" s="1"/>
  <c r="Q338" i="26"/>
  <c r="N338" i="26"/>
  <c r="N342" i="26" s="1"/>
  <c r="M338" i="26"/>
  <c r="I338" i="26"/>
  <c r="H338" i="26"/>
  <c r="E338" i="26"/>
  <c r="D338" i="26"/>
  <c r="R337" i="26"/>
  <c r="Q337" i="26"/>
  <c r="N337" i="26"/>
  <c r="M337" i="26"/>
  <c r="I337" i="26"/>
  <c r="H337" i="26"/>
  <c r="I341" i="26" s="1"/>
  <c r="E337" i="26"/>
  <c r="E341" i="26" s="1"/>
  <c r="D337" i="26"/>
  <c r="N310" i="26"/>
  <c r="I310" i="26"/>
  <c r="E310" i="26"/>
  <c r="R309" i="26"/>
  <c r="R307" i="26"/>
  <c r="R311" i="26" s="1"/>
  <c r="Q307" i="26"/>
  <c r="N307" i="26"/>
  <c r="N311" i="26" s="1"/>
  <c r="M307" i="26"/>
  <c r="I307" i="26"/>
  <c r="I311" i="26" s="1"/>
  <c r="H307" i="26"/>
  <c r="E307" i="26"/>
  <c r="E311" i="26" s="1"/>
  <c r="D307" i="26"/>
  <c r="R306" i="26"/>
  <c r="R310" i="26" s="1"/>
  <c r="Q306" i="26"/>
  <c r="N306" i="26"/>
  <c r="M306" i="26"/>
  <c r="I306" i="26"/>
  <c r="H306" i="26"/>
  <c r="E306" i="26"/>
  <c r="D306" i="26"/>
  <c r="R305" i="26"/>
  <c r="Q305" i="26"/>
  <c r="N305" i="26"/>
  <c r="N309" i="26" s="1"/>
  <c r="M305" i="26"/>
  <c r="I305" i="26"/>
  <c r="I309" i="26" s="1"/>
  <c r="H305" i="26"/>
  <c r="E305" i="26"/>
  <c r="E309" i="26" s="1"/>
  <c r="D305" i="26"/>
  <c r="R278" i="26"/>
  <c r="N278" i="26"/>
  <c r="I278" i="26"/>
  <c r="R275" i="26"/>
  <c r="R279" i="26" s="1"/>
  <c r="Q275" i="26"/>
  <c r="N275" i="26"/>
  <c r="N279" i="26" s="1"/>
  <c r="M275" i="26"/>
  <c r="I275" i="26"/>
  <c r="I279" i="26" s="1"/>
  <c r="H275" i="26"/>
  <c r="E275" i="26"/>
  <c r="E279" i="26" s="1"/>
  <c r="D275" i="26"/>
  <c r="R274" i="26"/>
  <c r="Q274" i="26"/>
  <c r="N274" i="26"/>
  <c r="M274" i="26"/>
  <c r="I274" i="26"/>
  <c r="H274" i="26"/>
  <c r="E274" i="26"/>
  <c r="E278" i="26" s="1"/>
  <c r="D274" i="26"/>
  <c r="R273" i="26"/>
  <c r="R277" i="26" s="1"/>
  <c r="Q273" i="26"/>
  <c r="N273" i="26"/>
  <c r="N277" i="26" s="1"/>
  <c r="M273" i="26"/>
  <c r="I273" i="26"/>
  <c r="I277" i="26" s="1"/>
  <c r="H273" i="26"/>
  <c r="E273" i="26"/>
  <c r="D273" i="26"/>
  <c r="E277" i="26" s="1"/>
  <c r="E247" i="26"/>
  <c r="R246" i="26"/>
  <c r="N245" i="26"/>
  <c r="R243" i="26"/>
  <c r="R247" i="26" s="1"/>
  <c r="Q243" i="26"/>
  <c r="N243" i="26"/>
  <c r="N247" i="26" s="1"/>
  <c r="M243" i="26"/>
  <c r="I243" i="26"/>
  <c r="I247" i="26" s="1"/>
  <c r="H243" i="26"/>
  <c r="E243" i="26"/>
  <c r="D243" i="26"/>
  <c r="R242" i="26"/>
  <c r="Q242" i="26"/>
  <c r="N242" i="26"/>
  <c r="N246" i="26" s="1"/>
  <c r="M242" i="26"/>
  <c r="I242" i="26"/>
  <c r="I246" i="26" s="1"/>
  <c r="H242" i="26"/>
  <c r="E242" i="26"/>
  <c r="E246" i="26" s="1"/>
  <c r="D242" i="26"/>
  <c r="R241" i="26"/>
  <c r="R245" i="26" s="1"/>
  <c r="Q241" i="26"/>
  <c r="N241" i="26"/>
  <c r="M241" i="26"/>
  <c r="I241" i="26"/>
  <c r="H241" i="26"/>
  <c r="I245" i="26" s="1"/>
  <c r="E241" i="26"/>
  <c r="D241" i="26"/>
  <c r="E245" i="26" s="1"/>
  <c r="I215" i="26"/>
  <c r="E215" i="26"/>
  <c r="I214" i="26"/>
  <c r="E214" i="26"/>
  <c r="I211" i="26"/>
  <c r="H211" i="26"/>
  <c r="E211" i="26"/>
  <c r="D211" i="26"/>
  <c r="I210" i="26"/>
  <c r="H210" i="26"/>
  <c r="E210" i="26"/>
  <c r="D210" i="26"/>
  <c r="I209" i="26"/>
  <c r="I213" i="26" s="1"/>
  <c r="H209" i="26"/>
  <c r="E209" i="26"/>
  <c r="D209" i="26"/>
  <c r="E213" i="26" s="1"/>
  <c r="W183" i="26"/>
  <c r="R183" i="26"/>
  <c r="N183" i="26"/>
  <c r="AA182" i="26"/>
  <c r="AA181" i="26"/>
  <c r="W181" i="26"/>
  <c r="E181" i="26"/>
  <c r="AA179" i="26"/>
  <c r="Z179" i="26"/>
  <c r="AA183" i="26" s="1"/>
  <c r="W179" i="26"/>
  <c r="V179" i="26"/>
  <c r="R179" i="26"/>
  <c r="Q179" i="26"/>
  <c r="N179" i="26"/>
  <c r="M179" i="26"/>
  <c r="I179" i="26"/>
  <c r="I183" i="26" s="1"/>
  <c r="H179" i="26"/>
  <c r="E179" i="26"/>
  <c r="E183" i="26" s="1"/>
  <c r="D179" i="26"/>
  <c r="AA178" i="26"/>
  <c r="Z178" i="26"/>
  <c r="W178" i="26"/>
  <c r="W182" i="26" s="1"/>
  <c r="V178" i="26"/>
  <c r="R178" i="26"/>
  <c r="Q178" i="26"/>
  <c r="R182" i="26" s="1"/>
  <c r="N178" i="26"/>
  <c r="N182" i="26" s="1"/>
  <c r="M178" i="26"/>
  <c r="I178" i="26"/>
  <c r="I182" i="26" s="1"/>
  <c r="H178" i="26"/>
  <c r="E178" i="26"/>
  <c r="E182" i="26" s="1"/>
  <c r="D178" i="26"/>
  <c r="AA177" i="26"/>
  <c r="Z177" i="26"/>
  <c r="W177" i="26"/>
  <c r="V177" i="26"/>
  <c r="R177" i="26"/>
  <c r="R181" i="26" s="1"/>
  <c r="Q177" i="26"/>
  <c r="N177" i="26"/>
  <c r="N181" i="26" s="1"/>
  <c r="M177" i="26"/>
  <c r="I177" i="26"/>
  <c r="I181" i="26" s="1"/>
  <c r="H177" i="26"/>
  <c r="E177" i="26"/>
  <c r="D177" i="26"/>
  <c r="W151" i="26"/>
  <c r="R151" i="26"/>
  <c r="N151" i="26"/>
  <c r="AA150" i="26"/>
  <c r="AA149" i="26"/>
  <c r="W149" i="26"/>
  <c r="W152" i="26" s="1"/>
  <c r="E149" i="26"/>
  <c r="AA147" i="26"/>
  <c r="Z147" i="26"/>
  <c r="AA151" i="26" s="1"/>
  <c r="W147" i="26"/>
  <c r="V147" i="26"/>
  <c r="R147" i="26"/>
  <c r="Q147" i="26"/>
  <c r="N147" i="26"/>
  <c r="M147" i="26"/>
  <c r="I147" i="26"/>
  <c r="I151" i="26" s="1"/>
  <c r="H147" i="26"/>
  <c r="E147" i="26"/>
  <c r="E151" i="26" s="1"/>
  <c r="D147" i="26"/>
  <c r="AA146" i="26"/>
  <c r="Z146" i="26"/>
  <c r="W146" i="26"/>
  <c r="W150" i="26" s="1"/>
  <c r="V146" i="26"/>
  <c r="R146" i="26"/>
  <c r="Q146" i="26"/>
  <c r="R150" i="26" s="1"/>
  <c r="N146" i="26"/>
  <c r="N150" i="26" s="1"/>
  <c r="M146" i="26"/>
  <c r="I146" i="26"/>
  <c r="I150" i="26" s="1"/>
  <c r="H146" i="26"/>
  <c r="E146" i="26"/>
  <c r="E150" i="26" s="1"/>
  <c r="D146" i="26"/>
  <c r="AA145" i="26"/>
  <c r="Z145" i="26"/>
  <c r="W145" i="26"/>
  <c r="V145" i="26"/>
  <c r="R145" i="26"/>
  <c r="R149" i="26" s="1"/>
  <c r="Q145" i="26"/>
  <c r="N145" i="26"/>
  <c r="N149" i="26" s="1"/>
  <c r="M145" i="26"/>
  <c r="I145" i="26"/>
  <c r="I149" i="26" s="1"/>
  <c r="H145" i="26"/>
  <c r="E145" i="26"/>
  <c r="D145" i="26"/>
  <c r="W119" i="26"/>
  <c r="R119" i="26"/>
  <c r="N119" i="26"/>
  <c r="AA118" i="26"/>
  <c r="AA117" i="26"/>
  <c r="W117" i="26"/>
  <c r="W120" i="26" s="1"/>
  <c r="AA122" i="26" s="1"/>
  <c r="AA126" i="26" s="1"/>
  <c r="E117" i="26"/>
  <c r="AA115" i="26"/>
  <c r="Z115" i="26"/>
  <c r="AA119" i="26" s="1"/>
  <c r="W115" i="26"/>
  <c r="V115" i="26"/>
  <c r="R115" i="26"/>
  <c r="Q115" i="26"/>
  <c r="N115" i="26"/>
  <c r="M115" i="26"/>
  <c r="I115" i="26"/>
  <c r="I119" i="26" s="1"/>
  <c r="H115" i="26"/>
  <c r="E115" i="26"/>
  <c r="E119" i="26" s="1"/>
  <c r="D115" i="26"/>
  <c r="AA114" i="26"/>
  <c r="Z114" i="26"/>
  <c r="W114" i="26"/>
  <c r="W118" i="26" s="1"/>
  <c r="V114" i="26"/>
  <c r="R114" i="26"/>
  <c r="Q114" i="26"/>
  <c r="R118" i="26" s="1"/>
  <c r="N114" i="26"/>
  <c r="N118" i="26" s="1"/>
  <c r="M114" i="26"/>
  <c r="I114" i="26"/>
  <c r="I118" i="26" s="1"/>
  <c r="H114" i="26"/>
  <c r="E114" i="26"/>
  <c r="E118" i="26" s="1"/>
  <c r="D114" i="26"/>
  <c r="AA113" i="26"/>
  <c r="Z113" i="26"/>
  <c r="W113" i="26"/>
  <c r="V113" i="26"/>
  <c r="R113" i="26"/>
  <c r="R117" i="26" s="1"/>
  <c r="Q113" i="26"/>
  <c r="N113" i="26"/>
  <c r="N117" i="26" s="1"/>
  <c r="M113" i="26"/>
  <c r="I113" i="26"/>
  <c r="I117" i="26" s="1"/>
  <c r="H113" i="26"/>
  <c r="E113" i="26"/>
  <c r="D113" i="26"/>
  <c r="W87" i="26"/>
  <c r="R87" i="26"/>
  <c r="N87" i="26"/>
  <c r="AA86" i="26"/>
  <c r="AA85" i="26"/>
  <c r="W85" i="26"/>
  <c r="W88" i="26" s="1"/>
  <c r="E85" i="26"/>
  <c r="AA83" i="26"/>
  <c r="Z83" i="26"/>
  <c r="AA87" i="26" s="1"/>
  <c r="AA92" i="26" s="1"/>
  <c r="AA96" i="26" s="1"/>
  <c r="W83" i="26"/>
  <c r="V83" i="26"/>
  <c r="R83" i="26"/>
  <c r="Q83" i="26"/>
  <c r="N83" i="26"/>
  <c r="M83" i="26"/>
  <c r="I83" i="26"/>
  <c r="I87" i="26" s="1"/>
  <c r="H83" i="26"/>
  <c r="E83" i="26"/>
  <c r="E87" i="26" s="1"/>
  <c r="D83" i="26"/>
  <c r="AA82" i="26"/>
  <c r="Z82" i="26"/>
  <c r="W82" i="26"/>
  <c r="W86" i="26" s="1"/>
  <c r="V82" i="26"/>
  <c r="R82" i="26"/>
  <c r="Q82" i="26"/>
  <c r="R86" i="26" s="1"/>
  <c r="N82" i="26"/>
  <c r="N86" i="26" s="1"/>
  <c r="M82" i="26"/>
  <c r="I82" i="26"/>
  <c r="I86" i="26" s="1"/>
  <c r="H82" i="26"/>
  <c r="E82" i="26"/>
  <c r="E86" i="26" s="1"/>
  <c r="D82" i="26"/>
  <c r="AA81" i="26"/>
  <c r="Z81" i="26"/>
  <c r="W81" i="26"/>
  <c r="V81" i="26"/>
  <c r="R81" i="26"/>
  <c r="R85" i="26" s="1"/>
  <c r="Q81" i="26"/>
  <c r="N81" i="26"/>
  <c r="N85" i="26" s="1"/>
  <c r="M81" i="26"/>
  <c r="I81" i="26"/>
  <c r="I85" i="26" s="1"/>
  <c r="H81" i="26"/>
  <c r="E81" i="26"/>
  <c r="D81" i="26"/>
  <c r="W55" i="26"/>
  <c r="R55" i="26"/>
  <c r="N55" i="26"/>
  <c r="AA54" i="26"/>
  <c r="AA53" i="26"/>
  <c r="W53" i="26"/>
  <c r="AA51" i="26"/>
  <c r="Z51" i="26"/>
  <c r="AA55" i="26" s="1"/>
  <c r="W51" i="26"/>
  <c r="V51" i="26"/>
  <c r="R51" i="26"/>
  <c r="Q51" i="26"/>
  <c r="N51" i="26"/>
  <c r="M51" i="26"/>
  <c r="I51" i="26"/>
  <c r="I55" i="26" s="1"/>
  <c r="H51" i="26"/>
  <c r="E51" i="26"/>
  <c r="E55" i="26" s="1"/>
  <c r="D51" i="26"/>
  <c r="AA50" i="26"/>
  <c r="Z50" i="26"/>
  <c r="W50" i="26"/>
  <c r="W54" i="26" s="1"/>
  <c r="V50" i="26"/>
  <c r="R50" i="26"/>
  <c r="Q50" i="26"/>
  <c r="R54" i="26" s="1"/>
  <c r="N50" i="26"/>
  <c r="N54" i="26" s="1"/>
  <c r="M50" i="26"/>
  <c r="I50" i="26"/>
  <c r="I54" i="26" s="1"/>
  <c r="H50" i="26"/>
  <c r="E50" i="26"/>
  <c r="E54" i="26" s="1"/>
  <c r="D50" i="26"/>
  <c r="AA49" i="26"/>
  <c r="Z49" i="26"/>
  <c r="W49" i="26"/>
  <c r="V49" i="26"/>
  <c r="R49" i="26"/>
  <c r="Q49" i="26"/>
  <c r="R53" i="26" s="1"/>
  <c r="N49" i="26"/>
  <c r="N53" i="26" s="1"/>
  <c r="M49" i="26"/>
  <c r="I49" i="26"/>
  <c r="I53" i="26" s="1"/>
  <c r="H49" i="26"/>
  <c r="E49" i="26"/>
  <c r="D49" i="26"/>
  <c r="E53" i="26" s="1"/>
  <c r="W23" i="26"/>
  <c r="R23" i="26"/>
  <c r="N23" i="26"/>
  <c r="R22" i="26"/>
  <c r="AA21" i="26"/>
  <c r="W21" i="26"/>
  <c r="AA19" i="26"/>
  <c r="Z19" i="26"/>
  <c r="AA23" i="26" s="1"/>
  <c r="W19" i="26"/>
  <c r="V19" i="26"/>
  <c r="R19" i="26"/>
  <c r="Q19" i="26"/>
  <c r="N19" i="26"/>
  <c r="M19" i="26"/>
  <c r="I19" i="26"/>
  <c r="H19" i="26"/>
  <c r="I23" i="26" s="1"/>
  <c r="E19" i="26"/>
  <c r="E23" i="26" s="1"/>
  <c r="D19" i="26"/>
  <c r="AA18" i="26"/>
  <c r="AA22" i="26" s="1"/>
  <c r="Z18" i="26"/>
  <c r="W18" i="26"/>
  <c r="W22" i="26" s="1"/>
  <c r="V18" i="26"/>
  <c r="R18" i="26"/>
  <c r="Q18" i="26"/>
  <c r="N18" i="26"/>
  <c r="N22" i="26" s="1"/>
  <c r="M18" i="26"/>
  <c r="I18" i="26"/>
  <c r="I22" i="26" s="1"/>
  <c r="H18" i="26"/>
  <c r="E18" i="26"/>
  <c r="E22" i="26" s="1"/>
  <c r="D18" i="26"/>
  <c r="AA17" i="26"/>
  <c r="Z17" i="26"/>
  <c r="W17" i="26"/>
  <c r="V17" i="26"/>
  <c r="R17" i="26"/>
  <c r="Q17" i="26"/>
  <c r="R21" i="26" s="1"/>
  <c r="N17" i="26"/>
  <c r="N21" i="26" s="1"/>
  <c r="M17" i="26"/>
  <c r="I17" i="26"/>
  <c r="I21" i="26" s="1"/>
  <c r="H17" i="26"/>
  <c r="E17" i="26"/>
  <c r="D17" i="26"/>
  <c r="E21" i="26" s="1"/>
  <c r="K25" i="25"/>
  <c r="J25" i="25"/>
  <c r="E24" i="25"/>
  <c r="K23" i="25"/>
  <c r="J23" i="25"/>
  <c r="F23" i="25"/>
  <c r="E23" i="25"/>
  <c r="J22" i="25"/>
  <c r="K20" i="25"/>
  <c r="J20" i="25"/>
  <c r="I20" i="25"/>
  <c r="F20" i="25"/>
  <c r="F25" i="25" s="1"/>
  <c r="E20" i="25"/>
  <c r="E25" i="25" s="1"/>
  <c r="D20" i="25"/>
  <c r="K19" i="25"/>
  <c r="K24" i="25" s="1"/>
  <c r="J19" i="25"/>
  <c r="J24" i="25" s="1"/>
  <c r="I19" i="25"/>
  <c r="F19" i="25"/>
  <c r="F24" i="25" s="1"/>
  <c r="E19" i="25"/>
  <c r="D19" i="25"/>
  <c r="K18" i="25"/>
  <c r="J18" i="25"/>
  <c r="I18" i="25"/>
  <c r="F18" i="25"/>
  <c r="E18" i="25"/>
  <c r="D18" i="25"/>
  <c r="K17" i="25"/>
  <c r="J17" i="25"/>
  <c r="I17" i="25"/>
  <c r="K22" i="25" s="1"/>
  <c r="F17" i="25"/>
  <c r="F22" i="25" s="1"/>
  <c r="E17" i="25"/>
  <c r="E22" i="25" s="1"/>
  <c r="D17" i="25"/>
  <c r="L46" i="1"/>
  <c r="K46" i="1"/>
  <c r="J46" i="1"/>
  <c r="I46" i="1"/>
  <c r="H46" i="1"/>
  <c r="G46" i="1"/>
  <c r="G48" i="1" s="1"/>
  <c r="F46" i="1"/>
  <c r="F48" i="1" s="1"/>
  <c r="E46" i="1"/>
  <c r="L42" i="1"/>
  <c r="K42" i="1"/>
  <c r="J42" i="1"/>
  <c r="I42" i="1"/>
  <c r="H42" i="1"/>
  <c r="G42" i="1"/>
  <c r="F42" i="1"/>
  <c r="E42" i="1"/>
  <c r="L34" i="1"/>
  <c r="L36" i="1" s="1"/>
  <c r="K34" i="1"/>
  <c r="K36" i="1" s="1"/>
  <c r="J34" i="1"/>
  <c r="J36" i="1" s="1"/>
  <c r="I34" i="1"/>
  <c r="I36" i="1" s="1"/>
  <c r="H34" i="1"/>
  <c r="G34" i="1"/>
  <c r="F34" i="1"/>
  <c r="E34" i="1"/>
  <c r="L30" i="1"/>
  <c r="K30" i="1"/>
  <c r="J30" i="1"/>
  <c r="I30" i="1"/>
  <c r="H30" i="1"/>
  <c r="G30" i="1"/>
  <c r="F30" i="1"/>
  <c r="E30" i="1"/>
  <c r="K22" i="1"/>
  <c r="K24" i="1" s="1"/>
  <c r="J22" i="1"/>
  <c r="J24" i="1" s="1"/>
  <c r="I22" i="1"/>
  <c r="I24" i="1" s="1"/>
  <c r="H22" i="1"/>
  <c r="H24" i="1" s="1"/>
  <c r="G22" i="1"/>
  <c r="F22" i="1"/>
  <c r="E22" i="1"/>
  <c r="K18" i="1"/>
  <c r="J18" i="1"/>
  <c r="I18" i="1"/>
  <c r="H18" i="1"/>
  <c r="G18" i="1"/>
  <c r="F18" i="1"/>
  <c r="F24" i="1" s="1"/>
  <c r="E18" i="1"/>
  <c r="E24" i="1" s="1"/>
  <c r="K10" i="1"/>
  <c r="J10" i="1"/>
  <c r="I10" i="1"/>
  <c r="H10" i="1"/>
  <c r="G10" i="1"/>
  <c r="F10" i="1"/>
  <c r="E10" i="1"/>
  <c r="K6" i="1"/>
  <c r="J6" i="1"/>
  <c r="I6" i="1"/>
  <c r="H6" i="1"/>
  <c r="G6" i="1"/>
  <c r="F6" i="1"/>
  <c r="E6" i="1"/>
  <c r="E176" i="27" l="1"/>
  <c r="E179" i="27" s="1"/>
  <c r="E184" i="27" s="1"/>
  <c r="F181" i="27"/>
  <c r="F186" i="27" s="1"/>
  <c r="P102" i="27"/>
  <c r="P104" i="27" s="1"/>
  <c r="P108" i="27" s="1"/>
  <c r="P106" i="27"/>
  <c r="P110" i="27" s="1"/>
  <c r="F176" i="27"/>
  <c r="M180" i="27" s="1"/>
  <c r="M185" i="27" s="1"/>
  <c r="F178" i="27"/>
  <c r="F183" i="27" s="1"/>
  <c r="N179" i="27"/>
  <c r="N184" i="27" s="1"/>
  <c r="G176" i="27"/>
  <c r="G181" i="27" s="1"/>
  <c r="G186" i="27" s="1"/>
  <c r="G178" i="27"/>
  <c r="G183" i="27" s="1"/>
  <c r="F68" i="27"/>
  <c r="F71" i="27" s="1"/>
  <c r="F76" i="27" s="1"/>
  <c r="U104" i="27"/>
  <c r="U108" i="27" s="1"/>
  <c r="U105" i="27"/>
  <c r="U109" i="27" s="1"/>
  <c r="U106" i="27"/>
  <c r="U110" i="27" s="1"/>
  <c r="G180" i="27"/>
  <c r="G185" i="27" s="1"/>
  <c r="N181" i="27"/>
  <c r="N186" i="27" s="1"/>
  <c r="F29" i="27"/>
  <c r="K34" i="27" s="1"/>
  <c r="K39" i="27" s="1"/>
  <c r="E102" i="27"/>
  <c r="E104" i="27" s="1"/>
  <c r="E108" i="27" s="1"/>
  <c r="E29" i="27"/>
  <c r="J32" i="27" s="1"/>
  <c r="J37" i="27" s="1"/>
  <c r="E105" i="27"/>
  <c r="E109" i="27" s="1"/>
  <c r="I142" i="27"/>
  <c r="I147" i="27" s="1"/>
  <c r="F179" i="27"/>
  <c r="F184" i="27" s="1"/>
  <c r="E140" i="27"/>
  <c r="E145" i="27" s="1"/>
  <c r="N180" i="27"/>
  <c r="N185" i="27" s="1"/>
  <c r="E34" i="27"/>
  <c r="E39" i="27" s="1"/>
  <c r="J104" i="27"/>
  <c r="J108" i="27" s="1"/>
  <c r="J106" i="27"/>
  <c r="J110" i="27" s="1"/>
  <c r="J105" i="27"/>
  <c r="J109" i="27" s="1"/>
  <c r="M172" i="27"/>
  <c r="J64" i="27"/>
  <c r="F102" i="27"/>
  <c r="F105" i="27" s="1"/>
  <c r="F109" i="27" s="1"/>
  <c r="E65" i="27"/>
  <c r="E138" i="27"/>
  <c r="I143" i="27" s="1"/>
  <c r="I148" i="27" s="1"/>
  <c r="AF56" i="26"/>
  <c r="AF60" i="26" s="1"/>
  <c r="AF64" i="26" s="1"/>
  <c r="AF88" i="26"/>
  <c r="AJ92" i="26" s="1"/>
  <c r="AJ96" i="26" s="1"/>
  <c r="AF90" i="26"/>
  <c r="AF94" i="26" s="1"/>
  <c r="AJ187" i="26"/>
  <c r="AJ191" i="26" s="1"/>
  <c r="AF59" i="26"/>
  <c r="AF63" i="26" s="1"/>
  <c r="AJ90" i="26"/>
  <c r="AJ94" i="26" s="1"/>
  <c r="AF154" i="26"/>
  <c r="AF158" i="26" s="1"/>
  <c r="AF152" i="26"/>
  <c r="AJ156" i="26" s="1"/>
  <c r="AJ160" i="26" s="1"/>
  <c r="AF124" i="26"/>
  <c r="AF128" i="26" s="1"/>
  <c r="AJ124" i="26"/>
  <c r="AJ128" i="26" s="1"/>
  <c r="AF156" i="26"/>
  <c r="AF160" i="26" s="1"/>
  <c r="AJ60" i="26"/>
  <c r="AJ64" i="26" s="1"/>
  <c r="AJ58" i="26"/>
  <c r="AJ62" i="26" s="1"/>
  <c r="AF24" i="26"/>
  <c r="AJ26" i="26" s="1"/>
  <c r="AJ30" i="26" s="1"/>
  <c r="AF120" i="26"/>
  <c r="AF123" i="26" s="1"/>
  <c r="AF127" i="26" s="1"/>
  <c r="AJ122" i="26"/>
  <c r="AJ126" i="26" s="1"/>
  <c r="AJ91" i="26"/>
  <c r="AJ95" i="26" s="1"/>
  <c r="AJ123" i="26"/>
  <c r="AJ127" i="26" s="1"/>
  <c r="AF187" i="26"/>
  <c r="AF191" i="26" s="1"/>
  <c r="AF92" i="26"/>
  <c r="AF96" i="26" s="1"/>
  <c r="AJ59" i="26"/>
  <c r="AJ63" i="26" s="1"/>
  <c r="AJ154" i="26"/>
  <c r="AJ158" i="26" s="1"/>
  <c r="AF184" i="26"/>
  <c r="AJ188" i="26" s="1"/>
  <c r="AJ192" i="26" s="1"/>
  <c r="AF186" i="26"/>
  <c r="AF190" i="26" s="1"/>
  <c r="AA155" i="26"/>
  <c r="AA159" i="26" s="1"/>
  <c r="N348" i="26"/>
  <c r="N352" i="26" s="1"/>
  <c r="M383" i="26"/>
  <c r="M388" i="26" s="1"/>
  <c r="L384" i="26"/>
  <c r="L389" i="26" s="1"/>
  <c r="I156" i="26"/>
  <c r="I160" i="26" s="1"/>
  <c r="I252" i="26"/>
  <c r="I256" i="26" s="1"/>
  <c r="K386" i="26"/>
  <c r="K391" i="26" s="1"/>
  <c r="G381" i="26"/>
  <c r="G385" i="26" s="1"/>
  <c r="G390" i="26" s="1"/>
  <c r="G383" i="26"/>
  <c r="G388" i="26" s="1"/>
  <c r="AA90" i="26"/>
  <c r="AA94" i="26" s="1"/>
  <c r="W92" i="26"/>
  <c r="W96" i="26" s="1"/>
  <c r="W90" i="26"/>
  <c r="W94" i="26" s="1"/>
  <c r="E219" i="26"/>
  <c r="E223" i="26" s="1"/>
  <c r="F381" i="26"/>
  <c r="F384" i="26" s="1"/>
  <c r="F389" i="26" s="1"/>
  <c r="F383" i="26"/>
  <c r="F388" i="26" s="1"/>
  <c r="E122" i="26"/>
  <c r="E126" i="26" s="1"/>
  <c r="R316" i="26"/>
  <c r="R320" i="26" s="1"/>
  <c r="AA60" i="26"/>
  <c r="AA64" i="26" s="1"/>
  <c r="AA154" i="26"/>
  <c r="AA158" i="26" s="1"/>
  <c r="W156" i="26"/>
  <c r="W160" i="26" s="1"/>
  <c r="W154" i="26"/>
  <c r="W158" i="26" s="1"/>
  <c r="W59" i="26"/>
  <c r="W63" i="26" s="1"/>
  <c r="R187" i="26"/>
  <c r="R191" i="26" s="1"/>
  <c r="R283" i="26"/>
  <c r="R287" i="26" s="1"/>
  <c r="I123" i="26"/>
  <c r="I127" i="26" s="1"/>
  <c r="M386" i="26"/>
  <c r="M391" i="26" s="1"/>
  <c r="N347" i="26"/>
  <c r="N351" i="26" s="1"/>
  <c r="N283" i="26"/>
  <c r="N287" i="26" s="1"/>
  <c r="G386" i="26"/>
  <c r="G391" i="26" s="1"/>
  <c r="R250" i="26"/>
  <c r="R254" i="26" s="1"/>
  <c r="I91" i="26"/>
  <c r="I95" i="26" s="1"/>
  <c r="AA123" i="26"/>
  <c r="AA127" i="26" s="1"/>
  <c r="W56" i="26"/>
  <c r="R282" i="26"/>
  <c r="R286" i="26" s="1"/>
  <c r="M384" i="26"/>
  <c r="M389" i="26" s="1"/>
  <c r="N120" i="26"/>
  <c r="N122" i="26"/>
  <c r="N126" i="26" s="1"/>
  <c r="E312" i="26"/>
  <c r="E315" i="26" s="1"/>
  <c r="E319" i="26" s="1"/>
  <c r="E218" i="26"/>
  <c r="E222" i="26" s="1"/>
  <c r="E216" i="26"/>
  <c r="AA91" i="26"/>
  <c r="AA95" i="26" s="1"/>
  <c r="I59" i="26"/>
  <c r="I63" i="26" s="1"/>
  <c r="I251" i="26"/>
  <c r="I255" i="26" s="1"/>
  <c r="E27" i="26"/>
  <c r="E31" i="26" s="1"/>
  <c r="E187" i="26"/>
  <c r="E191" i="26" s="1"/>
  <c r="W24" i="26"/>
  <c r="AA28" i="26" s="1"/>
  <c r="AA32" i="26" s="1"/>
  <c r="R251" i="26"/>
  <c r="R255" i="26" s="1"/>
  <c r="R347" i="26"/>
  <c r="R351" i="26" s="1"/>
  <c r="I347" i="26"/>
  <c r="I351" i="26" s="1"/>
  <c r="G384" i="26"/>
  <c r="G389" i="26" s="1"/>
  <c r="M385" i="26"/>
  <c r="M390" i="26" s="1"/>
  <c r="N187" i="26"/>
  <c r="N191" i="26" s="1"/>
  <c r="R186" i="26"/>
  <c r="R190" i="26" s="1"/>
  <c r="E56" i="26"/>
  <c r="E59" i="26" s="1"/>
  <c r="E63" i="26" s="1"/>
  <c r="I124" i="26"/>
  <c r="I128" i="26" s="1"/>
  <c r="N123" i="26"/>
  <c r="N127" i="26" s="1"/>
  <c r="E284" i="26"/>
  <c r="E288" i="26" s="1"/>
  <c r="N88" i="26"/>
  <c r="E251" i="26"/>
  <c r="E255" i="26" s="1"/>
  <c r="R252" i="26"/>
  <c r="R256" i="26" s="1"/>
  <c r="L383" i="26"/>
  <c r="L388" i="26" s="1"/>
  <c r="N56" i="26"/>
  <c r="R59" i="26" s="1"/>
  <c r="R63" i="26" s="1"/>
  <c r="AA59" i="26"/>
  <c r="AA63" i="26" s="1"/>
  <c r="AA156" i="26"/>
  <c r="AA160" i="26" s="1"/>
  <c r="E250" i="26"/>
  <c r="E254" i="26" s="1"/>
  <c r="E248" i="26"/>
  <c r="I250" i="26" s="1"/>
  <c r="I254" i="26" s="1"/>
  <c r="N284" i="26"/>
  <c r="N288" i="26" s="1"/>
  <c r="AA124" i="26"/>
  <c r="AA128" i="26" s="1"/>
  <c r="E155" i="26"/>
  <c r="E159" i="26" s="1"/>
  <c r="W184" i="26"/>
  <c r="W187" i="26" s="1"/>
  <c r="W191" i="26" s="1"/>
  <c r="E252" i="26"/>
  <c r="E256" i="26" s="1"/>
  <c r="R284" i="26"/>
  <c r="R288" i="26" s="1"/>
  <c r="AA187" i="26"/>
  <c r="AA191" i="26" s="1"/>
  <c r="I122" i="26"/>
  <c r="I126" i="26" s="1"/>
  <c r="N152" i="26"/>
  <c r="N155" i="26" s="1"/>
  <c r="N159" i="26" s="1"/>
  <c r="N154" i="26"/>
  <c r="N158" i="26" s="1"/>
  <c r="R154" i="26"/>
  <c r="R158" i="26" s="1"/>
  <c r="N282" i="26"/>
  <c r="N286" i="26" s="1"/>
  <c r="N280" i="26"/>
  <c r="I219" i="26"/>
  <c r="I223" i="26" s="1"/>
  <c r="N315" i="26"/>
  <c r="N319" i="26" s="1"/>
  <c r="E24" i="26"/>
  <c r="I28" i="26" s="1"/>
  <c r="I32" i="26" s="1"/>
  <c r="E26" i="26"/>
  <c r="E30" i="26" s="1"/>
  <c r="W155" i="26"/>
  <c r="W159" i="26" s="1"/>
  <c r="E220" i="26"/>
  <c r="E224" i="26" s="1"/>
  <c r="N346" i="26"/>
  <c r="N350" i="26" s="1"/>
  <c r="W124" i="26"/>
  <c r="W128" i="26" s="1"/>
  <c r="I218" i="26"/>
  <c r="I222" i="26" s="1"/>
  <c r="I220" i="26"/>
  <c r="I224" i="26" s="1"/>
  <c r="N312" i="26"/>
  <c r="R315" i="26" s="1"/>
  <c r="R319" i="26" s="1"/>
  <c r="N314" i="26"/>
  <c r="N318" i="26" s="1"/>
  <c r="E344" i="26"/>
  <c r="I348" i="26" s="1"/>
  <c r="I352" i="26" s="1"/>
  <c r="E346" i="26"/>
  <c r="E350" i="26" s="1"/>
  <c r="R346" i="26"/>
  <c r="R350" i="26" s="1"/>
  <c r="I60" i="26"/>
  <c r="I64" i="26" s="1"/>
  <c r="W123" i="26"/>
  <c r="W127" i="26" s="1"/>
  <c r="E283" i="26"/>
  <c r="E287" i="26" s="1"/>
  <c r="W91" i="26"/>
  <c r="W95" i="26" s="1"/>
  <c r="N24" i="26"/>
  <c r="N26" i="26"/>
  <c r="N30" i="26" s="1"/>
  <c r="R27" i="26"/>
  <c r="R31" i="26" s="1"/>
  <c r="I154" i="26"/>
  <c r="I158" i="26" s="1"/>
  <c r="N184" i="26"/>
  <c r="N186" i="26"/>
  <c r="N190" i="26" s="1"/>
  <c r="E280" i="26"/>
  <c r="I284" i="26" s="1"/>
  <c r="I288" i="26" s="1"/>
  <c r="I283" i="26"/>
  <c r="I287" i="26" s="1"/>
  <c r="N316" i="26"/>
  <c r="N320" i="26" s="1"/>
  <c r="E348" i="26"/>
  <c r="E352" i="26" s="1"/>
  <c r="E381" i="26"/>
  <c r="E385" i="26" s="1"/>
  <c r="E390" i="26" s="1"/>
  <c r="E383" i="26"/>
  <c r="E388" i="26" s="1"/>
  <c r="N344" i="26"/>
  <c r="R348" i="26" s="1"/>
  <c r="R352" i="26" s="1"/>
  <c r="W122" i="26"/>
  <c r="W126" i="26" s="1"/>
  <c r="N248" i="26"/>
  <c r="N252" i="26" s="1"/>
  <c r="N256" i="26" s="1"/>
  <c r="E120" i="26"/>
  <c r="E124" i="26" s="1"/>
  <c r="E128" i="26" s="1"/>
  <c r="E152" i="26"/>
  <c r="E156" i="26" s="1"/>
  <c r="E160" i="26" s="1"/>
  <c r="E184" i="26"/>
  <c r="I187" i="26" s="1"/>
  <c r="I191" i="26" s="1"/>
  <c r="E88" i="26"/>
  <c r="I92" i="26" s="1"/>
  <c r="I96" i="26" s="1"/>
  <c r="E26" i="25"/>
  <c r="E30" i="25" s="1"/>
  <c r="E35" i="25" s="1"/>
  <c r="F26" i="25"/>
  <c r="K29" i="25" s="1"/>
  <c r="K34" i="25" s="1"/>
  <c r="F30" i="25"/>
  <c r="F35" i="25" s="1"/>
  <c r="F29" i="25"/>
  <c r="F34" i="25" s="1"/>
  <c r="K28" i="25"/>
  <c r="K33" i="25" s="1"/>
  <c r="J29" i="25"/>
  <c r="J34" i="25" s="1"/>
  <c r="J30" i="25"/>
  <c r="J35" i="25" s="1"/>
  <c r="F36" i="1"/>
  <c r="G36" i="1"/>
  <c r="E36" i="1"/>
  <c r="E48" i="1"/>
  <c r="I48" i="1"/>
  <c r="J48" i="1"/>
  <c r="H36" i="1"/>
  <c r="K48" i="1"/>
  <c r="G24" i="1"/>
  <c r="H48" i="1"/>
  <c r="L48" i="1"/>
  <c r="G12" i="1"/>
  <c r="H12" i="1"/>
  <c r="I12" i="1"/>
  <c r="E12" i="1"/>
  <c r="J12" i="1"/>
  <c r="F12" i="1"/>
  <c r="K12" i="1"/>
  <c r="K32" i="27" l="1"/>
  <c r="K37" i="27" s="1"/>
  <c r="F70" i="27"/>
  <c r="F75" i="27" s="1"/>
  <c r="E181" i="27"/>
  <c r="E186" i="27" s="1"/>
  <c r="K31" i="27"/>
  <c r="K36" i="27" s="1"/>
  <c r="L179" i="27"/>
  <c r="L184" i="27" s="1"/>
  <c r="N178" i="27"/>
  <c r="N183" i="27" s="1"/>
  <c r="E178" i="27"/>
  <c r="E183" i="27" s="1"/>
  <c r="F72" i="27"/>
  <c r="F77" i="27" s="1"/>
  <c r="I141" i="27"/>
  <c r="I146" i="27" s="1"/>
  <c r="M179" i="27"/>
  <c r="M184" i="27" s="1"/>
  <c r="E143" i="27"/>
  <c r="E148" i="27" s="1"/>
  <c r="E71" i="27"/>
  <c r="E76" i="27" s="1"/>
  <c r="K104" i="27"/>
  <c r="K108" i="27" s="1"/>
  <c r="F32" i="27"/>
  <c r="F37" i="27" s="1"/>
  <c r="E141" i="27"/>
  <c r="E146" i="27" s="1"/>
  <c r="K70" i="27"/>
  <c r="K75" i="27" s="1"/>
  <c r="L181" i="27"/>
  <c r="L186" i="27" s="1"/>
  <c r="E142" i="27"/>
  <c r="E147" i="27" s="1"/>
  <c r="L180" i="27"/>
  <c r="L185" i="27" s="1"/>
  <c r="E33" i="27"/>
  <c r="E38" i="27" s="1"/>
  <c r="E32" i="27"/>
  <c r="E37" i="27" s="1"/>
  <c r="K71" i="27"/>
  <c r="K76" i="27" s="1"/>
  <c r="E180" i="27"/>
  <c r="E185" i="27" s="1"/>
  <c r="P105" i="27"/>
  <c r="P109" i="27" s="1"/>
  <c r="K105" i="27"/>
  <c r="K109" i="27" s="1"/>
  <c r="I140" i="27"/>
  <c r="I145" i="27" s="1"/>
  <c r="K33" i="27"/>
  <c r="K38" i="27" s="1"/>
  <c r="J34" i="27"/>
  <c r="J39" i="27" s="1"/>
  <c r="K72" i="27"/>
  <c r="K77" i="27" s="1"/>
  <c r="K106" i="27"/>
  <c r="K110" i="27" s="1"/>
  <c r="E31" i="27"/>
  <c r="E36" i="27" s="1"/>
  <c r="L178" i="27"/>
  <c r="L183" i="27" s="1"/>
  <c r="M181" i="27"/>
  <c r="M186" i="27" s="1"/>
  <c r="F34" i="27"/>
  <c r="F39" i="27" s="1"/>
  <c r="F31" i="27"/>
  <c r="F36" i="27" s="1"/>
  <c r="F106" i="27"/>
  <c r="F110" i="27" s="1"/>
  <c r="F73" i="27"/>
  <c r="F78" i="27" s="1"/>
  <c r="M178" i="27"/>
  <c r="M183" i="27" s="1"/>
  <c r="F33" i="27"/>
  <c r="F38" i="27" s="1"/>
  <c r="F104" i="27"/>
  <c r="F108" i="27" s="1"/>
  <c r="F180" i="27"/>
  <c r="F185" i="27" s="1"/>
  <c r="J33" i="27"/>
  <c r="J38" i="27" s="1"/>
  <c r="K73" i="27"/>
  <c r="K78" i="27" s="1"/>
  <c r="G179" i="27"/>
  <c r="G184" i="27" s="1"/>
  <c r="E68" i="27"/>
  <c r="E106" i="27"/>
  <c r="E110" i="27" s="1"/>
  <c r="J31" i="27"/>
  <c r="J36" i="27" s="1"/>
  <c r="AF27" i="26"/>
  <c r="AF31" i="26" s="1"/>
  <c r="AJ27" i="26"/>
  <c r="AJ31" i="26" s="1"/>
  <c r="AJ28" i="26"/>
  <c r="AJ32" i="26" s="1"/>
  <c r="AF91" i="26"/>
  <c r="AF95" i="26" s="1"/>
  <c r="AF28" i="26"/>
  <c r="AF32" i="26" s="1"/>
  <c r="AF58" i="26"/>
  <c r="AF62" i="26" s="1"/>
  <c r="AF188" i="26"/>
  <c r="AF192" i="26" s="1"/>
  <c r="AJ186" i="26"/>
  <c r="AJ190" i="26" s="1"/>
  <c r="AF26" i="26"/>
  <c r="AF30" i="26" s="1"/>
  <c r="AF122" i="26"/>
  <c r="AF126" i="26" s="1"/>
  <c r="AJ155" i="26"/>
  <c r="AJ159" i="26" s="1"/>
  <c r="AF155" i="26"/>
  <c r="AF159" i="26" s="1"/>
  <c r="R92" i="26"/>
  <c r="R96" i="26" s="1"/>
  <c r="N92" i="26"/>
  <c r="N96" i="26" s="1"/>
  <c r="E314" i="26"/>
  <c r="E318" i="26" s="1"/>
  <c r="E92" i="26"/>
  <c r="E96" i="26" s="1"/>
  <c r="W26" i="26"/>
  <c r="W30" i="26" s="1"/>
  <c r="AA26" i="26"/>
  <c r="AA30" i="26" s="1"/>
  <c r="W28" i="26"/>
  <c r="W32" i="26" s="1"/>
  <c r="R124" i="26"/>
  <c r="R128" i="26" s="1"/>
  <c r="N124" i="26"/>
  <c r="N128" i="26" s="1"/>
  <c r="E123" i="26"/>
  <c r="E127" i="26" s="1"/>
  <c r="I27" i="26"/>
  <c r="I31" i="26" s="1"/>
  <c r="K385" i="26"/>
  <c r="K390" i="26" s="1"/>
  <c r="N250" i="26"/>
  <c r="N254" i="26" s="1"/>
  <c r="AA188" i="26"/>
  <c r="AA192" i="26" s="1"/>
  <c r="E58" i="26"/>
  <c r="E62" i="26" s="1"/>
  <c r="N251" i="26"/>
  <c r="N255" i="26" s="1"/>
  <c r="I58" i="26"/>
  <c r="I62" i="26" s="1"/>
  <c r="K383" i="26"/>
  <c r="K388" i="26" s="1"/>
  <c r="E60" i="26"/>
  <c r="E64" i="26" s="1"/>
  <c r="R314" i="26"/>
  <c r="R318" i="26" s="1"/>
  <c r="E316" i="26"/>
  <c r="E320" i="26" s="1"/>
  <c r="R28" i="26"/>
  <c r="R32" i="26" s="1"/>
  <c r="N28" i="26"/>
  <c r="N32" i="26" s="1"/>
  <c r="E28" i="26"/>
  <c r="E32" i="26" s="1"/>
  <c r="E282" i="26"/>
  <c r="E286" i="26" s="1"/>
  <c r="I188" i="26"/>
  <c r="I192" i="26" s="1"/>
  <c r="I26" i="26"/>
  <c r="I30" i="26" s="1"/>
  <c r="N91" i="26"/>
  <c r="N95" i="26" s="1"/>
  <c r="E91" i="26"/>
  <c r="E95" i="26" s="1"/>
  <c r="E186" i="26"/>
  <c r="E190" i="26" s="1"/>
  <c r="F385" i="26"/>
  <c r="F390" i="26" s="1"/>
  <c r="I282" i="26"/>
  <c r="I286" i="26" s="1"/>
  <c r="R60" i="26"/>
  <c r="R64" i="26" s="1"/>
  <c r="N60" i="26"/>
  <c r="N64" i="26" s="1"/>
  <c r="R91" i="26"/>
  <c r="R95" i="26" s="1"/>
  <c r="I316" i="26"/>
  <c r="I320" i="26" s="1"/>
  <c r="I314" i="26"/>
  <c r="I318" i="26" s="1"/>
  <c r="I315" i="26"/>
  <c r="I319" i="26" s="1"/>
  <c r="AA27" i="26"/>
  <c r="AA31" i="26" s="1"/>
  <c r="E188" i="26"/>
  <c r="E192" i="26" s="1"/>
  <c r="R123" i="26"/>
  <c r="R127" i="26" s="1"/>
  <c r="E384" i="26"/>
  <c r="E389" i="26" s="1"/>
  <c r="R26" i="26"/>
  <c r="R30" i="26" s="1"/>
  <c r="L386" i="26"/>
  <c r="L391" i="26" s="1"/>
  <c r="E347" i="26"/>
  <c r="E351" i="26" s="1"/>
  <c r="AA58" i="26"/>
  <c r="AA62" i="26" s="1"/>
  <c r="W60" i="26"/>
  <c r="W64" i="26" s="1"/>
  <c r="W58" i="26"/>
  <c r="W62" i="26" s="1"/>
  <c r="E90" i="26"/>
  <c r="E94" i="26" s="1"/>
  <c r="L385" i="26"/>
  <c r="L390" i="26" s="1"/>
  <c r="R188" i="26"/>
  <c r="R192" i="26" s="1"/>
  <c r="N188" i="26"/>
  <c r="N192" i="26" s="1"/>
  <c r="I346" i="26"/>
  <c r="I350" i="26" s="1"/>
  <c r="R90" i="26"/>
  <c r="R94" i="26" s="1"/>
  <c r="I186" i="26"/>
  <c r="I190" i="26" s="1"/>
  <c r="F386" i="26"/>
  <c r="F391" i="26" s="1"/>
  <c r="R156" i="26"/>
  <c r="R160" i="26" s="1"/>
  <c r="N156" i="26"/>
  <c r="N160" i="26" s="1"/>
  <c r="E386" i="26"/>
  <c r="E391" i="26" s="1"/>
  <c r="E154" i="26"/>
  <c r="E158" i="26" s="1"/>
  <c r="AA186" i="26"/>
  <c r="AA190" i="26" s="1"/>
  <c r="W188" i="26"/>
  <c r="W192" i="26" s="1"/>
  <c r="W186" i="26"/>
  <c r="W190" i="26" s="1"/>
  <c r="N59" i="26"/>
  <c r="N63" i="26" s="1"/>
  <c r="R122" i="26"/>
  <c r="R126" i="26" s="1"/>
  <c r="R155" i="26"/>
  <c r="R159" i="26" s="1"/>
  <c r="I155" i="26"/>
  <c r="I159" i="26" s="1"/>
  <c r="K384" i="26"/>
  <c r="K389" i="26" s="1"/>
  <c r="N58" i="26"/>
  <c r="N62" i="26" s="1"/>
  <c r="N90" i="26"/>
  <c r="N94" i="26" s="1"/>
  <c r="R58" i="26"/>
  <c r="R62" i="26" s="1"/>
  <c r="W27" i="26"/>
  <c r="W31" i="26" s="1"/>
  <c r="I90" i="26"/>
  <c r="I94" i="26" s="1"/>
  <c r="N27" i="26"/>
  <c r="N31" i="26" s="1"/>
  <c r="F28" i="25"/>
  <c r="F33" i="25" s="1"/>
  <c r="K31" i="25"/>
  <c r="K36" i="25" s="1"/>
  <c r="E31" i="25"/>
  <c r="E36" i="25" s="1"/>
  <c r="K30" i="25"/>
  <c r="K35" i="25" s="1"/>
  <c r="F31" i="25"/>
  <c r="F36" i="25" s="1"/>
  <c r="E28" i="25"/>
  <c r="E33" i="25" s="1"/>
  <c r="J31" i="25"/>
  <c r="J36" i="25" s="1"/>
  <c r="J28" i="25"/>
  <c r="J33" i="25" s="1"/>
  <c r="E29" i="25"/>
  <c r="E34" i="25" s="1"/>
  <c r="L29" i="8"/>
  <c r="L122" i="24"/>
  <c r="K122" i="24"/>
  <c r="J122" i="24"/>
  <c r="I122" i="24"/>
  <c r="H122" i="24"/>
  <c r="G122" i="24"/>
  <c r="F122" i="24"/>
  <c r="E122" i="24"/>
  <c r="L118" i="24"/>
  <c r="K118" i="24"/>
  <c r="J118" i="24"/>
  <c r="I118" i="24"/>
  <c r="H118" i="24"/>
  <c r="G118" i="24"/>
  <c r="F118" i="24"/>
  <c r="E118" i="24"/>
  <c r="L102" i="24"/>
  <c r="K102" i="24"/>
  <c r="J102" i="24"/>
  <c r="J104" i="24" s="1"/>
  <c r="I102" i="24"/>
  <c r="I104" i="24" s="1"/>
  <c r="H102" i="24"/>
  <c r="G102" i="24"/>
  <c r="F102" i="24"/>
  <c r="E102" i="24"/>
  <c r="L98" i="24"/>
  <c r="K98" i="24"/>
  <c r="J98" i="24"/>
  <c r="I98" i="24"/>
  <c r="H98" i="24"/>
  <c r="G98" i="24"/>
  <c r="F98" i="24"/>
  <c r="E98" i="24"/>
  <c r="L82" i="24"/>
  <c r="K82" i="24"/>
  <c r="J82" i="24"/>
  <c r="I82" i="24"/>
  <c r="H82" i="24"/>
  <c r="G82" i="24"/>
  <c r="F82" i="24"/>
  <c r="E82" i="24"/>
  <c r="L78" i="24"/>
  <c r="K78" i="24"/>
  <c r="J78" i="24"/>
  <c r="I78" i="24"/>
  <c r="H78" i="24"/>
  <c r="G78" i="24"/>
  <c r="F78" i="24"/>
  <c r="E78" i="24"/>
  <c r="Q40" i="24"/>
  <c r="R40" i="24"/>
  <c r="S40" i="24"/>
  <c r="S42" i="24" s="1"/>
  <c r="T40" i="24"/>
  <c r="T42" i="24" s="1"/>
  <c r="U40" i="24"/>
  <c r="U42" i="24" s="1"/>
  <c r="V40" i="24"/>
  <c r="V42" i="24" s="1"/>
  <c r="W40" i="24"/>
  <c r="W42" i="24" s="1"/>
  <c r="X40" i="24"/>
  <c r="X42" i="24" s="1"/>
  <c r="Q36" i="24"/>
  <c r="Q42" i="24" s="1"/>
  <c r="R36" i="24"/>
  <c r="R42" i="24" s="1"/>
  <c r="S36" i="24"/>
  <c r="T36" i="24"/>
  <c r="U36" i="24"/>
  <c r="V36" i="24"/>
  <c r="W36" i="24"/>
  <c r="X36" i="24"/>
  <c r="Q22" i="24"/>
  <c r="R22" i="24"/>
  <c r="U22" i="24"/>
  <c r="V22" i="24"/>
  <c r="W22" i="24"/>
  <c r="Q20" i="24"/>
  <c r="R20" i="24"/>
  <c r="S20" i="24"/>
  <c r="T20" i="24"/>
  <c r="U20" i="24"/>
  <c r="V20" i="24"/>
  <c r="W20" i="24"/>
  <c r="X20" i="24"/>
  <c r="X22" i="24" s="1"/>
  <c r="Y20" i="24"/>
  <c r="Y22" i="24" s="1"/>
  <c r="Z20" i="24"/>
  <c r="AA20" i="24"/>
  <c r="AA22" i="24" s="1"/>
  <c r="Q16" i="24"/>
  <c r="R16" i="24"/>
  <c r="S16" i="24"/>
  <c r="T16" i="24"/>
  <c r="T22" i="24" s="1"/>
  <c r="U16" i="24"/>
  <c r="V16" i="24"/>
  <c r="W16" i="24"/>
  <c r="X16" i="24"/>
  <c r="Y16" i="24"/>
  <c r="Z16" i="24"/>
  <c r="AA16" i="24"/>
  <c r="Q64" i="24"/>
  <c r="Q62" i="24"/>
  <c r="R62" i="24"/>
  <c r="S62" i="24"/>
  <c r="T62" i="24"/>
  <c r="U62" i="24"/>
  <c r="V62" i="24"/>
  <c r="W62" i="24"/>
  <c r="W64" i="24" s="1"/>
  <c r="X62" i="24"/>
  <c r="Y62" i="24"/>
  <c r="Y64" i="24" s="1"/>
  <c r="Z62" i="24"/>
  <c r="Z64" i="24" s="1"/>
  <c r="AA62" i="24"/>
  <c r="AA64" i="24" s="1"/>
  <c r="AB62" i="24"/>
  <c r="AC62" i="24"/>
  <c r="AC64" i="24" s="1"/>
  <c r="Q58" i="24"/>
  <c r="R58" i="24"/>
  <c r="S58" i="24"/>
  <c r="T58" i="24"/>
  <c r="U58" i="24"/>
  <c r="V58" i="24"/>
  <c r="W58" i="24"/>
  <c r="X58" i="24"/>
  <c r="Y58" i="24"/>
  <c r="Z58" i="24"/>
  <c r="AA58" i="24"/>
  <c r="AB58" i="24"/>
  <c r="AC58" i="24"/>
  <c r="P62" i="24"/>
  <c r="O62" i="24"/>
  <c r="N62" i="24"/>
  <c r="M62" i="24"/>
  <c r="L62" i="24"/>
  <c r="K62" i="24"/>
  <c r="J62" i="24"/>
  <c r="I62" i="24"/>
  <c r="H62" i="24"/>
  <c r="G62" i="24"/>
  <c r="F62" i="24"/>
  <c r="E62" i="24"/>
  <c r="P58" i="24"/>
  <c r="O58" i="24"/>
  <c r="N58" i="24"/>
  <c r="M58" i="24"/>
  <c r="L58" i="24"/>
  <c r="K58" i="24"/>
  <c r="J58" i="24"/>
  <c r="I58" i="24"/>
  <c r="H58" i="24"/>
  <c r="G58" i="24"/>
  <c r="F58" i="24"/>
  <c r="E58" i="24"/>
  <c r="P40" i="24"/>
  <c r="O40" i="24"/>
  <c r="N40" i="24"/>
  <c r="M40" i="24"/>
  <c r="L40" i="24"/>
  <c r="K40" i="24"/>
  <c r="J40" i="24"/>
  <c r="I40" i="24"/>
  <c r="H40" i="24"/>
  <c r="G40" i="24"/>
  <c r="F40" i="24"/>
  <c r="E40" i="24"/>
  <c r="P36" i="24"/>
  <c r="O36" i="24"/>
  <c r="N36" i="24"/>
  <c r="M36" i="24"/>
  <c r="L36" i="24"/>
  <c r="K36" i="24"/>
  <c r="J36" i="24"/>
  <c r="I36" i="24"/>
  <c r="H36" i="24"/>
  <c r="G36" i="24"/>
  <c r="F36" i="24"/>
  <c r="E36" i="24"/>
  <c r="P20" i="24"/>
  <c r="P16" i="24"/>
  <c r="O20" i="24"/>
  <c r="O22" i="24" s="1"/>
  <c r="N20" i="24"/>
  <c r="M20" i="24"/>
  <c r="L20" i="24"/>
  <c r="K20" i="24"/>
  <c r="J20" i="24"/>
  <c r="I20" i="24"/>
  <c r="H20" i="24"/>
  <c r="G20" i="24"/>
  <c r="F20" i="24"/>
  <c r="E20" i="24"/>
  <c r="E22" i="24" s="1"/>
  <c r="O16" i="24"/>
  <c r="N16" i="24"/>
  <c r="M16" i="24"/>
  <c r="L16" i="24"/>
  <c r="K16" i="24"/>
  <c r="J16" i="24"/>
  <c r="I16" i="24"/>
  <c r="H16" i="24"/>
  <c r="G16" i="24"/>
  <c r="F16" i="24"/>
  <c r="E16" i="24"/>
  <c r="E70" i="27" l="1"/>
  <c r="E75" i="27" s="1"/>
  <c r="E73" i="27"/>
  <c r="E78" i="27" s="1"/>
  <c r="J73" i="27"/>
  <c r="J78" i="27" s="1"/>
  <c r="J72" i="27"/>
  <c r="J77" i="27" s="1"/>
  <c r="E72" i="27"/>
  <c r="E77" i="27" s="1"/>
  <c r="J71" i="27"/>
  <c r="J76" i="27" s="1"/>
  <c r="J70" i="27"/>
  <c r="J75" i="27" s="1"/>
  <c r="V64" i="24"/>
  <c r="T64" i="24"/>
  <c r="S64" i="24"/>
  <c r="U64" i="24"/>
  <c r="R64" i="24"/>
  <c r="S22" i="24"/>
  <c r="AB64" i="24"/>
  <c r="I124" i="24"/>
  <c r="Z22" i="24"/>
  <c r="I22" i="24"/>
  <c r="J124" i="24"/>
  <c r="X64" i="24"/>
  <c r="G124" i="24"/>
  <c r="H124" i="24"/>
  <c r="E124" i="24"/>
  <c r="K124" i="24"/>
  <c r="F124" i="24"/>
  <c r="L124" i="24"/>
  <c r="G104" i="24"/>
  <c r="H104" i="24"/>
  <c r="E104" i="24"/>
  <c r="K104" i="24"/>
  <c r="F104" i="24"/>
  <c r="L104" i="24"/>
  <c r="P22" i="24"/>
  <c r="I84" i="24"/>
  <c r="J84" i="24"/>
  <c r="G84" i="24"/>
  <c r="H84" i="24"/>
  <c r="E84" i="24"/>
  <c r="L84" i="24"/>
  <c r="K84" i="24"/>
  <c r="F84" i="24"/>
  <c r="E64" i="24"/>
  <c r="K64" i="24"/>
  <c r="F64" i="24"/>
  <c r="L64" i="24"/>
  <c r="G64" i="24"/>
  <c r="M64" i="24"/>
  <c r="H64" i="24"/>
  <c r="N64" i="24"/>
  <c r="I64" i="24"/>
  <c r="O64" i="24"/>
  <c r="J64" i="24"/>
  <c r="P64" i="24"/>
  <c r="J22" i="24"/>
  <c r="K22" i="24"/>
  <c r="F22" i="24"/>
  <c r="K42" i="24"/>
  <c r="L42" i="24"/>
  <c r="G42" i="24"/>
  <c r="H42" i="24"/>
  <c r="I42" i="24"/>
  <c r="O42" i="24"/>
  <c r="E42" i="24"/>
  <c r="F42" i="24"/>
  <c r="M42" i="24"/>
  <c r="N42" i="24"/>
  <c r="J42" i="24"/>
  <c r="P42" i="24"/>
  <c r="L22" i="24"/>
  <c r="G22" i="24"/>
  <c r="M22" i="24"/>
  <c r="H22" i="24"/>
  <c r="N22" i="24"/>
  <c r="L45" i="23" l="1"/>
  <c r="K45" i="23"/>
  <c r="J45" i="23"/>
  <c r="I45" i="23"/>
  <c r="H45" i="23"/>
  <c r="G45" i="23"/>
  <c r="F45" i="23"/>
  <c r="E45" i="23"/>
  <c r="D45" i="23"/>
  <c r="C45" i="23"/>
  <c r="L34" i="23"/>
  <c r="K34" i="23"/>
  <c r="J34" i="23"/>
  <c r="I34" i="23"/>
  <c r="H34" i="23"/>
  <c r="G34" i="23"/>
  <c r="F34" i="23"/>
  <c r="E34" i="23"/>
  <c r="D34" i="23"/>
  <c r="C34" i="23"/>
  <c r="L23" i="23"/>
  <c r="K23" i="23"/>
  <c r="J23" i="23"/>
  <c r="I23" i="23"/>
  <c r="H23" i="23"/>
  <c r="G23" i="23"/>
  <c r="F23" i="23"/>
  <c r="E23" i="23"/>
  <c r="D23" i="23"/>
  <c r="C23" i="23"/>
  <c r="D12" i="23"/>
  <c r="E12" i="23"/>
  <c r="F12" i="23"/>
  <c r="G12" i="23"/>
  <c r="H12" i="23"/>
  <c r="I12" i="23"/>
  <c r="J12" i="23"/>
  <c r="K12" i="23"/>
  <c r="L12" i="23"/>
  <c r="M12" i="23"/>
  <c r="C12" i="23"/>
  <c r="S49" i="22"/>
  <c r="T49" i="22"/>
  <c r="V49" i="22"/>
  <c r="W49" i="22"/>
  <c r="AA49" i="22"/>
  <c r="Q47" i="22"/>
  <c r="Q49" i="22" s="1"/>
  <c r="R47" i="22"/>
  <c r="S47" i="22"/>
  <c r="T47" i="22"/>
  <c r="U47" i="22"/>
  <c r="U49" i="22" s="1"/>
  <c r="V47" i="22"/>
  <c r="W47" i="22"/>
  <c r="X47" i="22"/>
  <c r="X49" i="22" s="1"/>
  <c r="Y47" i="22"/>
  <c r="Y49" i="22" s="1"/>
  <c r="Z47" i="22"/>
  <c r="AA47" i="22"/>
  <c r="Q43" i="22"/>
  <c r="R43" i="22"/>
  <c r="S43" i="22"/>
  <c r="T43" i="22"/>
  <c r="U43" i="22"/>
  <c r="V43" i="22"/>
  <c r="W43" i="22"/>
  <c r="X43" i="22"/>
  <c r="Y43" i="22"/>
  <c r="Z43" i="22"/>
  <c r="AA43" i="22"/>
  <c r="P47" i="22"/>
  <c r="O47" i="22"/>
  <c r="N47" i="22"/>
  <c r="M47" i="22"/>
  <c r="L47" i="22"/>
  <c r="K47" i="22"/>
  <c r="J47" i="22"/>
  <c r="I47" i="22"/>
  <c r="H47" i="22"/>
  <c r="G47" i="22"/>
  <c r="F47" i="22"/>
  <c r="E47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P35" i="22"/>
  <c r="P31" i="22"/>
  <c r="O35" i="22"/>
  <c r="O37" i="22" s="1"/>
  <c r="N35" i="22"/>
  <c r="M35" i="22"/>
  <c r="L35" i="22"/>
  <c r="K35" i="22"/>
  <c r="J35" i="22"/>
  <c r="I35" i="22"/>
  <c r="H35" i="22"/>
  <c r="H37" i="22" s="1"/>
  <c r="G35" i="22"/>
  <c r="F35" i="22"/>
  <c r="E35" i="22"/>
  <c r="O31" i="22"/>
  <c r="N31" i="22"/>
  <c r="M31" i="22"/>
  <c r="L31" i="22"/>
  <c r="K31" i="22"/>
  <c r="J31" i="22"/>
  <c r="I31" i="22"/>
  <c r="H31" i="22"/>
  <c r="G31" i="22"/>
  <c r="F31" i="22"/>
  <c r="E31" i="22"/>
  <c r="L22" i="22"/>
  <c r="M22" i="22"/>
  <c r="N22" i="22"/>
  <c r="O22" i="22"/>
  <c r="P22" i="22"/>
  <c r="Q22" i="22"/>
  <c r="R22" i="22"/>
  <c r="S22" i="22"/>
  <c r="S24" i="22" s="1"/>
  <c r="L18" i="22"/>
  <c r="M18" i="22"/>
  <c r="N18" i="22"/>
  <c r="O18" i="22"/>
  <c r="P18" i="22"/>
  <c r="Q18" i="22"/>
  <c r="R18" i="22"/>
  <c r="S18" i="22"/>
  <c r="L10" i="22"/>
  <c r="M10" i="22"/>
  <c r="N10" i="22"/>
  <c r="O10" i="22"/>
  <c r="F6" i="22"/>
  <c r="G6" i="22"/>
  <c r="H6" i="22"/>
  <c r="I6" i="22"/>
  <c r="J6" i="22"/>
  <c r="K6" i="22"/>
  <c r="L6" i="22"/>
  <c r="M6" i="22"/>
  <c r="N6" i="22"/>
  <c r="O6" i="22"/>
  <c r="K22" i="22"/>
  <c r="J22" i="22"/>
  <c r="I22" i="22"/>
  <c r="H22" i="22"/>
  <c r="G22" i="22"/>
  <c r="F22" i="22"/>
  <c r="E22" i="22"/>
  <c r="K18" i="22"/>
  <c r="J18" i="22"/>
  <c r="I18" i="22"/>
  <c r="H18" i="22"/>
  <c r="G18" i="22"/>
  <c r="F18" i="22"/>
  <c r="E18" i="22"/>
  <c r="K10" i="22"/>
  <c r="J10" i="22"/>
  <c r="I10" i="22"/>
  <c r="H10" i="22"/>
  <c r="G10" i="22"/>
  <c r="F10" i="22"/>
  <c r="E10" i="22"/>
  <c r="E6" i="22"/>
  <c r="Z49" i="22" l="1"/>
  <c r="R49" i="22"/>
  <c r="M37" i="22"/>
  <c r="N37" i="22"/>
  <c r="R24" i="22"/>
  <c r="Q24" i="22"/>
  <c r="M24" i="22"/>
  <c r="L24" i="22"/>
  <c r="P37" i="22"/>
  <c r="I37" i="22"/>
  <c r="P24" i="22"/>
  <c r="O24" i="22"/>
  <c r="N24" i="22"/>
  <c r="L37" i="22"/>
  <c r="K49" i="22"/>
  <c r="H49" i="22"/>
  <c r="N49" i="22"/>
  <c r="E49" i="22"/>
  <c r="L49" i="22"/>
  <c r="G49" i="22"/>
  <c r="I49" i="22"/>
  <c r="O49" i="22"/>
  <c r="F49" i="22"/>
  <c r="M49" i="22"/>
  <c r="J49" i="22"/>
  <c r="P49" i="22"/>
  <c r="J37" i="22"/>
  <c r="F37" i="22"/>
  <c r="G37" i="22"/>
  <c r="E37" i="22"/>
  <c r="K37" i="22"/>
  <c r="F24" i="22"/>
  <c r="O12" i="22"/>
  <c r="M12" i="22"/>
  <c r="N12" i="22"/>
  <c r="L12" i="22"/>
  <c r="I12" i="22"/>
  <c r="J12" i="22"/>
  <c r="G24" i="22"/>
  <c r="E12" i="22"/>
  <c r="K12" i="22"/>
  <c r="H24" i="22"/>
  <c r="F12" i="22"/>
  <c r="I24" i="22"/>
  <c r="G12" i="22"/>
  <c r="J24" i="22"/>
  <c r="H12" i="22"/>
  <c r="E24" i="22"/>
  <c r="K24" i="22"/>
  <c r="M14" i="21" l="1"/>
  <c r="N14" i="21"/>
  <c r="O14" i="21"/>
  <c r="P14" i="21"/>
  <c r="Q14" i="21"/>
  <c r="M7" i="21"/>
  <c r="N7" i="21"/>
  <c r="O7" i="21"/>
  <c r="P7" i="21"/>
  <c r="Q7" i="21"/>
  <c r="L14" i="21"/>
  <c r="K14" i="21"/>
  <c r="J14" i="21"/>
  <c r="I14" i="21"/>
  <c r="L7" i="21"/>
  <c r="K7" i="21"/>
  <c r="J7" i="21"/>
  <c r="I7" i="21"/>
  <c r="H14" i="21"/>
  <c r="G14" i="21"/>
  <c r="F14" i="21"/>
  <c r="H7" i="21"/>
  <c r="G7" i="21"/>
  <c r="F7" i="21"/>
  <c r="E14" i="21"/>
  <c r="D14" i="21"/>
  <c r="C14" i="21"/>
  <c r="E7" i="21"/>
  <c r="D7" i="21"/>
  <c r="C7" i="21"/>
  <c r="H4" i="19" l="1"/>
  <c r="I7" i="19" s="1"/>
  <c r="I9" i="19" l="1"/>
  <c r="F22" i="19" s="1"/>
  <c r="I8" i="19"/>
  <c r="D21" i="19" s="1"/>
  <c r="I4" i="19"/>
  <c r="E17" i="19" s="1"/>
  <c r="I12" i="19"/>
  <c r="I6" i="19"/>
  <c r="D22" i="19"/>
  <c r="F20" i="19"/>
  <c r="D20" i="19"/>
  <c r="E20" i="19"/>
  <c r="I11" i="19"/>
  <c r="D24" i="19" s="1"/>
  <c r="I5" i="19"/>
  <c r="D18" i="19" s="1"/>
  <c r="I10" i="19"/>
  <c r="D23" i="19" s="1"/>
  <c r="E22" i="19"/>
  <c r="E21" i="19"/>
  <c r="E18" i="19" l="1"/>
  <c r="F21" i="19"/>
  <c r="F17" i="19"/>
  <c r="D17" i="19"/>
  <c r="G20" i="19"/>
  <c r="G22" i="19"/>
  <c r="F24" i="19"/>
  <c r="F19" i="19"/>
  <c r="D19" i="19"/>
  <c r="E19" i="19"/>
  <c r="G21" i="19"/>
  <c r="F25" i="19"/>
  <c r="E25" i="19"/>
  <c r="D25" i="19"/>
  <c r="E23" i="19"/>
  <c r="E24" i="19"/>
  <c r="F23" i="19"/>
  <c r="F18" i="19"/>
  <c r="G18" i="19" s="1"/>
  <c r="G17" i="19" l="1"/>
  <c r="G25" i="19"/>
  <c r="G23" i="19"/>
  <c r="G19" i="19"/>
  <c r="G24" i="19"/>
  <c r="AD86" i="14" l="1"/>
  <c r="AD88" i="14" s="1"/>
  <c r="AE86" i="14"/>
  <c r="AE88" i="14" s="1"/>
  <c r="AC86" i="14"/>
  <c r="AB86" i="14"/>
  <c r="AA86" i="14"/>
  <c r="Z86" i="14"/>
  <c r="Y86" i="14"/>
  <c r="X86" i="14"/>
  <c r="W86" i="14"/>
  <c r="V86" i="14"/>
  <c r="U86" i="14"/>
  <c r="T86" i="14"/>
  <c r="S86" i="14"/>
  <c r="R86" i="14"/>
  <c r="Q86" i="14"/>
  <c r="P86" i="14"/>
  <c r="O86" i="14"/>
  <c r="N86" i="14"/>
  <c r="M86" i="14"/>
  <c r="L86" i="14"/>
  <c r="K86" i="14"/>
  <c r="J86" i="14"/>
  <c r="I86" i="14"/>
  <c r="H86" i="14"/>
  <c r="G86" i="14"/>
  <c r="F86" i="14"/>
  <c r="E86" i="14"/>
  <c r="D86" i="14"/>
  <c r="C86" i="14"/>
  <c r="C88" i="14" s="1"/>
  <c r="D41" i="14"/>
  <c r="E41" i="14"/>
  <c r="F41" i="14"/>
  <c r="G41" i="14"/>
  <c r="H41" i="14"/>
  <c r="I41" i="14"/>
  <c r="J41" i="14"/>
  <c r="K41" i="14"/>
  <c r="L41" i="14"/>
  <c r="M41" i="14"/>
  <c r="N41" i="14"/>
  <c r="AC41" i="14"/>
  <c r="AB41" i="14"/>
  <c r="AA41" i="14"/>
  <c r="Z41" i="14"/>
  <c r="Y41" i="14"/>
  <c r="X41" i="14"/>
  <c r="W41" i="14"/>
  <c r="V41" i="14"/>
  <c r="U41" i="14"/>
  <c r="T41" i="14"/>
  <c r="S41" i="14"/>
  <c r="R41" i="14"/>
  <c r="Q41" i="14"/>
  <c r="P41" i="14"/>
  <c r="O41" i="14"/>
  <c r="C41" i="14"/>
  <c r="AE85" i="14"/>
  <c r="AD85" i="14"/>
  <c r="AC85" i="14"/>
  <c r="AB85" i="14"/>
  <c r="AA85" i="14"/>
  <c r="Z85" i="14"/>
  <c r="Y85" i="14"/>
  <c r="X85" i="14"/>
  <c r="W85" i="14"/>
  <c r="V85" i="14"/>
  <c r="U85" i="14"/>
  <c r="T85" i="14"/>
  <c r="S85" i="14"/>
  <c r="R85" i="14"/>
  <c r="Q85" i="14"/>
  <c r="P85" i="14"/>
  <c r="O85" i="14"/>
  <c r="N85" i="14"/>
  <c r="M85" i="14"/>
  <c r="L85" i="14"/>
  <c r="K85" i="14"/>
  <c r="J85" i="14"/>
  <c r="I85" i="14"/>
  <c r="H85" i="14"/>
  <c r="G85" i="14"/>
  <c r="F85" i="14"/>
  <c r="E85" i="14"/>
  <c r="D85" i="14"/>
  <c r="C85" i="14"/>
  <c r="AC40" i="14"/>
  <c r="AB40" i="14"/>
  <c r="AA40" i="14"/>
  <c r="Z40" i="14"/>
  <c r="Y40" i="14"/>
  <c r="X40" i="14"/>
  <c r="W40" i="14"/>
  <c r="V40" i="14"/>
  <c r="U40" i="14"/>
  <c r="T40" i="14"/>
  <c r="S40" i="14"/>
  <c r="R40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E88" i="14" l="1"/>
  <c r="C42" i="14"/>
  <c r="C43" i="14" s="1"/>
  <c r="E29" i="12"/>
  <c r="F29" i="12"/>
  <c r="G29" i="12"/>
  <c r="H29" i="12"/>
  <c r="I29" i="12"/>
  <c r="J29" i="12"/>
  <c r="K29" i="12"/>
  <c r="L29" i="12"/>
  <c r="M29" i="12"/>
  <c r="N29" i="12"/>
  <c r="O29" i="12"/>
  <c r="D29" i="12"/>
  <c r="E15" i="12"/>
  <c r="F15" i="12"/>
  <c r="G15" i="12"/>
  <c r="H15" i="12"/>
  <c r="I15" i="12"/>
  <c r="J15" i="12"/>
  <c r="K15" i="12"/>
  <c r="D15" i="12"/>
  <c r="L25" i="17"/>
  <c r="M25" i="17"/>
  <c r="L23" i="17"/>
  <c r="M23" i="17"/>
  <c r="N23" i="17"/>
  <c r="O23" i="17"/>
  <c r="P23" i="17"/>
  <c r="L19" i="17"/>
  <c r="M19" i="17"/>
  <c r="N19" i="17"/>
  <c r="O19" i="17"/>
  <c r="P19" i="17"/>
  <c r="L10" i="17"/>
  <c r="H10" i="17"/>
  <c r="G10" i="17"/>
  <c r="I10" i="17"/>
  <c r="L6" i="17"/>
  <c r="K23" i="17"/>
  <c r="J23" i="17"/>
  <c r="I23" i="17"/>
  <c r="H23" i="17"/>
  <c r="G23" i="17"/>
  <c r="F23" i="17"/>
  <c r="E23" i="17"/>
  <c r="K19" i="17"/>
  <c r="J19" i="17"/>
  <c r="I19" i="17"/>
  <c r="H19" i="17"/>
  <c r="G19" i="17"/>
  <c r="F19" i="17"/>
  <c r="E19" i="17"/>
  <c r="K10" i="17"/>
  <c r="J10" i="17"/>
  <c r="F10" i="17"/>
  <c r="E10" i="17"/>
  <c r="K6" i="17"/>
  <c r="J6" i="17"/>
  <c r="I6" i="17"/>
  <c r="H6" i="17"/>
  <c r="G6" i="17"/>
  <c r="F6" i="17"/>
  <c r="E6" i="17"/>
  <c r="P25" i="17" l="1"/>
  <c r="O25" i="17"/>
  <c r="N25" i="17"/>
  <c r="AA88" i="14"/>
  <c r="U88" i="14"/>
  <c r="O88" i="14"/>
  <c r="I88" i="14"/>
  <c r="T88" i="14"/>
  <c r="N88" i="14"/>
  <c r="H88" i="14"/>
  <c r="Y88" i="14"/>
  <c r="M88" i="14"/>
  <c r="G88" i="14"/>
  <c r="X88" i="14"/>
  <c r="L88" i="14"/>
  <c r="F88" i="14"/>
  <c r="Z88" i="14"/>
  <c r="S88" i="14"/>
  <c r="R88" i="14"/>
  <c r="AB88" i="14"/>
  <c r="AC88" i="14"/>
  <c r="V88" i="14"/>
  <c r="W88" i="14"/>
  <c r="P88" i="14"/>
  <c r="Q88" i="14"/>
  <c r="J88" i="14"/>
  <c r="K88" i="14"/>
  <c r="D88" i="14"/>
  <c r="X43" i="14"/>
  <c r="S43" i="14"/>
  <c r="I43" i="14"/>
  <c r="Y43" i="14"/>
  <c r="AB43" i="14"/>
  <c r="D43" i="14"/>
  <c r="Z43" i="14"/>
  <c r="U43" i="14"/>
  <c r="F43" i="14"/>
  <c r="N43" i="14"/>
  <c r="E43" i="14"/>
  <c r="P43" i="14"/>
  <c r="AC43" i="14"/>
  <c r="L43" i="14"/>
  <c r="M43" i="14"/>
  <c r="K43" i="14"/>
  <c r="O43" i="14"/>
  <c r="W43" i="14"/>
  <c r="H43" i="14"/>
  <c r="J43" i="14"/>
  <c r="G43" i="14"/>
  <c r="V43" i="14"/>
  <c r="R43" i="14"/>
  <c r="T43" i="14"/>
  <c r="AA43" i="14"/>
  <c r="Q43" i="14"/>
  <c r="L12" i="17"/>
  <c r="I12" i="17"/>
  <c r="F25" i="17"/>
  <c r="G25" i="17"/>
  <c r="J12" i="17"/>
  <c r="E12" i="17"/>
  <c r="H25" i="17"/>
  <c r="K12" i="17"/>
  <c r="F12" i="17"/>
  <c r="I25" i="17"/>
  <c r="G12" i="17"/>
  <c r="J25" i="17"/>
  <c r="H12" i="17"/>
  <c r="E25" i="17"/>
  <c r="K25" i="17"/>
  <c r="E57" i="8"/>
  <c r="F57" i="8"/>
  <c r="G57" i="8"/>
  <c r="H57" i="8"/>
  <c r="I57" i="8"/>
  <c r="J57" i="8"/>
  <c r="K57" i="8"/>
  <c r="L57" i="8"/>
  <c r="M57" i="8"/>
  <c r="D57" i="8"/>
  <c r="E43" i="8"/>
  <c r="F43" i="8"/>
  <c r="G43" i="8"/>
  <c r="H43" i="8"/>
  <c r="I43" i="8"/>
  <c r="J43" i="8"/>
  <c r="K43" i="8"/>
  <c r="D43" i="8"/>
  <c r="E29" i="8"/>
  <c r="F29" i="8"/>
  <c r="G29" i="8"/>
  <c r="H29" i="8"/>
  <c r="I29" i="8"/>
  <c r="J29" i="8"/>
  <c r="K29" i="8"/>
  <c r="M29" i="8"/>
  <c r="D14" i="8"/>
  <c r="M55" i="5"/>
  <c r="L55" i="5"/>
  <c r="K55" i="5"/>
  <c r="J55" i="5"/>
  <c r="I55" i="5"/>
  <c r="H55" i="5"/>
  <c r="G55" i="5"/>
  <c r="F55" i="5"/>
  <c r="E55" i="5"/>
  <c r="M41" i="5"/>
  <c r="L41" i="5"/>
  <c r="K41" i="5"/>
  <c r="J41" i="5"/>
  <c r="I41" i="5"/>
  <c r="H41" i="5"/>
  <c r="G41" i="5"/>
  <c r="F41" i="5"/>
  <c r="E41" i="5"/>
  <c r="E28" i="5"/>
  <c r="E14" i="5"/>
  <c r="E40" i="3"/>
  <c r="J40" i="3" l="1"/>
  <c r="I40" i="3"/>
  <c r="H40" i="3"/>
  <c r="G40" i="3"/>
  <c r="F40" i="3"/>
  <c r="D40" i="3"/>
  <c r="C40" i="3"/>
  <c r="B40" i="3"/>
  <c r="K31" i="3"/>
  <c r="J31" i="3"/>
  <c r="I31" i="3"/>
  <c r="H31" i="3"/>
  <c r="G31" i="3"/>
  <c r="F31" i="3"/>
  <c r="E31" i="3"/>
  <c r="D31" i="3"/>
  <c r="C31" i="3"/>
  <c r="B31" i="3"/>
  <c r="K15" i="3"/>
  <c r="J15" i="3"/>
  <c r="I15" i="3"/>
  <c r="H15" i="3"/>
  <c r="G15" i="3"/>
  <c r="F15" i="3"/>
  <c r="E15" i="3"/>
  <c r="D15" i="3"/>
  <c r="C15" i="3"/>
  <c r="B15" i="3"/>
  <c r="I8" i="3"/>
  <c r="H8" i="3"/>
  <c r="G8" i="3"/>
  <c r="F8" i="3"/>
  <c r="E8" i="3"/>
  <c r="D8" i="3"/>
  <c r="C8" i="3"/>
  <c r="B8" i="3"/>
  <c r="D29" i="8" l="1"/>
  <c r="K14" i="8"/>
  <c r="J14" i="8"/>
  <c r="I14" i="8"/>
  <c r="H14" i="8"/>
  <c r="G14" i="8"/>
  <c r="F14" i="8"/>
  <c r="E14" i="8"/>
  <c r="M28" i="5"/>
  <c r="L28" i="5"/>
  <c r="K28" i="5"/>
  <c r="J28" i="5"/>
  <c r="I28" i="5"/>
  <c r="H28" i="5"/>
  <c r="G28" i="5"/>
  <c r="F28" i="5"/>
  <c r="M14" i="5"/>
  <c r="L14" i="5"/>
  <c r="K14" i="5"/>
  <c r="J14" i="5"/>
  <c r="I14" i="5"/>
  <c r="H14" i="5"/>
  <c r="G14" i="5"/>
  <c r="F14" i="5"/>
</calcChain>
</file>

<file path=xl/sharedStrings.xml><?xml version="1.0" encoding="utf-8"?>
<sst xmlns="http://schemas.openxmlformats.org/spreadsheetml/2006/main" count="3545" uniqueCount="341">
  <si>
    <t>CTRL1:</t>
  </si>
  <si>
    <t>CTRL2:</t>
  </si>
  <si>
    <t>CTRL3:</t>
  </si>
  <si>
    <t>CTRL4:</t>
  </si>
  <si>
    <t>CTRL5:</t>
  </si>
  <si>
    <t>CTRL6:</t>
  </si>
  <si>
    <t>CTRL7:</t>
  </si>
  <si>
    <t>DKO1:</t>
  </si>
  <si>
    <t>DKO2:</t>
  </si>
  <si>
    <t>DKO3:</t>
  </si>
  <si>
    <t>DKO4:</t>
  </si>
  <si>
    <t>DKO5:</t>
  </si>
  <si>
    <t>DKO6:</t>
  </si>
  <si>
    <t>DKO7:</t>
  </si>
  <si>
    <t>CTRL8:</t>
  </si>
  <si>
    <t>DKO8:</t>
  </si>
  <si>
    <t>Figure 2b</t>
  </si>
  <si>
    <t>DKO9:</t>
  </si>
  <si>
    <t>DKO10:</t>
  </si>
  <si>
    <t>CTRL9:</t>
  </si>
  <si>
    <t>CTRL10:</t>
  </si>
  <si>
    <t>Figure 2d</t>
  </si>
  <si>
    <t>CTRL11:</t>
  </si>
  <si>
    <t>CTRL12:</t>
  </si>
  <si>
    <t>CTRL13:</t>
  </si>
  <si>
    <t>DKO11:</t>
  </si>
  <si>
    <t>DKO12:</t>
  </si>
  <si>
    <t>DKO13:</t>
  </si>
  <si>
    <t>DKO14:</t>
  </si>
  <si>
    <t>DKO15:</t>
  </si>
  <si>
    <t>Figure 2f</t>
  </si>
  <si>
    <t>Figure 2h</t>
  </si>
  <si>
    <t>48 hpf ventricular CM number:</t>
  </si>
  <si>
    <t>48 hpf atrial CM number:</t>
  </si>
  <si>
    <t>Figure 3b</t>
  </si>
  <si>
    <t>Figure 3d</t>
  </si>
  <si>
    <t>Figure 3f</t>
  </si>
  <si>
    <t>Figure 3h</t>
  </si>
  <si>
    <t>Figure 3j</t>
  </si>
  <si>
    <t>72 hpf ventricular cardiomyocyte number:</t>
  </si>
  <si>
    <t>48 hpf ventricular End Systolic Volume</t>
  </si>
  <si>
    <t>48 hpf ventricular End Diastolic Volume</t>
  </si>
  <si>
    <t>48 hpf % Ejection Fraction</t>
  </si>
  <si>
    <t>48 hpf Stroke Volume</t>
  </si>
  <si>
    <t>48 hpf Cardiac Output</t>
  </si>
  <si>
    <t>30 hpf linear heart tube cardiomyocyte numbers:</t>
  </si>
  <si>
    <t>Figure 3k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</si>
  <si>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</si>
  <si>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</si>
  <si>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</si>
  <si>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</si>
  <si>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</si>
  <si>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</si>
  <si>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</si>
  <si>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</si>
  <si>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heart 1</t>
  </si>
  <si>
    <t>CM area</t>
  </si>
  <si>
    <t>heart 2</t>
  </si>
  <si>
    <t>heart 3</t>
  </si>
  <si>
    <t>heart 4</t>
  </si>
  <si>
    <t>heart 6</t>
  </si>
  <si>
    <t>heart 7</t>
  </si>
  <si>
    <t>heart 8</t>
  </si>
  <si>
    <t>CTRL OC</t>
  </si>
  <si>
    <t>heart 5</t>
  </si>
  <si>
    <t>CTRL</t>
  </si>
  <si>
    <t>Avergae cell area in CTRL OC:</t>
  </si>
  <si>
    <t>Average cell area in DKO OC:</t>
  </si>
  <si>
    <t>control OC</t>
  </si>
  <si>
    <t>Heart 1</t>
  </si>
  <si>
    <t>Average cell area in CTRL OC:</t>
  </si>
  <si>
    <t>Heart 2</t>
  </si>
  <si>
    <t>Heart 3</t>
  </si>
  <si>
    <t>Heart 4</t>
  </si>
  <si>
    <t>Heart 5</t>
  </si>
  <si>
    <t>Heart 6</t>
  </si>
  <si>
    <t>Heart 7</t>
  </si>
  <si>
    <t>Heart 8</t>
  </si>
  <si>
    <t>EACH DOT ON THE GRAPH:</t>
  </si>
  <si>
    <t>DKO OC</t>
  </si>
  <si>
    <t>Heart 9</t>
  </si>
  <si>
    <t>Heart 10</t>
  </si>
  <si>
    <t>Heart 11</t>
  </si>
  <si>
    <t>Heart 12</t>
  </si>
  <si>
    <t>OUTER CURVATURE</t>
  </si>
  <si>
    <t>INNER CURVATURE</t>
  </si>
  <si>
    <t>control IC</t>
  </si>
  <si>
    <t>Average cell area in CTRL IC:</t>
  </si>
  <si>
    <t>DKO IC</t>
  </si>
  <si>
    <t>Average cell area in DKO IC:</t>
  </si>
  <si>
    <t>Average cell area in CTRL heart:</t>
  </si>
  <si>
    <t>DKO</t>
  </si>
  <si>
    <t>Figure 4e</t>
  </si>
  <si>
    <t>CTRL1</t>
  </si>
  <si>
    <t>CTRL2</t>
  </si>
  <si>
    <t>CTRL3</t>
  </si>
  <si>
    <t>DKO1</t>
  </si>
  <si>
    <t>DKO2</t>
  </si>
  <si>
    <t>DKO3</t>
  </si>
  <si>
    <t>systole</t>
  </si>
  <si>
    <t>diastole</t>
  </si>
  <si>
    <t>Ventricular Measurements</t>
  </si>
  <si>
    <t>fractional area change (%)</t>
  </si>
  <si>
    <t>Atrial Measurements</t>
  </si>
  <si>
    <t>Figure 1n,o</t>
  </si>
  <si>
    <t>measurement 1</t>
  </si>
  <si>
    <t>measurement 2</t>
  </si>
  <si>
    <t>average measurement</t>
  </si>
  <si>
    <t>DATA POINT ON GRAPH</t>
  </si>
  <si>
    <t>measurement 3</t>
  </si>
  <si>
    <t>measurement 4</t>
  </si>
  <si>
    <t>measurement 5</t>
  </si>
  <si>
    <t>measurement 6</t>
  </si>
  <si>
    <t>measurement 7</t>
  </si>
  <si>
    <t>measurement 8</t>
  </si>
  <si>
    <t>72 hpf Number of EdU+ ventricular CMs</t>
  </si>
  <si>
    <t>30 hpf % fractional shortening:</t>
  </si>
  <si>
    <t>Average cell area in DKO heart:</t>
  </si>
  <si>
    <t>area (pix)</t>
  </si>
  <si>
    <t>section1</t>
  </si>
  <si>
    <t>section2</t>
  </si>
  <si>
    <t>section3</t>
  </si>
  <si>
    <t>section4</t>
  </si>
  <si>
    <t>section5</t>
  </si>
  <si>
    <t>section6</t>
  </si>
  <si>
    <t>section7</t>
  </si>
  <si>
    <t>section8</t>
  </si>
  <si>
    <t>section9</t>
  </si>
  <si>
    <t>section10</t>
  </si>
  <si>
    <t>video section1</t>
  </si>
  <si>
    <t>video section2</t>
  </si>
  <si>
    <t>video section3</t>
  </si>
  <si>
    <t>video section4</t>
  </si>
  <si>
    <t>video section5</t>
  </si>
  <si>
    <t>video section6</t>
  </si>
  <si>
    <t>video section7</t>
  </si>
  <si>
    <t>video section8</t>
  </si>
  <si>
    <t>heart 9</t>
  </si>
  <si>
    <t>CTRL IC</t>
  </si>
  <si>
    <t>Avergae cell area in CTRL IC:</t>
  </si>
  <si>
    <t>fractional shortening (%)</t>
  </si>
  <si>
    <t>OFT diameter (μm)</t>
  </si>
  <si>
    <t>MYOCARDIAL SEGMENT LENGTH (μm)</t>
  </si>
  <si>
    <t>48 hpf ventricular CM area in the OC (μm)</t>
  </si>
  <si>
    <t>48 hpf ventricular CM area in the IC (μm)</t>
  </si>
  <si>
    <t>72 hpf CM area in ventricular Inner Curvature (μm2):</t>
  </si>
  <si>
    <t>72 hpf CM area in ventricular Outer Curvature (μm2):</t>
  </si>
  <si>
    <t>30 hpf CM cell area (μm2):</t>
  </si>
  <si>
    <t>mito 2</t>
  </si>
  <si>
    <t>mito 3</t>
  </si>
  <si>
    <t>mito 4</t>
  </si>
  <si>
    <t>mito 5</t>
  </si>
  <si>
    <t>mito 6</t>
  </si>
  <si>
    <t>mito 7</t>
  </si>
  <si>
    <t>mito 8</t>
  </si>
  <si>
    <t>mito 9</t>
  </si>
  <si>
    <t>mito 10</t>
  </si>
  <si>
    <t>mito 11</t>
  </si>
  <si>
    <t>mito 12</t>
  </si>
  <si>
    <t>mito 13</t>
  </si>
  <si>
    <t>mito 14</t>
  </si>
  <si>
    <t>mito 15</t>
  </si>
  <si>
    <t>mito 16</t>
  </si>
  <si>
    <t>mito 17</t>
  </si>
  <si>
    <t>mito 18</t>
  </si>
  <si>
    <t>mito 19</t>
  </si>
  <si>
    <t>mito 20</t>
  </si>
  <si>
    <t>mito 21</t>
  </si>
  <si>
    <t>mito 22</t>
  </si>
  <si>
    <t>mito 23</t>
  </si>
  <si>
    <t>mito 24</t>
  </si>
  <si>
    <t>mito 25</t>
  </si>
  <si>
    <t>mito 26</t>
  </si>
  <si>
    <t>mito 27</t>
  </si>
  <si>
    <t>mito 28</t>
  </si>
  <si>
    <t>mito 29</t>
  </si>
  <si>
    <t>mito 30</t>
  </si>
  <si>
    <t>mito 31</t>
  </si>
  <si>
    <t>mito 32</t>
  </si>
  <si>
    <t>mito 33</t>
  </si>
  <si>
    <t xml:space="preserve">mito 1 </t>
  </si>
  <si>
    <t>section11</t>
  </si>
  <si>
    <t>Heart1</t>
  </si>
  <si>
    <t>Heart3</t>
  </si>
  <si>
    <t>Heart2</t>
  </si>
  <si>
    <t>Mitochondrial area (Fold Change)</t>
  </si>
  <si>
    <t>Average mito area/section</t>
  </si>
  <si>
    <t>Mitochondrial number/section</t>
  </si>
  <si>
    <t>Mitochondrial number and area (fuji default unit)</t>
  </si>
  <si>
    <t>Average mito area in CTRL (for normalization)</t>
  </si>
  <si>
    <t>embryo1</t>
  </si>
  <si>
    <t>embryo2</t>
  </si>
  <si>
    <t>embryo3</t>
  </si>
  <si>
    <t>embryo4</t>
  </si>
  <si>
    <t>embryo5</t>
  </si>
  <si>
    <t>embryo6</t>
  </si>
  <si>
    <t>embryo7</t>
  </si>
  <si>
    <t>embryo8</t>
  </si>
  <si>
    <t>embryo9</t>
  </si>
  <si>
    <t>embryo10</t>
  </si>
  <si>
    <t>embryo11</t>
  </si>
  <si>
    <t>OCR (pmol/min):</t>
  </si>
  <si>
    <t>Time</t>
  </si>
  <si>
    <t>Figure 5f, g</t>
  </si>
  <si>
    <t>CTRL4</t>
  </si>
  <si>
    <t>CTRL5</t>
  </si>
  <si>
    <t>DKO4</t>
  </si>
  <si>
    <t>Basal Respiration: OCR (pmol/min)</t>
  </si>
  <si>
    <t>ATP Production: OCR (pmol/min)</t>
  </si>
  <si>
    <t>Maximal Respiration: OCR (pmol/min)</t>
  </si>
  <si>
    <t>Figure 5h</t>
  </si>
  <si>
    <t>Fold change</t>
  </si>
  <si>
    <t>ADP</t>
  </si>
  <si>
    <t>AMP</t>
  </si>
  <si>
    <t>ATP</t>
  </si>
  <si>
    <t>Raw data</t>
  </si>
  <si>
    <t>Protein amount</t>
  </si>
  <si>
    <t>Average protein</t>
  </si>
  <si>
    <t>Adenylate energy charge</t>
  </si>
  <si>
    <t>Figure 5i</t>
  </si>
  <si>
    <t>NAD+/NADH ratio</t>
  </si>
  <si>
    <t>NAD+: Luminescence (RLU)</t>
  </si>
  <si>
    <t>NADH: Luminescence (RLU)</t>
  </si>
  <si>
    <t>embryo pool1</t>
  </si>
  <si>
    <t>embryo pool2</t>
  </si>
  <si>
    <t>embryo pool3</t>
  </si>
  <si>
    <t>embryo pool4</t>
  </si>
  <si>
    <t>embryo pool5</t>
  </si>
  <si>
    <t>embryo pool6</t>
  </si>
  <si>
    <t>embryo pool7</t>
  </si>
  <si>
    <t>embryo pool8</t>
  </si>
  <si>
    <t>embryo pool9</t>
  </si>
  <si>
    <t>embryo pool10</t>
  </si>
  <si>
    <t>embryo pool11</t>
  </si>
  <si>
    <t>embryo pool12</t>
  </si>
  <si>
    <t>embryo pool13</t>
  </si>
  <si>
    <t>embryo pool14</t>
  </si>
  <si>
    <t>embryo pool15</t>
  </si>
  <si>
    <t>Heart 13</t>
  </si>
  <si>
    <t>Heart 14</t>
  </si>
  <si>
    <t>Heart 15</t>
  </si>
  <si>
    <t>CTRL+Tg</t>
  </si>
  <si>
    <t>DKO+Tg</t>
  </si>
  <si>
    <t>Figure 6b</t>
  </si>
  <si>
    <t>Figure 6e</t>
  </si>
  <si>
    <t xml:space="preserve"> v</t>
  </si>
  <si>
    <t>Figure 7c</t>
  </si>
  <si>
    <t>DKO + huRBFOX2</t>
  </si>
  <si>
    <t>Heart 16</t>
  </si>
  <si>
    <t>Heart 17</t>
  </si>
  <si>
    <t>Heart 18</t>
  </si>
  <si>
    <t>Heart 19</t>
  </si>
  <si>
    <t>Heart 20</t>
  </si>
  <si>
    <t>Heart 21</t>
  </si>
  <si>
    <t>Heart 22</t>
  </si>
  <si>
    <t>Heart 23</t>
  </si>
  <si>
    <t>Heart 24</t>
  </si>
  <si>
    <t>Heart 25</t>
  </si>
  <si>
    <t>DKO + Variant1</t>
  </si>
  <si>
    <t>DKO + Variant2</t>
  </si>
  <si>
    <t>DKO + Variant3</t>
  </si>
  <si>
    <t>Figure 5d,e (need to update data, and change unit)</t>
  </si>
  <si>
    <t>Fig</t>
  </si>
  <si>
    <t>Relative metabolite (AU/μg of protein)</t>
  </si>
  <si>
    <t>DATA POINT ON GRAPH:</t>
  </si>
  <si>
    <t>Figure S1c</t>
  </si>
  <si>
    <t>Gene relative expression by qPCR</t>
  </si>
  <si>
    <t>rps11</t>
  </si>
  <si>
    <t>rbfox1l</t>
  </si>
  <si>
    <t>rbfox2</t>
  </si>
  <si>
    <t>Ct</t>
  </si>
  <si>
    <t>CTRL1-1</t>
  </si>
  <si>
    <t>DKO1-1</t>
  </si>
  <si>
    <t>CTRL1-2</t>
  </si>
  <si>
    <t>DKO1-2</t>
  </si>
  <si>
    <t>CTRL1-3</t>
  </si>
  <si>
    <t>DKO1-3</t>
  </si>
  <si>
    <t>CTRL2-1</t>
  </si>
  <si>
    <t>DKO2-1</t>
  </si>
  <si>
    <t>CTRL2-2</t>
  </si>
  <si>
    <t>DKO2-2</t>
  </si>
  <si>
    <t>CTRL2-3</t>
  </si>
  <si>
    <t>DKO2-3</t>
  </si>
  <si>
    <t>CTRL3-1</t>
  </si>
  <si>
    <t>DKO3-1</t>
  </si>
  <si>
    <t>CTRL3-2</t>
  </si>
  <si>
    <t>DKO3-2</t>
  </si>
  <si>
    <t>CTRL3-3</t>
  </si>
  <si>
    <t>DKO3-3</t>
  </si>
  <si>
    <t>CTRL4-1</t>
  </si>
  <si>
    <t>DKO4-1</t>
  </si>
  <si>
    <t>CTRL4-2</t>
  </si>
  <si>
    <t>DKO4-2</t>
  </si>
  <si>
    <t>CTRL4-3</t>
  </si>
  <si>
    <t>DKO4-3</t>
  </si>
  <si>
    <t xml:space="preserve">avg.Ct </t>
  </si>
  <si>
    <t>△Ct</t>
  </si>
  <si>
    <t>avg. △Ct (CTRL)</t>
  </si>
  <si>
    <t>avg. CTRL</t>
  </si>
  <si>
    <t>△△Ct</t>
  </si>
  <si>
    <t>Fold Change=2^-△△Ct</t>
  </si>
  <si>
    <t>Figure S3a</t>
  </si>
  <si>
    <t>samm50</t>
  </si>
  <si>
    <t>Experiment 1</t>
  </si>
  <si>
    <t>Experiment 2</t>
  </si>
  <si>
    <t>Experiment 3</t>
  </si>
  <si>
    <t>Experiment 4</t>
  </si>
  <si>
    <t>Undetermined</t>
  </si>
  <si>
    <t>average</t>
  </si>
  <si>
    <t>samm50l</t>
  </si>
  <si>
    <t>mppα (pmpca)</t>
  </si>
  <si>
    <t>tomm40l</t>
  </si>
  <si>
    <t>timm23a</t>
  </si>
  <si>
    <t>pam16</t>
  </si>
  <si>
    <t>slc25c5</t>
  </si>
  <si>
    <t>mic60 (immt)</t>
  </si>
  <si>
    <t>mia40 (chchd4b)</t>
  </si>
  <si>
    <t>vdac1</t>
  </si>
  <si>
    <t>mrpl41</t>
  </si>
  <si>
    <t>tnni4a, myh7l, acta1b</t>
  </si>
  <si>
    <t>tnni4a</t>
  </si>
  <si>
    <t>myh7l</t>
  </si>
  <si>
    <t>acta1b</t>
  </si>
  <si>
    <t>Figure S3b</t>
  </si>
  <si>
    <t>mic19a - total, mic19a - ASE exon6</t>
  </si>
  <si>
    <t>mic19a - total</t>
  </si>
  <si>
    <t>mic19a - ASE exon6</t>
  </si>
  <si>
    <t>mic19b - total, mic19b - ASE exon6</t>
  </si>
  <si>
    <t>mic19b - total</t>
  </si>
  <si>
    <t>mic19b - ASE exon5</t>
  </si>
  <si>
    <t>pdlim5b - total, pdlim5b - ASE1 exon5</t>
  </si>
  <si>
    <t>pdlim5b - total</t>
  </si>
  <si>
    <t>pdlim5b - ASE1 exon5</t>
  </si>
  <si>
    <t>pdlim5b - ASE2 exon5*</t>
  </si>
  <si>
    <t>tpm1 - total, tpm1- ASE1 exon6, tpm1- ASE2 exon6*</t>
  </si>
  <si>
    <t>tpm1 - total</t>
  </si>
  <si>
    <t>tpm1- ASE1 exon6</t>
  </si>
  <si>
    <t>tpm1- ASE2 exon6*</t>
  </si>
  <si>
    <t>tpm1</t>
  </si>
  <si>
    <t>tpm1- Exon6</t>
  </si>
  <si>
    <t>tpm1- Exon6*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</si>
</sst>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.00"/>
    <numFmt numFmtId="165" formatCode="0.0"/>
    <numFmt numFmtId="166" formatCode="#,##0.000"/>
    <numFmt numFmtId="167" formatCode="0.000"/>
  </numFmts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</font>
    <font>
      <b/>
      <i/>
      <sz val="12"/>
      <color theme="1"/>
      <name val="Calibri"/>
      <family val="2"/>
      <scheme val="minor"/>
    </font>
    <font>
      <b/>
      <sz val="12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0" fontId="0" fillId="0" borderId="0" xfId="1" applyNumberFormat="1" applyFont="1"/>
    <xf numFmtId="0" fontId="0" fillId="0" borderId="0" xfId="0" applyBorder="1"/>
    <xf numFmtId="0" fontId="0" fillId="0" borderId="0" xfId="0" applyFill="1" applyBorder="1" applyAlignment="1">
      <alignment vertical="center"/>
    </xf>
    <xf numFmtId="0" fontId="8" fillId="0" borderId="0" xfId="0" applyFont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10" fontId="0" fillId="0" borderId="0" xfId="1" applyNumberFormat="1" applyFont="1" applyFill="1" applyBorder="1"/>
    <xf numFmtId="0" fontId="9" fillId="0" borderId="0" xfId="0" applyFont="1" applyFill="1"/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0" fontId="9" fillId="0" borderId="0" xfId="1" applyNumberFormat="1" applyFont="1" applyFill="1" applyBorder="1"/>
    <xf numFmtId="0" fontId="2" fillId="0" borderId="0" xfId="0" applyFont="1" applyFill="1" applyBorder="1"/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1" fillId="0" borderId="0" xfId="0" applyFont="1" applyBorder="1"/>
    <xf numFmtId="0" fontId="11" fillId="0" borderId="0" xfId="0" applyFont="1" applyBorder="1" applyAlignment="1"/>
    <xf numFmtId="0" fontId="0" fillId="0" borderId="0" xfId="0" applyFont="1" applyAlignment="1">
      <alignment vertical="center"/>
    </xf>
    <xf numFmtId="2" fontId="3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left"/>
    </xf>
    <xf numFmtId="0" fontId="13" fillId="0" borderId="0" xfId="0" applyFont="1" applyFill="1" applyBorder="1"/>
    <xf numFmtId="0" fontId="13" fillId="0" borderId="0" xfId="0" applyFont="1"/>
    <xf numFmtId="0" fontId="3" fillId="0" borderId="0" xfId="0" applyFont="1" applyBorder="1"/>
    <xf numFmtId="10" fontId="3" fillId="0" borderId="0" xfId="1" applyNumberFormat="1" applyFont="1"/>
    <xf numFmtId="0" fontId="2" fillId="0" borderId="0" xfId="0" applyFont="1" applyFill="1"/>
    <xf numFmtId="10" fontId="2" fillId="0" borderId="0" xfId="1" applyNumberFormat="1" applyFont="1" applyFill="1"/>
    <xf numFmtId="165" fontId="0" fillId="0" borderId="0" xfId="0" applyNumberFormat="1" applyAlignment="1">
      <alignment vertical="center"/>
    </xf>
    <xf numFmtId="165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4" fillId="0" borderId="0" xfId="0" applyFont="1"/>
    <xf numFmtId="166" fontId="3" fillId="0" borderId="0" xfId="0" applyNumberFormat="1" applyFont="1"/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horizontal="left"/>
    </xf>
    <xf numFmtId="0" fontId="3" fillId="0" borderId="0" xfId="0" applyFont="1" applyAlignment="1">
      <alignment vertical="center" wrapText="1"/>
    </xf>
    <xf numFmtId="167" fontId="3" fillId="0" borderId="0" xfId="0" applyNumberFormat="1" applyFont="1"/>
    <xf numFmtId="0" fontId="15" fillId="0" borderId="0" xfId="0" applyFont="1"/>
    <xf numFmtId="0" fontId="3" fillId="0" borderId="0" xfId="0" applyFont="1" applyAlignment="1">
      <alignment horizontal="left" vertical="center" wrapText="1"/>
    </xf>
    <xf numFmtId="0" fontId="16" fillId="0" borderId="0" xfId="0" applyFont="1"/>
    <xf numFmtId="166" fontId="0" fillId="0" borderId="0" xfId="0" applyNumberFormat="1"/>
    <xf numFmtId="166" fontId="17" fillId="0" borderId="0" xfId="0" applyNumberFormat="1" applyFont="1"/>
    <xf numFmtId="0" fontId="15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67" fontId="3" fillId="0" borderId="0" xfId="0" applyNumberFormat="1" applyFont="1" applyAlignment="1">
      <alignment wrapText="1"/>
    </xf>
    <xf numFmtId="0" fontId="14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190501</xdr:colOff>
      <xdr:row>1</xdr:row>
      <xdr:rowOff>152400</xdr:rowOff>
    </xdr:from>
    <xdr:to>
      <xdr:col>10</xdr:col>
      <xdr:colOff>508001</xdr:colOff>
      <xdr:row>55</xdr:row>
      <xdr:rowOff>131607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01FFF77-8C8A-14A9-FACB-BE8F16D5C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1" y="355600"/>
          <a:ext cx="6921500" cy="10952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0132-69C1-9C44-8148-573BC19C204D}">
  <dimension ref="A1:N48"/>
  <sheetViews>
    <sheetView zoomScale="110" zoomScaleNormal="110" workbookViewId="0">
      <selection activeCell="A8" sqref="A8"/>
    </sheetView>
  </sheetViews>
  <sheetFormatPr baseColWidth="10" defaultRowHeight="16" x14ac:dyDescent="0.2"/>
  <cols>
    <col min="1" max="1" width="26.5" customWidth="1"/>
    <col min="3" max="3" width="30.33203125" customWidth="1"/>
    <col min="4" max="4" width="27.6640625" customWidth="1"/>
    <col min="5" max="5" width="16" customWidth="1"/>
    <col min="7" max="7" width="18.6640625" customWidth="1"/>
  </cols>
  <sheetData>
    <row r="1" spans="1:14" x14ac:dyDescent="0.2">
      <c r="A1" s="4" t="s">
        <v>104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x14ac:dyDescent="0.2">
      <c r="A3" s="4" t="s">
        <v>101</v>
      </c>
      <c r="B3" s="3"/>
      <c r="C3" s="14" t="s">
        <v>65</v>
      </c>
      <c r="D3" s="15"/>
      <c r="E3" s="16" t="s">
        <v>69</v>
      </c>
      <c r="F3" s="16" t="s">
        <v>71</v>
      </c>
      <c r="G3" s="16" t="s">
        <v>72</v>
      </c>
      <c r="H3" s="16" t="s">
        <v>73</v>
      </c>
      <c r="I3" s="16" t="s">
        <v>74</v>
      </c>
      <c r="J3" s="16" t="s">
        <v>75</v>
      </c>
      <c r="K3" s="16" t="s">
        <v>76</v>
      </c>
    </row>
    <row r="4" spans="1:14" x14ac:dyDescent="0.2">
      <c r="C4" s="17" t="s">
        <v>99</v>
      </c>
      <c r="D4" s="3" t="s">
        <v>105</v>
      </c>
      <c r="E4" s="69">
        <v>7424.4717455136815</v>
      </c>
      <c r="F4" s="69">
        <v>5990.42312323856</v>
      </c>
      <c r="G4" s="69">
        <v>7899.1119706262889</v>
      </c>
      <c r="H4" s="69">
        <v>6419.5734171920922</v>
      </c>
      <c r="I4" s="69">
        <v>6582.8221890120158</v>
      </c>
      <c r="J4" s="69">
        <v>7286.4570109782253</v>
      </c>
      <c r="K4" s="69">
        <v>5327.8150693743073</v>
      </c>
    </row>
    <row r="5" spans="1:14" x14ac:dyDescent="0.2">
      <c r="D5" s="3" t="s">
        <v>106</v>
      </c>
      <c r="E5" s="69">
        <v>7486.26938784299</v>
      </c>
      <c r="F5" s="69">
        <v>6001.924351116515</v>
      </c>
      <c r="G5" s="69">
        <v>7978.2472848313191</v>
      </c>
      <c r="H5" s="69">
        <v>6471.5864328192602</v>
      </c>
      <c r="I5" s="69">
        <v>6421.8049987206505</v>
      </c>
      <c r="J5" s="69">
        <v>7155.6520013811905</v>
      </c>
      <c r="K5" s="69">
        <v>5335.024794312727</v>
      </c>
    </row>
    <row r="6" spans="1:14" x14ac:dyDescent="0.2">
      <c r="D6" s="3" t="s">
        <v>107</v>
      </c>
      <c r="E6" s="70">
        <f>AVERAGE(E4:E5)</f>
        <v>7455.3705666783353</v>
      </c>
      <c r="F6" s="70">
        <f t="shared" ref="F6:K6" si="0">AVERAGE(F4:F5)</f>
        <v>5996.173737177538</v>
      </c>
      <c r="G6" s="70">
        <f t="shared" si="0"/>
        <v>7938.679627728804</v>
      </c>
      <c r="H6" s="70">
        <f t="shared" si="0"/>
        <v>6445.5799250056762</v>
      </c>
      <c r="I6" s="70">
        <f t="shared" si="0"/>
        <v>6502.3135938663327</v>
      </c>
      <c r="J6" s="70">
        <f t="shared" si="0"/>
        <v>7221.0545061797075</v>
      </c>
      <c r="K6" s="70">
        <f t="shared" si="0"/>
        <v>5331.4199318435167</v>
      </c>
      <c r="N6" s="3" t="s">
        <v>108</v>
      </c>
    </row>
    <row r="7" spans="1:14" x14ac:dyDescent="0.2">
      <c r="D7" s="3"/>
      <c r="E7" s="70"/>
      <c r="F7" s="70"/>
      <c r="G7" s="70"/>
      <c r="H7" s="70"/>
      <c r="I7" s="70"/>
      <c r="J7" s="70"/>
      <c r="K7" s="70"/>
    </row>
    <row r="8" spans="1:14" x14ac:dyDescent="0.2">
      <c r="C8" s="17" t="s">
        <v>100</v>
      </c>
      <c r="D8" s="3" t="s">
        <v>105</v>
      </c>
      <c r="E8" s="69">
        <v>10898.529205126313</v>
      </c>
      <c r="F8" s="69">
        <v>8052.9194359792336</v>
      </c>
      <c r="G8" s="69">
        <v>10700.433429437362</v>
      </c>
      <c r="H8" s="69">
        <v>9060.9076464172904</v>
      </c>
      <c r="I8" s="69">
        <v>8828.8231674472208</v>
      </c>
      <c r="J8" s="69">
        <v>9388.0918305274627</v>
      </c>
      <c r="K8" s="69">
        <v>7996.2715971773678</v>
      </c>
    </row>
    <row r="9" spans="1:14" x14ac:dyDescent="0.2">
      <c r="D9" s="3" t="s">
        <v>106</v>
      </c>
      <c r="E9" s="69">
        <v>10877.929991016543</v>
      </c>
      <c r="F9" s="69">
        <v>8034.7234635156037</v>
      </c>
      <c r="G9" s="69">
        <v>10440.540011419105</v>
      </c>
      <c r="H9" s="69">
        <v>8978.5107899782124</v>
      </c>
      <c r="I9" s="69">
        <v>8652.1849064559465</v>
      </c>
      <c r="J9" s="69">
        <v>9410.4076458130457</v>
      </c>
      <c r="K9" s="69">
        <v>7894.9921278043348</v>
      </c>
    </row>
    <row r="10" spans="1:14" x14ac:dyDescent="0.2">
      <c r="D10" s="3" t="s">
        <v>107</v>
      </c>
      <c r="E10" s="70">
        <f>AVERAGE(E8:E9)</f>
        <v>10888.229598071428</v>
      </c>
      <c r="F10" s="70">
        <f t="shared" ref="F10:K10" si="1">AVERAGE(F8:F9)</f>
        <v>8043.8214497474182</v>
      </c>
      <c r="G10" s="70">
        <f t="shared" si="1"/>
        <v>10570.486720428235</v>
      </c>
      <c r="H10" s="70">
        <f t="shared" si="1"/>
        <v>9019.7092181977514</v>
      </c>
      <c r="I10" s="70">
        <f t="shared" si="1"/>
        <v>8740.5040369515846</v>
      </c>
      <c r="J10" s="70">
        <f t="shared" si="1"/>
        <v>9399.2497381702542</v>
      </c>
      <c r="K10" s="70">
        <f t="shared" si="1"/>
        <v>7945.6318624908508</v>
      </c>
      <c r="N10" s="3" t="s">
        <v>108</v>
      </c>
    </row>
    <row r="12" spans="1:14" x14ac:dyDescent="0.2">
      <c r="C12" s="17" t="s">
        <v>102</v>
      </c>
      <c r="E12" s="30">
        <f t="shared" ref="E12:K12" si="2">(E10-E6)/E10</f>
        <v>0.31528165350234127</v>
      </c>
      <c r="F12" s="30">
        <f t="shared" si="2"/>
        <v>0.25456155701145977</v>
      </c>
      <c r="G12" s="30">
        <f t="shared" si="2"/>
        <v>0.24897690733703604</v>
      </c>
      <c r="H12" s="30">
        <f t="shared" si="2"/>
        <v>0.28538938794153473</v>
      </c>
      <c r="I12" s="30">
        <f t="shared" si="2"/>
        <v>0.2560710953994208</v>
      </c>
      <c r="J12" s="30">
        <f t="shared" si="2"/>
        <v>0.23174139348004755</v>
      </c>
      <c r="K12" s="30">
        <f t="shared" si="2"/>
        <v>0.32901246570311315</v>
      </c>
      <c r="N12" s="3" t="s">
        <v>108</v>
      </c>
    </row>
    <row r="13" spans="1:14" x14ac:dyDescent="0.2">
      <c r="C13" s="3"/>
      <c r="D13" s="3"/>
      <c r="E13" s="3"/>
      <c r="F13" s="3"/>
      <c r="G13" s="3"/>
      <c r="H13" s="5"/>
      <c r="I13" s="3"/>
      <c r="J13" s="5"/>
      <c r="K13" s="5"/>
    </row>
    <row r="14" spans="1:14" x14ac:dyDescent="0.2">
      <c r="C14" s="3"/>
      <c r="D14" s="3"/>
      <c r="E14" s="3"/>
      <c r="F14" s="3"/>
      <c r="G14" s="3"/>
      <c r="H14" s="5"/>
      <c r="I14" s="3"/>
      <c r="J14" s="5"/>
      <c r="K14" s="5"/>
    </row>
    <row r="15" spans="1:14" x14ac:dyDescent="0.2">
      <c r="C15" s="14" t="s">
        <v>91</v>
      </c>
      <c r="D15" s="15"/>
      <c r="E15" s="16" t="s">
        <v>69</v>
      </c>
      <c r="F15" s="16" t="s">
        <v>71</v>
      </c>
      <c r="G15" s="16" t="s">
        <v>72</v>
      </c>
      <c r="H15" s="16" t="s">
        <v>73</v>
      </c>
      <c r="I15" s="16" t="s">
        <v>74</v>
      </c>
      <c r="J15" s="16" t="s">
        <v>75</v>
      </c>
      <c r="K15" s="16" t="s">
        <v>76</v>
      </c>
    </row>
    <row r="16" spans="1:14" x14ac:dyDescent="0.2">
      <c r="C16" s="17" t="s">
        <v>99</v>
      </c>
      <c r="D16" s="3" t="s">
        <v>105</v>
      </c>
      <c r="E16" s="69">
        <v>8611.1581383539888</v>
      </c>
      <c r="F16" s="69">
        <v>8391.6048479673627</v>
      </c>
      <c r="G16" s="69">
        <v>6305.934419353197</v>
      </c>
      <c r="H16" s="69">
        <v>6122.4297536586664</v>
      </c>
      <c r="I16" s="69">
        <v>5963.9874651310229</v>
      </c>
      <c r="J16" s="69">
        <v>4968.3587831588293</v>
      </c>
      <c r="K16" s="69">
        <v>6674.145371565327</v>
      </c>
    </row>
    <row r="17" spans="1:14" x14ac:dyDescent="0.2">
      <c r="D17" s="3" t="s">
        <v>106</v>
      </c>
      <c r="E17" s="69">
        <v>8534.0827455599338</v>
      </c>
      <c r="F17" s="69">
        <v>8298.7367243558183</v>
      </c>
      <c r="G17" s="69">
        <v>6230.5756277349565</v>
      </c>
      <c r="H17" s="69">
        <v>6077.7981230874993</v>
      </c>
      <c r="I17" s="69">
        <v>5946.4781331377189</v>
      </c>
      <c r="J17" s="69">
        <v>5050.7556395979072</v>
      </c>
      <c r="K17" s="69">
        <v>6495.2755290454952</v>
      </c>
    </row>
    <row r="18" spans="1:14" x14ac:dyDescent="0.2">
      <c r="D18" s="3" t="s">
        <v>107</v>
      </c>
      <c r="E18" s="69">
        <f>AVERAGE(E16:E17)</f>
        <v>8572.6204419569622</v>
      </c>
      <c r="F18" s="69">
        <f t="shared" ref="F18:K18" si="3">AVERAGE(F16:F17)</f>
        <v>8345.1707861615905</v>
      </c>
      <c r="G18" s="69">
        <f t="shared" si="3"/>
        <v>6268.2550235440767</v>
      </c>
      <c r="H18" s="69">
        <f t="shared" si="3"/>
        <v>6100.1139383730824</v>
      </c>
      <c r="I18" s="69">
        <f t="shared" si="3"/>
        <v>5955.2327991343709</v>
      </c>
      <c r="J18" s="69">
        <f t="shared" si="3"/>
        <v>5009.5572113783683</v>
      </c>
      <c r="K18" s="69">
        <f t="shared" si="3"/>
        <v>6584.7104503054106</v>
      </c>
      <c r="N18" s="3" t="s">
        <v>108</v>
      </c>
    </row>
    <row r="19" spans="1:14" x14ac:dyDescent="0.2">
      <c r="D19" s="3"/>
      <c r="E19" s="69"/>
      <c r="F19" s="69"/>
      <c r="G19" s="69"/>
      <c r="H19" s="69"/>
      <c r="I19" s="69"/>
      <c r="J19" s="69"/>
      <c r="K19" s="69"/>
    </row>
    <row r="20" spans="1:14" x14ac:dyDescent="0.2">
      <c r="C20" s="17" t="s">
        <v>100</v>
      </c>
      <c r="D20" s="3" t="s">
        <v>105</v>
      </c>
      <c r="E20" s="69">
        <v>8839.4660947372668</v>
      </c>
      <c r="F20" s="69">
        <v>8776.123511349726</v>
      </c>
      <c r="G20" s="69">
        <v>6389.5328966153447</v>
      </c>
      <c r="H20" s="69">
        <v>6417.6851558986973</v>
      </c>
      <c r="I20" s="69">
        <v>6317.0923269959885</v>
      </c>
      <c r="J20" s="69">
        <v>5474.7561300239959</v>
      </c>
      <c r="K20" s="69">
        <v>7033.601657780805</v>
      </c>
    </row>
    <row r="21" spans="1:14" x14ac:dyDescent="0.2">
      <c r="D21" s="3" t="s">
        <v>106</v>
      </c>
      <c r="E21" s="69">
        <v>8787.62473922768</v>
      </c>
      <c r="F21" s="69">
        <v>8774.9218905266571</v>
      </c>
      <c r="G21" s="69">
        <v>6340.2664428694798</v>
      </c>
      <c r="H21" s="69">
        <v>6461.6301459995384</v>
      </c>
      <c r="I21" s="69">
        <v>6235.8970913799803</v>
      </c>
      <c r="J21" s="69">
        <v>5451.9253343856681</v>
      </c>
      <c r="K21" s="69">
        <v>6758.2588291802194</v>
      </c>
    </row>
    <row r="22" spans="1:14" x14ac:dyDescent="0.2">
      <c r="D22" s="3" t="s">
        <v>107</v>
      </c>
      <c r="E22" s="69">
        <f>AVERAGE(E20:E21)</f>
        <v>8813.5454169824734</v>
      </c>
      <c r="F22" s="69">
        <f t="shared" ref="F22:K22" si="4">AVERAGE(F20:F21)</f>
        <v>8775.5227009381924</v>
      </c>
      <c r="G22" s="69">
        <f t="shared" si="4"/>
        <v>6364.8996697424118</v>
      </c>
      <c r="H22" s="69">
        <f t="shared" si="4"/>
        <v>6439.6576509491179</v>
      </c>
      <c r="I22" s="69">
        <f t="shared" si="4"/>
        <v>6276.494709187984</v>
      </c>
      <c r="J22" s="69">
        <f t="shared" si="4"/>
        <v>5463.3407322048315</v>
      </c>
      <c r="K22" s="69">
        <f t="shared" si="4"/>
        <v>6895.9302434805122</v>
      </c>
      <c r="N22" s="3" t="s">
        <v>108</v>
      </c>
    </row>
    <row r="24" spans="1:14" x14ac:dyDescent="0.2">
      <c r="C24" s="17" t="s">
        <v>102</v>
      </c>
      <c r="E24" s="30">
        <f t="shared" ref="E24:K24" si="5">(E22-E18)/E22</f>
        <v>2.7335761447519449E-2</v>
      </c>
      <c r="F24" s="30">
        <f t="shared" si="5"/>
        <v>4.9040032080435836E-2</v>
      </c>
      <c r="G24" s="30">
        <f t="shared" si="5"/>
        <v>1.5184001510309162E-2</v>
      </c>
      <c r="H24" s="30">
        <f t="shared" si="5"/>
        <v>5.2726981926747504E-2</v>
      </c>
      <c r="I24" s="30">
        <f t="shared" si="5"/>
        <v>5.1184924856755923E-2</v>
      </c>
      <c r="J24" s="30">
        <f t="shared" si="5"/>
        <v>8.3059714388952377E-2</v>
      </c>
      <c r="K24" s="30">
        <f t="shared" si="5"/>
        <v>4.5130936971024639E-2</v>
      </c>
      <c r="N24" s="3" t="s">
        <v>108</v>
      </c>
    </row>
    <row r="25" spans="1:14" x14ac:dyDescent="0.2">
      <c r="I25" s="5"/>
      <c r="K25" s="5"/>
    </row>
    <row r="27" spans="1:14" x14ac:dyDescent="0.2">
      <c r="A27" s="4" t="s">
        <v>103</v>
      </c>
      <c r="B27" s="3"/>
      <c r="C27" s="18" t="s">
        <v>65</v>
      </c>
      <c r="D27" s="3"/>
      <c r="E27" s="16" t="s">
        <v>69</v>
      </c>
      <c r="F27" s="16" t="s">
        <v>71</v>
      </c>
      <c r="G27" s="16" t="s">
        <v>72</v>
      </c>
      <c r="H27" s="16" t="s">
        <v>73</v>
      </c>
      <c r="I27" s="16" t="s">
        <v>74</v>
      </c>
      <c r="J27" s="16" t="s">
        <v>75</v>
      </c>
      <c r="K27" s="16" t="s">
        <v>76</v>
      </c>
      <c r="L27" s="16" t="s">
        <v>77</v>
      </c>
    </row>
    <row r="28" spans="1:14" x14ac:dyDescent="0.2">
      <c r="C28" s="17" t="s">
        <v>99</v>
      </c>
      <c r="D28" s="3" t="s">
        <v>105</v>
      </c>
      <c r="E28" s="11">
        <v>2939</v>
      </c>
      <c r="F28" s="11">
        <v>3406</v>
      </c>
      <c r="G28" s="11">
        <v>2278</v>
      </c>
      <c r="H28" s="11">
        <v>2560</v>
      </c>
      <c r="I28" s="11">
        <v>2874</v>
      </c>
      <c r="J28" s="11">
        <v>2701</v>
      </c>
      <c r="K28" s="11">
        <v>2015</v>
      </c>
      <c r="L28" s="11">
        <v>2320</v>
      </c>
    </row>
    <row r="29" spans="1:14" x14ac:dyDescent="0.2">
      <c r="D29" s="3" t="s">
        <v>106</v>
      </c>
      <c r="E29" s="11">
        <v>2986</v>
      </c>
      <c r="F29" s="11">
        <v>3491</v>
      </c>
      <c r="G29" s="11">
        <v>2287</v>
      </c>
      <c r="H29" s="11">
        <v>2778</v>
      </c>
      <c r="I29" s="11">
        <v>2925</v>
      </c>
      <c r="J29" s="11">
        <v>2852</v>
      </c>
      <c r="K29" s="11">
        <v>2302</v>
      </c>
      <c r="L29" s="11">
        <v>2455</v>
      </c>
    </row>
    <row r="30" spans="1:14" x14ac:dyDescent="0.2">
      <c r="D30" s="3" t="s">
        <v>107</v>
      </c>
      <c r="E30" s="11">
        <f>AVERAGE(E28:E29)</f>
        <v>2962.5</v>
      </c>
      <c r="F30" s="11">
        <f t="shared" ref="F30:K30" si="6">AVERAGE(F28:F29)</f>
        <v>3448.5</v>
      </c>
      <c r="G30" s="11">
        <f t="shared" si="6"/>
        <v>2282.5</v>
      </c>
      <c r="H30" s="11">
        <f t="shared" si="6"/>
        <v>2669</v>
      </c>
      <c r="I30" s="11">
        <f t="shared" si="6"/>
        <v>2899.5</v>
      </c>
      <c r="J30" s="11">
        <f t="shared" si="6"/>
        <v>2776.5</v>
      </c>
      <c r="K30" s="11">
        <f t="shared" si="6"/>
        <v>2158.5</v>
      </c>
      <c r="L30" s="11">
        <f>AVERAGE(L28:L29)</f>
        <v>2387.5</v>
      </c>
      <c r="N30" s="3" t="s">
        <v>108</v>
      </c>
    </row>
    <row r="31" spans="1:14" x14ac:dyDescent="0.2">
      <c r="D31" s="3"/>
    </row>
    <row r="32" spans="1:14" x14ac:dyDescent="0.2">
      <c r="C32" s="17" t="s">
        <v>100</v>
      </c>
      <c r="D32" s="3" t="s">
        <v>105</v>
      </c>
      <c r="E32" s="11">
        <v>4527</v>
      </c>
      <c r="F32" s="11">
        <v>4426</v>
      </c>
      <c r="G32" s="11">
        <v>3044</v>
      </c>
      <c r="H32" s="11">
        <v>4609</v>
      </c>
      <c r="I32" s="11">
        <v>4280</v>
      </c>
      <c r="J32" s="11">
        <v>4404</v>
      </c>
      <c r="K32" s="11">
        <v>4066</v>
      </c>
      <c r="L32" s="11">
        <v>4100</v>
      </c>
    </row>
    <row r="33" spans="3:14" x14ac:dyDescent="0.2">
      <c r="D33" s="3" t="s">
        <v>106</v>
      </c>
      <c r="E33" s="11">
        <v>4616</v>
      </c>
      <c r="F33" s="11">
        <v>4646</v>
      </c>
      <c r="G33" s="11">
        <v>3056</v>
      </c>
      <c r="H33" s="11">
        <v>4617</v>
      </c>
      <c r="I33" s="11">
        <v>4282</v>
      </c>
      <c r="J33" s="11">
        <v>4453</v>
      </c>
      <c r="K33" s="11">
        <v>4117</v>
      </c>
      <c r="L33" s="11">
        <v>4110</v>
      </c>
    </row>
    <row r="34" spans="3:14" x14ac:dyDescent="0.2">
      <c r="D34" s="3" t="s">
        <v>107</v>
      </c>
      <c r="E34" s="11">
        <f>AVERAGE(E32:E33)</f>
        <v>4571.5</v>
      </c>
      <c r="F34" s="11">
        <f t="shared" ref="F34:K34" si="7">AVERAGE(F32:F33)</f>
        <v>4536</v>
      </c>
      <c r="G34" s="11">
        <f t="shared" si="7"/>
        <v>3050</v>
      </c>
      <c r="H34" s="11">
        <f t="shared" si="7"/>
        <v>4613</v>
      </c>
      <c r="I34" s="11">
        <f t="shared" si="7"/>
        <v>4281</v>
      </c>
      <c r="J34" s="11">
        <f t="shared" si="7"/>
        <v>4428.5</v>
      </c>
      <c r="K34" s="11">
        <f t="shared" si="7"/>
        <v>4091.5</v>
      </c>
      <c r="L34" s="11">
        <f>AVERAGE(L32:L33)</f>
        <v>4105</v>
      </c>
      <c r="N34" s="3" t="s">
        <v>108</v>
      </c>
    </row>
    <row r="36" spans="3:14" x14ac:dyDescent="0.2">
      <c r="C36" s="17" t="s">
        <v>102</v>
      </c>
      <c r="E36" s="30">
        <f t="shared" ref="E36:L36" si="8">(E34-E30)/E34</f>
        <v>0.3519632505742098</v>
      </c>
      <c r="F36" s="30">
        <f t="shared" si="8"/>
        <v>0.23974867724867724</v>
      </c>
      <c r="G36" s="30">
        <f t="shared" si="8"/>
        <v>0.25163934426229506</v>
      </c>
      <c r="H36" s="30">
        <f t="shared" si="8"/>
        <v>0.42141773249512249</v>
      </c>
      <c r="I36" s="30">
        <f t="shared" si="8"/>
        <v>0.32270497547302029</v>
      </c>
      <c r="J36" s="30">
        <f t="shared" si="8"/>
        <v>0.37303827481088403</v>
      </c>
      <c r="K36" s="30">
        <f t="shared" si="8"/>
        <v>0.4724428693633142</v>
      </c>
      <c r="L36" s="30">
        <f t="shared" si="8"/>
        <v>0.41839220462850185</v>
      </c>
      <c r="N36" s="3" t="s">
        <v>108</v>
      </c>
    </row>
    <row r="39" spans="3:14" x14ac:dyDescent="0.2">
      <c r="C39" s="14" t="s">
        <v>91</v>
      </c>
      <c r="D39" s="15"/>
      <c r="E39" s="16" t="s">
        <v>69</v>
      </c>
      <c r="F39" s="16" t="s">
        <v>71</v>
      </c>
      <c r="G39" s="16" t="s">
        <v>72</v>
      </c>
      <c r="H39" s="16" t="s">
        <v>73</v>
      </c>
      <c r="I39" s="16" t="s">
        <v>74</v>
      </c>
      <c r="J39" s="16" t="s">
        <v>75</v>
      </c>
      <c r="K39" s="16" t="s">
        <v>76</v>
      </c>
      <c r="L39" s="16" t="s">
        <v>77</v>
      </c>
    </row>
    <row r="40" spans="3:14" x14ac:dyDescent="0.2">
      <c r="C40" s="17" t="s">
        <v>99</v>
      </c>
      <c r="D40" s="3" t="s">
        <v>105</v>
      </c>
      <c r="E40" s="11">
        <v>2147</v>
      </c>
      <c r="F40" s="11">
        <v>2376</v>
      </c>
      <c r="G40" s="11">
        <v>3110</v>
      </c>
      <c r="H40" s="11">
        <v>2224</v>
      </c>
      <c r="I40" s="11">
        <v>2543</v>
      </c>
      <c r="J40" s="11">
        <v>2236</v>
      </c>
      <c r="K40" s="11">
        <v>3085</v>
      </c>
      <c r="L40" s="11">
        <v>2881</v>
      </c>
    </row>
    <row r="41" spans="3:14" x14ac:dyDescent="0.2">
      <c r="D41" s="3" t="s">
        <v>106</v>
      </c>
      <c r="E41" s="11">
        <v>2179</v>
      </c>
      <c r="F41" s="11">
        <v>2377</v>
      </c>
      <c r="G41" s="11">
        <v>3168</v>
      </c>
      <c r="H41" s="11">
        <v>2226</v>
      </c>
      <c r="I41" s="11">
        <v>2549</v>
      </c>
      <c r="J41" s="11">
        <v>2271</v>
      </c>
      <c r="K41" s="11">
        <v>3098</v>
      </c>
      <c r="L41" s="11">
        <v>2900</v>
      </c>
    </row>
    <row r="42" spans="3:14" x14ac:dyDescent="0.2">
      <c r="D42" s="3" t="s">
        <v>107</v>
      </c>
      <c r="E42" s="11">
        <f>AVERAGE(E40:E41)</f>
        <v>2163</v>
      </c>
      <c r="F42" s="11">
        <f t="shared" ref="F42:K42" si="9">AVERAGE(F40:F41)</f>
        <v>2376.5</v>
      </c>
      <c r="G42" s="11">
        <f t="shared" si="9"/>
        <v>3139</v>
      </c>
      <c r="H42" s="11">
        <f t="shared" si="9"/>
        <v>2225</v>
      </c>
      <c r="I42" s="11">
        <f t="shared" si="9"/>
        <v>2546</v>
      </c>
      <c r="J42" s="11">
        <f t="shared" si="9"/>
        <v>2253.5</v>
      </c>
      <c r="K42" s="11">
        <f t="shared" si="9"/>
        <v>3091.5</v>
      </c>
      <c r="L42" s="11">
        <f>AVERAGE(L40:L41)</f>
        <v>2890.5</v>
      </c>
      <c r="N42" s="3" t="s">
        <v>108</v>
      </c>
    </row>
    <row r="43" spans="3:14" x14ac:dyDescent="0.2">
      <c r="D43" s="3"/>
    </row>
    <row r="44" spans="3:14" x14ac:dyDescent="0.2">
      <c r="C44" s="17" t="s">
        <v>100</v>
      </c>
      <c r="D44" s="3" t="s">
        <v>105</v>
      </c>
      <c r="E44" s="11">
        <v>2301</v>
      </c>
      <c r="F44" s="11">
        <v>2503</v>
      </c>
      <c r="G44" s="11">
        <v>3298</v>
      </c>
      <c r="H44" s="11">
        <v>2306</v>
      </c>
      <c r="I44" s="11">
        <v>2658</v>
      </c>
      <c r="J44" s="11">
        <v>2352</v>
      </c>
      <c r="K44" s="11">
        <v>3326</v>
      </c>
      <c r="L44" s="11">
        <v>2973</v>
      </c>
    </row>
    <row r="45" spans="3:14" x14ac:dyDescent="0.2">
      <c r="D45" s="3" t="s">
        <v>106</v>
      </c>
      <c r="E45" s="11">
        <v>2309</v>
      </c>
      <c r="F45" s="11">
        <v>2506</v>
      </c>
      <c r="G45" s="11">
        <v>3324</v>
      </c>
      <c r="H45" s="11">
        <v>2316</v>
      </c>
      <c r="I45" s="11">
        <v>2693</v>
      </c>
      <c r="J45" s="11">
        <v>2381</v>
      </c>
      <c r="K45" s="11">
        <v>3336</v>
      </c>
      <c r="L45" s="11">
        <v>3020</v>
      </c>
    </row>
    <row r="46" spans="3:14" x14ac:dyDescent="0.2">
      <c r="D46" s="3" t="s">
        <v>107</v>
      </c>
      <c r="E46" s="11">
        <f>AVERAGE(E44:E45)</f>
        <v>2305</v>
      </c>
      <c r="F46" s="11">
        <f t="shared" ref="F46:K46" si="10">AVERAGE(F44:F45)</f>
        <v>2504.5</v>
      </c>
      <c r="G46" s="11">
        <f t="shared" si="10"/>
        <v>3311</v>
      </c>
      <c r="H46" s="11">
        <f t="shared" si="10"/>
        <v>2311</v>
      </c>
      <c r="I46" s="11">
        <f t="shared" si="10"/>
        <v>2675.5</v>
      </c>
      <c r="J46" s="11">
        <f t="shared" si="10"/>
        <v>2366.5</v>
      </c>
      <c r="K46" s="11">
        <f t="shared" si="10"/>
        <v>3331</v>
      </c>
      <c r="L46" s="11">
        <f>AVERAGE(L44:L45)</f>
        <v>2996.5</v>
      </c>
      <c r="N46" s="3" t="s">
        <v>108</v>
      </c>
    </row>
    <row r="48" spans="3:14" x14ac:dyDescent="0.2">
      <c r="C48" s="17" t="s">
        <v>102</v>
      </c>
      <c r="E48" s="30">
        <f t="shared" ref="E48:L48" si="11">(E46-E42)/E46</f>
        <v>6.1605206073752715E-2</v>
      </c>
      <c r="F48" s="30">
        <f t="shared" si="11"/>
        <v>5.110800558993811E-2</v>
      </c>
      <c r="G48" s="30">
        <f t="shared" si="11"/>
        <v>5.1948051948051951E-2</v>
      </c>
      <c r="H48" s="30">
        <f t="shared" si="11"/>
        <v>3.7213327563825185E-2</v>
      </c>
      <c r="I48" s="30">
        <f t="shared" si="11"/>
        <v>4.8402167819099236E-2</v>
      </c>
      <c r="J48" s="30">
        <f t="shared" si="11"/>
        <v>4.7749841538136488E-2</v>
      </c>
      <c r="K48" s="30">
        <f t="shared" si="11"/>
        <v>7.190033023116181E-2</v>
      </c>
      <c r="L48" s="30">
        <f t="shared" si="11"/>
        <v>3.537460370432171E-2</v>
      </c>
      <c r="N48" s="3" t="s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70BA6-5549-6849-93C2-65DBAEA96744}">
  <dimension ref="A1:O42"/>
  <sheetViews>
    <sheetView workbookViewId="0">
      <selection activeCell="M40" sqref="M40"/>
    </sheetView>
  </sheetViews>
  <sheetFormatPr baseColWidth="10" defaultRowHeight="16" x14ac:dyDescent="0.2"/>
  <cols>
    <col min="1" max="1" width="24" customWidth="1"/>
  </cols>
  <sheetData>
    <row r="1" spans="1:15" x14ac:dyDescent="0.2">
      <c r="A1" s="4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4" t="s">
        <v>141</v>
      </c>
      <c r="B3" s="2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65</v>
      </c>
      <c r="B4" s="3" t="s">
        <v>69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/>
      <c r="K4" s="3"/>
      <c r="L4" s="3"/>
      <c r="M4" s="3"/>
      <c r="N4" s="3"/>
      <c r="O4" s="3"/>
    </row>
    <row r="5" spans="1:15" x14ac:dyDescent="0.2">
      <c r="A5" s="3" t="s">
        <v>105</v>
      </c>
      <c r="B5" s="3">
        <v>37.292000000000002</v>
      </c>
      <c r="C5" s="3">
        <v>41.686999999999998</v>
      </c>
      <c r="D5" s="3">
        <v>40.881</v>
      </c>
      <c r="E5" s="3">
        <v>39.774999999999999</v>
      </c>
      <c r="F5" s="3">
        <v>37.274999999999999</v>
      </c>
      <c r="G5" s="3">
        <v>41.591999999999999</v>
      </c>
      <c r="H5" s="3">
        <v>38.536000000000001</v>
      </c>
      <c r="I5" s="3">
        <v>37.201000000000001</v>
      </c>
      <c r="J5" s="3"/>
      <c r="K5" s="3"/>
      <c r="L5" s="3"/>
      <c r="M5" s="3"/>
      <c r="N5" s="3"/>
      <c r="O5" s="3"/>
    </row>
    <row r="6" spans="1:15" x14ac:dyDescent="0.2">
      <c r="A6" s="3" t="s">
        <v>106</v>
      </c>
      <c r="B6" s="3">
        <v>38.121000000000002</v>
      </c>
      <c r="C6" s="3">
        <v>42.46</v>
      </c>
      <c r="D6" s="3">
        <v>39.597999999999999</v>
      </c>
      <c r="E6" s="3">
        <v>39.630000000000003</v>
      </c>
      <c r="F6" s="3">
        <v>38.042000000000002</v>
      </c>
      <c r="G6" s="3">
        <v>40.393999999999998</v>
      </c>
      <c r="H6" s="3">
        <v>38.152000000000001</v>
      </c>
      <c r="I6" s="3">
        <v>37.268000000000001</v>
      </c>
      <c r="J6" s="3"/>
      <c r="K6" s="3"/>
      <c r="L6" s="3"/>
      <c r="M6" s="3"/>
      <c r="N6" s="3"/>
      <c r="O6" s="3"/>
    </row>
    <row r="7" spans="1:1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">
      <c r="A8" s="3" t="s">
        <v>107</v>
      </c>
      <c r="B8" s="3">
        <f t="shared" ref="B8:I8" si="0">AVERAGE(B5:B6)</f>
        <v>37.706500000000005</v>
      </c>
      <c r="C8" s="3">
        <f t="shared" si="0"/>
        <v>42.073499999999996</v>
      </c>
      <c r="D8" s="3">
        <f t="shared" si="0"/>
        <v>40.2395</v>
      </c>
      <c r="E8" s="3">
        <f t="shared" si="0"/>
        <v>39.702500000000001</v>
      </c>
      <c r="F8" s="3">
        <f t="shared" si="0"/>
        <v>37.658500000000004</v>
      </c>
      <c r="G8" s="3">
        <f t="shared" si="0"/>
        <v>40.992999999999995</v>
      </c>
      <c r="H8" s="3">
        <f t="shared" si="0"/>
        <v>38.344000000000001</v>
      </c>
      <c r="I8" s="3">
        <f t="shared" si="0"/>
        <v>37.234499999999997</v>
      </c>
      <c r="J8" s="3"/>
      <c r="K8" s="3"/>
      <c r="L8" s="3"/>
      <c r="M8" s="3" t="s">
        <v>108</v>
      </c>
      <c r="N8" s="3"/>
      <c r="O8" s="3"/>
    </row>
    <row r="9" spans="1:15" x14ac:dyDescent="0.2">
      <c r="A9" s="3"/>
      <c r="B9" s="3"/>
      <c r="C9" s="3"/>
      <c r="D9" s="5"/>
      <c r="E9" s="3"/>
      <c r="F9" s="2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">
      <c r="A10" s="3"/>
      <c r="B10" s="3"/>
      <c r="C10" s="3"/>
      <c r="D10" s="5"/>
      <c r="E10" s="3"/>
      <c r="F10" s="2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">
      <c r="A11" s="4" t="s">
        <v>91</v>
      </c>
      <c r="B11" s="3" t="s">
        <v>69</v>
      </c>
      <c r="C11" s="3" t="s">
        <v>71</v>
      </c>
      <c r="D11" s="3" t="s">
        <v>72</v>
      </c>
      <c r="E11" s="3" t="s">
        <v>73</v>
      </c>
      <c r="F11" s="3" t="s">
        <v>74</v>
      </c>
      <c r="G11" s="3" t="s">
        <v>75</v>
      </c>
      <c r="H11" s="3" t="s">
        <v>76</v>
      </c>
      <c r="I11" s="3" t="s">
        <v>77</v>
      </c>
      <c r="J11" s="3" t="s">
        <v>80</v>
      </c>
      <c r="K11" s="3" t="s">
        <v>81</v>
      </c>
      <c r="L11" s="3"/>
      <c r="M11" s="3"/>
      <c r="N11" s="3"/>
      <c r="O11" s="3"/>
    </row>
    <row r="12" spans="1:15" x14ac:dyDescent="0.2">
      <c r="A12" s="3" t="s">
        <v>105</v>
      </c>
      <c r="B12" s="3">
        <v>23.492000000000001</v>
      </c>
      <c r="C12" s="3">
        <v>23.324999999999999</v>
      </c>
      <c r="D12" s="3">
        <v>14.294</v>
      </c>
      <c r="E12" s="3">
        <v>17.417000000000002</v>
      </c>
      <c r="F12" s="3">
        <v>22.009</v>
      </c>
      <c r="G12" s="3">
        <v>24.818000000000001</v>
      </c>
      <c r="H12" s="3">
        <v>20.231999999999999</v>
      </c>
      <c r="I12" s="3">
        <v>15.708</v>
      </c>
      <c r="J12" s="3">
        <v>22.956</v>
      </c>
      <c r="K12" s="3">
        <v>26.327000000000002</v>
      </c>
      <c r="L12" s="3"/>
      <c r="M12" s="3"/>
      <c r="N12" s="3"/>
      <c r="O12" s="3"/>
    </row>
    <row r="13" spans="1:15" x14ac:dyDescent="0.2">
      <c r="A13" s="3" t="s">
        <v>106</v>
      </c>
      <c r="B13" s="3">
        <v>23.157</v>
      </c>
      <c r="C13" s="3">
        <v>22.257999999999999</v>
      </c>
      <c r="D13" s="3">
        <v>14.836</v>
      </c>
      <c r="E13" s="3">
        <v>18.364000000000001</v>
      </c>
      <c r="F13" s="3">
        <v>21.033999999999999</v>
      </c>
      <c r="G13" s="3">
        <v>23.613</v>
      </c>
      <c r="H13" s="3">
        <v>20.530999999999999</v>
      </c>
      <c r="I13" s="3">
        <v>16.396999999999998</v>
      </c>
      <c r="J13" s="3">
        <v>23.407</v>
      </c>
      <c r="K13" s="3">
        <v>27.273</v>
      </c>
      <c r="L13" s="3"/>
      <c r="M13" s="3"/>
      <c r="N13" s="3"/>
      <c r="O13" s="3"/>
    </row>
    <row r="14" spans="1:1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">
      <c r="A15" s="3" t="s">
        <v>245</v>
      </c>
      <c r="B15" s="3">
        <f>AVERAGE(B12:B13)</f>
        <v>23.3245</v>
      </c>
      <c r="C15" s="3">
        <f t="shared" ref="C15:K15" si="1">AVERAGE(C12:C13)</f>
        <v>22.791499999999999</v>
      </c>
      <c r="D15" s="3">
        <f t="shared" si="1"/>
        <v>14.565000000000001</v>
      </c>
      <c r="E15" s="3">
        <f t="shared" si="1"/>
        <v>17.890500000000003</v>
      </c>
      <c r="F15" s="3">
        <f t="shared" si="1"/>
        <v>21.5215</v>
      </c>
      <c r="G15" s="3">
        <f t="shared" si="1"/>
        <v>24.215499999999999</v>
      </c>
      <c r="H15" s="3">
        <f t="shared" si="1"/>
        <v>20.381499999999999</v>
      </c>
      <c r="I15" s="3">
        <f t="shared" si="1"/>
        <v>16.052499999999998</v>
      </c>
      <c r="J15" s="3">
        <f t="shared" si="1"/>
        <v>23.1815</v>
      </c>
      <c r="K15" s="3">
        <f t="shared" si="1"/>
        <v>26.8</v>
      </c>
      <c r="L15" s="3"/>
      <c r="M15" s="3" t="s">
        <v>108</v>
      </c>
      <c r="N15" s="3"/>
      <c r="O15" s="3"/>
    </row>
    <row r="16" spans="1:1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4" t="s">
        <v>142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65</v>
      </c>
      <c r="B20" s="16" t="s">
        <v>69</v>
      </c>
      <c r="C20" s="3" t="s">
        <v>71</v>
      </c>
      <c r="D20" s="3" t="s">
        <v>72</v>
      </c>
      <c r="E20" s="3" t="s">
        <v>73</v>
      </c>
      <c r="F20" s="3" t="s">
        <v>74</v>
      </c>
      <c r="G20" s="3" t="s">
        <v>75</v>
      </c>
      <c r="H20" s="3" t="s">
        <v>76</v>
      </c>
      <c r="I20" s="3" t="s">
        <v>77</v>
      </c>
      <c r="J20" s="3" t="s">
        <v>80</v>
      </c>
      <c r="K20" s="3" t="s">
        <v>81</v>
      </c>
      <c r="L20" s="3"/>
      <c r="M20" s="3"/>
      <c r="N20" s="3"/>
      <c r="O20" s="3"/>
    </row>
    <row r="21" spans="1:15" x14ac:dyDescent="0.2">
      <c r="A21" s="3" t="s">
        <v>105</v>
      </c>
      <c r="B21" s="16">
        <v>9.359</v>
      </c>
      <c r="C21" s="16">
        <v>10.201000000000001</v>
      </c>
      <c r="D21" s="16">
        <v>10.744</v>
      </c>
      <c r="E21" s="16">
        <v>10.853</v>
      </c>
      <c r="F21" s="16">
        <v>8.7230000000000008</v>
      </c>
      <c r="G21" s="16">
        <v>13.977</v>
      </c>
      <c r="H21" s="16">
        <v>14.942</v>
      </c>
      <c r="I21" s="16">
        <v>12.124000000000001</v>
      </c>
      <c r="J21" s="16">
        <v>16.053000000000001</v>
      </c>
      <c r="K21" s="16">
        <v>16.291</v>
      </c>
      <c r="L21" s="3"/>
      <c r="M21" s="3"/>
      <c r="N21" s="3"/>
      <c r="O21" s="3"/>
    </row>
    <row r="22" spans="1:15" x14ac:dyDescent="0.2">
      <c r="A22" s="3" t="s">
        <v>106</v>
      </c>
      <c r="B22" s="16">
        <v>8.5239999999999991</v>
      </c>
      <c r="C22" s="16">
        <v>10.692</v>
      </c>
      <c r="D22" s="16">
        <v>11.324999999999999</v>
      </c>
      <c r="E22" s="16">
        <v>11.271000000000001</v>
      </c>
      <c r="F22" s="16">
        <v>8.0289999999999999</v>
      </c>
      <c r="G22" s="16">
        <v>14.236000000000001</v>
      </c>
      <c r="H22" s="16">
        <v>11.135</v>
      </c>
      <c r="I22" s="16">
        <v>11.853</v>
      </c>
      <c r="J22" s="16">
        <v>15.019</v>
      </c>
      <c r="K22" s="16">
        <v>13.087</v>
      </c>
      <c r="L22" s="3"/>
      <c r="M22" s="3"/>
      <c r="N22" s="3"/>
      <c r="O22" s="3"/>
    </row>
    <row r="23" spans="1:15" x14ac:dyDescent="0.2">
      <c r="A23" s="16" t="s">
        <v>109</v>
      </c>
      <c r="B23" s="16">
        <v>10.201000000000001</v>
      </c>
      <c r="C23" s="16">
        <v>9.7129999999999992</v>
      </c>
      <c r="D23" s="16">
        <v>12.319000000000001</v>
      </c>
      <c r="E23" s="16">
        <v>18.972999999999999</v>
      </c>
      <c r="F23" s="16">
        <v>9.0779999999999994</v>
      </c>
      <c r="G23" s="16">
        <v>14.939</v>
      </c>
      <c r="H23" s="16">
        <v>16.02</v>
      </c>
      <c r="I23" s="16">
        <v>13.714</v>
      </c>
      <c r="J23" s="16">
        <v>15.558999999999999</v>
      </c>
      <c r="K23" s="16">
        <v>14.27</v>
      </c>
      <c r="L23" s="3"/>
      <c r="M23" s="3"/>
      <c r="N23" s="3"/>
      <c r="O23" s="3"/>
    </row>
    <row r="24" spans="1:15" x14ac:dyDescent="0.2">
      <c r="A24" s="16" t="s">
        <v>110</v>
      </c>
      <c r="B24" s="16">
        <v>9.7720000000000002</v>
      </c>
      <c r="C24" s="16">
        <v>7.8559999999999999</v>
      </c>
      <c r="D24" s="16">
        <v>11.349</v>
      </c>
      <c r="E24" s="16">
        <v>13.238</v>
      </c>
      <c r="F24" s="16">
        <v>8.5410000000000004</v>
      </c>
      <c r="G24" s="16">
        <v>13.673</v>
      </c>
      <c r="H24" s="16">
        <v>11.653</v>
      </c>
      <c r="I24" s="16">
        <v>17.486999999999998</v>
      </c>
      <c r="J24" s="16">
        <v>14.928000000000001</v>
      </c>
      <c r="K24" s="16">
        <v>15.507</v>
      </c>
      <c r="L24" s="3"/>
      <c r="M24" s="3"/>
      <c r="N24" s="3"/>
      <c r="O24" s="3"/>
    </row>
    <row r="25" spans="1:15" x14ac:dyDescent="0.2">
      <c r="A25" s="16" t="s">
        <v>111</v>
      </c>
      <c r="B25" s="16"/>
      <c r="C25" s="16">
        <v>8.8949999999999996</v>
      </c>
      <c r="D25" s="16"/>
      <c r="E25" s="16">
        <v>11.315</v>
      </c>
      <c r="F25" s="16">
        <v>8.5060000000000002</v>
      </c>
      <c r="G25" s="16">
        <v>12.773999999999999</v>
      </c>
      <c r="H25" s="16"/>
      <c r="I25" s="16">
        <v>11.722</v>
      </c>
      <c r="J25" s="16"/>
      <c r="K25" s="16"/>
      <c r="L25" s="3"/>
      <c r="M25" s="3"/>
      <c r="N25" s="3"/>
      <c r="O25" s="3"/>
    </row>
    <row r="26" spans="1:15" x14ac:dyDescent="0.2">
      <c r="A26" s="16" t="s">
        <v>112</v>
      </c>
      <c r="B26" s="16"/>
      <c r="C26" s="16"/>
      <c r="D26" s="16"/>
      <c r="E26" s="16"/>
      <c r="F26" s="16">
        <v>10.680999999999999</v>
      </c>
      <c r="G26" s="16"/>
      <c r="H26" s="16"/>
      <c r="I26" s="16">
        <v>13.337</v>
      </c>
      <c r="J26" s="16"/>
      <c r="K26" s="16"/>
      <c r="L26" s="3"/>
      <c r="M26" s="3"/>
      <c r="N26" s="3"/>
      <c r="O26" s="3"/>
    </row>
    <row r="27" spans="1:15" x14ac:dyDescent="0.2">
      <c r="A27" s="16" t="s">
        <v>113</v>
      </c>
      <c r="B27" s="16"/>
      <c r="C27" s="16"/>
      <c r="D27" s="16"/>
      <c r="E27" s="16"/>
      <c r="F27" s="16"/>
      <c r="G27" s="16"/>
      <c r="H27" s="16"/>
      <c r="I27" s="16">
        <v>15.68</v>
      </c>
      <c r="J27" s="16"/>
      <c r="K27" s="16"/>
      <c r="L27" s="3"/>
      <c r="M27" s="3"/>
      <c r="N27" s="3"/>
      <c r="O27" s="3"/>
    </row>
    <row r="28" spans="1:15" x14ac:dyDescent="0.2">
      <c r="A28" s="16" t="s">
        <v>114</v>
      </c>
      <c r="B28" s="16"/>
      <c r="C28" s="16"/>
      <c r="D28" s="16"/>
      <c r="E28" s="16"/>
      <c r="F28" s="16"/>
      <c r="G28" s="16"/>
      <c r="H28" s="16"/>
      <c r="I28" s="16">
        <v>16.861999999999998</v>
      </c>
      <c r="J28" s="16"/>
      <c r="K28" s="16"/>
      <c r="L28" s="3"/>
      <c r="M28" s="3"/>
      <c r="N28" s="3"/>
      <c r="O28" s="3"/>
    </row>
    <row r="29" spans="1:15" x14ac:dyDescent="0.2">
      <c r="A29" s="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3"/>
      <c r="M29" s="3"/>
      <c r="N29" s="3"/>
      <c r="O29" s="3"/>
    </row>
    <row r="30" spans="1:15" x14ac:dyDescent="0.2">
      <c r="A30" s="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3"/>
      <c r="M30" s="3"/>
      <c r="N30" s="3"/>
      <c r="O30" s="3"/>
    </row>
    <row r="31" spans="1:15" x14ac:dyDescent="0.2">
      <c r="A31" s="3" t="s">
        <v>107</v>
      </c>
      <c r="B31" s="16">
        <f t="shared" ref="B31:K31" si="2">AVERAGE(B21:B29)</f>
        <v>9.4640000000000004</v>
      </c>
      <c r="C31" s="16">
        <f t="shared" si="2"/>
        <v>9.4713999999999992</v>
      </c>
      <c r="D31" s="16">
        <f t="shared" si="2"/>
        <v>11.434249999999999</v>
      </c>
      <c r="E31" s="16">
        <f t="shared" si="2"/>
        <v>13.13</v>
      </c>
      <c r="F31" s="16">
        <f t="shared" si="2"/>
        <v>8.9263333333333339</v>
      </c>
      <c r="G31" s="16">
        <f t="shared" si="2"/>
        <v>13.9198</v>
      </c>
      <c r="H31" s="16">
        <f t="shared" si="2"/>
        <v>13.437499999999998</v>
      </c>
      <c r="I31" s="16">
        <f t="shared" si="2"/>
        <v>14.097375</v>
      </c>
      <c r="J31" s="16">
        <f t="shared" si="2"/>
        <v>15.389749999999999</v>
      </c>
      <c r="K31" s="16">
        <f t="shared" si="2"/>
        <v>14.788749999999999</v>
      </c>
      <c r="L31" s="3"/>
      <c r="M31" s="3" t="s">
        <v>108</v>
      </c>
      <c r="N31" s="3"/>
      <c r="O31" s="3"/>
    </row>
    <row r="32" spans="1:1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18" t="s">
        <v>91</v>
      </c>
      <c r="B34" s="16" t="s">
        <v>69</v>
      </c>
      <c r="C34" s="3" t="s">
        <v>71</v>
      </c>
      <c r="D34" s="3" t="s">
        <v>72</v>
      </c>
      <c r="E34" s="3" t="s">
        <v>73</v>
      </c>
      <c r="F34" s="3" t="s">
        <v>74</v>
      </c>
      <c r="G34" s="3" t="s">
        <v>75</v>
      </c>
      <c r="H34" s="3" t="s">
        <v>76</v>
      </c>
      <c r="I34" s="3" t="s">
        <v>77</v>
      </c>
      <c r="J34" s="3" t="s">
        <v>80</v>
      </c>
      <c r="K34" s="3"/>
      <c r="L34" s="3"/>
      <c r="M34" s="3"/>
      <c r="N34" s="3"/>
      <c r="O34" s="3"/>
    </row>
    <row r="35" spans="1:15" x14ac:dyDescent="0.2">
      <c r="A35" s="3" t="s">
        <v>105</v>
      </c>
      <c r="B35" s="16">
        <v>121.428</v>
      </c>
      <c r="C35" s="16">
        <v>71.757000000000005</v>
      </c>
      <c r="D35" s="16">
        <v>56.603000000000002</v>
      </c>
      <c r="E35" s="16">
        <v>69.33</v>
      </c>
      <c r="F35" s="16">
        <v>57.295000000000002</v>
      </c>
      <c r="G35" s="16">
        <v>60.832999999999998</v>
      </c>
      <c r="H35" s="16">
        <v>68.012</v>
      </c>
      <c r="I35" s="16">
        <v>54.152000000000001</v>
      </c>
      <c r="J35" s="16">
        <v>51.457999999999998</v>
      </c>
      <c r="K35" s="16"/>
      <c r="L35" s="3"/>
      <c r="M35" s="3"/>
      <c r="N35" s="3"/>
      <c r="O35" s="3"/>
    </row>
    <row r="36" spans="1:15" x14ac:dyDescent="0.2">
      <c r="A36" s="3" t="s">
        <v>106</v>
      </c>
      <c r="B36" s="16">
        <v>123.42</v>
      </c>
      <c r="C36" s="16">
        <v>72.244</v>
      </c>
      <c r="D36" s="16">
        <v>55.070999999999998</v>
      </c>
      <c r="E36" s="16">
        <v>61.984000000000002</v>
      </c>
      <c r="F36" s="16">
        <v>54.502000000000002</v>
      </c>
      <c r="G36" s="16">
        <v>57.027000000000001</v>
      </c>
      <c r="H36" s="16">
        <v>71.510999999999996</v>
      </c>
      <c r="I36" s="16">
        <v>54.715000000000003</v>
      </c>
      <c r="J36" s="16">
        <v>51.594999999999999</v>
      </c>
      <c r="K36" s="16"/>
      <c r="L36" s="3"/>
      <c r="M36" s="3"/>
      <c r="N36" s="3"/>
      <c r="O36" s="3"/>
    </row>
    <row r="37" spans="1:15" x14ac:dyDescent="0.2">
      <c r="A37" s="16" t="s">
        <v>109</v>
      </c>
      <c r="B37" s="16"/>
      <c r="C37" s="16"/>
      <c r="D37" s="16">
        <v>57.354999999999997</v>
      </c>
      <c r="E37" s="16">
        <v>66.183000000000007</v>
      </c>
      <c r="F37" s="16">
        <v>59.311999999999998</v>
      </c>
      <c r="G37" s="16">
        <v>61.512</v>
      </c>
      <c r="H37" s="16"/>
      <c r="I37" s="16">
        <v>53.896000000000001</v>
      </c>
      <c r="J37" s="16">
        <v>53.912999999999997</v>
      </c>
      <c r="K37" s="16"/>
      <c r="L37" s="3"/>
      <c r="M37" s="3"/>
      <c r="N37" s="3"/>
      <c r="O37" s="3"/>
    </row>
    <row r="38" spans="1: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3"/>
      <c r="M38" s="3"/>
      <c r="N38" s="3"/>
      <c r="O38" s="3"/>
    </row>
    <row r="39" spans="1: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3"/>
      <c r="M39" s="3"/>
      <c r="N39" s="3"/>
      <c r="O39" s="3"/>
    </row>
    <row r="40" spans="1:15" x14ac:dyDescent="0.2">
      <c r="A40" s="3" t="s">
        <v>107</v>
      </c>
      <c r="B40" s="16">
        <f>AVERAGE(B35:B38)</f>
        <v>122.42400000000001</v>
      </c>
      <c r="C40" s="16">
        <f t="shared" ref="C40:J40" si="3">AVERAGE(C35:C38)</f>
        <v>72.000500000000002</v>
      </c>
      <c r="D40" s="16">
        <f t="shared" si="3"/>
        <v>56.342999999999996</v>
      </c>
      <c r="E40" s="16">
        <f t="shared" si="3"/>
        <v>65.832333333333338</v>
      </c>
      <c r="F40" s="16">
        <f t="shared" si="3"/>
        <v>57.036333333333324</v>
      </c>
      <c r="G40" s="16">
        <f t="shared" si="3"/>
        <v>59.790666666666674</v>
      </c>
      <c r="H40" s="16">
        <f t="shared" si="3"/>
        <v>69.761499999999998</v>
      </c>
      <c r="I40" s="16">
        <f t="shared" si="3"/>
        <v>54.254333333333335</v>
      </c>
      <c r="J40" s="16">
        <f t="shared" si="3"/>
        <v>52.322000000000003</v>
      </c>
      <c r="K40" s="16"/>
      <c r="L40" s="3"/>
      <c r="M40" s="3" t="s">
        <v>108</v>
      </c>
      <c r="N40" s="3"/>
      <c r="O40" s="3"/>
    </row>
    <row r="41" spans="1: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3"/>
      <c r="M41" s="3"/>
      <c r="N41" s="3"/>
      <c r="O41" s="3"/>
    </row>
    <row r="42" spans="1:1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B1D2-0582-EE4C-B999-2AA5F3CB130E}">
  <dimension ref="A1:F19"/>
  <sheetViews>
    <sheetView workbookViewId="0">
      <selection activeCell="A11" sqref="A11"/>
    </sheetView>
  </sheetViews>
  <sheetFormatPr baseColWidth="10" defaultRowHeight="16" x14ac:dyDescent="0.2"/>
  <cols>
    <col min="1" max="1" width="42.6640625" customWidth="1"/>
  </cols>
  <sheetData>
    <row r="1" spans="1:6" x14ac:dyDescent="0.2">
      <c r="A1" s="4" t="s">
        <v>21</v>
      </c>
    </row>
    <row r="5" spans="1:6" x14ac:dyDescent="0.2">
      <c r="A5" s="4" t="s">
        <v>39</v>
      </c>
      <c r="C5" s="3" t="s">
        <v>0</v>
      </c>
      <c r="D5" s="5">
        <v>243</v>
      </c>
      <c r="E5" s="3" t="s">
        <v>7</v>
      </c>
      <c r="F5" s="2">
        <v>145</v>
      </c>
    </row>
    <row r="6" spans="1:6" x14ac:dyDescent="0.2">
      <c r="C6" s="3" t="s">
        <v>1</v>
      </c>
      <c r="D6" s="5">
        <v>221</v>
      </c>
      <c r="E6" s="3" t="s">
        <v>8</v>
      </c>
      <c r="F6" s="2">
        <v>215</v>
      </c>
    </row>
    <row r="7" spans="1:6" x14ac:dyDescent="0.2">
      <c r="C7" s="3" t="s">
        <v>2</v>
      </c>
      <c r="D7" s="5">
        <v>183</v>
      </c>
      <c r="E7" s="3" t="s">
        <v>9</v>
      </c>
      <c r="F7" s="2">
        <v>197</v>
      </c>
    </row>
    <row r="8" spans="1:6" x14ac:dyDescent="0.2">
      <c r="C8" s="3" t="s">
        <v>3</v>
      </c>
      <c r="D8" s="5">
        <v>211</v>
      </c>
      <c r="E8" s="3" t="s">
        <v>10</v>
      </c>
      <c r="F8" s="2">
        <v>147</v>
      </c>
    </row>
    <row r="9" spans="1:6" x14ac:dyDescent="0.2">
      <c r="C9" s="3" t="s">
        <v>4</v>
      </c>
      <c r="D9" s="5">
        <v>170</v>
      </c>
      <c r="E9" s="3" t="s">
        <v>11</v>
      </c>
      <c r="F9" s="2">
        <v>206</v>
      </c>
    </row>
    <row r="10" spans="1:6" x14ac:dyDescent="0.2">
      <c r="C10" s="3" t="s">
        <v>5</v>
      </c>
      <c r="D10" s="5">
        <v>168</v>
      </c>
      <c r="E10" s="3" t="s">
        <v>12</v>
      </c>
      <c r="F10" s="2">
        <v>186</v>
      </c>
    </row>
    <row r="11" spans="1:6" x14ac:dyDescent="0.2">
      <c r="C11" s="3" t="s">
        <v>6</v>
      </c>
      <c r="D11" s="5">
        <v>190</v>
      </c>
      <c r="E11" s="3" t="s">
        <v>13</v>
      </c>
      <c r="F11" s="2">
        <v>169</v>
      </c>
    </row>
    <row r="12" spans="1:6" x14ac:dyDescent="0.2">
      <c r="C12" s="3" t="s">
        <v>14</v>
      </c>
      <c r="D12" s="5">
        <v>176</v>
      </c>
      <c r="E12" s="3" t="s">
        <v>15</v>
      </c>
      <c r="F12" s="2">
        <v>178</v>
      </c>
    </row>
    <row r="13" spans="1:6" x14ac:dyDescent="0.2">
      <c r="C13" s="3" t="s">
        <v>19</v>
      </c>
      <c r="D13" s="5">
        <v>179</v>
      </c>
      <c r="E13" s="3" t="s">
        <v>17</v>
      </c>
      <c r="F13" s="2">
        <v>171</v>
      </c>
    </row>
    <row r="14" spans="1:6" x14ac:dyDescent="0.2">
      <c r="C14" s="3" t="s">
        <v>20</v>
      </c>
      <c r="D14" s="5">
        <v>200</v>
      </c>
      <c r="E14" s="3" t="s">
        <v>18</v>
      </c>
      <c r="F14" s="2">
        <v>170</v>
      </c>
    </row>
    <row r="15" spans="1:6" x14ac:dyDescent="0.2">
      <c r="C15" s="3" t="s">
        <v>22</v>
      </c>
      <c r="D15" s="5">
        <v>190</v>
      </c>
      <c r="E15" s="3" t="s">
        <v>25</v>
      </c>
      <c r="F15" s="2">
        <v>146</v>
      </c>
    </row>
    <row r="16" spans="1:6" x14ac:dyDescent="0.2">
      <c r="C16" s="3" t="s">
        <v>23</v>
      </c>
      <c r="D16" s="5">
        <v>178</v>
      </c>
      <c r="E16" s="3" t="s">
        <v>26</v>
      </c>
      <c r="F16" s="2">
        <v>172</v>
      </c>
    </row>
    <row r="17" spans="3:6" x14ac:dyDescent="0.2">
      <c r="C17" s="3" t="s">
        <v>24</v>
      </c>
      <c r="D17" s="5">
        <v>185</v>
      </c>
      <c r="E17" s="3" t="s">
        <v>27</v>
      </c>
      <c r="F17" s="2">
        <v>153</v>
      </c>
    </row>
    <row r="18" spans="3:6" x14ac:dyDescent="0.2">
      <c r="E18" s="3" t="s">
        <v>28</v>
      </c>
      <c r="F18" s="2">
        <v>161</v>
      </c>
    </row>
    <row r="19" spans="3:6" x14ac:dyDescent="0.2">
      <c r="E19" s="3" t="s">
        <v>29</v>
      </c>
      <c r="F19" s="2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E326-99B8-934C-882A-18D403E7BD56}">
  <dimension ref="A1:Q55"/>
  <sheetViews>
    <sheetView topLeftCell="A6" workbookViewId="0">
      <selection activeCell="P18" sqref="P18"/>
    </sheetView>
  </sheetViews>
  <sheetFormatPr baseColWidth="10" defaultRowHeight="16" x14ac:dyDescent="0.2"/>
  <cols>
    <col min="3" max="3" width="26.5" customWidth="1"/>
    <col min="4" max="4" width="29.1640625" customWidth="1"/>
    <col min="5" max="5" width="11.83203125" customWidth="1"/>
  </cols>
  <sheetData>
    <row r="1" spans="1:17" x14ac:dyDescent="0.2">
      <c r="A1" s="4" t="s">
        <v>30</v>
      </c>
    </row>
    <row r="3" spans="1:17" x14ac:dyDescent="0.2">
      <c r="A3" s="4" t="s">
        <v>146</v>
      </c>
      <c r="D3" s="8"/>
      <c r="E3" s="9" t="s">
        <v>55</v>
      </c>
      <c r="F3" s="9" t="s">
        <v>57</v>
      </c>
      <c r="G3" s="12" t="s">
        <v>58</v>
      </c>
      <c r="H3" s="12" t="s">
        <v>59</v>
      </c>
      <c r="I3" s="12" t="s">
        <v>64</v>
      </c>
      <c r="J3" s="9" t="s">
        <v>60</v>
      </c>
      <c r="K3" s="9" t="s">
        <v>61</v>
      </c>
      <c r="L3" s="9" t="s">
        <v>62</v>
      </c>
      <c r="M3" s="9" t="s">
        <v>137</v>
      </c>
    </row>
    <row r="4" spans="1:17" x14ac:dyDescent="0.2">
      <c r="D4" s="19" t="s">
        <v>63</v>
      </c>
      <c r="E4" s="9" t="s">
        <v>56</v>
      </c>
      <c r="F4" s="9" t="s">
        <v>56</v>
      </c>
      <c r="G4" s="9" t="s">
        <v>56</v>
      </c>
      <c r="H4" s="9" t="s">
        <v>56</v>
      </c>
      <c r="I4" s="9" t="s">
        <v>56</v>
      </c>
      <c r="J4" s="9" t="s">
        <v>56</v>
      </c>
      <c r="K4" s="9" t="s">
        <v>56</v>
      </c>
      <c r="L4" s="9" t="s">
        <v>56</v>
      </c>
      <c r="M4" s="9" t="s">
        <v>56</v>
      </c>
    </row>
    <row r="5" spans="1:17" x14ac:dyDescent="0.2">
      <c r="D5" s="10" t="s">
        <v>47</v>
      </c>
      <c r="E5" s="11">
        <v>150.03200000000001</v>
      </c>
      <c r="F5" s="11">
        <v>118.79</v>
      </c>
      <c r="G5" s="11">
        <v>52.356999999999999</v>
      </c>
      <c r="H5" s="11">
        <v>131.83600000000001</v>
      </c>
      <c r="I5" s="11">
        <v>115.357</v>
      </c>
      <c r="J5" s="11">
        <v>146.256</v>
      </c>
      <c r="K5" s="11">
        <v>132.523</v>
      </c>
      <c r="L5" s="10">
        <v>104.71299999999999</v>
      </c>
      <c r="M5" s="10">
        <v>100.765</v>
      </c>
    </row>
    <row r="6" spans="1:17" x14ac:dyDescent="0.2">
      <c r="D6" s="10" t="s">
        <v>48</v>
      </c>
      <c r="E6" s="11">
        <v>172.52</v>
      </c>
      <c r="F6" s="11">
        <v>176.46799999999999</v>
      </c>
      <c r="G6" s="11">
        <v>108.49</v>
      </c>
      <c r="H6" s="11">
        <v>159.30199999999999</v>
      </c>
      <c r="I6" s="11">
        <v>105.744</v>
      </c>
      <c r="J6" s="11">
        <v>194.149</v>
      </c>
      <c r="K6" s="11">
        <v>140.07599999999999</v>
      </c>
      <c r="L6" s="10">
        <v>96.816999999999993</v>
      </c>
      <c r="M6" s="10">
        <v>175.61</v>
      </c>
    </row>
    <row r="7" spans="1:17" x14ac:dyDescent="0.2">
      <c r="D7" s="10" t="s">
        <v>49</v>
      </c>
      <c r="E7" s="11">
        <v>98.876999999999995</v>
      </c>
      <c r="F7" s="11">
        <v>131.149</v>
      </c>
      <c r="G7" s="11">
        <v>135.26900000000001</v>
      </c>
      <c r="H7" s="11">
        <v>105.744</v>
      </c>
      <c r="I7" s="11">
        <v>87.891000000000005</v>
      </c>
      <c r="J7" s="11">
        <v>193.977</v>
      </c>
      <c r="K7" s="11">
        <v>180.75899999999999</v>
      </c>
      <c r="L7" s="10">
        <v>53.042999999999999</v>
      </c>
      <c r="M7" s="10">
        <v>100.765</v>
      </c>
    </row>
    <row r="8" spans="1:17" x14ac:dyDescent="0.2">
      <c r="D8" s="10" t="s">
        <v>50</v>
      </c>
      <c r="E8" s="11">
        <v>79.478999999999999</v>
      </c>
      <c r="F8" s="11">
        <v>147.62899999999999</v>
      </c>
      <c r="G8" s="11">
        <v>48.237000000000002</v>
      </c>
      <c r="H8" s="11">
        <v>100.937</v>
      </c>
      <c r="I8" s="11">
        <v>101.624</v>
      </c>
      <c r="J8" s="11">
        <v>219.38300000000001</v>
      </c>
      <c r="K8" s="11">
        <v>128.74600000000001</v>
      </c>
      <c r="L8" s="10">
        <v>182.81899999999999</v>
      </c>
      <c r="M8" s="10">
        <v>120.33499999999999</v>
      </c>
      <c r="N8" s="3"/>
      <c r="O8" s="5"/>
      <c r="P8" s="3"/>
      <c r="Q8" s="2"/>
    </row>
    <row r="9" spans="1:17" x14ac:dyDescent="0.2">
      <c r="D9" s="10" t="s">
        <v>51</v>
      </c>
      <c r="E9" s="11">
        <v>80.680999999999997</v>
      </c>
      <c r="F9" s="11">
        <v>136.643</v>
      </c>
      <c r="G9" s="11">
        <v>99.391999999999996</v>
      </c>
      <c r="H9" s="11">
        <v>78.278000000000006</v>
      </c>
      <c r="I9" s="11">
        <v>131.149</v>
      </c>
      <c r="J9" s="11">
        <v>130.63399999999999</v>
      </c>
      <c r="K9" s="11">
        <v>129.261</v>
      </c>
      <c r="L9" s="10">
        <v>140.59100000000001</v>
      </c>
      <c r="M9" s="10">
        <v>100.937</v>
      </c>
      <c r="N9" s="3"/>
      <c r="O9" s="5"/>
      <c r="P9" s="3"/>
      <c r="Q9" s="2"/>
    </row>
    <row r="10" spans="1:17" x14ac:dyDescent="0.2">
      <c r="D10" s="10" t="s">
        <v>52</v>
      </c>
      <c r="E10" s="11">
        <v>106.773</v>
      </c>
      <c r="F10" s="11">
        <v>91.323999999999998</v>
      </c>
      <c r="G10" s="11">
        <v>166.68299999999999</v>
      </c>
      <c r="H10" s="11">
        <v>73.471000000000004</v>
      </c>
      <c r="I10" s="11">
        <v>171.66200000000001</v>
      </c>
      <c r="J10" s="11">
        <v>119.30500000000001</v>
      </c>
      <c r="K10" s="11">
        <v>140.762</v>
      </c>
      <c r="L10" s="10">
        <v>92.182000000000002</v>
      </c>
      <c r="M10" s="10">
        <v>91.667000000000002</v>
      </c>
      <c r="N10" s="3"/>
      <c r="O10" s="5"/>
      <c r="P10" s="3"/>
      <c r="Q10" s="2"/>
    </row>
    <row r="11" spans="1:17" x14ac:dyDescent="0.2">
      <c r="D11" s="10" t="s">
        <v>53</v>
      </c>
      <c r="E11" s="11">
        <v>147.285</v>
      </c>
      <c r="F11" s="11">
        <v>118.10299999999999</v>
      </c>
      <c r="G11" s="11">
        <v>73.643000000000001</v>
      </c>
      <c r="H11" s="11">
        <v>123.596</v>
      </c>
      <c r="I11" s="11">
        <v>103.684</v>
      </c>
      <c r="J11" s="11">
        <v>222.30199999999999</v>
      </c>
      <c r="K11" s="11">
        <v>129.089</v>
      </c>
      <c r="L11" s="10">
        <v>118.446</v>
      </c>
      <c r="M11" s="10">
        <v>184.87899999999999</v>
      </c>
      <c r="N11" s="3"/>
      <c r="O11" s="5"/>
      <c r="P11" s="3"/>
      <c r="Q11" s="2"/>
    </row>
    <row r="12" spans="1:17" x14ac:dyDescent="0.2">
      <c r="D12" s="10" t="s">
        <v>54</v>
      </c>
      <c r="E12" s="11">
        <v>72.269000000000005</v>
      </c>
      <c r="F12" s="11">
        <v>124.97</v>
      </c>
      <c r="G12" s="11">
        <v>158.44300000000001</v>
      </c>
      <c r="H12" s="11">
        <v>113.983</v>
      </c>
      <c r="I12" s="11">
        <v>136.643</v>
      </c>
      <c r="J12" s="11"/>
      <c r="K12" s="11">
        <v>110.20699999999999</v>
      </c>
      <c r="L12" s="10">
        <v>85.486999999999995</v>
      </c>
      <c r="M12" s="10">
        <v>119.648</v>
      </c>
      <c r="N12" s="3"/>
      <c r="O12" s="5"/>
      <c r="P12" s="3"/>
      <c r="Q12" s="2"/>
    </row>
    <row r="13" spans="1:17" x14ac:dyDescent="0.2">
      <c r="E13" s="11"/>
      <c r="F13" s="11"/>
      <c r="G13" s="11"/>
      <c r="H13" s="11"/>
      <c r="I13" s="11"/>
      <c r="J13" s="11"/>
      <c r="K13" s="11"/>
      <c r="L13" s="11"/>
      <c r="M13" s="11"/>
      <c r="N13" s="3"/>
      <c r="O13" s="5"/>
      <c r="P13" s="3"/>
      <c r="Q13" s="2"/>
    </row>
    <row r="14" spans="1:17" x14ac:dyDescent="0.2">
      <c r="C14" t="s">
        <v>264</v>
      </c>
      <c r="D14" s="10" t="s">
        <v>66</v>
      </c>
      <c r="E14" s="11">
        <f t="shared" ref="E14" si="0">AVERAGE(E5:E12)</f>
        <v>113.48950000000001</v>
      </c>
      <c r="F14" s="11">
        <f t="shared" ref="F14:M14" si="1">AVERAGE(F5:F12)</f>
        <v>130.63449999999997</v>
      </c>
      <c r="G14" s="11">
        <f t="shared" si="1"/>
        <v>105.31425</v>
      </c>
      <c r="H14" s="11">
        <f t="shared" si="1"/>
        <v>110.89337500000002</v>
      </c>
      <c r="I14" s="11">
        <f t="shared" si="1"/>
        <v>119.21925</v>
      </c>
      <c r="J14" s="11">
        <f t="shared" si="1"/>
        <v>175.14371428571425</v>
      </c>
      <c r="K14" s="11">
        <f t="shared" si="1"/>
        <v>136.42787499999997</v>
      </c>
      <c r="L14" s="11">
        <f t="shared" si="1"/>
        <v>109.26224999999999</v>
      </c>
      <c r="M14" s="11">
        <f t="shared" si="1"/>
        <v>124.32575</v>
      </c>
      <c r="N14" s="3"/>
      <c r="O14" s="5"/>
      <c r="P14" s="3"/>
      <c r="Q14" s="2"/>
    </row>
    <row r="15" spans="1:17" x14ac:dyDescent="0.2">
      <c r="N15" s="3"/>
      <c r="O15" s="5"/>
      <c r="P15" s="3"/>
      <c r="Q15" s="2"/>
    </row>
    <row r="17" spans="1:13" x14ac:dyDescent="0.2">
      <c r="D17" s="8"/>
      <c r="E17" s="9" t="s">
        <v>55</v>
      </c>
      <c r="F17" s="9" t="s">
        <v>57</v>
      </c>
      <c r="G17" s="12" t="s">
        <v>58</v>
      </c>
      <c r="H17" s="12" t="s">
        <v>59</v>
      </c>
      <c r="I17" s="9" t="s">
        <v>64</v>
      </c>
      <c r="J17" s="9" t="s">
        <v>60</v>
      </c>
      <c r="K17" s="9" t="s">
        <v>61</v>
      </c>
      <c r="L17" s="9" t="s">
        <v>62</v>
      </c>
      <c r="M17" s="9" t="s">
        <v>137</v>
      </c>
    </row>
    <row r="18" spans="1:13" x14ac:dyDescent="0.2">
      <c r="D18" s="19" t="s">
        <v>79</v>
      </c>
      <c r="E18" s="9" t="s">
        <v>56</v>
      </c>
      <c r="F18" s="9" t="s">
        <v>56</v>
      </c>
      <c r="G18" s="9" t="s">
        <v>56</v>
      </c>
      <c r="H18" s="9" t="s">
        <v>56</v>
      </c>
      <c r="I18" s="9" t="s">
        <v>56</v>
      </c>
      <c r="J18" s="9" t="s">
        <v>56</v>
      </c>
      <c r="K18" s="9" t="s">
        <v>56</v>
      </c>
      <c r="L18" s="9" t="s">
        <v>56</v>
      </c>
      <c r="M18" s="9" t="s">
        <v>56</v>
      </c>
    </row>
    <row r="19" spans="1:13" x14ac:dyDescent="0.2">
      <c r="D19" s="10" t="s">
        <v>47</v>
      </c>
      <c r="E19" s="11">
        <v>159.81700000000001</v>
      </c>
      <c r="F19" s="11">
        <v>90.637</v>
      </c>
      <c r="G19" s="11">
        <v>119.991</v>
      </c>
      <c r="H19" s="11">
        <v>52.356999999999999</v>
      </c>
      <c r="I19" s="11">
        <v>48.237000000000002</v>
      </c>
      <c r="J19" s="11">
        <v>58.707999999999998</v>
      </c>
      <c r="K19" s="11">
        <v>90.465999999999994</v>
      </c>
      <c r="L19" s="11">
        <v>134.583</v>
      </c>
      <c r="M19" s="11">
        <v>125.65600000000001</v>
      </c>
    </row>
    <row r="20" spans="1:13" x14ac:dyDescent="0.2">
      <c r="D20" s="10" t="s">
        <v>48</v>
      </c>
      <c r="E20" s="11">
        <v>94.07</v>
      </c>
      <c r="F20" s="11">
        <v>74.843999999999994</v>
      </c>
      <c r="G20" s="11">
        <v>93.384</v>
      </c>
      <c r="H20" s="11">
        <v>101.452</v>
      </c>
      <c r="I20" s="11">
        <v>52.872</v>
      </c>
      <c r="J20" s="11">
        <v>94.584999999999994</v>
      </c>
      <c r="K20" s="11">
        <v>91.495999999999995</v>
      </c>
      <c r="L20" s="11">
        <v>86.516999999999996</v>
      </c>
      <c r="M20" s="11">
        <v>89.263999999999996</v>
      </c>
    </row>
    <row r="21" spans="1:13" x14ac:dyDescent="0.2">
      <c r="D21" s="10" t="s">
        <v>49</v>
      </c>
      <c r="E21" s="11">
        <v>152.94999999999999</v>
      </c>
      <c r="F21" s="11">
        <v>86.516999999999996</v>
      </c>
      <c r="G21" s="11">
        <v>115.185</v>
      </c>
      <c r="H21" s="11">
        <v>85.831000000000003</v>
      </c>
      <c r="I21" s="11">
        <v>35.191000000000003</v>
      </c>
      <c r="J21" s="11">
        <v>87.718999999999994</v>
      </c>
      <c r="K21" s="11">
        <v>41.713999999999999</v>
      </c>
      <c r="L21" s="11">
        <v>125.65600000000001</v>
      </c>
      <c r="M21" s="11">
        <v>92.010999999999996</v>
      </c>
    </row>
    <row r="22" spans="1:13" x14ac:dyDescent="0.2">
      <c r="D22" s="10" t="s">
        <v>50</v>
      </c>
      <c r="E22" s="11">
        <v>97.674999999999997</v>
      </c>
      <c r="F22" s="11">
        <v>72.097999999999999</v>
      </c>
      <c r="G22" s="11">
        <v>107.97499999999999</v>
      </c>
      <c r="H22" s="11">
        <v>52.012999999999998</v>
      </c>
      <c r="I22" s="11">
        <v>44.975000000000001</v>
      </c>
      <c r="J22" s="11">
        <v>79.994</v>
      </c>
      <c r="K22" s="11">
        <v>67.12</v>
      </c>
      <c r="L22" s="11">
        <v>129.77600000000001</v>
      </c>
      <c r="M22" s="11">
        <v>79.650999999999996</v>
      </c>
    </row>
    <row r="23" spans="1:13" x14ac:dyDescent="0.2">
      <c r="D23" s="10" t="s">
        <v>51</v>
      </c>
      <c r="E23" s="11">
        <v>99.049000000000007</v>
      </c>
      <c r="F23" s="11">
        <v>96.816999999999993</v>
      </c>
      <c r="G23" s="11">
        <v>94.584999999999994</v>
      </c>
      <c r="H23" s="11">
        <v>45.146999999999998</v>
      </c>
      <c r="I23" s="11">
        <v>47.55</v>
      </c>
      <c r="J23" s="11">
        <v>54.932000000000002</v>
      </c>
      <c r="K23" s="11">
        <v>103.169</v>
      </c>
      <c r="L23" s="11">
        <v>37.765999999999998</v>
      </c>
      <c r="M23" s="11">
        <v>138.703</v>
      </c>
    </row>
    <row r="24" spans="1:13" x14ac:dyDescent="0.2">
      <c r="D24" s="10" t="s">
        <v>52</v>
      </c>
      <c r="E24" s="11">
        <v>76.046000000000006</v>
      </c>
      <c r="F24" s="11">
        <v>114.67</v>
      </c>
      <c r="G24" s="11">
        <v>56.305</v>
      </c>
      <c r="H24" s="11">
        <v>58.192999999999998</v>
      </c>
      <c r="I24" s="11">
        <v>50.125</v>
      </c>
      <c r="J24" s="11">
        <v>95.614999999999995</v>
      </c>
      <c r="K24" s="11">
        <v>66.947999999999993</v>
      </c>
      <c r="L24" s="11">
        <v>83.084000000000003</v>
      </c>
      <c r="M24" s="11">
        <v>61.798000000000002</v>
      </c>
    </row>
    <row r="25" spans="1:13" x14ac:dyDescent="0.2">
      <c r="D25" s="10" t="s">
        <v>53</v>
      </c>
      <c r="E25" s="11"/>
      <c r="F25" s="11">
        <v>65.918000000000006</v>
      </c>
      <c r="G25" s="11">
        <v>118.446</v>
      </c>
      <c r="H25" s="11">
        <v>82.912000000000006</v>
      </c>
      <c r="I25" s="11">
        <v>51.497999999999998</v>
      </c>
      <c r="J25" s="11">
        <v>84.971999999999994</v>
      </c>
      <c r="K25" s="11">
        <v>162.392</v>
      </c>
      <c r="L25" s="11">
        <v>89.950999999999993</v>
      </c>
      <c r="M25" s="11">
        <v>75.531000000000006</v>
      </c>
    </row>
    <row r="26" spans="1:13" x14ac:dyDescent="0.2">
      <c r="D26" s="10" t="s">
        <v>54</v>
      </c>
      <c r="E26" s="11"/>
      <c r="F26" s="11">
        <v>43.945</v>
      </c>
      <c r="G26" s="11">
        <v>89.091999999999999</v>
      </c>
      <c r="H26" s="11">
        <v>82.397000000000006</v>
      </c>
      <c r="I26" s="11">
        <v>50.811999999999998</v>
      </c>
      <c r="J26" s="11">
        <v>98.361999999999995</v>
      </c>
      <c r="K26" s="11">
        <v>141.792</v>
      </c>
      <c r="L26" s="11">
        <v>109.17700000000001</v>
      </c>
      <c r="M26" s="11">
        <v>99.563999999999993</v>
      </c>
    </row>
    <row r="27" spans="1:13" x14ac:dyDescent="0.2"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x14ac:dyDescent="0.2">
      <c r="C28" t="s">
        <v>264</v>
      </c>
      <c r="D28" s="10" t="s">
        <v>67</v>
      </c>
      <c r="E28" s="11">
        <f t="shared" ref="E28" si="2">AVERAGE(E19:E26)</f>
        <v>113.26783333333334</v>
      </c>
      <c r="F28" s="11">
        <f t="shared" ref="F28:M28" si="3">AVERAGE(F19:F26)</f>
        <v>80.680750000000003</v>
      </c>
      <c r="G28" s="11">
        <f t="shared" si="3"/>
        <v>99.370374999999996</v>
      </c>
      <c r="H28" s="11">
        <f t="shared" si="3"/>
        <v>70.037750000000003</v>
      </c>
      <c r="I28" s="11">
        <f t="shared" si="3"/>
        <v>47.657499999999999</v>
      </c>
      <c r="J28" s="11">
        <f t="shared" si="3"/>
        <v>81.860874999999993</v>
      </c>
      <c r="K28" s="11">
        <f t="shared" si="3"/>
        <v>95.637124999999997</v>
      </c>
      <c r="L28" s="11">
        <f t="shared" si="3"/>
        <v>99.563750000000013</v>
      </c>
      <c r="M28" s="47">
        <f t="shared" si="3"/>
        <v>95.27225</v>
      </c>
    </row>
    <row r="32" spans="1:13" x14ac:dyDescent="0.2">
      <c r="A32" s="4" t="s">
        <v>145</v>
      </c>
      <c r="D32" s="8"/>
      <c r="E32" s="9" t="s">
        <v>55</v>
      </c>
      <c r="F32" s="9" t="s">
        <v>57</v>
      </c>
      <c r="G32" s="12" t="s">
        <v>58</v>
      </c>
      <c r="H32" s="12" t="s">
        <v>59</v>
      </c>
      <c r="I32" s="12" t="s">
        <v>64</v>
      </c>
      <c r="J32" s="9" t="s">
        <v>60</v>
      </c>
      <c r="K32" s="9" t="s">
        <v>61</v>
      </c>
      <c r="L32" s="9" t="s">
        <v>62</v>
      </c>
      <c r="M32" s="9" t="s">
        <v>137</v>
      </c>
    </row>
    <row r="33" spans="3:13" x14ac:dyDescent="0.2">
      <c r="D33" s="19" t="s">
        <v>138</v>
      </c>
    </row>
    <row r="34" spans="3:13" x14ac:dyDescent="0.2">
      <c r="D34" s="10" t="s">
        <v>47</v>
      </c>
      <c r="E34" s="11">
        <v>39.654000000000003</v>
      </c>
      <c r="F34" s="11">
        <v>21.972999999999999</v>
      </c>
      <c r="G34" s="11">
        <v>39.139000000000003</v>
      </c>
      <c r="H34" s="11">
        <v>24.719000000000001</v>
      </c>
      <c r="I34" s="11">
        <v>36.392000000000003</v>
      </c>
      <c r="J34" s="11">
        <v>22.315999999999999</v>
      </c>
      <c r="K34" s="11">
        <v>30.384</v>
      </c>
      <c r="L34" s="11">
        <v>29.010999999999999</v>
      </c>
      <c r="M34" s="11">
        <v>45.661999999999999</v>
      </c>
    </row>
    <row r="35" spans="3:13" x14ac:dyDescent="0.2">
      <c r="D35" s="10" t="s">
        <v>48</v>
      </c>
      <c r="E35" s="11">
        <v>45.834000000000003</v>
      </c>
      <c r="F35" s="11">
        <v>24.033000000000001</v>
      </c>
      <c r="G35" s="11">
        <v>70.896000000000001</v>
      </c>
      <c r="H35" s="11">
        <v>38.451999999999998</v>
      </c>
      <c r="I35" s="11">
        <v>32.959000000000003</v>
      </c>
      <c r="J35" s="11">
        <v>32.100999999999999</v>
      </c>
      <c r="K35" s="11">
        <v>19.568999999999999</v>
      </c>
      <c r="L35" s="11">
        <v>24.547999999999998</v>
      </c>
      <c r="M35" s="11">
        <v>35.877000000000002</v>
      </c>
    </row>
    <row r="36" spans="3:13" x14ac:dyDescent="0.2">
      <c r="D36" s="10" t="s">
        <v>49</v>
      </c>
      <c r="E36" s="11">
        <v>62.140999999999998</v>
      </c>
      <c r="F36" s="11">
        <v>26.779</v>
      </c>
      <c r="G36" s="11">
        <v>50.811999999999998</v>
      </c>
      <c r="H36" s="11">
        <v>55.618000000000002</v>
      </c>
      <c r="I36" s="11">
        <v>38.451999999999998</v>
      </c>
      <c r="J36" s="11">
        <v>33.302</v>
      </c>
      <c r="K36" s="11">
        <v>22.658999999999999</v>
      </c>
      <c r="L36" s="11">
        <v>25.405999999999999</v>
      </c>
      <c r="M36" s="11">
        <v>19.568999999999999</v>
      </c>
    </row>
    <row r="37" spans="3:13" x14ac:dyDescent="0.2">
      <c r="D37" s="10" t="s">
        <v>50</v>
      </c>
      <c r="E37" s="11">
        <v>46.863999999999997</v>
      </c>
      <c r="F37" s="11">
        <v>21.286000000000001</v>
      </c>
      <c r="G37" s="11">
        <v>39.481999999999999</v>
      </c>
      <c r="H37" s="11">
        <v>51.497999999999998</v>
      </c>
      <c r="I37" s="11">
        <v>29.526</v>
      </c>
      <c r="J37" s="11">
        <v>29.869</v>
      </c>
      <c r="K37" s="11">
        <v>46.863999999999997</v>
      </c>
      <c r="L37" s="11">
        <v>19.053999999999998</v>
      </c>
      <c r="M37" s="11">
        <v>32.271999999999998</v>
      </c>
    </row>
    <row r="38" spans="3:13" x14ac:dyDescent="0.2">
      <c r="D38" s="10" t="s">
        <v>51</v>
      </c>
      <c r="E38" s="11">
        <v>32.444000000000003</v>
      </c>
      <c r="F38" s="11">
        <v>52.185000000000002</v>
      </c>
      <c r="G38" s="11">
        <v>35.533999999999999</v>
      </c>
      <c r="H38" s="11">
        <v>30.212</v>
      </c>
      <c r="I38" s="11">
        <v>31.585999999999999</v>
      </c>
      <c r="J38" s="11">
        <v>52.356999999999999</v>
      </c>
      <c r="K38" s="11">
        <v>24.890999999999998</v>
      </c>
      <c r="L38" s="11">
        <v>20.084</v>
      </c>
      <c r="M38" s="11">
        <v>18.196000000000002</v>
      </c>
    </row>
    <row r="39" spans="3:13" x14ac:dyDescent="0.2">
      <c r="D39" s="10" t="s">
        <v>52</v>
      </c>
      <c r="E39" s="11">
        <v>20.084</v>
      </c>
      <c r="F39" s="11">
        <v>40.512</v>
      </c>
      <c r="G39" s="11">
        <v>63.857999999999997</v>
      </c>
      <c r="H39" s="11">
        <v>90.637</v>
      </c>
      <c r="I39" s="11">
        <v>29.526</v>
      </c>
      <c r="J39" s="11">
        <v>16.308</v>
      </c>
      <c r="K39" s="11"/>
      <c r="L39" s="11">
        <v>31.928999999999998</v>
      </c>
      <c r="M39" s="11">
        <v>28.495999999999999</v>
      </c>
    </row>
    <row r="40" spans="3:13" x14ac:dyDescent="0.2">
      <c r="E40" s="11"/>
      <c r="F40" s="11"/>
      <c r="G40" s="11"/>
      <c r="H40" s="11"/>
      <c r="I40" s="11"/>
      <c r="J40" s="11"/>
      <c r="K40" s="11"/>
      <c r="L40" s="11"/>
      <c r="M40" s="11"/>
    </row>
    <row r="41" spans="3:13" x14ac:dyDescent="0.2">
      <c r="C41" t="s">
        <v>264</v>
      </c>
      <c r="D41" s="10" t="s">
        <v>139</v>
      </c>
      <c r="E41" s="11">
        <f t="shared" ref="E41:M41" si="4">AVERAGE(E34:E39)</f>
        <v>41.170166666666667</v>
      </c>
      <c r="F41" s="11">
        <f t="shared" si="4"/>
        <v>31.128</v>
      </c>
      <c r="G41" s="11">
        <f t="shared" si="4"/>
        <v>49.953499999999991</v>
      </c>
      <c r="H41" s="11">
        <f t="shared" si="4"/>
        <v>48.522666666666659</v>
      </c>
      <c r="I41" s="11">
        <f t="shared" si="4"/>
        <v>33.073500000000003</v>
      </c>
      <c r="J41" s="11">
        <f t="shared" si="4"/>
        <v>31.042166666666663</v>
      </c>
      <c r="K41" s="11">
        <f t="shared" si="4"/>
        <v>28.873399999999997</v>
      </c>
      <c r="L41" s="11">
        <f t="shared" si="4"/>
        <v>25.005333333333336</v>
      </c>
      <c r="M41" s="11">
        <f t="shared" si="4"/>
        <v>30.012</v>
      </c>
    </row>
    <row r="44" spans="3:13" x14ac:dyDescent="0.2">
      <c r="D44" s="8"/>
      <c r="E44" s="9" t="s">
        <v>55</v>
      </c>
      <c r="F44" s="9" t="s">
        <v>57</v>
      </c>
      <c r="G44" s="12" t="s">
        <v>58</v>
      </c>
      <c r="H44" s="12" t="s">
        <v>59</v>
      </c>
      <c r="I44" s="12" t="s">
        <v>64</v>
      </c>
      <c r="J44" s="9" t="s">
        <v>60</v>
      </c>
      <c r="K44" s="9" t="s">
        <v>61</v>
      </c>
      <c r="L44" s="9" t="s">
        <v>62</v>
      </c>
      <c r="M44" s="9" t="s">
        <v>137</v>
      </c>
    </row>
    <row r="45" spans="3:13" x14ac:dyDescent="0.2">
      <c r="D45" s="19" t="s">
        <v>88</v>
      </c>
    </row>
    <row r="46" spans="3:13" x14ac:dyDescent="0.2">
      <c r="D46" s="10" t="s">
        <v>47</v>
      </c>
      <c r="E46" s="11">
        <v>47.722000000000001</v>
      </c>
      <c r="F46" s="10">
        <v>24.033000000000001</v>
      </c>
      <c r="G46" s="10">
        <v>35.877000000000002</v>
      </c>
      <c r="H46" s="11">
        <v>20.428000000000001</v>
      </c>
      <c r="I46" s="11">
        <v>19.568999999999999</v>
      </c>
      <c r="J46" s="11">
        <v>33.646000000000001</v>
      </c>
      <c r="K46" s="11">
        <v>41.713999999999999</v>
      </c>
      <c r="L46" s="11">
        <v>29.353999999999999</v>
      </c>
      <c r="M46" s="11">
        <v>26.093</v>
      </c>
    </row>
    <row r="47" spans="3:13" x14ac:dyDescent="0.2">
      <c r="D47" s="10" t="s">
        <v>48</v>
      </c>
      <c r="E47" s="11">
        <v>15.621</v>
      </c>
      <c r="F47" s="10">
        <v>24.033000000000001</v>
      </c>
      <c r="G47" s="10">
        <v>39.654000000000003</v>
      </c>
      <c r="H47" s="11">
        <v>20.084</v>
      </c>
      <c r="I47" s="11">
        <v>13.045999999999999</v>
      </c>
      <c r="J47" s="11">
        <v>32.444000000000003</v>
      </c>
      <c r="K47" s="11">
        <v>23.689</v>
      </c>
      <c r="L47" s="11">
        <v>16.135999999999999</v>
      </c>
      <c r="M47" s="11">
        <v>29.526</v>
      </c>
    </row>
    <row r="48" spans="3:13" x14ac:dyDescent="0.2">
      <c r="D48" s="10" t="s">
        <v>49</v>
      </c>
      <c r="E48" s="11">
        <v>6.6950000000000003</v>
      </c>
      <c r="F48" s="10">
        <v>32.271999999999998</v>
      </c>
      <c r="G48" s="10">
        <v>20.599</v>
      </c>
      <c r="H48" s="11">
        <v>15.965</v>
      </c>
      <c r="I48" s="11">
        <v>12.188000000000001</v>
      </c>
      <c r="J48" s="11">
        <v>18.710999999999999</v>
      </c>
      <c r="K48" s="11">
        <v>24.719000000000001</v>
      </c>
      <c r="L48" s="11">
        <v>19.741</v>
      </c>
      <c r="M48" s="11">
        <v>28.152000000000001</v>
      </c>
    </row>
    <row r="49" spans="3:13" x14ac:dyDescent="0.2">
      <c r="D49" s="10" t="s">
        <v>50</v>
      </c>
      <c r="E49" s="11">
        <v>18.367999999999999</v>
      </c>
      <c r="F49" s="10">
        <v>31.585999999999999</v>
      </c>
      <c r="G49" s="10">
        <v>29.010999999999999</v>
      </c>
      <c r="H49" s="11">
        <v>24.547999999999998</v>
      </c>
      <c r="I49" s="11">
        <v>10.986000000000001</v>
      </c>
      <c r="J49" s="11">
        <v>22.315999999999999</v>
      </c>
      <c r="K49" s="11">
        <v>15.106</v>
      </c>
      <c r="L49" s="11">
        <v>21.800999999999998</v>
      </c>
      <c r="M49" s="11">
        <v>21.972999999999999</v>
      </c>
    </row>
    <row r="50" spans="3:13" x14ac:dyDescent="0.2">
      <c r="D50" s="10" t="s">
        <v>51</v>
      </c>
      <c r="E50" s="11">
        <v>16.994</v>
      </c>
      <c r="F50" s="10">
        <v>36.392000000000003</v>
      </c>
      <c r="G50" s="10">
        <v>36.735999999999997</v>
      </c>
      <c r="H50" s="11">
        <v>25.920999999999999</v>
      </c>
      <c r="I50" s="11">
        <v>11.845000000000001</v>
      </c>
      <c r="J50" s="11">
        <v>21.114000000000001</v>
      </c>
      <c r="K50" s="11">
        <v>23.346</v>
      </c>
      <c r="L50" s="11">
        <v>15.106</v>
      </c>
      <c r="M50" s="11">
        <v>30.212</v>
      </c>
    </row>
    <row r="51" spans="3:13" x14ac:dyDescent="0.2">
      <c r="D51" s="10" t="s">
        <v>52</v>
      </c>
      <c r="E51" s="11">
        <v>15.621</v>
      </c>
      <c r="F51" s="10">
        <v>40.512</v>
      </c>
      <c r="G51" s="10">
        <v>31.928999999999998</v>
      </c>
      <c r="H51" s="11">
        <v>14.763</v>
      </c>
      <c r="I51" s="11">
        <v>19.225999999999999</v>
      </c>
      <c r="J51" s="11">
        <v>25.577999999999999</v>
      </c>
      <c r="K51" s="11">
        <v>16.994</v>
      </c>
      <c r="L51" s="11">
        <v>17.853000000000002</v>
      </c>
      <c r="M51" s="11">
        <v>38.451999999999998</v>
      </c>
    </row>
    <row r="52" spans="3:13" x14ac:dyDescent="0.2">
      <c r="D52" s="10" t="s">
        <v>53</v>
      </c>
      <c r="E52" s="11">
        <v>18.710999999999999</v>
      </c>
      <c r="F52" s="11">
        <v>27.466000000000001</v>
      </c>
      <c r="G52" s="10">
        <v>32.100999999999999</v>
      </c>
      <c r="H52" s="11">
        <v>22.143999999999998</v>
      </c>
      <c r="I52" s="11">
        <v>22.658999999999999</v>
      </c>
      <c r="J52" s="11">
        <v>11.157999999999999</v>
      </c>
      <c r="K52" s="11">
        <v>35.533999999999999</v>
      </c>
      <c r="L52" s="11">
        <v>30.556000000000001</v>
      </c>
      <c r="M52" s="11"/>
    </row>
    <row r="53" spans="3:13" x14ac:dyDescent="0.2">
      <c r="D53" s="10" t="s">
        <v>54</v>
      </c>
      <c r="E53" s="11"/>
      <c r="F53" s="11">
        <v>37.079000000000001</v>
      </c>
      <c r="G53" s="10">
        <v>41.542000000000002</v>
      </c>
      <c r="H53" s="11">
        <v>27.123000000000001</v>
      </c>
      <c r="I53" s="11">
        <v>7.0380000000000003</v>
      </c>
      <c r="J53" s="11">
        <v>11.33</v>
      </c>
      <c r="K53" s="11">
        <v>13.218</v>
      </c>
      <c r="L53" s="11">
        <v>27.294</v>
      </c>
      <c r="M53" s="11"/>
    </row>
    <row r="54" spans="3:13" x14ac:dyDescent="0.2">
      <c r="D54" s="11"/>
      <c r="E54" s="11"/>
      <c r="F54" s="11"/>
      <c r="G54" s="11"/>
      <c r="H54" s="11"/>
      <c r="I54" s="11"/>
      <c r="J54" s="11">
        <v>26.093</v>
      </c>
      <c r="K54" s="11"/>
      <c r="L54" s="11"/>
      <c r="M54" s="11"/>
    </row>
    <row r="55" spans="3:13" x14ac:dyDescent="0.2">
      <c r="C55" t="s">
        <v>264</v>
      </c>
      <c r="D55" s="10" t="s">
        <v>89</v>
      </c>
      <c r="E55" s="11">
        <f t="shared" ref="E55:M55" si="5">AVERAGE(E46:E54)</f>
        <v>19.961714285714287</v>
      </c>
      <c r="F55" s="11">
        <f t="shared" si="5"/>
        <v>31.671625000000002</v>
      </c>
      <c r="G55" s="11">
        <f t="shared" si="5"/>
        <v>33.431125000000002</v>
      </c>
      <c r="H55" s="11">
        <f t="shared" si="5"/>
        <v>21.372</v>
      </c>
      <c r="I55" s="11">
        <f t="shared" si="5"/>
        <v>14.569625</v>
      </c>
      <c r="J55" s="11">
        <f t="shared" si="5"/>
        <v>22.487777777777776</v>
      </c>
      <c r="K55" s="11">
        <f t="shared" si="5"/>
        <v>24.289999999999996</v>
      </c>
      <c r="L55" s="11">
        <f t="shared" si="5"/>
        <v>22.230125000000001</v>
      </c>
      <c r="M55" s="11">
        <f t="shared" si="5"/>
        <v>29.067999999999998</v>
      </c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4EC5-E38E-F041-8524-120C387A8121}">
  <dimension ref="A1:F15"/>
  <sheetViews>
    <sheetView workbookViewId="0">
      <selection activeCell="F44" sqref="F44"/>
    </sheetView>
  </sheetViews>
  <sheetFormatPr baseColWidth="10" defaultRowHeight="16" x14ac:dyDescent="0.2"/>
  <cols>
    <col min="2" max="2" width="33.6640625" customWidth="1"/>
    <col min="4" max="4" width="17.6640625" customWidth="1"/>
  </cols>
  <sheetData>
    <row r="1" spans="1:6" x14ac:dyDescent="0.2">
      <c r="A1" s="4" t="s">
        <v>31</v>
      </c>
    </row>
    <row r="3" spans="1:6" x14ac:dyDescent="0.2">
      <c r="A3" s="3"/>
      <c r="B3" s="3"/>
    </row>
    <row r="4" spans="1:6" x14ac:dyDescent="0.2">
      <c r="A4" s="4" t="s">
        <v>115</v>
      </c>
      <c r="B4" s="3"/>
      <c r="C4" s="3" t="s">
        <v>0</v>
      </c>
      <c r="D4" s="5">
        <v>18</v>
      </c>
      <c r="E4" s="3" t="s">
        <v>7</v>
      </c>
      <c r="F4" s="2">
        <v>0</v>
      </c>
    </row>
    <row r="5" spans="1:6" x14ac:dyDescent="0.2">
      <c r="C5" s="3" t="s">
        <v>1</v>
      </c>
      <c r="D5" s="5">
        <v>16</v>
      </c>
      <c r="E5" s="3" t="s">
        <v>8</v>
      </c>
      <c r="F5" s="2">
        <v>0</v>
      </c>
    </row>
    <row r="6" spans="1:6" x14ac:dyDescent="0.2">
      <c r="C6" s="3" t="s">
        <v>2</v>
      </c>
      <c r="D6" s="5">
        <v>14</v>
      </c>
      <c r="E6" s="3" t="s">
        <v>9</v>
      </c>
      <c r="F6" s="2">
        <v>0</v>
      </c>
    </row>
    <row r="7" spans="1:6" x14ac:dyDescent="0.2">
      <c r="C7" s="3" t="s">
        <v>3</v>
      </c>
      <c r="D7" s="5">
        <v>17</v>
      </c>
      <c r="E7" s="3" t="s">
        <v>10</v>
      </c>
      <c r="F7" s="2">
        <v>1</v>
      </c>
    </row>
    <row r="8" spans="1:6" x14ac:dyDescent="0.2">
      <c r="C8" s="3" t="s">
        <v>4</v>
      </c>
      <c r="D8" s="5">
        <v>24</v>
      </c>
      <c r="E8" s="3" t="s">
        <v>11</v>
      </c>
      <c r="F8" s="2">
        <v>0</v>
      </c>
    </row>
    <row r="9" spans="1:6" x14ac:dyDescent="0.2">
      <c r="C9" s="3" t="s">
        <v>5</v>
      </c>
      <c r="D9" s="5">
        <v>11</v>
      </c>
      <c r="E9" s="3" t="s">
        <v>12</v>
      </c>
      <c r="F9" s="2">
        <v>0</v>
      </c>
    </row>
    <row r="10" spans="1:6" x14ac:dyDescent="0.2">
      <c r="C10" s="3" t="s">
        <v>6</v>
      </c>
      <c r="D10" s="5">
        <v>11</v>
      </c>
      <c r="E10" s="3" t="s">
        <v>13</v>
      </c>
      <c r="F10" s="2">
        <v>0</v>
      </c>
    </row>
    <row r="11" spans="1:6" x14ac:dyDescent="0.2">
      <c r="C11" s="3" t="s">
        <v>14</v>
      </c>
      <c r="D11" s="5">
        <v>19</v>
      </c>
      <c r="E11" s="3" t="s">
        <v>15</v>
      </c>
      <c r="F11" s="2">
        <v>0</v>
      </c>
    </row>
    <row r="12" spans="1:6" x14ac:dyDescent="0.2">
      <c r="C12" s="3" t="s">
        <v>19</v>
      </c>
      <c r="D12" s="5">
        <v>23</v>
      </c>
      <c r="E12" s="3" t="s">
        <v>17</v>
      </c>
      <c r="F12" s="2">
        <v>0</v>
      </c>
    </row>
    <row r="13" spans="1:6" x14ac:dyDescent="0.2">
      <c r="C13" s="3" t="s">
        <v>20</v>
      </c>
      <c r="D13" s="5">
        <v>26</v>
      </c>
      <c r="E13" s="3" t="s">
        <v>18</v>
      </c>
      <c r="F13" s="2">
        <v>1</v>
      </c>
    </row>
    <row r="14" spans="1:6" x14ac:dyDescent="0.2">
      <c r="C14" s="3"/>
      <c r="D14" s="2"/>
      <c r="E14" s="3" t="s">
        <v>25</v>
      </c>
      <c r="F14" s="2">
        <v>0</v>
      </c>
    </row>
    <row r="15" spans="1:6" x14ac:dyDescent="0.2">
      <c r="C15" s="3"/>
      <c r="D15" s="3"/>
      <c r="E15" s="3" t="s">
        <v>26</v>
      </c>
      <c r="F15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1802-BA5F-0245-9E11-19CEB40C6C33}">
  <dimension ref="A1:F26"/>
  <sheetViews>
    <sheetView workbookViewId="0">
      <selection activeCell="I6" sqref="I6"/>
    </sheetView>
  </sheetViews>
  <sheetFormatPr baseColWidth="10" defaultRowHeight="16" x14ac:dyDescent="0.2"/>
  <cols>
    <col min="1" max="1" width="28.83203125" customWidth="1"/>
  </cols>
  <sheetData>
    <row r="1" spans="1:6" x14ac:dyDescent="0.2">
      <c r="A1" s="4" t="s">
        <v>34</v>
      </c>
    </row>
    <row r="6" spans="1:6" x14ac:dyDescent="0.2">
      <c r="A6" s="4" t="s">
        <v>32</v>
      </c>
      <c r="B6" s="3"/>
      <c r="C6" s="3" t="s">
        <v>0</v>
      </c>
      <c r="D6" s="5">
        <v>184</v>
      </c>
      <c r="E6" s="3" t="s">
        <v>7</v>
      </c>
      <c r="F6" s="2">
        <v>180</v>
      </c>
    </row>
    <row r="7" spans="1:6" x14ac:dyDescent="0.2">
      <c r="A7" s="3"/>
      <c r="B7" s="3"/>
      <c r="C7" s="3" t="s">
        <v>1</v>
      </c>
      <c r="D7" s="5">
        <v>166</v>
      </c>
      <c r="E7" s="3" t="s">
        <v>8</v>
      </c>
      <c r="F7" s="2">
        <v>157</v>
      </c>
    </row>
    <row r="8" spans="1:6" x14ac:dyDescent="0.2">
      <c r="A8" s="3"/>
      <c r="B8" s="3"/>
      <c r="C8" s="3" t="s">
        <v>2</v>
      </c>
      <c r="D8" s="5">
        <v>174</v>
      </c>
      <c r="E8" s="3" t="s">
        <v>9</v>
      </c>
      <c r="F8" s="2">
        <v>157</v>
      </c>
    </row>
    <row r="9" spans="1:6" x14ac:dyDescent="0.2">
      <c r="A9" s="3"/>
      <c r="B9" s="3"/>
      <c r="C9" s="3" t="s">
        <v>3</v>
      </c>
      <c r="D9" s="5">
        <v>145</v>
      </c>
      <c r="E9" s="3" t="s">
        <v>10</v>
      </c>
      <c r="F9" s="2">
        <v>170</v>
      </c>
    </row>
    <row r="10" spans="1:6" x14ac:dyDescent="0.2">
      <c r="A10" s="3"/>
      <c r="B10" s="3"/>
      <c r="C10" s="3" t="s">
        <v>4</v>
      </c>
      <c r="D10" s="5">
        <v>152</v>
      </c>
      <c r="E10" s="3" t="s">
        <v>11</v>
      </c>
      <c r="F10" s="2">
        <v>153</v>
      </c>
    </row>
    <row r="11" spans="1:6" x14ac:dyDescent="0.2">
      <c r="A11" s="3"/>
      <c r="B11" s="3"/>
      <c r="C11" s="3" t="s">
        <v>5</v>
      </c>
      <c r="D11" s="5">
        <v>163</v>
      </c>
      <c r="E11" s="3" t="s">
        <v>12</v>
      </c>
      <c r="F11" s="2">
        <v>171</v>
      </c>
    </row>
    <row r="12" spans="1:6" x14ac:dyDescent="0.2">
      <c r="A12" s="3"/>
      <c r="B12" s="3"/>
      <c r="C12" s="3" t="s">
        <v>6</v>
      </c>
      <c r="D12" s="5">
        <v>163</v>
      </c>
      <c r="E12" s="3"/>
      <c r="F12" s="3"/>
    </row>
    <row r="13" spans="1:6" x14ac:dyDescent="0.2">
      <c r="A13" s="3"/>
      <c r="B13" s="3"/>
      <c r="C13" s="3" t="s">
        <v>14</v>
      </c>
      <c r="D13" s="5">
        <v>165</v>
      </c>
      <c r="E13" s="3"/>
      <c r="F13" s="3"/>
    </row>
    <row r="14" spans="1:6" x14ac:dyDescent="0.2">
      <c r="A14" s="3"/>
      <c r="B14" s="3"/>
      <c r="C14" s="3" t="s">
        <v>19</v>
      </c>
      <c r="D14" s="5">
        <v>173</v>
      </c>
      <c r="E14" s="3"/>
      <c r="F14" s="3"/>
    </row>
    <row r="15" spans="1:6" x14ac:dyDescent="0.2">
      <c r="A15" s="3"/>
      <c r="B15" s="3"/>
      <c r="C15" s="3"/>
      <c r="D15" s="3"/>
      <c r="E15" s="3"/>
      <c r="F15" s="3"/>
    </row>
    <row r="16" spans="1:6" x14ac:dyDescent="0.2">
      <c r="A16" s="3"/>
      <c r="B16" s="3"/>
      <c r="C16" s="3"/>
      <c r="D16" s="3"/>
      <c r="E16" s="3"/>
      <c r="F16" s="3"/>
    </row>
    <row r="17" spans="1:6" x14ac:dyDescent="0.2">
      <c r="A17" s="4" t="s">
        <v>33</v>
      </c>
      <c r="B17" s="3"/>
      <c r="C17" s="3" t="s">
        <v>0</v>
      </c>
      <c r="D17" s="5">
        <v>150</v>
      </c>
      <c r="E17" s="3" t="s">
        <v>7</v>
      </c>
      <c r="F17" s="2">
        <v>159</v>
      </c>
    </row>
    <row r="18" spans="1:6" x14ac:dyDescent="0.2">
      <c r="A18" s="3"/>
      <c r="B18" s="3"/>
      <c r="C18" s="3" t="s">
        <v>1</v>
      </c>
      <c r="D18" s="5">
        <v>151</v>
      </c>
      <c r="E18" s="3" t="s">
        <v>8</v>
      </c>
      <c r="F18" s="2">
        <v>183</v>
      </c>
    </row>
    <row r="19" spans="1:6" x14ac:dyDescent="0.2">
      <c r="A19" s="3"/>
      <c r="B19" s="3"/>
      <c r="C19" s="3" t="s">
        <v>2</v>
      </c>
      <c r="D19" s="5">
        <v>136</v>
      </c>
      <c r="E19" s="3" t="s">
        <v>9</v>
      </c>
      <c r="F19" s="2">
        <v>134</v>
      </c>
    </row>
    <row r="20" spans="1:6" x14ac:dyDescent="0.2">
      <c r="A20" s="3"/>
      <c r="B20" s="3"/>
      <c r="C20" s="3" t="s">
        <v>3</v>
      </c>
      <c r="D20" s="5">
        <v>133</v>
      </c>
      <c r="E20" s="3" t="s">
        <v>10</v>
      </c>
      <c r="F20" s="2">
        <v>116</v>
      </c>
    </row>
    <row r="21" spans="1:6" x14ac:dyDescent="0.2">
      <c r="A21" s="3"/>
      <c r="B21" s="3"/>
      <c r="C21" s="3" t="s">
        <v>4</v>
      </c>
      <c r="D21" s="5">
        <v>143</v>
      </c>
      <c r="E21" s="3" t="s">
        <v>11</v>
      </c>
      <c r="F21" s="2">
        <v>149</v>
      </c>
    </row>
    <row r="22" spans="1:6" x14ac:dyDescent="0.2">
      <c r="A22" s="3"/>
      <c r="B22" s="3"/>
      <c r="C22" s="3" t="s">
        <v>5</v>
      </c>
      <c r="D22" s="5">
        <v>129</v>
      </c>
      <c r="E22" s="3" t="s">
        <v>12</v>
      </c>
      <c r="F22" s="2">
        <v>132</v>
      </c>
    </row>
    <row r="23" spans="1:6" x14ac:dyDescent="0.2">
      <c r="A23" s="3"/>
      <c r="B23" s="3"/>
      <c r="C23" s="3" t="s">
        <v>6</v>
      </c>
      <c r="D23" s="5">
        <v>126</v>
      </c>
      <c r="E23" s="3"/>
      <c r="F23" s="3"/>
    </row>
    <row r="24" spans="1:6" x14ac:dyDescent="0.2">
      <c r="A24" s="3"/>
      <c r="B24" s="3"/>
      <c r="C24" s="3" t="s">
        <v>14</v>
      </c>
      <c r="D24" s="5">
        <v>110</v>
      </c>
      <c r="E24" s="3"/>
      <c r="F24" s="3"/>
    </row>
    <row r="25" spans="1:6" x14ac:dyDescent="0.2">
      <c r="A25" s="3"/>
      <c r="B25" s="3"/>
      <c r="C25" s="3" t="s">
        <v>19</v>
      </c>
      <c r="D25" s="5">
        <v>153</v>
      </c>
      <c r="E25" s="3"/>
      <c r="F25" s="3"/>
    </row>
    <row r="26" spans="1:6" x14ac:dyDescent="0.2">
      <c r="A26" s="3"/>
      <c r="B26" s="3"/>
      <c r="C26" s="3"/>
      <c r="D26" s="3"/>
      <c r="E26" s="3"/>
      <c r="F26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3D94-FC78-4D4F-8B3A-9ADBE54323A5}">
  <dimension ref="A1:T57"/>
  <sheetViews>
    <sheetView workbookViewId="0">
      <selection activeCell="M29" sqref="M29"/>
    </sheetView>
  </sheetViews>
  <sheetFormatPr baseColWidth="10" defaultRowHeight="16" x14ac:dyDescent="0.2"/>
  <cols>
    <col min="1" max="1" width="36.5" customWidth="1"/>
    <col min="3" max="3" width="31.83203125" customWidth="1"/>
    <col min="4" max="4" width="16.33203125" customWidth="1"/>
    <col min="6" max="6" width="14.33203125" customWidth="1"/>
  </cols>
  <sheetData>
    <row r="1" spans="1:11" x14ac:dyDescent="0.2">
      <c r="A1" s="4" t="s">
        <v>35</v>
      </c>
    </row>
    <row r="3" spans="1:11" x14ac:dyDescent="0.2">
      <c r="A3" s="1" t="s">
        <v>84</v>
      </c>
      <c r="D3" t="s">
        <v>69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</row>
    <row r="4" spans="1:11" x14ac:dyDescent="0.2">
      <c r="A4" s="3" t="s">
        <v>143</v>
      </c>
      <c r="B4" s="3"/>
      <c r="C4" s="9" t="s">
        <v>68</v>
      </c>
      <c r="D4" s="9" t="s">
        <v>56</v>
      </c>
      <c r="E4" s="9" t="s">
        <v>56</v>
      </c>
      <c r="F4" s="9" t="s">
        <v>56</v>
      </c>
      <c r="G4" s="9" t="s">
        <v>56</v>
      </c>
      <c r="H4" s="9" t="s">
        <v>56</v>
      </c>
      <c r="I4" s="9" t="s">
        <v>56</v>
      </c>
      <c r="J4" s="9" t="s">
        <v>56</v>
      </c>
      <c r="K4" s="9" t="s">
        <v>56</v>
      </c>
    </row>
    <row r="5" spans="1:11" x14ac:dyDescent="0.2">
      <c r="A5" s="3"/>
      <c r="B5" s="3"/>
      <c r="C5" s="10" t="s">
        <v>47</v>
      </c>
      <c r="D5" s="11">
        <v>120.33499999999999</v>
      </c>
      <c r="E5" s="11">
        <v>129.60400000000001</v>
      </c>
      <c r="F5" s="11">
        <v>136.81399999999999</v>
      </c>
      <c r="G5" s="11">
        <v>186.596</v>
      </c>
      <c r="H5" s="11">
        <v>114.84099999999999</v>
      </c>
      <c r="I5" s="11">
        <v>122.395</v>
      </c>
      <c r="J5" s="11">
        <v>183.678</v>
      </c>
      <c r="K5" s="11">
        <v>102.139</v>
      </c>
    </row>
    <row r="6" spans="1:11" x14ac:dyDescent="0.2">
      <c r="A6" s="3"/>
      <c r="B6" s="3"/>
      <c r="C6" s="10" t="s">
        <v>48</v>
      </c>
      <c r="D6" s="11">
        <v>106.087</v>
      </c>
      <c r="E6" s="11">
        <v>129.089</v>
      </c>
      <c r="F6" s="11">
        <v>142.65100000000001</v>
      </c>
      <c r="G6" s="11">
        <v>113.812</v>
      </c>
      <c r="H6" s="11">
        <v>125.14100000000001</v>
      </c>
      <c r="I6" s="11">
        <v>174.58</v>
      </c>
      <c r="J6" s="11">
        <v>190.37200000000001</v>
      </c>
      <c r="K6" s="11">
        <v>121.88</v>
      </c>
    </row>
    <row r="7" spans="1:11" x14ac:dyDescent="0.2">
      <c r="A7" s="3"/>
      <c r="B7" s="3"/>
      <c r="C7" s="10" t="s">
        <v>49</v>
      </c>
      <c r="D7" s="11">
        <v>114.32599999999999</v>
      </c>
      <c r="E7" s="11">
        <v>175.43799999999999</v>
      </c>
      <c r="F7" s="11">
        <v>133.72399999999999</v>
      </c>
      <c r="G7" s="11">
        <v>161.19</v>
      </c>
      <c r="H7" s="11">
        <v>152.26400000000001</v>
      </c>
      <c r="I7" s="11">
        <v>117.76</v>
      </c>
      <c r="J7" s="11">
        <v>167.37</v>
      </c>
      <c r="K7" s="11">
        <v>161.87700000000001</v>
      </c>
    </row>
    <row r="8" spans="1:11" x14ac:dyDescent="0.2">
      <c r="A8" s="3"/>
      <c r="B8" s="3"/>
      <c r="C8" s="10" t="s">
        <v>50</v>
      </c>
      <c r="D8" s="11">
        <v>81.882000000000005</v>
      </c>
      <c r="E8" s="11">
        <v>165.99700000000001</v>
      </c>
      <c r="F8" s="11">
        <v>78.620999999999995</v>
      </c>
      <c r="G8" s="11">
        <v>176.29599999999999</v>
      </c>
      <c r="H8" s="11">
        <v>151.91999999999999</v>
      </c>
      <c r="I8" s="11">
        <v>157.41399999999999</v>
      </c>
      <c r="J8" s="11">
        <v>113.983</v>
      </c>
      <c r="K8" s="11">
        <v>121.021</v>
      </c>
    </row>
    <row r="9" spans="1:11" x14ac:dyDescent="0.2">
      <c r="A9" s="3"/>
      <c r="B9" s="3"/>
      <c r="C9" s="10" t="s">
        <v>51</v>
      </c>
      <c r="D9" s="11">
        <v>93.384</v>
      </c>
      <c r="E9" s="11">
        <v>112.782</v>
      </c>
      <c r="F9" s="11">
        <v>103.68300000000001</v>
      </c>
      <c r="G9" s="11">
        <v>152.26400000000001</v>
      </c>
      <c r="H9" s="11">
        <v>137.84399999999999</v>
      </c>
      <c r="I9" s="11">
        <v>114.498</v>
      </c>
      <c r="J9" s="11">
        <v>173.55</v>
      </c>
      <c r="K9" s="11">
        <v>129.089</v>
      </c>
    </row>
    <row r="10" spans="1:11" x14ac:dyDescent="0.2">
      <c r="A10" s="3"/>
      <c r="B10" s="3"/>
      <c r="C10" s="10" t="s">
        <v>52</v>
      </c>
      <c r="D10" s="11">
        <v>105.572</v>
      </c>
      <c r="E10" s="11">
        <v>142.65100000000001</v>
      </c>
      <c r="F10" s="11">
        <v>180.58799999999999</v>
      </c>
      <c r="G10" s="11">
        <v>107.46</v>
      </c>
      <c r="H10" s="11">
        <v>156.55500000000001</v>
      </c>
      <c r="I10" s="11">
        <v>121.536</v>
      </c>
      <c r="J10" s="11">
        <v>169.25800000000001</v>
      </c>
      <c r="K10" s="11">
        <v>136.471</v>
      </c>
    </row>
    <row r="11" spans="1:11" x14ac:dyDescent="0.2">
      <c r="A11" s="3"/>
      <c r="B11" s="3"/>
      <c r="C11" s="10" t="s">
        <v>53</v>
      </c>
      <c r="D11" s="11">
        <v>122.395</v>
      </c>
      <c r="E11" s="11">
        <v>89.606999999999999</v>
      </c>
      <c r="F11" s="11">
        <v>129.77600000000001</v>
      </c>
      <c r="G11" s="11">
        <v>149.517</v>
      </c>
      <c r="H11" s="11">
        <v>158.78700000000001</v>
      </c>
      <c r="I11" s="11">
        <v>122.051</v>
      </c>
      <c r="J11" s="11">
        <v>151.91999999999999</v>
      </c>
      <c r="K11" s="11">
        <v>129.43299999999999</v>
      </c>
    </row>
    <row r="12" spans="1:11" x14ac:dyDescent="0.2">
      <c r="A12" s="3"/>
      <c r="B12" s="3"/>
      <c r="C12" s="10" t="s">
        <v>54</v>
      </c>
      <c r="D12" s="11">
        <v>124.111</v>
      </c>
      <c r="E12" s="11">
        <v>133.89599999999999</v>
      </c>
      <c r="F12" s="11">
        <v>115.35599999999999</v>
      </c>
      <c r="G12" s="11">
        <v>143.50899999999999</v>
      </c>
      <c r="H12" s="11">
        <v>146.256</v>
      </c>
      <c r="I12" s="11">
        <v>151.06200000000001</v>
      </c>
      <c r="J12" s="11">
        <v>161.53299999999999</v>
      </c>
      <c r="K12" s="11">
        <v>99.906999999999996</v>
      </c>
    </row>
    <row r="13" spans="1:11" x14ac:dyDescent="0.2">
      <c r="A13" s="3"/>
      <c r="B13" s="3"/>
      <c r="C13" s="11"/>
      <c r="D13" s="11"/>
    </row>
    <row r="14" spans="1:11" x14ac:dyDescent="0.2">
      <c r="A14" t="s">
        <v>264</v>
      </c>
      <c r="B14" s="3"/>
      <c r="C14" s="11" t="s">
        <v>70</v>
      </c>
      <c r="D14" s="11">
        <f t="shared" ref="D14:K14" si="0">AVERAGE(D5:D12)</f>
        <v>108.5115</v>
      </c>
      <c r="E14" s="10">
        <f t="shared" si="0"/>
        <v>134.88299999999998</v>
      </c>
      <c r="F14">
        <f t="shared" si="0"/>
        <v>127.651625</v>
      </c>
      <c r="G14">
        <f t="shared" si="0"/>
        <v>148.8305</v>
      </c>
      <c r="H14">
        <f t="shared" si="0"/>
        <v>142.95100000000002</v>
      </c>
      <c r="I14">
        <f t="shared" si="0"/>
        <v>135.16200000000001</v>
      </c>
      <c r="J14">
        <f t="shared" si="0"/>
        <v>163.958</v>
      </c>
      <c r="K14">
        <f t="shared" si="0"/>
        <v>125.22712500000002</v>
      </c>
    </row>
    <row r="15" spans="1:11" x14ac:dyDescent="0.2">
      <c r="A15" s="3"/>
      <c r="B15" s="3"/>
      <c r="C15" s="11"/>
      <c r="D15" s="11"/>
    </row>
    <row r="16" spans="1:11" x14ac:dyDescent="0.2">
      <c r="A16" s="3"/>
      <c r="B16" s="3"/>
      <c r="C16" s="11"/>
      <c r="D16" s="11"/>
    </row>
    <row r="17" spans="1:20" x14ac:dyDescent="0.2">
      <c r="A17" s="3"/>
      <c r="B17" s="3"/>
      <c r="C17" s="11"/>
      <c r="D17" s="11"/>
    </row>
    <row r="18" spans="1:20" x14ac:dyDescent="0.2">
      <c r="A18" s="3" t="s">
        <v>143</v>
      </c>
      <c r="B18" s="3"/>
      <c r="C18" s="11" t="s">
        <v>79</v>
      </c>
      <c r="D18" t="s">
        <v>69</v>
      </c>
      <c r="E18" s="9" t="s">
        <v>71</v>
      </c>
      <c r="F18" s="9" t="s">
        <v>72</v>
      </c>
      <c r="G18" s="9" t="s">
        <v>73</v>
      </c>
      <c r="H18" s="9" t="s">
        <v>74</v>
      </c>
      <c r="I18" s="9" t="s">
        <v>75</v>
      </c>
      <c r="J18" s="9" t="s">
        <v>76</v>
      </c>
      <c r="K18" s="9" t="s">
        <v>77</v>
      </c>
      <c r="L18" s="9" t="s">
        <v>80</v>
      </c>
      <c r="M18" s="9" t="s">
        <v>81</v>
      </c>
      <c r="N18" s="9"/>
      <c r="O18" s="9"/>
    </row>
    <row r="19" spans="1:20" x14ac:dyDescent="0.2">
      <c r="A19" s="3"/>
      <c r="B19" s="3"/>
      <c r="D19" s="9" t="s">
        <v>56</v>
      </c>
      <c r="E19" s="9" t="s">
        <v>56</v>
      </c>
      <c r="F19" s="9" t="s">
        <v>56</v>
      </c>
      <c r="G19" s="9" t="s">
        <v>56</v>
      </c>
      <c r="H19" s="9" t="s">
        <v>56</v>
      </c>
      <c r="I19" s="9" t="s">
        <v>56</v>
      </c>
      <c r="J19" s="9" t="s">
        <v>56</v>
      </c>
      <c r="K19" s="9" t="s">
        <v>56</v>
      </c>
      <c r="L19" s="9" t="s">
        <v>56</v>
      </c>
      <c r="M19" s="9" t="s">
        <v>56</v>
      </c>
      <c r="N19" s="9"/>
      <c r="O19" s="9"/>
    </row>
    <row r="20" spans="1:20" x14ac:dyDescent="0.2">
      <c r="A20" s="3"/>
      <c r="B20" s="3"/>
      <c r="C20" s="10" t="s">
        <v>47</v>
      </c>
      <c r="D20" s="11">
        <v>98.876999999999995</v>
      </c>
      <c r="E20" s="11">
        <v>75.358999999999995</v>
      </c>
      <c r="F20" s="11">
        <v>44.289000000000001</v>
      </c>
      <c r="G20" s="11">
        <v>135.613</v>
      </c>
      <c r="H20" s="11">
        <v>47.378999999999998</v>
      </c>
      <c r="I20" s="11">
        <v>81.882000000000005</v>
      </c>
      <c r="J20" s="11">
        <v>82.569000000000003</v>
      </c>
      <c r="K20" s="11">
        <v>50.468000000000004</v>
      </c>
      <c r="L20" s="11">
        <v>88.233999999999995</v>
      </c>
      <c r="M20" s="11">
        <v>75.188000000000002</v>
      </c>
      <c r="O20" s="11"/>
    </row>
    <row r="21" spans="1:20" x14ac:dyDescent="0.2">
      <c r="C21" s="10" t="s">
        <v>48</v>
      </c>
      <c r="D21" s="11">
        <v>62.140999999999998</v>
      </c>
      <c r="E21" s="11">
        <v>99.049000000000007</v>
      </c>
      <c r="F21" s="11">
        <v>72.784000000000006</v>
      </c>
      <c r="G21" s="11">
        <v>101.624</v>
      </c>
      <c r="H21" s="11">
        <v>60.595999999999997</v>
      </c>
      <c r="I21" s="11">
        <v>75.873999999999995</v>
      </c>
      <c r="J21" s="11">
        <v>107.97499999999999</v>
      </c>
      <c r="K21" s="11">
        <v>57.335000000000001</v>
      </c>
      <c r="L21" s="11">
        <v>108.49</v>
      </c>
      <c r="M21" s="11">
        <v>133.381</v>
      </c>
      <c r="O21" s="11"/>
    </row>
    <row r="22" spans="1:20" x14ac:dyDescent="0.2">
      <c r="C22" s="10" t="s">
        <v>49</v>
      </c>
      <c r="D22" s="11">
        <v>48.237000000000002</v>
      </c>
      <c r="E22" s="11">
        <v>47.893999999999998</v>
      </c>
      <c r="F22" s="11">
        <v>68.665000000000006</v>
      </c>
      <c r="G22" s="11">
        <v>83.084000000000003</v>
      </c>
      <c r="H22" s="11">
        <v>29.010999999999999</v>
      </c>
      <c r="I22" s="11">
        <v>70.724000000000004</v>
      </c>
      <c r="J22" s="11">
        <v>50.982999999999997</v>
      </c>
      <c r="K22" s="11">
        <v>97.504000000000005</v>
      </c>
      <c r="L22" s="11">
        <v>77.590999999999994</v>
      </c>
      <c r="M22" s="11">
        <v>73.299000000000007</v>
      </c>
      <c r="O22" s="11"/>
    </row>
    <row r="23" spans="1:20" x14ac:dyDescent="0.2">
      <c r="C23" s="10" t="s">
        <v>50</v>
      </c>
      <c r="D23" s="11">
        <v>94.242000000000004</v>
      </c>
      <c r="E23" s="11">
        <v>33.988999999999997</v>
      </c>
      <c r="F23" s="11">
        <v>77.248000000000005</v>
      </c>
      <c r="G23" s="11">
        <v>83.941999999999993</v>
      </c>
      <c r="H23" s="11">
        <v>54.417000000000002</v>
      </c>
      <c r="I23" s="11">
        <v>71.239000000000004</v>
      </c>
      <c r="J23" s="11">
        <v>85.144000000000005</v>
      </c>
      <c r="K23" s="11">
        <v>104.19799999999999</v>
      </c>
      <c r="L23" s="11">
        <v>71.067999999999998</v>
      </c>
      <c r="M23" s="11">
        <v>128.059</v>
      </c>
      <c r="O23" s="11"/>
    </row>
    <row r="24" spans="1:20" x14ac:dyDescent="0.2">
      <c r="C24" s="10" t="s">
        <v>51</v>
      </c>
      <c r="D24" s="11">
        <v>68.665000000000006</v>
      </c>
      <c r="E24" s="11">
        <v>38.109000000000002</v>
      </c>
      <c r="F24" s="11">
        <v>88.406000000000006</v>
      </c>
      <c r="G24" s="11">
        <v>95.614999999999995</v>
      </c>
      <c r="H24" s="11">
        <v>65.575000000000003</v>
      </c>
      <c r="I24" s="11">
        <v>79.478999999999999</v>
      </c>
      <c r="J24" s="11">
        <v>91.323999999999998</v>
      </c>
      <c r="K24" s="11">
        <v>60.595999999999997</v>
      </c>
      <c r="L24" s="11">
        <v>125.999</v>
      </c>
      <c r="M24" s="11">
        <v>79.650999999999996</v>
      </c>
      <c r="O24" s="11"/>
    </row>
    <row r="25" spans="1:20" x14ac:dyDescent="0.2">
      <c r="C25" s="10" t="s">
        <v>52</v>
      </c>
      <c r="D25" s="11">
        <v>89.778999999999996</v>
      </c>
      <c r="E25" s="11">
        <v>47.207000000000001</v>
      </c>
      <c r="F25" s="11">
        <v>69.350999999999999</v>
      </c>
      <c r="G25" s="11">
        <v>100.422</v>
      </c>
      <c r="H25" s="11">
        <v>43.43</v>
      </c>
      <c r="I25" s="11">
        <v>69.694999999999993</v>
      </c>
      <c r="J25" s="11">
        <v>54.244999999999997</v>
      </c>
      <c r="K25" s="11">
        <v>137.15700000000001</v>
      </c>
      <c r="L25" s="11">
        <v>97.16</v>
      </c>
      <c r="M25" s="11">
        <v>118.961</v>
      </c>
      <c r="O25" s="11"/>
      <c r="Q25" s="3"/>
      <c r="R25" s="5"/>
      <c r="S25" s="3"/>
      <c r="T25" s="2"/>
    </row>
    <row r="26" spans="1:20" x14ac:dyDescent="0.2">
      <c r="C26" s="10" t="s">
        <v>53</v>
      </c>
      <c r="D26" s="11">
        <v>84.456999999999994</v>
      </c>
      <c r="E26" s="11">
        <v>82.054000000000002</v>
      </c>
      <c r="F26" s="11">
        <v>59.395000000000003</v>
      </c>
      <c r="G26" s="11">
        <v>94.757000000000005</v>
      </c>
      <c r="H26" s="11">
        <v>33.988999999999997</v>
      </c>
      <c r="I26" s="11">
        <v>50.982999999999997</v>
      </c>
      <c r="J26" s="11">
        <v>79.994</v>
      </c>
      <c r="K26" s="11">
        <v>104.027</v>
      </c>
      <c r="L26" s="11">
        <v>95.444000000000003</v>
      </c>
      <c r="M26" s="11">
        <v>95.787000000000006</v>
      </c>
      <c r="O26" s="11"/>
      <c r="Q26" s="3"/>
      <c r="R26" s="5"/>
      <c r="S26" s="3"/>
      <c r="T26" s="2"/>
    </row>
    <row r="27" spans="1:20" x14ac:dyDescent="0.2">
      <c r="C27" s="10" t="s">
        <v>54</v>
      </c>
      <c r="D27" s="11">
        <v>91.495999999999995</v>
      </c>
      <c r="E27" s="11">
        <v>85.486999999999995</v>
      </c>
      <c r="F27" s="11">
        <v>124.455</v>
      </c>
      <c r="G27" s="11">
        <v>87.718999999999994</v>
      </c>
      <c r="H27" s="11">
        <v>42.4</v>
      </c>
      <c r="I27" s="11">
        <v>70.037999999999997</v>
      </c>
      <c r="J27" s="11">
        <v>48.408999999999999</v>
      </c>
      <c r="K27" s="11">
        <v>73.128</v>
      </c>
      <c r="L27" s="11">
        <v>106.773</v>
      </c>
      <c r="M27" s="11">
        <v>94.584999999999994</v>
      </c>
      <c r="O27" s="11"/>
      <c r="Q27" s="3"/>
      <c r="R27" s="5"/>
      <c r="S27" s="3"/>
      <c r="T27" s="2"/>
    </row>
    <row r="28" spans="1:20" x14ac:dyDescent="0.2">
      <c r="Q28" s="3"/>
      <c r="R28" s="3"/>
      <c r="S28" s="3"/>
      <c r="T28" s="2"/>
    </row>
    <row r="29" spans="1:20" x14ac:dyDescent="0.2">
      <c r="A29" t="s">
        <v>264</v>
      </c>
      <c r="C29" s="11" t="s">
        <v>67</v>
      </c>
      <c r="D29">
        <f>AVERAGE(D20:D27)</f>
        <v>79.736750000000001</v>
      </c>
      <c r="E29">
        <f t="shared" ref="E29:K29" si="1">AVERAGE(E20:E27)</f>
        <v>63.643499999999989</v>
      </c>
      <c r="F29">
        <f t="shared" si="1"/>
        <v>75.574124999999995</v>
      </c>
      <c r="G29">
        <f t="shared" si="1"/>
        <v>97.847000000000008</v>
      </c>
      <c r="H29">
        <f t="shared" si="1"/>
        <v>47.099624999999996</v>
      </c>
      <c r="I29">
        <f t="shared" si="1"/>
        <v>71.239249999999998</v>
      </c>
      <c r="J29">
        <f t="shared" si="1"/>
        <v>75.080375000000004</v>
      </c>
      <c r="K29">
        <f t="shared" si="1"/>
        <v>85.551625000000016</v>
      </c>
      <c r="L29">
        <f>AVERAGE(L20:L27)</f>
        <v>96.344874999999988</v>
      </c>
      <c r="M29">
        <f>AVERAGE(M20:M27)</f>
        <v>99.863875000000007</v>
      </c>
      <c r="O29" s="11"/>
    </row>
    <row r="33" spans="1:15" x14ac:dyDescent="0.2">
      <c r="A33" s="1" t="s">
        <v>85</v>
      </c>
    </row>
    <row r="34" spans="1:15" x14ac:dyDescent="0.2">
      <c r="A34" s="3" t="s">
        <v>144</v>
      </c>
      <c r="C34" s="9" t="s">
        <v>86</v>
      </c>
      <c r="D34" t="s">
        <v>69</v>
      </c>
      <c r="E34" s="9" t="s">
        <v>71</v>
      </c>
      <c r="F34" s="9" t="s">
        <v>72</v>
      </c>
      <c r="G34" s="9" t="s">
        <v>73</v>
      </c>
      <c r="H34" s="9" t="s">
        <v>74</v>
      </c>
      <c r="I34" s="9" t="s">
        <v>75</v>
      </c>
      <c r="J34" s="9" t="s">
        <v>76</v>
      </c>
      <c r="K34" s="9" t="s">
        <v>77</v>
      </c>
    </row>
    <row r="35" spans="1:15" x14ac:dyDescent="0.2"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 t="s">
        <v>56</v>
      </c>
      <c r="J35" s="9" t="s">
        <v>56</v>
      </c>
      <c r="K35" s="9" t="s">
        <v>56</v>
      </c>
    </row>
    <row r="36" spans="1:15" x14ac:dyDescent="0.2">
      <c r="C36" s="10" t="s">
        <v>47</v>
      </c>
      <c r="D36" s="11">
        <v>75.531000000000006</v>
      </c>
      <c r="E36" s="11">
        <v>71.582999999999998</v>
      </c>
      <c r="F36" s="11">
        <v>38.624000000000002</v>
      </c>
      <c r="G36" s="11">
        <v>82.225999999999999</v>
      </c>
      <c r="H36" s="11">
        <v>71.067999999999998</v>
      </c>
      <c r="I36" s="11">
        <v>62.484999999999999</v>
      </c>
      <c r="J36" s="11">
        <v>54.244999999999997</v>
      </c>
      <c r="K36" s="11">
        <v>78.963999999999999</v>
      </c>
    </row>
    <row r="37" spans="1:15" x14ac:dyDescent="0.2">
      <c r="C37" s="10" t="s">
        <v>48</v>
      </c>
      <c r="D37" s="11">
        <v>59.738</v>
      </c>
      <c r="E37" s="11">
        <v>78.105999999999995</v>
      </c>
      <c r="F37" s="11">
        <v>68.150000000000006</v>
      </c>
      <c r="G37" s="11">
        <v>101.967</v>
      </c>
      <c r="H37" s="11">
        <v>46.177</v>
      </c>
      <c r="I37" s="11">
        <v>93.555000000000007</v>
      </c>
      <c r="J37" s="11">
        <v>54.073</v>
      </c>
      <c r="K37" s="11">
        <v>94.757000000000005</v>
      </c>
    </row>
    <row r="38" spans="1:15" x14ac:dyDescent="0.2">
      <c r="C38" s="10" t="s">
        <v>49</v>
      </c>
      <c r="D38" s="11">
        <v>105.22799999999999</v>
      </c>
      <c r="E38" s="11">
        <v>92.182000000000002</v>
      </c>
      <c r="F38" s="11">
        <v>82.397000000000006</v>
      </c>
      <c r="G38" s="11">
        <v>99.734999999999999</v>
      </c>
      <c r="H38" s="11">
        <v>84.971999999999994</v>
      </c>
      <c r="I38" s="11">
        <v>71.411000000000001</v>
      </c>
      <c r="J38" s="11">
        <v>50.296999999999997</v>
      </c>
      <c r="K38" s="11">
        <v>89.436000000000007</v>
      </c>
    </row>
    <row r="39" spans="1:15" x14ac:dyDescent="0.2">
      <c r="C39" s="10" t="s">
        <v>50</v>
      </c>
      <c r="D39" s="11">
        <v>80.852999999999994</v>
      </c>
      <c r="E39" s="11">
        <v>95.1</v>
      </c>
      <c r="F39" s="11">
        <v>55.618000000000002</v>
      </c>
      <c r="G39" s="11">
        <v>73.299000000000007</v>
      </c>
      <c r="H39" s="11">
        <v>70.037999999999997</v>
      </c>
      <c r="I39" s="11">
        <v>30.384</v>
      </c>
      <c r="J39" s="11">
        <v>50.64</v>
      </c>
      <c r="K39" s="11">
        <v>81.710999999999999</v>
      </c>
    </row>
    <row r="40" spans="1:15" x14ac:dyDescent="0.2">
      <c r="C40" s="10" t="s">
        <v>51</v>
      </c>
      <c r="D40" s="11">
        <v>73.643000000000001</v>
      </c>
      <c r="E40" s="11">
        <v>135.441</v>
      </c>
      <c r="F40" s="11">
        <v>67.290999999999997</v>
      </c>
      <c r="G40" s="11">
        <v>112.61</v>
      </c>
      <c r="H40" s="11">
        <v>106.773</v>
      </c>
      <c r="I40" s="11">
        <v>99.22</v>
      </c>
      <c r="J40" s="11">
        <v>44.975000000000001</v>
      </c>
      <c r="K40" s="11">
        <v>103.34</v>
      </c>
    </row>
    <row r="41" spans="1:15" x14ac:dyDescent="0.2">
      <c r="C41" s="10" t="s">
        <v>52</v>
      </c>
      <c r="D41" s="11">
        <v>66.09</v>
      </c>
      <c r="E41" s="11">
        <v>58.536999999999999</v>
      </c>
      <c r="F41" s="11">
        <v>50.982999999999997</v>
      </c>
      <c r="G41" s="11">
        <v>119.476</v>
      </c>
      <c r="H41" s="11">
        <v>56.648000000000003</v>
      </c>
      <c r="I41" s="11">
        <v>41.027000000000001</v>
      </c>
      <c r="J41" s="11">
        <v>50.296999999999997</v>
      </c>
      <c r="K41" s="11">
        <v>110.035</v>
      </c>
    </row>
    <row r="42" spans="1:15" x14ac:dyDescent="0.2">
      <c r="C42" s="10"/>
    </row>
    <row r="43" spans="1:15" x14ac:dyDescent="0.2">
      <c r="A43" t="s">
        <v>264</v>
      </c>
      <c r="B43" s="3"/>
      <c r="C43" s="9" t="s">
        <v>87</v>
      </c>
      <c r="D43" s="11">
        <f>AVERAGE(D36:D41)</f>
        <v>76.847166666666681</v>
      </c>
      <c r="E43" s="11">
        <f t="shared" ref="E43:K43" si="2">AVERAGE(E36:E41)</f>
        <v>88.491500000000016</v>
      </c>
      <c r="F43" s="11">
        <f t="shared" si="2"/>
        <v>60.5105</v>
      </c>
      <c r="G43" s="11">
        <f t="shared" si="2"/>
        <v>98.218833333333336</v>
      </c>
      <c r="H43" s="11">
        <f t="shared" si="2"/>
        <v>72.612666666666669</v>
      </c>
      <c r="I43" s="11">
        <f t="shared" si="2"/>
        <v>66.347000000000008</v>
      </c>
      <c r="J43" s="11">
        <f t="shared" si="2"/>
        <v>50.7545</v>
      </c>
      <c r="K43" s="11">
        <f t="shared" si="2"/>
        <v>93.040500000000009</v>
      </c>
    </row>
    <row r="48" spans="1:15" x14ac:dyDescent="0.2">
      <c r="C48" s="9" t="s">
        <v>88</v>
      </c>
      <c r="D48" t="s">
        <v>69</v>
      </c>
      <c r="E48" s="9" t="s">
        <v>71</v>
      </c>
      <c r="F48" s="9" t="s">
        <v>72</v>
      </c>
      <c r="G48" s="9" t="s">
        <v>73</v>
      </c>
      <c r="H48" s="9" t="s">
        <v>74</v>
      </c>
      <c r="I48" s="9" t="s">
        <v>75</v>
      </c>
      <c r="J48" s="9" t="s">
        <v>76</v>
      </c>
      <c r="K48" s="9" t="s">
        <v>77</v>
      </c>
      <c r="L48" s="9" t="s">
        <v>80</v>
      </c>
      <c r="M48" s="9" t="s">
        <v>81</v>
      </c>
      <c r="N48" s="9"/>
      <c r="O48" s="9"/>
    </row>
    <row r="49" spans="1:15" x14ac:dyDescent="0.2">
      <c r="D49" s="9" t="s">
        <v>56</v>
      </c>
      <c r="E49" s="9" t="s">
        <v>56</v>
      </c>
      <c r="F49" s="9" t="s">
        <v>56</v>
      </c>
      <c r="G49" s="9" t="s">
        <v>56</v>
      </c>
      <c r="H49" s="9" t="s">
        <v>56</v>
      </c>
      <c r="I49" s="9" t="s">
        <v>56</v>
      </c>
      <c r="J49" s="9" t="s">
        <v>56</v>
      </c>
      <c r="K49" s="9" t="s">
        <v>56</v>
      </c>
      <c r="L49" s="9" t="s">
        <v>56</v>
      </c>
      <c r="M49" s="9" t="s">
        <v>56</v>
      </c>
      <c r="O49" s="9"/>
    </row>
    <row r="50" spans="1:15" x14ac:dyDescent="0.2">
      <c r="C50" s="10" t="s">
        <v>47</v>
      </c>
      <c r="D50" s="11">
        <v>65.06</v>
      </c>
      <c r="E50" s="11">
        <v>44.46</v>
      </c>
      <c r="F50" s="11">
        <v>52.7</v>
      </c>
      <c r="G50" s="11">
        <v>89.263999999999996</v>
      </c>
      <c r="H50" s="11">
        <v>73.299000000000007</v>
      </c>
      <c r="I50" s="11">
        <v>57.162999999999997</v>
      </c>
      <c r="J50" s="11">
        <v>43.945</v>
      </c>
      <c r="K50" s="11">
        <v>68.492999999999995</v>
      </c>
      <c r="L50" s="11">
        <v>27.466000000000001</v>
      </c>
      <c r="M50" s="11">
        <v>87.891000000000005</v>
      </c>
      <c r="O50" s="11"/>
    </row>
    <row r="51" spans="1:15" x14ac:dyDescent="0.2">
      <c r="C51" s="10" t="s">
        <v>48</v>
      </c>
      <c r="D51" s="11">
        <v>70.381</v>
      </c>
      <c r="E51" s="11">
        <v>33.817</v>
      </c>
      <c r="F51" s="11">
        <v>27.637</v>
      </c>
      <c r="G51" s="11">
        <v>97.16</v>
      </c>
      <c r="H51" s="11">
        <v>38.28</v>
      </c>
      <c r="I51" s="11">
        <v>55.447000000000003</v>
      </c>
      <c r="J51" s="11">
        <v>50.125</v>
      </c>
      <c r="K51" s="11">
        <v>50.296999999999997</v>
      </c>
      <c r="L51" s="11">
        <v>29.181999999999999</v>
      </c>
      <c r="M51" s="11">
        <v>60.595999999999997</v>
      </c>
      <c r="O51" s="11"/>
    </row>
    <row r="52" spans="1:15" x14ac:dyDescent="0.2">
      <c r="C52" s="10" t="s">
        <v>49</v>
      </c>
      <c r="D52" s="11">
        <v>68.320999999999998</v>
      </c>
      <c r="E52" s="11">
        <v>54.76</v>
      </c>
      <c r="F52" s="11">
        <v>56.476999999999997</v>
      </c>
      <c r="G52" s="11">
        <v>90.465999999999994</v>
      </c>
      <c r="H52" s="11">
        <v>53.73</v>
      </c>
      <c r="I52" s="11">
        <v>58.021999999999998</v>
      </c>
      <c r="J52" s="11">
        <v>57.506999999999998</v>
      </c>
      <c r="K52" s="11">
        <v>94.757000000000005</v>
      </c>
      <c r="L52" s="11">
        <v>53.558</v>
      </c>
      <c r="M52" s="11">
        <v>72.269000000000005</v>
      </c>
      <c r="O52" s="11"/>
    </row>
    <row r="53" spans="1:15" x14ac:dyDescent="0.2">
      <c r="C53" s="10" t="s">
        <v>50</v>
      </c>
      <c r="D53" s="11">
        <v>75.016000000000005</v>
      </c>
      <c r="E53" s="11">
        <v>85.659000000000006</v>
      </c>
      <c r="F53" s="11">
        <v>38.28</v>
      </c>
      <c r="G53" s="11">
        <v>91.323999999999998</v>
      </c>
      <c r="H53" s="11">
        <v>58.536999999999999</v>
      </c>
      <c r="I53" s="11">
        <v>54.244999999999997</v>
      </c>
      <c r="J53" s="11">
        <v>44.116999999999997</v>
      </c>
      <c r="K53" s="11">
        <v>66.09</v>
      </c>
      <c r="L53" s="11">
        <v>53.902000000000001</v>
      </c>
      <c r="M53" s="11">
        <v>69.180000000000007</v>
      </c>
      <c r="O53" s="11"/>
    </row>
    <row r="54" spans="1:15" x14ac:dyDescent="0.2">
      <c r="C54" s="10" t="s">
        <v>51</v>
      </c>
      <c r="D54" s="11">
        <v>55.103000000000002</v>
      </c>
      <c r="E54" s="11">
        <v>118.446</v>
      </c>
      <c r="F54" s="11">
        <v>40.854999999999997</v>
      </c>
      <c r="G54" s="11">
        <v>62.655999999999999</v>
      </c>
      <c r="H54" s="11">
        <v>97.674999999999997</v>
      </c>
      <c r="I54" s="11">
        <v>47.378999999999998</v>
      </c>
      <c r="J54" s="11">
        <v>35.533999999999999</v>
      </c>
      <c r="K54" s="11">
        <v>80.852999999999994</v>
      </c>
      <c r="L54" s="11">
        <v>44.631999999999998</v>
      </c>
      <c r="M54" s="11">
        <v>97.16</v>
      </c>
      <c r="O54" s="11"/>
    </row>
    <row r="55" spans="1:15" x14ac:dyDescent="0.2">
      <c r="C55" s="10" t="s">
        <v>52</v>
      </c>
      <c r="D55" s="11">
        <v>65.918000000000006</v>
      </c>
      <c r="E55" s="11">
        <v>47.722000000000001</v>
      </c>
      <c r="F55" s="11">
        <v>49.953000000000003</v>
      </c>
      <c r="G55" s="11">
        <v>57.85</v>
      </c>
      <c r="H55" s="11">
        <v>55.447000000000003</v>
      </c>
      <c r="I55" s="11">
        <v>38.28</v>
      </c>
      <c r="J55" s="11">
        <v>42.744</v>
      </c>
      <c r="K55" s="11">
        <v>40.854999999999997</v>
      </c>
      <c r="L55" s="11">
        <v>27.981000000000002</v>
      </c>
      <c r="M55" s="11">
        <v>75.531000000000006</v>
      </c>
      <c r="O55" s="11"/>
    </row>
    <row r="57" spans="1:15" x14ac:dyDescent="0.2">
      <c r="A57" t="s">
        <v>264</v>
      </c>
      <c r="C57" t="s">
        <v>89</v>
      </c>
      <c r="D57" s="11">
        <f>AVERAGE(D50:D55)</f>
        <v>66.633166666666668</v>
      </c>
      <c r="E57" s="11">
        <f t="shared" ref="E57:K57" si="3">AVERAGE(E50:E55)</f>
        <v>64.144000000000005</v>
      </c>
      <c r="F57" s="11">
        <f t="shared" si="3"/>
        <v>44.317</v>
      </c>
      <c r="G57" s="11">
        <f t="shared" si="3"/>
        <v>81.453333333333333</v>
      </c>
      <c r="H57" s="11">
        <f t="shared" si="3"/>
        <v>62.828000000000003</v>
      </c>
      <c r="I57" s="11">
        <f t="shared" si="3"/>
        <v>51.756000000000007</v>
      </c>
      <c r="J57" s="11">
        <f t="shared" si="3"/>
        <v>45.661999999999999</v>
      </c>
      <c r="K57" s="11">
        <f t="shared" si="3"/>
        <v>66.890833333333333</v>
      </c>
      <c r="L57" s="11">
        <f>AVERAGE(L50:L55)</f>
        <v>39.453499999999998</v>
      </c>
      <c r="M57" s="11">
        <f>AVERAGE(M50:M55)</f>
        <v>77.104500000000002</v>
      </c>
      <c r="O57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A52B-9902-5E40-B2F4-DC013BDC5126}">
  <dimension ref="A1:F26"/>
  <sheetViews>
    <sheetView workbookViewId="0">
      <selection activeCell="I42" sqref="I42"/>
    </sheetView>
  </sheetViews>
  <sheetFormatPr baseColWidth="10" defaultRowHeight="16" x14ac:dyDescent="0.2"/>
  <cols>
    <col min="2" max="2" width="30.33203125" customWidth="1"/>
    <col min="4" max="4" width="18.33203125" customWidth="1"/>
  </cols>
  <sheetData>
    <row r="1" spans="1:6" x14ac:dyDescent="0.2">
      <c r="A1" s="4" t="s">
        <v>36</v>
      </c>
    </row>
    <row r="4" spans="1:6" x14ac:dyDescent="0.2">
      <c r="A4" s="3" t="s">
        <v>40</v>
      </c>
      <c r="B4" s="3"/>
      <c r="C4" s="3" t="s">
        <v>0</v>
      </c>
      <c r="D4" s="5">
        <v>0.1817</v>
      </c>
      <c r="E4" s="3" t="s">
        <v>7</v>
      </c>
      <c r="F4" s="2">
        <v>0.26350000000000001</v>
      </c>
    </row>
    <row r="5" spans="1:6" x14ac:dyDescent="0.2">
      <c r="A5" s="3"/>
      <c r="B5" s="3"/>
      <c r="C5" s="3" t="s">
        <v>1</v>
      </c>
      <c r="D5" s="5">
        <v>0.25913999999999998</v>
      </c>
      <c r="E5" s="3" t="s">
        <v>8</v>
      </c>
      <c r="F5" s="2">
        <v>0.25109999999999999</v>
      </c>
    </row>
    <row r="6" spans="1:6" x14ac:dyDescent="0.2">
      <c r="A6" s="3"/>
      <c r="B6" s="3"/>
      <c r="C6" s="3" t="s">
        <v>2</v>
      </c>
      <c r="D6" s="5">
        <v>0.1759</v>
      </c>
      <c r="E6" s="3" t="s">
        <v>9</v>
      </c>
      <c r="F6" s="2">
        <v>0.21759999999999999</v>
      </c>
    </row>
    <row r="7" spans="1:6" x14ac:dyDescent="0.2">
      <c r="A7" s="3"/>
      <c r="B7" s="3"/>
      <c r="C7" s="3"/>
      <c r="D7" s="3"/>
      <c r="E7" s="3"/>
    </row>
    <row r="8" spans="1:6" x14ac:dyDescent="0.2">
      <c r="A8" s="3"/>
      <c r="B8" s="3"/>
      <c r="C8" s="3"/>
      <c r="D8" s="3"/>
      <c r="E8" s="3"/>
    </row>
    <row r="9" spans="1:6" x14ac:dyDescent="0.2">
      <c r="A9" s="3" t="s">
        <v>41</v>
      </c>
      <c r="B9" s="3"/>
      <c r="C9" s="3" t="s">
        <v>0</v>
      </c>
      <c r="D9" s="5">
        <v>0.6956</v>
      </c>
      <c r="E9" s="3" t="s">
        <v>7</v>
      </c>
      <c r="F9" s="2">
        <v>0.34089999999999998</v>
      </c>
    </row>
    <row r="10" spans="1:6" x14ac:dyDescent="0.2">
      <c r="A10" s="3"/>
      <c r="B10" s="3"/>
      <c r="C10" s="3" t="s">
        <v>1</v>
      </c>
      <c r="D10" s="5">
        <v>0.72470000000000001</v>
      </c>
      <c r="E10" s="3" t="s">
        <v>8</v>
      </c>
      <c r="F10" s="2">
        <v>0.32579999999999998</v>
      </c>
    </row>
    <row r="11" spans="1:6" x14ac:dyDescent="0.2">
      <c r="A11" s="3"/>
      <c r="B11" s="3"/>
      <c r="C11" s="3" t="s">
        <v>2</v>
      </c>
      <c r="D11" s="5">
        <v>0.57230000000000003</v>
      </c>
      <c r="E11" s="3" t="s">
        <v>9</v>
      </c>
      <c r="F11" s="2">
        <v>0.28249999999999997</v>
      </c>
    </row>
    <row r="12" spans="1:6" x14ac:dyDescent="0.2">
      <c r="A12" s="3"/>
      <c r="B12" s="3"/>
      <c r="C12" s="3"/>
      <c r="D12" s="3"/>
      <c r="E12" s="3"/>
    </row>
    <row r="13" spans="1:6" x14ac:dyDescent="0.2">
      <c r="A13" s="3"/>
      <c r="B13" s="3"/>
      <c r="C13" s="3"/>
      <c r="D13" s="3"/>
      <c r="E13" s="3"/>
    </row>
    <row r="14" spans="1:6" x14ac:dyDescent="0.2">
      <c r="A14" s="3" t="s">
        <v>42</v>
      </c>
      <c r="B14" s="3"/>
      <c r="C14" s="3" t="s">
        <v>0</v>
      </c>
      <c r="D14" s="5">
        <v>73.878659999999996</v>
      </c>
      <c r="E14" s="3" t="s">
        <v>7</v>
      </c>
      <c r="F14" s="2">
        <v>22.704609999999999</v>
      </c>
    </row>
    <row r="15" spans="1:6" x14ac:dyDescent="0.2">
      <c r="A15" s="3"/>
      <c r="B15" s="3"/>
      <c r="C15" s="3" t="s">
        <v>1</v>
      </c>
      <c r="D15" s="5">
        <v>64.241749999999996</v>
      </c>
      <c r="E15" s="3" t="s">
        <v>8</v>
      </c>
      <c r="F15" s="2">
        <v>22.928180000000001</v>
      </c>
    </row>
    <row r="16" spans="1:6" x14ac:dyDescent="0.2">
      <c r="A16" s="3"/>
      <c r="B16" s="3"/>
      <c r="C16" s="3" t="s">
        <v>2</v>
      </c>
      <c r="D16" s="5">
        <v>69.26437</v>
      </c>
      <c r="E16" s="3" t="s">
        <v>9</v>
      </c>
      <c r="F16" s="2">
        <v>22.97345</v>
      </c>
    </row>
    <row r="17" spans="1:6" x14ac:dyDescent="0.2">
      <c r="A17" s="3"/>
      <c r="B17" s="3"/>
      <c r="C17" s="3"/>
      <c r="D17" s="7"/>
      <c r="E17" s="3"/>
    </row>
    <row r="18" spans="1:6" x14ac:dyDescent="0.2">
      <c r="A18" s="3"/>
      <c r="B18" s="3"/>
      <c r="C18" s="3"/>
      <c r="D18" s="7"/>
      <c r="E18" s="3"/>
    </row>
    <row r="19" spans="1:6" x14ac:dyDescent="0.2">
      <c r="A19" s="3" t="s">
        <v>43</v>
      </c>
      <c r="B19" s="3"/>
      <c r="C19" s="3" t="s">
        <v>0</v>
      </c>
      <c r="D19" s="5">
        <v>0.51390000000000002</v>
      </c>
      <c r="E19" s="3" t="s">
        <v>7</v>
      </c>
      <c r="F19" s="2">
        <v>7.7399999999999997E-2</v>
      </c>
    </row>
    <row r="20" spans="1:6" x14ac:dyDescent="0.2">
      <c r="C20" s="3" t="s">
        <v>1</v>
      </c>
      <c r="D20" s="5">
        <v>0.46555999999999997</v>
      </c>
      <c r="E20" s="3" t="s">
        <v>8</v>
      </c>
      <c r="F20" s="2">
        <v>7.4700000000000003E-2</v>
      </c>
    </row>
    <row r="21" spans="1:6" x14ac:dyDescent="0.2">
      <c r="C21" s="3" t="s">
        <v>2</v>
      </c>
      <c r="D21" s="5">
        <v>0.39639999999999997</v>
      </c>
      <c r="E21" s="3" t="s">
        <v>9</v>
      </c>
      <c r="F21" s="2">
        <v>6.4899999999999999E-2</v>
      </c>
    </row>
    <row r="22" spans="1:6" x14ac:dyDescent="0.2">
      <c r="D22" s="6"/>
    </row>
    <row r="23" spans="1:6" x14ac:dyDescent="0.2">
      <c r="D23" s="6"/>
    </row>
    <row r="24" spans="1:6" x14ac:dyDescent="0.2">
      <c r="A24" s="3" t="s">
        <v>44</v>
      </c>
      <c r="C24" s="3" t="s">
        <v>0</v>
      </c>
      <c r="D24" s="5">
        <v>60.719261539999998</v>
      </c>
      <c r="E24" s="3" t="s">
        <v>7</v>
      </c>
      <c r="F24" s="2">
        <v>8.0019692310000003</v>
      </c>
    </row>
    <row r="25" spans="1:6" x14ac:dyDescent="0.2">
      <c r="C25" s="3" t="s">
        <v>1</v>
      </c>
      <c r="D25" s="5">
        <v>56.53569641</v>
      </c>
      <c r="E25" s="3" t="s">
        <v>8</v>
      </c>
      <c r="F25" s="2">
        <v>6.6243764709999997</v>
      </c>
    </row>
    <row r="26" spans="1:6" x14ac:dyDescent="0.2">
      <c r="C26" s="3" t="s">
        <v>2</v>
      </c>
      <c r="D26" s="5">
        <v>52.276751519999998</v>
      </c>
      <c r="E26" s="3" t="s">
        <v>9</v>
      </c>
      <c r="F26" s="2">
        <v>6.8039923809999996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9857A-9633-D548-BAB3-A8611F3E405E}">
  <dimension ref="A1:T252"/>
  <sheetViews>
    <sheetView workbookViewId="0">
      <selection activeCell="G50" sqref="G50"/>
    </sheetView>
  </sheetViews>
  <sheetFormatPr baseColWidth="10" defaultRowHeight="16" x14ac:dyDescent="0.2"/>
  <cols>
    <col min="1" max="1" width="38.1640625" customWidth="1"/>
    <col min="2" max="2" width="9.6640625" customWidth="1"/>
    <col min="3" max="3" width="16.83203125" customWidth="1"/>
    <col min="4" max="4" width="22.1640625" customWidth="1"/>
    <col min="5" max="16" width="10.83203125" style="31"/>
  </cols>
  <sheetData>
    <row r="1" spans="1:20" x14ac:dyDescent="0.2">
      <c r="A1" s="4" t="s">
        <v>37</v>
      </c>
      <c r="B1" s="3"/>
      <c r="C1" s="3"/>
      <c r="D1" s="3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3"/>
      <c r="R1" s="3"/>
      <c r="S1" s="3"/>
      <c r="T1" s="3"/>
    </row>
    <row r="2" spans="1:20" x14ac:dyDescent="0.2">
      <c r="A2" s="3"/>
      <c r="B2" s="3"/>
      <c r="C2" s="3"/>
      <c r="D2" s="3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3"/>
      <c r="R2" s="3"/>
      <c r="S2" s="3"/>
      <c r="T2" s="3"/>
    </row>
    <row r="3" spans="1:20" x14ac:dyDescent="0.2">
      <c r="A3" s="4" t="s">
        <v>116</v>
      </c>
      <c r="B3" s="14" t="s">
        <v>65</v>
      </c>
      <c r="C3" s="3"/>
      <c r="D3" s="17"/>
      <c r="E3" s="32" t="s">
        <v>69</v>
      </c>
      <c r="F3" s="32" t="s">
        <v>71</v>
      </c>
      <c r="G3" s="32" t="s">
        <v>72</v>
      </c>
      <c r="H3" s="32" t="s">
        <v>73</v>
      </c>
      <c r="I3" s="32" t="s">
        <v>74</v>
      </c>
      <c r="J3" s="32" t="s">
        <v>75</v>
      </c>
      <c r="K3" s="32" t="s">
        <v>76</v>
      </c>
      <c r="L3" s="32" t="s">
        <v>77</v>
      </c>
      <c r="M3" s="67"/>
      <c r="N3" s="67"/>
      <c r="O3" s="67"/>
      <c r="P3" s="67"/>
      <c r="Q3" s="3"/>
      <c r="R3" s="3"/>
      <c r="S3" s="3"/>
      <c r="T3" s="3"/>
    </row>
    <row r="4" spans="1:20" x14ac:dyDescent="0.2">
      <c r="A4" s="3"/>
      <c r="B4" s="3"/>
      <c r="C4" s="17" t="s">
        <v>99</v>
      </c>
      <c r="D4" s="3" t="s">
        <v>105</v>
      </c>
      <c r="E4" s="32">
        <v>24.911000000000001</v>
      </c>
      <c r="F4" s="32">
        <v>25.611999999999998</v>
      </c>
      <c r="G4" s="32">
        <v>29.716999999999999</v>
      </c>
      <c r="H4" s="32">
        <v>24.2</v>
      </c>
      <c r="I4" s="32">
        <v>29.334</v>
      </c>
      <c r="J4" s="32">
        <v>28.727</v>
      </c>
      <c r="K4" s="32">
        <v>25.457999999999998</v>
      </c>
      <c r="L4" s="32">
        <v>26.059000000000001</v>
      </c>
      <c r="M4" s="67"/>
      <c r="N4" s="67"/>
      <c r="O4" s="67"/>
      <c r="P4" s="67"/>
      <c r="Q4" s="3"/>
      <c r="R4" s="3"/>
      <c r="S4" s="3"/>
      <c r="T4" s="3"/>
    </row>
    <row r="5" spans="1:20" x14ac:dyDescent="0.2">
      <c r="A5" s="3"/>
      <c r="B5" s="3"/>
      <c r="C5" s="3"/>
      <c r="D5" s="3" t="s">
        <v>106</v>
      </c>
      <c r="E5" s="32">
        <v>25.721</v>
      </c>
      <c r="F5" s="32">
        <v>30.327999999999999</v>
      </c>
      <c r="G5" s="32">
        <v>30.722000000000001</v>
      </c>
      <c r="H5" s="32">
        <v>24.754999999999999</v>
      </c>
      <c r="I5" s="32">
        <v>29.405000000000001</v>
      </c>
      <c r="J5" s="32">
        <v>29.292999999999999</v>
      </c>
      <c r="K5" s="32">
        <v>26.925999999999998</v>
      </c>
      <c r="L5" s="32">
        <v>26.652000000000001</v>
      </c>
      <c r="M5" s="67"/>
      <c r="N5" s="67"/>
      <c r="O5" s="67"/>
      <c r="P5" s="67"/>
      <c r="Q5" s="3"/>
      <c r="R5" s="3"/>
      <c r="S5" s="3"/>
      <c r="T5" s="3"/>
    </row>
    <row r="6" spans="1:20" x14ac:dyDescent="0.2">
      <c r="A6" s="3"/>
      <c r="B6" s="3"/>
      <c r="C6" s="3"/>
      <c r="D6" s="3" t="s">
        <v>107</v>
      </c>
      <c r="E6" s="38">
        <f>AVERAGE(E4:E5)</f>
        <v>25.316000000000003</v>
      </c>
      <c r="F6" s="38">
        <f t="shared" ref="F6:L6" si="0">AVERAGE(F4:F5)</f>
        <v>27.97</v>
      </c>
      <c r="G6" s="38">
        <f t="shared" si="0"/>
        <v>30.2195</v>
      </c>
      <c r="H6" s="38">
        <f t="shared" si="0"/>
        <v>24.477499999999999</v>
      </c>
      <c r="I6" s="38">
        <f t="shared" si="0"/>
        <v>29.369500000000002</v>
      </c>
      <c r="J6" s="38">
        <f t="shared" si="0"/>
        <v>29.009999999999998</v>
      </c>
      <c r="K6" s="38">
        <f t="shared" si="0"/>
        <v>26.192</v>
      </c>
      <c r="L6" s="38">
        <f t="shared" si="0"/>
        <v>26.355499999999999</v>
      </c>
      <c r="M6" s="67"/>
      <c r="N6" s="67"/>
      <c r="O6" s="67"/>
      <c r="P6" s="67"/>
      <c r="Q6" s="3"/>
      <c r="R6" s="3" t="s">
        <v>264</v>
      </c>
      <c r="S6" s="3"/>
      <c r="T6" s="3"/>
    </row>
    <row r="7" spans="1:20" x14ac:dyDescent="0.2">
      <c r="A7" s="3"/>
      <c r="B7" s="3"/>
      <c r="C7" s="3"/>
      <c r="D7" s="3"/>
      <c r="E7" s="38"/>
      <c r="F7" s="38"/>
      <c r="G7" s="38"/>
      <c r="H7" s="38"/>
      <c r="I7" s="38"/>
      <c r="J7" s="38"/>
      <c r="K7" s="38"/>
      <c r="L7" s="67"/>
      <c r="M7" s="67"/>
      <c r="N7" s="67"/>
      <c r="O7" s="67"/>
      <c r="P7" s="67"/>
      <c r="Q7" s="3"/>
      <c r="R7" s="3"/>
      <c r="S7" s="3"/>
      <c r="T7" s="3"/>
    </row>
    <row r="8" spans="1:20" x14ac:dyDescent="0.2">
      <c r="A8" s="3"/>
      <c r="B8" s="3"/>
      <c r="C8" s="17" t="s">
        <v>100</v>
      </c>
      <c r="D8" s="3" t="s">
        <v>105</v>
      </c>
      <c r="E8" s="32">
        <v>31.952999999999999</v>
      </c>
      <c r="F8" s="32">
        <v>41.45</v>
      </c>
      <c r="G8" s="32">
        <v>44.018000000000001</v>
      </c>
      <c r="H8" s="32">
        <v>37.313000000000002</v>
      </c>
      <c r="I8" s="32">
        <v>36.899000000000001</v>
      </c>
      <c r="J8" s="32">
        <v>37.299999999999997</v>
      </c>
      <c r="K8" s="32">
        <v>35.289000000000001</v>
      </c>
      <c r="L8" s="32">
        <v>35.805999999999997</v>
      </c>
      <c r="M8" s="67"/>
      <c r="N8" s="67"/>
      <c r="O8" s="67"/>
      <c r="P8" s="67"/>
      <c r="Q8" s="3"/>
      <c r="R8" s="3"/>
      <c r="S8" s="3"/>
      <c r="T8" s="3"/>
    </row>
    <row r="9" spans="1:20" x14ac:dyDescent="0.2">
      <c r="A9" s="3"/>
      <c r="B9" s="3"/>
      <c r="C9" s="3"/>
      <c r="D9" s="3" t="s">
        <v>106</v>
      </c>
      <c r="E9" s="32">
        <v>32.362000000000002</v>
      </c>
      <c r="F9" s="32">
        <v>41.661000000000001</v>
      </c>
      <c r="G9" s="32">
        <v>44.173999999999999</v>
      </c>
      <c r="H9" s="32">
        <v>37.350999999999999</v>
      </c>
      <c r="I9" s="32">
        <v>36.963000000000001</v>
      </c>
      <c r="J9" s="32">
        <v>37.790999999999997</v>
      </c>
      <c r="K9" s="32">
        <v>36.225000000000001</v>
      </c>
      <c r="L9" s="32">
        <v>36.526000000000003</v>
      </c>
      <c r="M9" s="67"/>
      <c r="N9" s="67"/>
      <c r="O9" s="67"/>
      <c r="P9" s="67"/>
      <c r="Q9" s="3"/>
      <c r="R9" s="3"/>
      <c r="S9" s="3"/>
      <c r="T9" s="3"/>
    </row>
    <row r="10" spans="1:20" x14ac:dyDescent="0.2">
      <c r="A10" s="3"/>
      <c r="B10" s="3"/>
      <c r="C10" s="3"/>
      <c r="D10" s="3" t="s">
        <v>107</v>
      </c>
      <c r="E10" s="38">
        <f>AVERAGE(E8:E9)</f>
        <v>32.157499999999999</v>
      </c>
      <c r="F10" s="38">
        <f t="shared" ref="F10:L10" si="1">AVERAGE(F8:F9)</f>
        <v>41.555500000000002</v>
      </c>
      <c r="G10" s="38">
        <f t="shared" si="1"/>
        <v>44.096000000000004</v>
      </c>
      <c r="H10" s="38">
        <f t="shared" si="1"/>
        <v>37.332000000000001</v>
      </c>
      <c r="I10" s="38">
        <f t="shared" si="1"/>
        <v>36.930999999999997</v>
      </c>
      <c r="J10" s="38">
        <f t="shared" si="1"/>
        <v>37.545499999999997</v>
      </c>
      <c r="K10" s="38">
        <f t="shared" si="1"/>
        <v>35.757000000000005</v>
      </c>
      <c r="L10" s="38">
        <f t="shared" si="1"/>
        <v>36.165999999999997</v>
      </c>
      <c r="M10" s="67"/>
      <c r="N10" s="67"/>
      <c r="O10" s="67"/>
      <c r="P10" s="67"/>
      <c r="Q10" s="3"/>
      <c r="R10" s="3" t="s">
        <v>264</v>
      </c>
      <c r="S10" s="3"/>
      <c r="T10" s="3"/>
    </row>
    <row r="11" spans="1:20" x14ac:dyDescent="0.2">
      <c r="A11" s="3"/>
      <c r="B11" s="3"/>
      <c r="C11" s="3"/>
      <c r="D11" s="3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3"/>
      <c r="R11" s="3"/>
      <c r="S11" s="3"/>
      <c r="T11" s="3"/>
    </row>
    <row r="12" spans="1:20" x14ac:dyDescent="0.2">
      <c r="A12" s="3"/>
      <c r="B12" s="3"/>
      <c r="C12" s="17" t="s">
        <v>140</v>
      </c>
      <c r="D12" s="3"/>
      <c r="E12" s="68">
        <f t="shared" ref="E12:L12" si="2">(E10-E6)/E10</f>
        <v>0.21274974733732399</v>
      </c>
      <c r="F12" s="68">
        <f t="shared" si="2"/>
        <v>0.32692423385592767</v>
      </c>
      <c r="G12" s="68">
        <f t="shared" si="2"/>
        <v>0.31468840711175622</v>
      </c>
      <c r="H12" s="68">
        <f t="shared" si="2"/>
        <v>0.34432926175934858</v>
      </c>
      <c r="I12" s="68">
        <f t="shared" si="2"/>
        <v>0.20474668977281946</v>
      </c>
      <c r="J12" s="68">
        <f t="shared" si="2"/>
        <v>0.22733749717010027</v>
      </c>
      <c r="K12" s="68">
        <f t="shared" si="2"/>
        <v>0.26750006991638009</v>
      </c>
      <c r="L12" s="68">
        <f t="shared" si="2"/>
        <v>0.271263064756954</v>
      </c>
      <c r="M12" s="67"/>
      <c r="N12" s="67"/>
      <c r="O12" s="67"/>
      <c r="P12" s="67"/>
      <c r="Q12" s="3"/>
      <c r="R12" s="3" t="s">
        <v>264</v>
      </c>
      <c r="S12" s="3"/>
      <c r="T12" s="3"/>
    </row>
    <row r="13" spans="1:20" x14ac:dyDescent="0.2">
      <c r="A13" s="3"/>
      <c r="B13" s="3"/>
      <c r="C13" s="3"/>
      <c r="D13" s="15"/>
      <c r="E13" s="32"/>
      <c r="F13" s="32"/>
      <c r="G13" s="32"/>
      <c r="H13" s="32"/>
      <c r="I13" s="32"/>
      <c r="J13" s="32"/>
      <c r="K13" s="32"/>
      <c r="L13" s="32"/>
      <c r="M13" s="67"/>
      <c r="N13" s="67"/>
      <c r="O13" s="67"/>
      <c r="P13" s="67"/>
      <c r="Q13" s="3"/>
      <c r="R13" s="3"/>
      <c r="S13" s="3"/>
      <c r="T13" s="3"/>
    </row>
    <row r="14" spans="1:20" x14ac:dyDescent="0.2">
      <c r="A14" s="3"/>
      <c r="B14" s="3"/>
      <c r="C14" s="3"/>
      <c r="D14" s="15"/>
      <c r="E14" s="32"/>
      <c r="F14" s="32"/>
      <c r="G14" s="32"/>
      <c r="H14" s="32"/>
      <c r="I14" s="32"/>
      <c r="J14" s="32"/>
      <c r="K14" s="32"/>
      <c r="L14" s="32"/>
      <c r="M14" s="67"/>
      <c r="N14" s="67"/>
      <c r="O14" s="67"/>
      <c r="P14" s="67"/>
      <c r="Q14" s="3"/>
      <c r="R14" s="3"/>
      <c r="S14" s="3"/>
      <c r="T14" s="3"/>
    </row>
    <row r="15" spans="1:20" x14ac:dyDescent="0.2">
      <c r="A15" s="3"/>
      <c r="B15" s="3"/>
      <c r="C15" s="3"/>
      <c r="D15" s="15"/>
      <c r="E15" s="32"/>
      <c r="F15" s="32"/>
      <c r="G15" s="32"/>
      <c r="H15" s="32"/>
      <c r="I15" s="32"/>
      <c r="J15" s="32"/>
      <c r="K15" s="32"/>
      <c r="L15" s="32"/>
      <c r="M15" s="67"/>
      <c r="N15" s="67"/>
      <c r="O15" s="67"/>
      <c r="P15" s="67"/>
      <c r="Q15" s="3"/>
      <c r="R15" s="3"/>
      <c r="S15" s="3"/>
      <c r="T15" s="3"/>
    </row>
    <row r="16" spans="1:20" x14ac:dyDescent="0.2">
      <c r="A16" s="3"/>
      <c r="B16" s="14" t="s">
        <v>91</v>
      </c>
      <c r="C16" s="3"/>
      <c r="D16" s="15"/>
      <c r="E16" s="32" t="s">
        <v>69</v>
      </c>
      <c r="F16" s="32" t="s">
        <v>71</v>
      </c>
      <c r="G16" s="32" t="s">
        <v>72</v>
      </c>
      <c r="H16" s="32" t="s">
        <v>73</v>
      </c>
      <c r="I16" s="32" t="s">
        <v>74</v>
      </c>
      <c r="J16" s="32" t="s">
        <v>75</v>
      </c>
      <c r="K16" s="32" t="s">
        <v>76</v>
      </c>
      <c r="L16" s="32" t="s">
        <v>77</v>
      </c>
      <c r="M16" s="32" t="s">
        <v>80</v>
      </c>
      <c r="N16" s="32" t="s">
        <v>81</v>
      </c>
      <c r="O16" s="32" t="s">
        <v>82</v>
      </c>
      <c r="P16" s="32" t="s">
        <v>83</v>
      </c>
      <c r="Q16" s="3"/>
      <c r="R16" s="3"/>
      <c r="S16" s="3"/>
      <c r="T16" s="3"/>
    </row>
    <row r="17" spans="1:20" x14ac:dyDescent="0.2">
      <c r="A17" s="3"/>
      <c r="B17" s="3"/>
      <c r="C17" s="17" t="s">
        <v>99</v>
      </c>
      <c r="D17" s="3" t="s">
        <v>105</v>
      </c>
      <c r="E17" s="32">
        <v>26.079000000000001</v>
      </c>
      <c r="F17" s="32">
        <v>28.771000000000001</v>
      </c>
      <c r="G17" s="32">
        <v>26.486999999999998</v>
      </c>
      <c r="H17" s="32">
        <v>31.532</v>
      </c>
      <c r="I17" s="32">
        <v>26.638000000000002</v>
      </c>
      <c r="J17" s="32">
        <v>29.016999999999999</v>
      </c>
      <c r="K17" s="32">
        <v>28.777000000000001</v>
      </c>
      <c r="L17" s="32">
        <v>31.114999999999998</v>
      </c>
      <c r="M17" s="32">
        <v>25.661999999999999</v>
      </c>
      <c r="N17" s="32">
        <v>35.710999999999999</v>
      </c>
      <c r="O17" s="32">
        <v>34.646999999999998</v>
      </c>
      <c r="P17" s="32">
        <v>24.16</v>
      </c>
      <c r="Q17" s="3"/>
      <c r="R17" s="3"/>
      <c r="S17" s="3"/>
      <c r="T17" s="3"/>
    </row>
    <row r="18" spans="1:20" x14ac:dyDescent="0.2">
      <c r="A18" s="3"/>
      <c r="B18" s="3"/>
      <c r="C18" s="3"/>
      <c r="D18" s="3" t="s">
        <v>106</v>
      </c>
      <c r="E18" s="32">
        <v>26.558</v>
      </c>
      <c r="F18" s="32">
        <v>29.001999999999999</v>
      </c>
      <c r="G18" s="32">
        <v>26.553000000000001</v>
      </c>
      <c r="H18" s="32">
        <v>31.753</v>
      </c>
      <c r="I18" s="32">
        <v>26.669</v>
      </c>
      <c r="J18" s="32">
        <v>30.004000000000001</v>
      </c>
      <c r="K18" s="32">
        <v>29.399000000000001</v>
      </c>
      <c r="L18" s="32">
        <v>31.33</v>
      </c>
      <c r="M18" s="32">
        <v>25.725999999999999</v>
      </c>
      <c r="N18" s="32">
        <v>35.89</v>
      </c>
      <c r="O18" s="32">
        <v>34.771999999999998</v>
      </c>
      <c r="P18" s="32">
        <v>24.477</v>
      </c>
      <c r="Q18" s="3"/>
      <c r="R18" s="3"/>
      <c r="S18" s="3"/>
      <c r="T18" s="3"/>
    </row>
    <row r="19" spans="1:20" x14ac:dyDescent="0.2">
      <c r="A19" s="3"/>
      <c r="B19" s="3"/>
      <c r="C19" s="3"/>
      <c r="D19" s="3" t="s">
        <v>107</v>
      </c>
      <c r="E19" s="36">
        <f>AVERAGE(E17:E18)</f>
        <v>26.3185</v>
      </c>
      <c r="F19" s="36">
        <f t="shared" ref="F19:P19" si="3">AVERAGE(F17:F18)</f>
        <v>28.886499999999998</v>
      </c>
      <c r="G19" s="36">
        <f t="shared" si="3"/>
        <v>26.52</v>
      </c>
      <c r="H19" s="36">
        <f t="shared" si="3"/>
        <v>31.642499999999998</v>
      </c>
      <c r="I19" s="36">
        <f t="shared" si="3"/>
        <v>26.653500000000001</v>
      </c>
      <c r="J19" s="36">
        <f t="shared" si="3"/>
        <v>29.5105</v>
      </c>
      <c r="K19" s="36">
        <f t="shared" si="3"/>
        <v>29.088000000000001</v>
      </c>
      <c r="L19" s="36">
        <f t="shared" si="3"/>
        <v>31.222499999999997</v>
      </c>
      <c r="M19" s="36">
        <f t="shared" si="3"/>
        <v>25.693999999999999</v>
      </c>
      <c r="N19" s="36">
        <f t="shared" si="3"/>
        <v>35.8005</v>
      </c>
      <c r="O19" s="36">
        <f t="shared" si="3"/>
        <v>34.709499999999998</v>
      </c>
      <c r="P19" s="36">
        <f t="shared" si="3"/>
        <v>24.3185</v>
      </c>
      <c r="Q19" s="3"/>
      <c r="R19" s="3" t="s">
        <v>264</v>
      </c>
      <c r="S19" s="3"/>
      <c r="T19" s="3"/>
    </row>
    <row r="20" spans="1:20" x14ac:dyDescent="0.2">
      <c r="A20" s="3"/>
      <c r="B20" s="3"/>
      <c r="C20" s="3"/>
      <c r="D20" s="3"/>
      <c r="E20" s="36"/>
      <c r="F20" s="36"/>
      <c r="G20" s="36"/>
      <c r="H20" s="36"/>
      <c r="I20" s="36"/>
      <c r="J20" s="36"/>
      <c r="K20" s="36"/>
      <c r="L20" s="67"/>
      <c r="M20" s="67"/>
      <c r="N20" s="67"/>
      <c r="O20" s="67"/>
      <c r="P20" s="67"/>
      <c r="Q20" s="3"/>
      <c r="R20" s="3"/>
      <c r="S20" s="3"/>
      <c r="T20" s="3"/>
    </row>
    <row r="21" spans="1:20" x14ac:dyDescent="0.2">
      <c r="A21" s="3"/>
      <c r="B21" s="3"/>
      <c r="C21" s="17" t="s">
        <v>100</v>
      </c>
      <c r="D21" s="3" t="s">
        <v>105</v>
      </c>
      <c r="E21" s="32">
        <v>29.518000000000001</v>
      </c>
      <c r="F21" s="32">
        <v>32.468000000000004</v>
      </c>
      <c r="G21" s="32">
        <v>29.712</v>
      </c>
      <c r="H21" s="32">
        <v>35.505000000000003</v>
      </c>
      <c r="I21" s="32">
        <v>28.776</v>
      </c>
      <c r="J21" s="32">
        <v>33.503999999999998</v>
      </c>
      <c r="K21" s="32">
        <v>32.658000000000001</v>
      </c>
      <c r="L21" s="32">
        <v>34.526000000000003</v>
      </c>
      <c r="M21" s="32">
        <v>28.222999999999999</v>
      </c>
      <c r="N21" s="32">
        <v>38.578000000000003</v>
      </c>
      <c r="O21" s="32">
        <v>38.176000000000002</v>
      </c>
      <c r="P21" s="32">
        <v>26.45</v>
      </c>
      <c r="Q21" s="3"/>
      <c r="R21" s="3"/>
      <c r="S21" s="3"/>
      <c r="T21" s="3"/>
    </row>
    <row r="22" spans="1:20" x14ac:dyDescent="0.2">
      <c r="A22" s="3"/>
      <c r="B22" s="3"/>
      <c r="C22" s="3"/>
      <c r="D22" s="3" t="s">
        <v>106</v>
      </c>
      <c r="E22" s="32">
        <v>29.628</v>
      </c>
      <c r="F22" s="32">
        <v>32.542999999999999</v>
      </c>
      <c r="G22" s="32">
        <v>30.61</v>
      </c>
      <c r="H22" s="32">
        <v>35.939</v>
      </c>
      <c r="I22" s="32">
        <v>29.518000000000001</v>
      </c>
      <c r="J22" s="32">
        <v>34.000999999999998</v>
      </c>
      <c r="K22" s="32">
        <v>32.807000000000002</v>
      </c>
      <c r="L22" s="32">
        <v>34.677</v>
      </c>
      <c r="M22" s="32">
        <v>28.434999999999999</v>
      </c>
      <c r="N22" s="32">
        <v>39.322000000000003</v>
      </c>
      <c r="O22" s="32">
        <v>38.786999999999999</v>
      </c>
      <c r="P22" s="32">
        <v>26.765000000000001</v>
      </c>
      <c r="Q22" s="3"/>
      <c r="R22" s="3"/>
      <c r="S22" s="3"/>
      <c r="T22" s="3"/>
    </row>
    <row r="23" spans="1:20" x14ac:dyDescent="0.2">
      <c r="A23" s="3"/>
      <c r="B23" s="3"/>
      <c r="C23" s="3"/>
      <c r="D23" s="3" t="s">
        <v>107</v>
      </c>
      <c r="E23" s="36">
        <f>AVERAGE(E21:E22)</f>
        <v>29.573</v>
      </c>
      <c r="F23" s="36">
        <f t="shared" ref="F23:P23" si="4">AVERAGE(F21:F22)</f>
        <v>32.505499999999998</v>
      </c>
      <c r="G23" s="36">
        <f t="shared" si="4"/>
        <v>30.161000000000001</v>
      </c>
      <c r="H23" s="36">
        <f t="shared" si="4"/>
        <v>35.722000000000001</v>
      </c>
      <c r="I23" s="36">
        <f t="shared" si="4"/>
        <v>29.146999999999998</v>
      </c>
      <c r="J23" s="36">
        <f t="shared" si="4"/>
        <v>33.752499999999998</v>
      </c>
      <c r="K23" s="36">
        <f t="shared" si="4"/>
        <v>32.732500000000002</v>
      </c>
      <c r="L23" s="36">
        <f t="shared" si="4"/>
        <v>34.601500000000001</v>
      </c>
      <c r="M23" s="36">
        <f t="shared" si="4"/>
        <v>28.329000000000001</v>
      </c>
      <c r="N23" s="36">
        <f t="shared" si="4"/>
        <v>38.950000000000003</v>
      </c>
      <c r="O23" s="36">
        <f t="shared" si="4"/>
        <v>38.481499999999997</v>
      </c>
      <c r="P23" s="36">
        <f t="shared" si="4"/>
        <v>26.607500000000002</v>
      </c>
      <c r="Q23" s="3"/>
      <c r="R23" s="3" t="s">
        <v>264</v>
      </c>
      <c r="S23" s="3"/>
      <c r="T23" s="3"/>
    </row>
    <row r="24" spans="1:20" x14ac:dyDescent="0.2">
      <c r="A24" s="3"/>
      <c r="B24" s="3"/>
      <c r="C24" s="3"/>
      <c r="D24" s="3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3"/>
      <c r="R24" s="3"/>
      <c r="S24" s="3"/>
      <c r="T24" s="3"/>
    </row>
    <row r="25" spans="1:20" x14ac:dyDescent="0.2">
      <c r="A25" s="3"/>
      <c r="B25" s="3"/>
      <c r="C25" s="17" t="s">
        <v>102</v>
      </c>
      <c r="D25" s="3"/>
      <c r="E25" s="68">
        <f t="shared" ref="E25:K25" si="5">(E23-E19)/E23</f>
        <v>0.110049707503466</v>
      </c>
      <c r="F25" s="68">
        <f t="shared" si="5"/>
        <v>0.11133500484533387</v>
      </c>
      <c r="G25" s="68">
        <f t="shared" si="5"/>
        <v>0.12071880905805515</v>
      </c>
      <c r="H25" s="68">
        <f t="shared" si="5"/>
        <v>0.11420133251217746</v>
      </c>
      <c r="I25" s="68">
        <f t="shared" si="5"/>
        <v>8.5549113116272599E-2</v>
      </c>
      <c r="J25" s="68">
        <f t="shared" si="5"/>
        <v>0.12567957929042287</v>
      </c>
      <c r="K25" s="68">
        <f t="shared" si="5"/>
        <v>0.11134193844038801</v>
      </c>
      <c r="L25" s="68">
        <f t="shared" ref="L25:P25" si="6">(L23-L19)/L23</f>
        <v>9.7654725951187224E-2</v>
      </c>
      <c r="M25" s="68">
        <f t="shared" si="6"/>
        <v>9.3014225705107895E-2</v>
      </c>
      <c r="N25" s="68">
        <f t="shared" si="6"/>
        <v>8.0860077021822935E-2</v>
      </c>
      <c r="O25" s="68">
        <f t="shared" si="6"/>
        <v>9.8021127035068767E-2</v>
      </c>
      <c r="P25" s="68">
        <f t="shared" si="6"/>
        <v>8.602837545804759E-2</v>
      </c>
      <c r="Q25" s="3"/>
      <c r="R25" s="3" t="s">
        <v>108</v>
      </c>
      <c r="S25" s="3"/>
      <c r="T25" s="3"/>
    </row>
    <row r="26" spans="1:20" x14ac:dyDescent="0.2">
      <c r="A26" s="3"/>
      <c r="B26" s="3"/>
      <c r="C26" s="3"/>
      <c r="D26" s="3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3"/>
      <c r="R26" s="3"/>
      <c r="S26" s="3"/>
      <c r="T26" s="3"/>
    </row>
    <row r="27" spans="1:20" x14ac:dyDescent="0.2">
      <c r="A27" s="3"/>
      <c r="B27" s="3"/>
      <c r="C27" s="3"/>
      <c r="D27" s="3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3"/>
      <c r="R27" s="3"/>
      <c r="S27" s="3"/>
      <c r="T27" s="3"/>
    </row>
    <row r="32" spans="1:20" x14ac:dyDescent="0.2">
      <c r="D32" s="11"/>
      <c r="E32" s="33"/>
      <c r="F32" s="33"/>
      <c r="G32" s="33"/>
      <c r="H32" s="33"/>
      <c r="I32" s="33"/>
      <c r="J32" s="33"/>
    </row>
    <row r="33" spans="3:16" x14ac:dyDescent="0.2">
      <c r="D33" s="11"/>
      <c r="E33" s="33"/>
      <c r="F33" s="33"/>
      <c r="G33" s="33"/>
      <c r="H33" s="33"/>
      <c r="I33" s="33"/>
      <c r="J33" s="33"/>
    </row>
    <row r="35" spans="3:16" x14ac:dyDescent="0.2">
      <c r="D35" s="17"/>
    </row>
    <row r="36" spans="3:16" x14ac:dyDescent="0.2">
      <c r="C36" s="15"/>
      <c r="D36" s="15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3:16" x14ac:dyDescent="0.2">
      <c r="D37" s="15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3:16" x14ac:dyDescent="0.2">
      <c r="C38" s="15"/>
      <c r="D38" s="15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3:16" x14ac:dyDescent="0.2">
      <c r="D39" s="15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3:16" x14ac:dyDescent="0.2">
      <c r="C40" s="15"/>
      <c r="D40" s="15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3:16" x14ac:dyDescent="0.2">
      <c r="D41" s="15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3:16" x14ac:dyDescent="0.2">
      <c r="C42" s="15"/>
      <c r="D42" s="15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3:16" x14ac:dyDescent="0.2">
      <c r="D43" s="15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  <row r="44" spans="3:16" x14ac:dyDescent="0.2">
      <c r="C44" s="15"/>
      <c r="D44" s="15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  <row r="45" spans="3:16" x14ac:dyDescent="0.2">
      <c r="D45" s="15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3:16" x14ac:dyDescent="0.2">
      <c r="C46" s="15"/>
      <c r="D46" s="15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3:16" x14ac:dyDescent="0.2">
      <c r="D47" s="15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spans="3:16" x14ac:dyDescent="0.2">
      <c r="D48" s="15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</row>
    <row r="49" spans="1:20" x14ac:dyDescent="0.2">
      <c r="D49" s="15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  <row r="50" spans="1:20" x14ac:dyDescent="0.2"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</row>
    <row r="51" spans="1:20" x14ac:dyDescent="0.2"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</row>
    <row r="64" spans="1:20" x14ac:dyDescent="0.2">
      <c r="A64" s="24"/>
      <c r="B64" s="25"/>
      <c r="C64" s="26"/>
      <c r="D64" s="27"/>
      <c r="E64" s="36"/>
      <c r="F64" s="36"/>
      <c r="G64" s="36"/>
      <c r="H64" s="36"/>
      <c r="I64" s="36"/>
      <c r="J64" s="36"/>
      <c r="K64" s="36"/>
      <c r="L64" s="36"/>
      <c r="M64" s="34"/>
      <c r="N64" s="34"/>
      <c r="O64" s="34"/>
      <c r="P64" s="34"/>
      <c r="Q64" s="26"/>
      <c r="R64" s="26"/>
      <c r="S64" s="26"/>
      <c r="T64" s="26"/>
    </row>
    <row r="65" spans="1:20" x14ac:dyDescent="0.2">
      <c r="A65" s="26"/>
      <c r="B65" s="26"/>
      <c r="C65" s="28"/>
      <c r="D65" s="29"/>
      <c r="E65" s="35"/>
      <c r="F65" s="35"/>
      <c r="G65" s="35"/>
      <c r="H65" s="35"/>
      <c r="I65" s="35"/>
      <c r="J65" s="35"/>
      <c r="K65" s="35"/>
      <c r="L65" s="35"/>
      <c r="M65" s="34"/>
      <c r="N65" s="34"/>
      <c r="O65" s="34"/>
      <c r="P65" s="34"/>
      <c r="Q65" s="26"/>
      <c r="R65" s="26"/>
      <c r="S65" s="26"/>
      <c r="T65" s="26"/>
    </row>
    <row r="66" spans="1:20" x14ac:dyDescent="0.2">
      <c r="A66" s="26"/>
      <c r="B66" s="26"/>
      <c r="C66" s="26"/>
      <c r="D66" s="29"/>
      <c r="E66" s="35"/>
      <c r="F66" s="35"/>
      <c r="G66" s="35"/>
      <c r="H66" s="35"/>
      <c r="I66" s="35"/>
      <c r="J66" s="35"/>
      <c r="K66" s="35"/>
      <c r="L66" s="35"/>
      <c r="M66" s="34"/>
      <c r="N66" s="34"/>
      <c r="O66" s="34"/>
      <c r="P66" s="34"/>
      <c r="Q66" s="26"/>
      <c r="R66" s="26"/>
      <c r="S66" s="26"/>
      <c r="T66" s="26"/>
    </row>
    <row r="67" spans="1:20" x14ac:dyDescent="0.2">
      <c r="A67" s="26"/>
      <c r="B67" s="26"/>
      <c r="C67" s="28"/>
      <c r="D67" s="29"/>
      <c r="E67" s="35"/>
      <c r="F67" s="35"/>
      <c r="G67" s="35"/>
      <c r="H67" s="35"/>
      <c r="I67" s="35"/>
      <c r="J67" s="35"/>
      <c r="K67" s="35"/>
      <c r="L67" s="35"/>
      <c r="M67" s="34"/>
      <c r="N67" s="34"/>
      <c r="O67" s="34"/>
      <c r="P67" s="34"/>
      <c r="Q67" s="26"/>
      <c r="R67" s="26"/>
      <c r="S67" s="26"/>
      <c r="T67" s="26"/>
    </row>
    <row r="68" spans="1:20" x14ac:dyDescent="0.2">
      <c r="A68" s="26"/>
      <c r="B68" s="26"/>
      <c r="C68" s="26"/>
      <c r="D68" s="29"/>
      <c r="E68" s="35"/>
      <c r="F68" s="35"/>
      <c r="G68" s="35"/>
      <c r="H68" s="35"/>
      <c r="I68" s="35"/>
      <c r="J68" s="35"/>
      <c r="K68" s="35"/>
      <c r="L68" s="35"/>
      <c r="M68" s="34"/>
      <c r="N68" s="34"/>
      <c r="O68" s="34"/>
      <c r="P68" s="34"/>
      <c r="Q68" s="26"/>
      <c r="R68" s="26"/>
      <c r="S68" s="26"/>
      <c r="T68" s="26"/>
    </row>
    <row r="69" spans="1:20" x14ac:dyDescent="0.2">
      <c r="A69" s="26"/>
      <c r="B69" s="26"/>
      <c r="C69" s="28"/>
      <c r="D69" s="29"/>
      <c r="E69" s="35"/>
      <c r="F69" s="35"/>
      <c r="G69" s="35"/>
      <c r="H69" s="35"/>
      <c r="I69" s="35"/>
      <c r="J69" s="35"/>
      <c r="K69" s="35"/>
      <c r="L69" s="35"/>
      <c r="M69" s="34"/>
      <c r="N69" s="34"/>
      <c r="O69" s="34"/>
      <c r="P69" s="34"/>
      <c r="Q69" s="26"/>
      <c r="R69" s="26"/>
      <c r="S69" s="26"/>
      <c r="T69" s="26"/>
    </row>
    <row r="70" spans="1:20" x14ac:dyDescent="0.2">
      <c r="A70" s="26"/>
      <c r="B70" s="26"/>
      <c r="C70" s="26"/>
      <c r="D70" s="29"/>
      <c r="E70" s="35"/>
      <c r="F70" s="35"/>
      <c r="G70" s="35"/>
      <c r="H70" s="35"/>
      <c r="I70" s="35"/>
      <c r="J70" s="35"/>
      <c r="K70" s="35"/>
      <c r="L70" s="35"/>
      <c r="M70" s="34"/>
      <c r="N70" s="34"/>
      <c r="O70" s="34"/>
      <c r="P70" s="34"/>
      <c r="Q70" s="26"/>
      <c r="R70" s="26"/>
      <c r="S70" s="26"/>
      <c r="T70" s="26"/>
    </row>
    <row r="71" spans="1:20" x14ac:dyDescent="0.2">
      <c r="A71" s="26"/>
      <c r="B71" s="26"/>
      <c r="C71" s="28"/>
      <c r="D71" s="29"/>
      <c r="E71" s="35"/>
      <c r="F71" s="35"/>
      <c r="G71" s="35"/>
      <c r="H71" s="35"/>
      <c r="I71" s="35"/>
      <c r="J71" s="35"/>
      <c r="K71" s="35"/>
      <c r="L71" s="35"/>
      <c r="M71" s="34"/>
      <c r="N71" s="34"/>
      <c r="O71" s="34"/>
      <c r="P71" s="34"/>
      <c r="Q71" s="26"/>
      <c r="R71" s="26"/>
      <c r="S71" s="26"/>
      <c r="T71" s="26"/>
    </row>
    <row r="72" spans="1:20" x14ac:dyDescent="0.2">
      <c r="A72" s="26"/>
      <c r="B72" s="26"/>
      <c r="C72" s="26"/>
      <c r="D72" s="29"/>
      <c r="E72" s="35"/>
      <c r="F72" s="35"/>
      <c r="G72" s="35"/>
      <c r="H72" s="35"/>
      <c r="I72" s="35"/>
      <c r="J72" s="35"/>
      <c r="K72" s="35"/>
      <c r="L72" s="35"/>
      <c r="M72" s="34"/>
      <c r="N72" s="34"/>
      <c r="O72" s="34"/>
      <c r="P72" s="34"/>
      <c r="Q72" s="26"/>
      <c r="R72" s="26"/>
      <c r="S72" s="26"/>
      <c r="T72" s="26"/>
    </row>
    <row r="73" spans="1:20" x14ac:dyDescent="0.2">
      <c r="A73" s="26"/>
      <c r="B73" s="26"/>
      <c r="C73" s="26"/>
      <c r="D73" s="26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26"/>
      <c r="R73" s="26"/>
      <c r="S73" s="26"/>
      <c r="T73" s="26"/>
    </row>
    <row r="74" spans="1:20" x14ac:dyDescent="0.2">
      <c r="A74" s="26"/>
      <c r="B74" s="26"/>
      <c r="C74" s="26"/>
      <c r="D74" s="26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26"/>
      <c r="R74" s="26"/>
      <c r="S74" s="26"/>
      <c r="T74" s="26"/>
    </row>
    <row r="75" spans="1:20" x14ac:dyDescent="0.2">
      <c r="A75" s="26"/>
      <c r="B75" s="26"/>
      <c r="C75" s="27"/>
      <c r="D75" s="29"/>
      <c r="E75" s="35"/>
      <c r="F75" s="35"/>
      <c r="G75" s="35"/>
      <c r="H75" s="35"/>
      <c r="I75" s="35"/>
      <c r="J75" s="35"/>
      <c r="K75" s="35"/>
      <c r="L75" s="35"/>
      <c r="M75" s="34"/>
      <c r="N75" s="34"/>
      <c r="O75" s="34"/>
      <c r="P75" s="34"/>
      <c r="Q75" s="26"/>
      <c r="R75" s="26"/>
      <c r="S75" s="26"/>
      <c r="T75" s="26"/>
    </row>
    <row r="76" spans="1:20" x14ac:dyDescent="0.2">
      <c r="A76" s="26"/>
      <c r="B76" s="26"/>
      <c r="C76" s="26"/>
      <c r="D76" s="29"/>
      <c r="E76" s="35"/>
      <c r="F76" s="35"/>
      <c r="G76" s="35"/>
      <c r="H76" s="35"/>
      <c r="I76" s="35"/>
      <c r="J76" s="35"/>
      <c r="K76" s="35"/>
      <c r="L76" s="35"/>
      <c r="M76" s="34"/>
      <c r="N76" s="34"/>
      <c r="O76" s="34"/>
      <c r="P76" s="34"/>
      <c r="Q76" s="26"/>
      <c r="R76" s="26"/>
      <c r="S76" s="26"/>
      <c r="T76" s="26"/>
    </row>
    <row r="77" spans="1:20" x14ac:dyDescent="0.2">
      <c r="A77" s="26"/>
      <c r="B77" s="26"/>
      <c r="C77" s="26"/>
      <c r="D77" s="29"/>
      <c r="E77" s="35"/>
      <c r="F77" s="35"/>
      <c r="G77" s="35"/>
      <c r="H77" s="35"/>
      <c r="I77" s="35"/>
      <c r="J77" s="35"/>
      <c r="K77" s="35"/>
      <c r="L77" s="35"/>
      <c r="M77" s="34"/>
      <c r="N77" s="34"/>
      <c r="O77" s="34"/>
      <c r="P77" s="34"/>
      <c r="Q77" s="26"/>
      <c r="R77" s="26"/>
      <c r="S77" s="26"/>
      <c r="T77" s="26"/>
    </row>
    <row r="78" spans="1:20" x14ac:dyDescent="0.2">
      <c r="A78" s="26"/>
      <c r="B78" s="26"/>
      <c r="C78" s="26"/>
      <c r="D78" s="29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26"/>
      <c r="R78" s="26"/>
      <c r="S78" s="26"/>
      <c r="T78" s="26"/>
    </row>
    <row r="79" spans="1:20" x14ac:dyDescent="0.2">
      <c r="A79" s="26"/>
      <c r="B79" s="26"/>
      <c r="C79" s="27"/>
      <c r="D79" s="29"/>
      <c r="E79" s="35"/>
      <c r="F79" s="35"/>
      <c r="G79" s="35"/>
      <c r="H79" s="35"/>
      <c r="I79" s="35"/>
      <c r="J79" s="35"/>
      <c r="K79" s="35"/>
      <c r="L79" s="35"/>
      <c r="M79" s="34"/>
      <c r="N79" s="34"/>
      <c r="O79" s="34"/>
      <c r="P79" s="34"/>
      <c r="Q79" s="26"/>
      <c r="R79" s="26"/>
      <c r="S79" s="26"/>
      <c r="T79" s="26"/>
    </row>
    <row r="80" spans="1:20" x14ac:dyDescent="0.2">
      <c r="A80" s="26"/>
      <c r="B80" s="26"/>
      <c r="C80" s="26"/>
      <c r="D80" s="29"/>
      <c r="E80" s="35"/>
      <c r="F80" s="35"/>
      <c r="G80" s="35"/>
      <c r="H80" s="35"/>
      <c r="I80" s="35"/>
      <c r="J80" s="35"/>
      <c r="K80" s="35"/>
      <c r="L80" s="35"/>
      <c r="M80" s="34"/>
      <c r="N80" s="34"/>
      <c r="O80" s="34"/>
      <c r="P80" s="34"/>
      <c r="Q80" s="26"/>
      <c r="R80" s="26"/>
      <c r="S80" s="26"/>
      <c r="T80" s="26"/>
    </row>
    <row r="81" spans="1:20" x14ac:dyDescent="0.2">
      <c r="A81" s="26"/>
      <c r="B81" s="26"/>
      <c r="C81" s="26"/>
      <c r="D81" s="29"/>
      <c r="E81" s="35"/>
      <c r="F81" s="35"/>
      <c r="G81" s="35"/>
      <c r="H81" s="35"/>
      <c r="I81" s="35"/>
      <c r="J81" s="35"/>
      <c r="K81" s="35"/>
      <c r="L81" s="35"/>
      <c r="M81" s="34"/>
      <c r="N81" s="34"/>
      <c r="O81" s="34"/>
      <c r="P81" s="34"/>
      <c r="Q81" s="26"/>
      <c r="R81" s="26"/>
      <c r="S81" s="26"/>
      <c r="T81" s="26"/>
    </row>
    <row r="82" spans="1:20" x14ac:dyDescent="0.2">
      <c r="A82" s="26"/>
      <c r="B82" s="26"/>
      <c r="C82" s="26"/>
      <c r="D82" s="26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26"/>
      <c r="R82" s="26"/>
      <c r="S82" s="26"/>
      <c r="T82" s="26"/>
    </row>
    <row r="83" spans="1:20" x14ac:dyDescent="0.2">
      <c r="A83" s="26"/>
      <c r="B83" s="26"/>
      <c r="C83" s="27"/>
      <c r="D83" s="26"/>
      <c r="E83" s="37"/>
      <c r="F83" s="37"/>
      <c r="G83" s="37"/>
      <c r="H83" s="37"/>
      <c r="I83" s="37"/>
      <c r="J83" s="37"/>
      <c r="K83" s="37"/>
      <c r="L83" s="37"/>
      <c r="M83" s="34"/>
      <c r="N83" s="38"/>
      <c r="O83" s="34"/>
      <c r="P83" s="34"/>
      <c r="Q83" s="26"/>
      <c r="R83" s="26"/>
      <c r="S83" s="26"/>
      <c r="T83" s="26"/>
    </row>
    <row r="84" spans="1:20" x14ac:dyDescent="0.2">
      <c r="A84" s="26"/>
      <c r="B84" s="26"/>
      <c r="C84" s="26"/>
      <c r="D84" s="26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26"/>
      <c r="R84" s="26"/>
      <c r="S84" s="26"/>
      <c r="T84" s="26"/>
    </row>
    <row r="85" spans="1:20" x14ac:dyDescent="0.2">
      <c r="A85" s="26"/>
      <c r="B85" s="26"/>
      <c r="C85" s="26"/>
      <c r="D85" s="26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26"/>
      <c r="R85" s="26"/>
      <c r="S85" s="26"/>
      <c r="T85" s="26"/>
    </row>
    <row r="86" spans="1:20" x14ac:dyDescent="0.2">
      <c r="A86" s="26"/>
      <c r="B86" s="26"/>
      <c r="C86" s="26"/>
      <c r="D86" s="26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26"/>
      <c r="R86" s="26"/>
      <c r="S86" s="26"/>
      <c r="T86" s="26"/>
    </row>
    <row r="87" spans="1:20" x14ac:dyDescent="0.2">
      <c r="A87" s="26"/>
      <c r="B87" s="25"/>
      <c r="C87" s="26"/>
      <c r="D87" s="27"/>
      <c r="E87" s="36"/>
      <c r="F87" s="36"/>
      <c r="G87" s="36"/>
      <c r="H87" s="36"/>
      <c r="I87" s="36"/>
      <c r="J87" s="36"/>
      <c r="K87" s="36"/>
      <c r="L87" s="36"/>
      <c r="M87" s="34"/>
      <c r="N87" s="34"/>
      <c r="O87" s="34"/>
      <c r="P87" s="34"/>
      <c r="Q87" s="26"/>
      <c r="R87" s="26"/>
      <c r="S87" s="26"/>
      <c r="T87" s="26"/>
    </row>
    <row r="88" spans="1:20" x14ac:dyDescent="0.2">
      <c r="A88" s="26"/>
      <c r="B88" s="26"/>
      <c r="C88" s="28"/>
      <c r="D88" s="29"/>
      <c r="E88" s="35"/>
      <c r="F88" s="35"/>
      <c r="G88" s="35"/>
      <c r="H88" s="35"/>
      <c r="I88" s="35"/>
      <c r="J88" s="35"/>
      <c r="K88" s="35"/>
      <c r="L88" s="35"/>
      <c r="M88" s="34"/>
      <c r="N88" s="34"/>
      <c r="O88" s="34"/>
      <c r="P88" s="34"/>
      <c r="Q88" s="26"/>
      <c r="R88" s="26"/>
      <c r="S88" s="26"/>
      <c r="T88" s="26"/>
    </row>
    <row r="89" spans="1:20" x14ac:dyDescent="0.2">
      <c r="A89" s="26"/>
      <c r="B89" s="26"/>
      <c r="C89" s="26"/>
      <c r="D89" s="29"/>
      <c r="E89" s="35"/>
      <c r="F89" s="35"/>
      <c r="G89" s="35"/>
      <c r="H89" s="35"/>
      <c r="I89" s="35"/>
      <c r="J89" s="35"/>
      <c r="K89" s="35"/>
      <c r="L89" s="35"/>
      <c r="M89" s="34"/>
      <c r="N89" s="34"/>
      <c r="O89" s="34"/>
      <c r="P89" s="34"/>
      <c r="Q89" s="26"/>
      <c r="R89" s="26"/>
      <c r="S89" s="26"/>
      <c r="T89" s="26"/>
    </row>
    <row r="90" spans="1:20" x14ac:dyDescent="0.2">
      <c r="A90" s="26"/>
      <c r="B90" s="26"/>
      <c r="C90" s="28"/>
      <c r="D90" s="29"/>
      <c r="E90" s="35"/>
      <c r="F90" s="35"/>
      <c r="G90" s="35"/>
      <c r="H90" s="35"/>
      <c r="I90" s="35"/>
      <c r="J90" s="35"/>
      <c r="K90" s="35"/>
      <c r="L90" s="35"/>
      <c r="M90" s="34"/>
      <c r="N90" s="34"/>
      <c r="O90" s="34"/>
      <c r="P90" s="34"/>
      <c r="Q90" s="26"/>
      <c r="R90" s="26"/>
      <c r="S90" s="26"/>
      <c r="T90" s="26"/>
    </row>
    <row r="91" spans="1:20" x14ac:dyDescent="0.2">
      <c r="A91" s="26"/>
      <c r="B91" s="26"/>
      <c r="C91" s="26"/>
      <c r="D91" s="29"/>
      <c r="E91" s="35"/>
      <c r="F91" s="35"/>
      <c r="G91" s="35"/>
      <c r="H91" s="35"/>
      <c r="I91" s="35"/>
      <c r="J91" s="35"/>
      <c r="K91" s="35"/>
      <c r="L91" s="35"/>
      <c r="M91" s="34"/>
      <c r="N91" s="34"/>
      <c r="O91" s="34"/>
      <c r="P91" s="34"/>
      <c r="Q91" s="26"/>
      <c r="R91" s="26"/>
      <c r="S91" s="26"/>
      <c r="T91" s="26"/>
    </row>
    <row r="92" spans="1:20" x14ac:dyDescent="0.2">
      <c r="A92" s="26"/>
      <c r="B92" s="26"/>
      <c r="C92" s="28"/>
      <c r="D92" s="29"/>
      <c r="E92" s="35"/>
      <c r="F92" s="35"/>
      <c r="G92" s="35"/>
      <c r="H92" s="35"/>
      <c r="I92" s="35"/>
      <c r="J92" s="35"/>
      <c r="K92" s="35"/>
      <c r="L92" s="35"/>
      <c r="M92" s="34"/>
      <c r="N92" s="34"/>
      <c r="O92" s="34"/>
      <c r="P92" s="34"/>
      <c r="Q92" s="26"/>
      <c r="R92" s="26"/>
      <c r="S92" s="26"/>
      <c r="T92" s="26"/>
    </row>
    <row r="93" spans="1:20" x14ac:dyDescent="0.2">
      <c r="A93" s="26"/>
      <c r="B93" s="26"/>
      <c r="C93" s="26"/>
      <c r="D93" s="29"/>
      <c r="E93" s="35"/>
      <c r="F93" s="35"/>
      <c r="G93" s="35"/>
      <c r="H93" s="35"/>
      <c r="I93" s="35"/>
      <c r="J93" s="35"/>
      <c r="K93" s="35"/>
      <c r="L93" s="35"/>
      <c r="M93" s="34"/>
      <c r="N93" s="34"/>
      <c r="O93" s="34"/>
      <c r="P93" s="34"/>
      <c r="Q93" s="26"/>
      <c r="R93" s="26"/>
      <c r="S93" s="26"/>
      <c r="T93" s="26"/>
    </row>
    <row r="94" spans="1:20" x14ac:dyDescent="0.2">
      <c r="A94" s="26"/>
      <c r="B94" s="26"/>
      <c r="C94" s="28"/>
      <c r="D94" s="29"/>
      <c r="E94" s="35"/>
      <c r="F94" s="35"/>
      <c r="G94" s="35"/>
      <c r="H94" s="35"/>
      <c r="I94" s="35"/>
      <c r="J94" s="35"/>
      <c r="K94" s="35"/>
      <c r="L94" s="35"/>
      <c r="M94" s="34"/>
      <c r="N94" s="34"/>
      <c r="O94" s="34"/>
      <c r="P94" s="34"/>
      <c r="Q94" s="26"/>
      <c r="R94" s="26"/>
      <c r="S94" s="26"/>
      <c r="T94" s="26"/>
    </row>
    <row r="95" spans="1:20" x14ac:dyDescent="0.2">
      <c r="A95" s="26"/>
      <c r="B95" s="26"/>
      <c r="C95" s="26"/>
      <c r="D95" s="29"/>
      <c r="E95" s="35"/>
      <c r="F95" s="35"/>
      <c r="G95" s="35"/>
      <c r="H95" s="35"/>
      <c r="I95" s="35"/>
      <c r="J95" s="35"/>
      <c r="K95" s="35"/>
      <c r="L95" s="35"/>
      <c r="M95" s="34"/>
      <c r="N95" s="34"/>
      <c r="O95" s="34"/>
      <c r="P95" s="34"/>
      <c r="Q95" s="26"/>
      <c r="R95" s="26"/>
      <c r="S95" s="26"/>
      <c r="T95" s="26"/>
    </row>
    <row r="96" spans="1:20" x14ac:dyDescent="0.2">
      <c r="A96" s="26"/>
      <c r="B96" s="26"/>
      <c r="C96" s="26"/>
      <c r="D96" s="26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26"/>
      <c r="R96" s="26"/>
      <c r="S96" s="26"/>
      <c r="T96" s="26"/>
    </row>
    <row r="97" spans="1:20" x14ac:dyDescent="0.2">
      <c r="A97" s="26"/>
      <c r="B97" s="26"/>
      <c r="C97" s="26"/>
      <c r="D97" s="2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26"/>
      <c r="R97" s="26"/>
      <c r="S97" s="26"/>
      <c r="T97" s="26"/>
    </row>
    <row r="98" spans="1:20" x14ac:dyDescent="0.2">
      <c r="A98" s="26"/>
      <c r="B98" s="26"/>
      <c r="C98" s="27"/>
      <c r="D98" s="29"/>
      <c r="E98" s="35"/>
      <c r="F98" s="35"/>
      <c r="G98" s="35"/>
      <c r="H98" s="35"/>
      <c r="I98" s="35"/>
      <c r="J98" s="35"/>
      <c r="K98" s="35"/>
      <c r="L98" s="35"/>
      <c r="M98" s="34"/>
      <c r="N98" s="34"/>
      <c r="O98" s="34"/>
      <c r="P98" s="34"/>
      <c r="Q98" s="26"/>
      <c r="R98" s="26"/>
      <c r="S98" s="26"/>
      <c r="T98" s="26"/>
    </row>
    <row r="99" spans="1:20" x14ac:dyDescent="0.2">
      <c r="A99" s="26"/>
      <c r="B99" s="26"/>
      <c r="C99" s="26"/>
      <c r="D99" s="29"/>
      <c r="E99" s="35"/>
      <c r="F99" s="35"/>
      <c r="G99" s="35"/>
      <c r="H99" s="35"/>
      <c r="I99" s="35"/>
      <c r="J99" s="35"/>
      <c r="K99" s="35"/>
      <c r="L99" s="35"/>
      <c r="M99" s="34"/>
      <c r="N99" s="34"/>
      <c r="O99" s="34"/>
      <c r="P99" s="34"/>
      <c r="Q99" s="26"/>
      <c r="R99" s="26"/>
      <c r="S99" s="26"/>
      <c r="T99" s="26"/>
    </row>
    <row r="100" spans="1:20" x14ac:dyDescent="0.2">
      <c r="A100" s="26"/>
      <c r="B100" s="26"/>
      <c r="C100" s="26"/>
      <c r="D100" s="29"/>
      <c r="E100" s="35"/>
      <c r="F100" s="35"/>
      <c r="G100" s="35"/>
      <c r="H100" s="35"/>
      <c r="I100" s="35"/>
      <c r="J100" s="35"/>
      <c r="K100" s="35"/>
      <c r="L100" s="35"/>
      <c r="M100" s="34"/>
      <c r="N100" s="34"/>
      <c r="O100" s="34"/>
      <c r="P100" s="34"/>
      <c r="Q100" s="26"/>
      <c r="R100" s="26"/>
      <c r="S100" s="26"/>
      <c r="T100" s="26"/>
    </row>
    <row r="101" spans="1:20" x14ac:dyDescent="0.2">
      <c r="A101" s="26"/>
      <c r="B101" s="26"/>
      <c r="C101" s="26"/>
      <c r="D101" s="29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26"/>
      <c r="R101" s="26"/>
      <c r="S101" s="26"/>
      <c r="T101" s="26"/>
    </row>
    <row r="102" spans="1:20" x14ac:dyDescent="0.2">
      <c r="A102" s="26"/>
      <c r="B102" s="26"/>
      <c r="C102" s="27"/>
      <c r="D102" s="29"/>
      <c r="E102" s="35"/>
      <c r="F102" s="35"/>
      <c r="G102" s="35"/>
      <c r="H102" s="35"/>
      <c r="I102" s="35"/>
      <c r="J102" s="35"/>
      <c r="K102" s="35"/>
      <c r="L102" s="35"/>
      <c r="M102" s="34"/>
      <c r="N102" s="34"/>
      <c r="O102" s="34"/>
      <c r="P102" s="34"/>
      <c r="Q102" s="26"/>
      <c r="R102" s="26"/>
      <c r="S102" s="26"/>
      <c r="T102" s="26"/>
    </row>
    <row r="103" spans="1:20" x14ac:dyDescent="0.2">
      <c r="A103" s="26"/>
      <c r="B103" s="26"/>
      <c r="C103" s="26"/>
      <c r="D103" s="29"/>
      <c r="E103" s="35"/>
      <c r="F103" s="35"/>
      <c r="G103" s="35"/>
      <c r="H103" s="35"/>
      <c r="I103" s="35"/>
      <c r="J103" s="35"/>
      <c r="K103" s="35"/>
      <c r="L103" s="35"/>
      <c r="M103" s="34"/>
      <c r="N103" s="34"/>
      <c r="O103" s="34"/>
      <c r="P103" s="34"/>
      <c r="Q103" s="26"/>
      <c r="R103" s="26"/>
      <c r="S103" s="26"/>
      <c r="T103" s="26"/>
    </row>
    <row r="104" spans="1:20" x14ac:dyDescent="0.2">
      <c r="A104" s="26"/>
      <c r="B104" s="26"/>
      <c r="C104" s="26"/>
      <c r="D104" s="29"/>
      <c r="E104" s="35"/>
      <c r="F104" s="35"/>
      <c r="G104" s="35"/>
      <c r="H104" s="35"/>
      <c r="I104" s="35"/>
      <c r="J104" s="35"/>
      <c r="K104" s="35"/>
      <c r="L104" s="35"/>
      <c r="M104" s="34"/>
      <c r="N104" s="34"/>
      <c r="O104" s="34"/>
      <c r="P104" s="34"/>
      <c r="Q104" s="26"/>
      <c r="R104" s="26"/>
      <c r="S104" s="26"/>
      <c r="T104" s="26"/>
    </row>
    <row r="105" spans="1:20" x14ac:dyDescent="0.2">
      <c r="A105" s="26"/>
      <c r="B105" s="26"/>
      <c r="C105" s="26"/>
      <c r="D105" s="26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26"/>
      <c r="R105" s="26"/>
      <c r="S105" s="26"/>
      <c r="T105" s="26"/>
    </row>
    <row r="106" spans="1:20" x14ac:dyDescent="0.2">
      <c r="A106" s="26"/>
      <c r="B106" s="26"/>
      <c r="C106" s="27"/>
      <c r="D106" s="26"/>
      <c r="E106" s="37"/>
      <c r="F106" s="37"/>
      <c r="G106" s="37"/>
      <c r="H106" s="37"/>
      <c r="I106" s="37"/>
      <c r="J106" s="37"/>
      <c r="K106" s="37"/>
      <c r="L106" s="37"/>
      <c r="M106" s="34"/>
      <c r="N106" s="38"/>
      <c r="O106" s="34"/>
      <c r="P106" s="34"/>
      <c r="Q106" s="26"/>
      <c r="R106" s="26"/>
      <c r="S106" s="26"/>
      <c r="T106" s="26"/>
    </row>
    <row r="107" spans="1:20" x14ac:dyDescent="0.2">
      <c r="A107" s="26"/>
      <c r="B107" s="26"/>
      <c r="C107" s="26"/>
      <c r="D107" s="26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26"/>
      <c r="R107" s="26"/>
      <c r="S107" s="26"/>
      <c r="T107" s="26"/>
    </row>
    <row r="108" spans="1:20" x14ac:dyDescent="0.2">
      <c r="A108" s="26"/>
      <c r="B108" s="26"/>
      <c r="C108" s="26"/>
      <c r="D108" s="26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26"/>
      <c r="R108" s="26"/>
      <c r="S108" s="26"/>
      <c r="T108" s="26"/>
    </row>
    <row r="109" spans="1:20" x14ac:dyDescent="0.2">
      <c r="A109" s="26"/>
      <c r="B109" s="26"/>
      <c r="C109" s="26"/>
      <c r="D109" s="26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26"/>
      <c r="R109" s="26"/>
      <c r="S109" s="26"/>
      <c r="T109" s="26"/>
    </row>
    <row r="110" spans="1:20" x14ac:dyDescent="0.2">
      <c r="A110" s="26"/>
      <c r="B110" s="26"/>
      <c r="C110" s="26"/>
      <c r="D110" s="26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26"/>
      <c r="R110" s="26"/>
      <c r="S110" s="26"/>
      <c r="T110" s="26"/>
    </row>
    <row r="111" spans="1:20" x14ac:dyDescent="0.2">
      <c r="A111" s="26"/>
      <c r="B111" s="26"/>
      <c r="C111" s="26"/>
      <c r="D111" s="26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26"/>
      <c r="R111" s="26"/>
      <c r="S111" s="26"/>
      <c r="T111" s="26"/>
    </row>
    <row r="112" spans="1:20" x14ac:dyDescent="0.2">
      <c r="A112" s="26"/>
      <c r="B112" s="26"/>
      <c r="C112" s="26"/>
      <c r="D112" s="26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26"/>
      <c r="R112" s="26"/>
      <c r="S112" s="26"/>
      <c r="T112" s="26"/>
    </row>
    <row r="113" spans="1:20" x14ac:dyDescent="0.2">
      <c r="A113" s="26"/>
      <c r="B113" s="26"/>
      <c r="C113" s="26"/>
      <c r="D113" s="26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26"/>
      <c r="R113" s="26"/>
      <c r="S113" s="26"/>
      <c r="T113" s="26"/>
    </row>
    <row r="114" spans="1:20" x14ac:dyDescent="0.2">
      <c r="A114" s="26"/>
      <c r="B114" s="26"/>
      <c r="C114" s="26"/>
      <c r="D114" s="26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26"/>
      <c r="R114" s="26"/>
      <c r="S114" s="26"/>
      <c r="T114" s="26"/>
    </row>
    <row r="115" spans="1:20" x14ac:dyDescent="0.2">
      <c r="A115" s="26"/>
      <c r="B115" s="26"/>
      <c r="C115" s="26"/>
      <c r="D115" s="26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26"/>
      <c r="R115" s="26"/>
      <c r="S115" s="26"/>
      <c r="T115" s="26"/>
    </row>
    <row r="116" spans="1:20" x14ac:dyDescent="0.2">
      <c r="A116" s="26"/>
      <c r="B116" s="26"/>
      <c r="C116" s="26"/>
      <c r="D116" s="26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26"/>
      <c r="R116" s="26"/>
      <c r="S116" s="26"/>
      <c r="T116" s="26"/>
    </row>
    <row r="117" spans="1:20" x14ac:dyDescent="0.2">
      <c r="A117" s="26"/>
      <c r="B117" s="26"/>
      <c r="C117" s="26"/>
      <c r="D117" s="26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26"/>
      <c r="R117" s="26"/>
      <c r="S117" s="26"/>
      <c r="T117" s="26"/>
    </row>
    <row r="118" spans="1:20" x14ac:dyDescent="0.2">
      <c r="A118" s="26"/>
      <c r="B118" s="26"/>
      <c r="C118" s="26"/>
      <c r="D118" s="26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26"/>
      <c r="R118" s="26"/>
      <c r="S118" s="26"/>
      <c r="T118" s="26"/>
    </row>
    <row r="119" spans="1:20" x14ac:dyDescent="0.2">
      <c r="A119" s="26"/>
      <c r="B119" s="26"/>
      <c r="C119" s="26"/>
      <c r="D119" s="26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26"/>
      <c r="R119" s="26"/>
      <c r="S119" s="26"/>
      <c r="T119" s="26"/>
    </row>
    <row r="120" spans="1:20" x14ac:dyDescent="0.2">
      <c r="A120" s="26"/>
      <c r="B120" s="26"/>
      <c r="C120" s="26"/>
      <c r="D120" s="26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26"/>
      <c r="R120" s="26"/>
      <c r="S120" s="26"/>
      <c r="T120" s="26"/>
    </row>
    <row r="121" spans="1:20" x14ac:dyDescent="0.2">
      <c r="A121" s="26"/>
      <c r="B121" s="26"/>
      <c r="C121" s="26"/>
      <c r="D121" s="26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26"/>
      <c r="R121" s="26"/>
      <c r="S121" s="26"/>
      <c r="T121" s="26"/>
    </row>
    <row r="122" spans="1:20" x14ac:dyDescent="0.2">
      <c r="A122" s="26"/>
      <c r="B122" s="26"/>
      <c r="C122" s="26"/>
      <c r="D122" s="26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26"/>
      <c r="R122" s="26"/>
      <c r="S122" s="26"/>
      <c r="T122" s="26"/>
    </row>
    <row r="123" spans="1:20" x14ac:dyDescent="0.2">
      <c r="A123" s="26"/>
      <c r="B123" s="26"/>
      <c r="C123" s="26"/>
      <c r="D123" s="26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26"/>
      <c r="R123" s="26"/>
      <c r="S123" s="26"/>
      <c r="T123" s="26"/>
    </row>
    <row r="124" spans="1:20" x14ac:dyDescent="0.2">
      <c r="A124" s="26"/>
      <c r="B124" s="26"/>
      <c r="C124" s="26"/>
      <c r="D124" s="26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26"/>
      <c r="R124" s="26"/>
      <c r="S124" s="26"/>
      <c r="T124" s="26"/>
    </row>
    <row r="125" spans="1:20" x14ac:dyDescent="0.2">
      <c r="A125" s="26"/>
      <c r="B125" s="26"/>
      <c r="C125" s="26"/>
      <c r="D125" s="26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26"/>
      <c r="R125" s="26"/>
      <c r="S125" s="26"/>
      <c r="T125" s="26"/>
    </row>
    <row r="126" spans="1:20" x14ac:dyDescent="0.2">
      <c r="A126" s="26"/>
      <c r="B126" s="26"/>
      <c r="C126" s="26"/>
      <c r="D126" s="26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26"/>
      <c r="R126" s="26"/>
      <c r="S126" s="26"/>
      <c r="T126" s="26"/>
    </row>
    <row r="127" spans="1:20" x14ac:dyDescent="0.2">
      <c r="A127" s="26"/>
      <c r="B127" s="26"/>
      <c r="C127" s="26"/>
      <c r="D127" s="26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26"/>
      <c r="R127" s="26"/>
      <c r="S127" s="26"/>
      <c r="T127" s="26"/>
    </row>
    <row r="128" spans="1:20" x14ac:dyDescent="0.2">
      <c r="A128" s="26"/>
      <c r="B128" s="26"/>
      <c r="C128" s="26"/>
      <c r="D128" s="26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26"/>
      <c r="R128" s="26"/>
      <c r="S128" s="26"/>
      <c r="T128" s="26"/>
    </row>
    <row r="129" spans="1:20" x14ac:dyDescent="0.2">
      <c r="A129" s="26"/>
      <c r="B129" s="26"/>
      <c r="C129" s="26"/>
      <c r="D129" s="26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26"/>
      <c r="R129" s="26"/>
      <c r="S129" s="26"/>
      <c r="T129" s="26"/>
    </row>
    <row r="130" spans="1:20" x14ac:dyDescent="0.2">
      <c r="A130" s="26"/>
      <c r="B130" s="26"/>
      <c r="C130" s="26"/>
      <c r="D130" s="26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26"/>
      <c r="R130" s="26"/>
      <c r="S130" s="26"/>
      <c r="T130" s="26"/>
    </row>
    <row r="131" spans="1:20" x14ac:dyDescent="0.2">
      <c r="A131" s="26"/>
      <c r="B131" s="26"/>
      <c r="C131" s="26"/>
      <c r="D131" s="26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26"/>
      <c r="R131" s="26"/>
      <c r="S131" s="26"/>
      <c r="T131" s="26"/>
    </row>
    <row r="132" spans="1:20" x14ac:dyDescent="0.2">
      <c r="A132" s="26"/>
      <c r="B132" s="26"/>
      <c r="C132" s="26"/>
      <c r="D132" s="26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26"/>
      <c r="R132" s="26"/>
      <c r="S132" s="26"/>
      <c r="T132" s="26"/>
    </row>
    <row r="133" spans="1:20" x14ac:dyDescent="0.2">
      <c r="A133" s="26"/>
      <c r="B133" s="26"/>
      <c r="C133" s="26"/>
      <c r="D133" s="26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26"/>
      <c r="R133" s="26"/>
      <c r="S133" s="26"/>
      <c r="T133" s="26"/>
    </row>
    <row r="134" spans="1:20" x14ac:dyDescent="0.2">
      <c r="A134" s="26"/>
      <c r="B134" s="26"/>
      <c r="C134" s="26"/>
      <c r="D134" s="26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26"/>
      <c r="R134" s="26"/>
      <c r="S134" s="26"/>
      <c r="T134" s="26"/>
    </row>
    <row r="135" spans="1:20" x14ac:dyDescent="0.2">
      <c r="A135" s="26"/>
      <c r="B135" s="26"/>
      <c r="C135" s="26"/>
      <c r="D135" s="26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26"/>
      <c r="R135" s="26"/>
      <c r="S135" s="26"/>
      <c r="T135" s="26"/>
    </row>
    <row r="136" spans="1:20" x14ac:dyDescent="0.2">
      <c r="A136" s="26"/>
      <c r="B136" s="26"/>
      <c r="C136" s="26"/>
      <c r="D136" s="26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26"/>
      <c r="R136" s="26"/>
      <c r="S136" s="26"/>
      <c r="T136" s="26"/>
    </row>
    <row r="137" spans="1:20" x14ac:dyDescent="0.2">
      <c r="A137" s="26"/>
      <c r="B137" s="26"/>
      <c r="C137" s="26"/>
      <c r="D137" s="26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26"/>
      <c r="R137" s="26"/>
      <c r="S137" s="26"/>
      <c r="T137" s="26"/>
    </row>
    <row r="138" spans="1:20" x14ac:dyDescent="0.2">
      <c r="A138" s="26"/>
      <c r="B138" s="26"/>
      <c r="C138" s="26"/>
      <c r="D138" s="26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26"/>
      <c r="R138" s="26"/>
      <c r="S138" s="26"/>
      <c r="T138" s="26"/>
    </row>
    <row r="139" spans="1:20" x14ac:dyDescent="0.2">
      <c r="A139" s="26"/>
      <c r="B139" s="26"/>
      <c r="C139" s="26"/>
      <c r="D139" s="26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26"/>
      <c r="R139" s="26"/>
      <c r="S139" s="26"/>
      <c r="T139" s="26"/>
    </row>
    <row r="140" spans="1:20" x14ac:dyDescent="0.2">
      <c r="A140" s="26"/>
      <c r="B140" s="26"/>
      <c r="C140" s="26"/>
      <c r="D140" s="26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26"/>
      <c r="R140" s="26"/>
      <c r="S140" s="26"/>
      <c r="T140" s="26"/>
    </row>
    <row r="141" spans="1:20" x14ac:dyDescent="0.2">
      <c r="A141" s="26"/>
      <c r="B141" s="26"/>
      <c r="C141" s="26"/>
      <c r="D141" s="26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26"/>
      <c r="R141" s="26"/>
      <c r="S141" s="26"/>
      <c r="T141" s="26"/>
    </row>
    <row r="142" spans="1:20" x14ac:dyDescent="0.2">
      <c r="A142" s="26"/>
      <c r="B142" s="26"/>
      <c r="C142" s="26"/>
      <c r="D142" s="26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26"/>
      <c r="R142" s="26"/>
      <c r="S142" s="26"/>
      <c r="T142" s="26"/>
    </row>
    <row r="143" spans="1:20" x14ac:dyDescent="0.2">
      <c r="A143" s="26"/>
      <c r="B143" s="26"/>
      <c r="C143" s="26"/>
      <c r="D143" s="26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26"/>
      <c r="R143" s="26"/>
      <c r="S143" s="26"/>
      <c r="T143" s="26"/>
    </row>
    <row r="144" spans="1:20" x14ac:dyDescent="0.2">
      <c r="A144" s="26"/>
      <c r="B144" s="26"/>
      <c r="C144" s="26"/>
      <c r="D144" s="26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26"/>
      <c r="R144" s="26"/>
      <c r="S144" s="26"/>
      <c r="T144" s="26"/>
    </row>
    <row r="145" spans="1:20" x14ac:dyDescent="0.2">
      <c r="A145" s="26"/>
      <c r="B145" s="26"/>
      <c r="C145" s="26"/>
      <c r="D145" s="26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26"/>
      <c r="R145" s="26"/>
      <c r="S145" s="26"/>
      <c r="T145" s="26"/>
    </row>
    <row r="146" spans="1:20" x14ac:dyDescent="0.2">
      <c r="A146" s="26"/>
      <c r="B146" s="26"/>
      <c r="C146" s="26"/>
      <c r="D146" s="26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26"/>
      <c r="R146" s="26"/>
      <c r="S146" s="26"/>
      <c r="T146" s="26"/>
    </row>
    <row r="147" spans="1:20" x14ac:dyDescent="0.2">
      <c r="A147" s="26"/>
      <c r="B147" s="26"/>
      <c r="C147" s="26"/>
      <c r="D147" s="26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26"/>
      <c r="R147" s="26"/>
      <c r="S147" s="26"/>
      <c r="T147" s="26"/>
    </row>
    <row r="148" spans="1:20" x14ac:dyDescent="0.2">
      <c r="A148" s="26"/>
      <c r="B148" s="26"/>
      <c r="C148" s="26"/>
      <c r="D148" s="26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26"/>
      <c r="R148" s="26"/>
      <c r="S148" s="26"/>
      <c r="T148" s="26"/>
    </row>
    <row r="149" spans="1:20" x14ac:dyDescent="0.2">
      <c r="A149" s="26"/>
      <c r="B149" s="26"/>
      <c r="C149" s="26"/>
      <c r="D149" s="26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26"/>
      <c r="R149" s="26"/>
      <c r="S149" s="26"/>
      <c r="T149" s="26"/>
    </row>
    <row r="150" spans="1:20" x14ac:dyDescent="0.2">
      <c r="A150" s="26"/>
      <c r="B150" s="26"/>
      <c r="C150" s="26"/>
      <c r="D150" s="26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26"/>
      <c r="R150" s="26"/>
      <c r="S150" s="26"/>
      <c r="T150" s="26"/>
    </row>
    <row r="151" spans="1:20" x14ac:dyDescent="0.2">
      <c r="A151" s="26"/>
      <c r="B151" s="26"/>
      <c r="C151" s="26"/>
      <c r="D151" s="26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26"/>
      <c r="R151" s="26"/>
      <c r="S151" s="26"/>
      <c r="T151" s="26"/>
    </row>
    <row r="152" spans="1:20" x14ac:dyDescent="0.2">
      <c r="A152" s="26"/>
      <c r="B152" s="26"/>
      <c r="C152" s="26"/>
      <c r="D152" s="26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26"/>
      <c r="R152" s="26"/>
      <c r="S152" s="26"/>
      <c r="T152" s="26"/>
    </row>
    <row r="153" spans="1:20" x14ac:dyDescent="0.2">
      <c r="A153" s="26"/>
      <c r="B153" s="26"/>
      <c r="C153" s="26"/>
      <c r="D153" s="26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26"/>
      <c r="R153" s="26"/>
      <c r="S153" s="26"/>
      <c r="T153" s="26"/>
    </row>
    <row r="154" spans="1:20" x14ac:dyDescent="0.2">
      <c r="A154" s="26"/>
      <c r="B154" s="26"/>
      <c r="C154" s="26"/>
      <c r="D154" s="26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26"/>
      <c r="R154" s="26"/>
      <c r="S154" s="26"/>
      <c r="T154" s="26"/>
    </row>
    <row r="155" spans="1:20" x14ac:dyDescent="0.2">
      <c r="A155" s="26"/>
      <c r="B155" s="26"/>
      <c r="C155" s="26"/>
      <c r="D155" s="26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26"/>
      <c r="R155" s="26"/>
      <c r="S155" s="26"/>
      <c r="T155" s="26"/>
    </row>
    <row r="156" spans="1:20" x14ac:dyDescent="0.2">
      <c r="A156" s="26"/>
      <c r="B156" s="26"/>
      <c r="C156" s="26"/>
      <c r="D156" s="26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26"/>
      <c r="R156" s="26"/>
      <c r="S156" s="26"/>
      <c r="T156" s="26"/>
    </row>
    <row r="157" spans="1:20" x14ac:dyDescent="0.2">
      <c r="A157" s="26"/>
      <c r="B157" s="26"/>
      <c r="C157" s="26"/>
      <c r="D157" s="26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26"/>
      <c r="R157" s="26"/>
      <c r="S157" s="26"/>
      <c r="T157" s="26"/>
    </row>
    <row r="158" spans="1:20" x14ac:dyDescent="0.2">
      <c r="A158" s="26"/>
      <c r="B158" s="26"/>
      <c r="C158" s="26"/>
      <c r="D158" s="26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26"/>
      <c r="R158" s="26"/>
      <c r="S158" s="26"/>
      <c r="T158" s="26"/>
    </row>
    <row r="159" spans="1:20" x14ac:dyDescent="0.2">
      <c r="A159" s="26"/>
      <c r="B159" s="26"/>
      <c r="C159" s="26"/>
      <c r="D159" s="26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26"/>
      <c r="R159" s="26"/>
      <c r="S159" s="26"/>
      <c r="T159" s="26"/>
    </row>
    <row r="160" spans="1:20" x14ac:dyDescent="0.2">
      <c r="A160" s="26"/>
      <c r="B160" s="26"/>
      <c r="C160" s="26"/>
      <c r="D160" s="26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26"/>
      <c r="R160" s="26"/>
      <c r="S160" s="26"/>
      <c r="T160" s="26"/>
    </row>
    <row r="161" spans="1:20" x14ac:dyDescent="0.2">
      <c r="A161" s="26"/>
      <c r="B161" s="26"/>
      <c r="C161" s="26"/>
      <c r="D161" s="26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26"/>
      <c r="R161" s="26"/>
      <c r="S161" s="26"/>
      <c r="T161" s="26"/>
    </row>
    <row r="162" spans="1:20" x14ac:dyDescent="0.2">
      <c r="A162" s="26"/>
      <c r="B162" s="26"/>
      <c r="C162" s="26"/>
      <c r="D162" s="26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26"/>
      <c r="R162" s="26"/>
      <c r="S162" s="26"/>
      <c r="T162" s="26"/>
    </row>
    <row r="163" spans="1:20" x14ac:dyDescent="0.2">
      <c r="A163" s="26"/>
      <c r="B163" s="26"/>
      <c r="C163" s="26"/>
      <c r="D163" s="26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26"/>
      <c r="R163" s="26"/>
      <c r="S163" s="26"/>
      <c r="T163" s="26"/>
    </row>
    <row r="164" spans="1:20" x14ac:dyDescent="0.2">
      <c r="A164" s="26"/>
      <c r="B164" s="26"/>
      <c r="C164" s="26"/>
      <c r="D164" s="26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26"/>
      <c r="R164" s="26"/>
      <c r="S164" s="26"/>
      <c r="T164" s="26"/>
    </row>
    <row r="165" spans="1:20" x14ac:dyDescent="0.2">
      <c r="A165" s="26"/>
      <c r="B165" s="26"/>
      <c r="C165" s="26"/>
      <c r="D165" s="26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26"/>
      <c r="R165" s="26"/>
      <c r="S165" s="26"/>
      <c r="T165" s="26"/>
    </row>
    <row r="166" spans="1:20" x14ac:dyDescent="0.2">
      <c r="A166" s="26"/>
      <c r="B166" s="26"/>
      <c r="C166" s="26"/>
      <c r="D166" s="26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26"/>
      <c r="R166" s="26"/>
      <c r="S166" s="26"/>
      <c r="T166" s="26"/>
    </row>
    <row r="167" spans="1:20" x14ac:dyDescent="0.2">
      <c r="A167" s="26"/>
      <c r="B167" s="26"/>
      <c r="C167" s="26"/>
      <c r="D167" s="26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26"/>
      <c r="R167" s="26"/>
      <c r="S167" s="26"/>
      <c r="T167" s="26"/>
    </row>
    <row r="168" spans="1:20" x14ac:dyDescent="0.2">
      <c r="A168" s="26"/>
      <c r="B168" s="26"/>
      <c r="C168" s="26"/>
      <c r="D168" s="26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26"/>
      <c r="R168" s="26"/>
      <c r="S168" s="26"/>
      <c r="T168" s="26"/>
    </row>
    <row r="169" spans="1:20" x14ac:dyDescent="0.2">
      <c r="A169" s="26"/>
      <c r="B169" s="26"/>
      <c r="C169" s="26"/>
      <c r="D169" s="26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26"/>
      <c r="R169" s="26"/>
      <c r="S169" s="26"/>
      <c r="T169" s="26"/>
    </row>
    <row r="170" spans="1:20" x14ac:dyDescent="0.2">
      <c r="A170" s="26"/>
      <c r="B170" s="26"/>
      <c r="C170" s="26"/>
      <c r="D170" s="2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26"/>
      <c r="R170" s="26"/>
      <c r="S170" s="26"/>
      <c r="T170" s="26"/>
    </row>
    <row r="171" spans="1:20" x14ac:dyDescent="0.2">
      <c r="A171" s="26"/>
      <c r="B171" s="26"/>
      <c r="C171" s="26"/>
      <c r="D171" s="2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26"/>
      <c r="R171" s="26"/>
      <c r="S171" s="26"/>
      <c r="T171" s="26"/>
    </row>
    <row r="172" spans="1:20" x14ac:dyDescent="0.2">
      <c r="A172" s="26"/>
      <c r="B172" s="26"/>
      <c r="C172" s="26"/>
      <c r="D172" s="26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26"/>
      <c r="R172" s="26"/>
      <c r="S172" s="26"/>
      <c r="T172" s="26"/>
    </row>
    <row r="173" spans="1:20" x14ac:dyDescent="0.2">
      <c r="A173" s="26"/>
      <c r="B173" s="26"/>
      <c r="C173" s="26"/>
      <c r="D173" s="26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26"/>
      <c r="R173" s="26"/>
      <c r="S173" s="26"/>
      <c r="T173" s="26"/>
    </row>
    <row r="174" spans="1:20" x14ac:dyDescent="0.2">
      <c r="A174" s="26"/>
      <c r="B174" s="26"/>
      <c r="C174" s="26"/>
      <c r="D174" s="26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26"/>
      <c r="R174" s="26"/>
      <c r="S174" s="26"/>
      <c r="T174" s="26"/>
    </row>
    <row r="175" spans="1:20" x14ac:dyDescent="0.2">
      <c r="A175" s="26"/>
      <c r="B175" s="26"/>
      <c r="C175" s="26"/>
      <c r="D175" s="26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26"/>
      <c r="R175" s="26"/>
      <c r="S175" s="26"/>
      <c r="T175" s="26"/>
    </row>
    <row r="176" spans="1:20" x14ac:dyDescent="0.2">
      <c r="A176" s="26"/>
      <c r="B176" s="26"/>
      <c r="C176" s="26"/>
      <c r="D176" s="26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26"/>
      <c r="R176" s="26"/>
      <c r="S176" s="26"/>
      <c r="T176" s="26"/>
    </row>
    <row r="177" spans="1:20" x14ac:dyDescent="0.2">
      <c r="A177" s="26"/>
      <c r="B177" s="26"/>
      <c r="C177" s="26"/>
      <c r="D177" s="26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26"/>
      <c r="R177" s="26"/>
      <c r="S177" s="26"/>
      <c r="T177" s="26"/>
    </row>
    <row r="178" spans="1:20" x14ac:dyDescent="0.2">
      <c r="A178" s="26"/>
      <c r="B178" s="26"/>
      <c r="C178" s="26"/>
      <c r="D178" s="26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26"/>
      <c r="R178" s="26"/>
      <c r="S178" s="26"/>
      <c r="T178" s="26"/>
    </row>
    <row r="179" spans="1:20" x14ac:dyDescent="0.2">
      <c r="A179" s="26"/>
      <c r="B179" s="26"/>
      <c r="C179" s="26"/>
      <c r="D179" s="26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26"/>
      <c r="R179" s="26"/>
      <c r="S179" s="26"/>
      <c r="T179" s="26"/>
    </row>
    <row r="180" spans="1:20" x14ac:dyDescent="0.2">
      <c r="A180" s="26"/>
      <c r="B180" s="26"/>
      <c r="C180" s="26"/>
      <c r="D180" s="26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26"/>
      <c r="R180" s="26"/>
      <c r="S180" s="26"/>
      <c r="T180" s="26"/>
    </row>
    <row r="181" spans="1:20" x14ac:dyDescent="0.2">
      <c r="A181" s="26"/>
      <c r="B181" s="26"/>
      <c r="C181" s="26"/>
      <c r="D181" s="26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26"/>
      <c r="R181" s="26"/>
      <c r="S181" s="26"/>
      <c r="T181" s="26"/>
    </row>
    <row r="182" spans="1:20" x14ac:dyDescent="0.2">
      <c r="A182" s="26"/>
      <c r="B182" s="26"/>
      <c r="C182" s="26"/>
      <c r="D182" s="26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26"/>
      <c r="R182" s="26"/>
      <c r="S182" s="26"/>
      <c r="T182" s="26"/>
    </row>
    <row r="183" spans="1:20" x14ac:dyDescent="0.2">
      <c r="A183" s="26"/>
      <c r="B183" s="26"/>
      <c r="C183" s="26"/>
      <c r="D183" s="26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26"/>
      <c r="R183" s="26"/>
      <c r="S183" s="26"/>
      <c r="T183" s="26"/>
    </row>
    <row r="184" spans="1:20" x14ac:dyDescent="0.2">
      <c r="A184" s="26"/>
      <c r="B184" s="26"/>
      <c r="C184" s="26"/>
      <c r="D184" s="26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26"/>
      <c r="R184" s="26"/>
      <c r="S184" s="26"/>
      <c r="T184" s="26"/>
    </row>
    <row r="185" spans="1:20" x14ac:dyDescent="0.2">
      <c r="A185" s="26"/>
      <c r="B185" s="26"/>
      <c r="C185" s="26"/>
      <c r="D185" s="26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26"/>
      <c r="R185" s="26"/>
      <c r="S185" s="26"/>
      <c r="T185" s="26"/>
    </row>
    <row r="186" spans="1:20" x14ac:dyDescent="0.2">
      <c r="A186" s="26"/>
      <c r="B186" s="26"/>
      <c r="C186" s="26"/>
      <c r="D186" s="26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26"/>
      <c r="R186" s="26"/>
      <c r="S186" s="26"/>
      <c r="T186" s="26"/>
    </row>
    <row r="187" spans="1:20" x14ac:dyDescent="0.2">
      <c r="A187" s="26"/>
      <c r="B187" s="26"/>
      <c r="C187" s="26"/>
      <c r="D187" s="26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26"/>
      <c r="R187" s="26"/>
      <c r="S187" s="26"/>
      <c r="T187" s="26"/>
    </row>
    <row r="188" spans="1:20" x14ac:dyDescent="0.2">
      <c r="A188" s="26"/>
      <c r="B188" s="26"/>
      <c r="C188" s="26"/>
      <c r="D188" s="26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26"/>
      <c r="R188" s="26"/>
      <c r="S188" s="26"/>
      <c r="T188" s="26"/>
    </row>
    <row r="189" spans="1:20" x14ac:dyDescent="0.2">
      <c r="A189" s="26"/>
      <c r="B189" s="26"/>
      <c r="C189" s="26"/>
      <c r="D189" s="26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26"/>
      <c r="R189" s="26"/>
      <c r="S189" s="26"/>
      <c r="T189" s="26"/>
    </row>
    <row r="190" spans="1:20" x14ac:dyDescent="0.2">
      <c r="A190" s="26"/>
      <c r="B190" s="26"/>
      <c r="C190" s="26"/>
      <c r="D190" s="26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26"/>
      <c r="R190" s="26"/>
      <c r="S190" s="26"/>
      <c r="T190" s="26"/>
    </row>
    <row r="191" spans="1:20" x14ac:dyDescent="0.2">
      <c r="A191" s="26"/>
      <c r="B191" s="26"/>
      <c r="C191" s="26"/>
      <c r="D191" s="26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26"/>
      <c r="R191" s="26"/>
      <c r="S191" s="26"/>
      <c r="T191" s="26"/>
    </row>
    <row r="192" spans="1:20" x14ac:dyDescent="0.2">
      <c r="A192" s="26"/>
      <c r="B192" s="26"/>
      <c r="C192" s="26"/>
      <c r="D192" s="26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26"/>
      <c r="R192" s="26"/>
      <c r="S192" s="26"/>
      <c r="T192" s="26"/>
    </row>
    <row r="193" spans="1:20" x14ac:dyDescent="0.2">
      <c r="A193" s="26"/>
      <c r="B193" s="26"/>
      <c r="C193" s="26"/>
      <c r="D193" s="26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26"/>
      <c r="R193" s="26"/>
      <c r="S193" s="26"/>
      <c r="T193" s="26"/>
    </row>
    <row r="194" spans="1:20" x14ac:dyDescent="0.2">
      <c r="A194" s="26"/>
      <c r="B194" s="26"/>
      <c r="C194" s="26"/>
      <c r="D194" s="26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26"/>
      <c r="R194" s="26"/>
      <c r="S194" s="26"/>
      <c r="T194" s="26"/>
    </row>
    <row r="195" spans="1:20" x14ac:dyDescent="0.2">
      <c r="A195" s="26"/>
      <c r="B195" s="26"/>
      <c r="C195" s="26"/>
      <c r="D195" s="26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26"/>
      <c r="R195" s="26"/>
      <c r="S195" s="26"/>
      <c r="T195" s="26"/>
    </row>
    <row r="196" spans="1:20" x14ac:dyDescent="0.2">
      <c r="A196" s="26"/>
      <c r="B196" s="26"/>
      <c r="C196" s="26"/>
      <c r="D196" s="26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26"/>
      <c r="R196" s="26"/>
      <c r="S196" s="26"/>
      <c r="T196" s="26"/>
    </row>
    <row r="197" spans="1:20" x14ac:dyDescent="0.2">
      <c r="A197" s="26"/>
      <c r="B197" s="26"/>
      <c r="C197" s="26"/>
      <c r="D197" s="26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26"/>
      <c r="R197" s="26"/>
      <c r="S197" s="26"/>
      <c r="T197" s="26"/>
    </row>
    <row r="198" spans="1:20" x14ac:dyDescent="0.2">
      <c r="A198" s="26"/>
      <c r="B198" s="26"/>
      <c r="C198" s="26"/>
      <c r="D198" s="26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26"/>
      <c r="R198" s="26"/>
      <c r="S198" s="26"/>
      <c r="T198" s="26"/>
    </row>
    <row r="199" spans="1:20" x14ac:dyDescent="0.2">
      <c r="A199" s="26"/>
      <c r="B199" s="26"/>
      <c r="C199" s="26"/>
      <c r="D199" s="26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26"/>
      <c r="R199" s="26"/>
      <c r="S199" s="26"/>
      <c r="T199" s="26"/>
    </row>
    <row r="200" spans="1:20" x14ac:dyDescent="0.2">
      <c r="A200" s="26"/>
      <c r="B200" s="26"/>
      <c r="C200" s="26"/>
      <c r="D200" s="26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26"/>
      <c r="R200" s="26"/>
      <c r="S200" s="26"/>
      <c r="T200" s="26"/>
    </row>
    <row r="201" spans="1:20" x14ac:dyDescent="0.2">
      <c r="A201" s="26"/>
      <c r="B201" s="26"/>
      <c r="C201" s="26"/>
      <c r="D201" s="26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26"/>
      <c r="R201" s="26"/>
      <c r="S201" s="26"/>
      <c r="T201" s="26"/>
    </row>
    <row r="202" spans="1:20" x14ac:dyDescent="0.2">
      <c r="A202" s="26"/>
      <c r="B202" s="26"/>
      <c r="C202" s="26"/>
      <c r="D202" s="26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26"/>
      <c r="R202" s="26"/>
      <c r="S202" s="26"/>
      <c r="T202" s="26"/>
    </row>
    <row r="203" spans="1:20" x14ac:dyDescent="0.2">
      <c r="A203" s="26"/>
      <c r="B203" s="26"/>
      <c r="C203" s="26"/>
      <c r="D203" s="26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26"/>
      <c r="R203" s="26"/>
      <c r="S203" s="26"/>
      <c r="T203" s="26"/>
    </row>
    <row r="204" spans="1:20" x14ac:dyDescent="0.2">
      <c r="A204" s="26"/>
      <c r="B204" s="26"/>
      <c r="C204" s="26"/>
      <c r="D204" s="26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26"/>
      <c r="R204" s="26"/>
      <c r="S204" s="26"/>
      <c r="T204" s="26"/>
    </row>
    <row r="205" spans="1:20" x14ac:dyDescent="0.2">
      <c r="A205" s="26"/>
      <c r="B205" s="26"/>
      <c r="C205" s="26"/>
      <c r="D205" s="26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26"/>
      <c r="R205" s="26"/>
      <c r="S205" s="26"/>
      <c r="T205" s="26"/>
    </row>
    <row r="206" spans="1:20" x14ac:dyDescent="0.2">
      <c r="A206" s="26"/>
      <c r="B206" s="26"/>
      <c r="C206" s="26"/>
      <c r="D206" s="26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26"/>
      <c r="R206" s="26"/>
      <c r="S206" s="26"/>
      <c r="T206" s="26"/>
    </row>
    <row r="207" spans="1:20" x14ac:dyDescent="0.2">
      <c r="A207" s="26"/>
      <c r="B207" s="26"/>
      <c r="C207" s="26"/>
      <c r="D207" s="26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26"/>
      <c r="R207" s="26"/>
      <c r="S207" s="26"/>
      <c r="T207" s="26"/>
    </row>
    <row r="208" spans="1:20" x14ac:dyDescent="0.2">
      <c r="A208" s="26"/>
      <c r="B208" s="26"/>
      <c r="C208" s="26"/>
      <c r="D208" s="26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26"/>
      <c r="R208" s="26"/>
      <c r="S208" s="26"/>
      <c r="T208" s="26"/>
    </row>
    <row r="209" spans="1:20" x14ac:dyDescent="0.2">
      <c r="A209" s="26"/>
      <c r="B209" s="26"/>
      <c r="C209" s="26"/>
      <c r="D209" s="26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26"/>
      <c r="R209" s="26"/>
      <c r="S209" s="26"/>
      <c r="T209" s="26"/>
    </row>
    <row r="210" spans="1:20" x14ac:dyDescent="0.2">
      <c r="A210" s="26"/>
      <c r="B210" s="26"/>
      <c r="C210" s="26"/>
      <c r="D210" s="26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26"/>
      <c r="R210" s="26"/>
      <c r="S210" s="26"/>
      <c r="T210" s="26"/>
    </row>
    <row r="211" spans="1:20" x14ac:dyDescent="0.2">
      <c r="A211" s="26"/>
      <c r="B211" s="26"/>
      <c r="C211" s="26"/>
      <c r="D211" s="26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26"/>
      <c r="R211" s="26"/>
      <c r="S211" s="26"/>
      <c r="T211" s="26"/>
    </row>
    <row r="212" spans="1:20" x14ac:dyDescent="0.2">
      <c r="A212" s="26"/>
      <c r="B212" s="26"/>
      <c r="C212" s="26"/>
      <c r="D212" s="26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26"/>
      <c r="R212" s="26"/>
      <c r="S212" s="26"/>
      <c r="T212" s="26"/>
    </row>
    <row r="213" spans="1:20" x14ac:dyDescent="0.2">
      <c r="A213" s="26"/>
      <c r="B213" s="26"/>
      <c r="C213" s="26"/>
      <c r="D213" s="26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26"/>
      <c r="R213" s="26"/>
      <c r="S213" s="26"/>
      <c r="T213" s="26"/>
    </row>
    <row r="214" spans="1:20" x14ac:dyDescent="0.2">
      <c r="A214" s="26"/>
      <c r="B214" s="26"/>
      <c r="C214" s="26"/>
      <c r="D214" s="26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26"/>
      <c r="R214" s="26"/>
      <c r="S214" s="26"/>
      <c r="T214" s="26"/>
    </row>
    <row r="215" spans="1:20" x14ac:dyDescent="0.2">
      <c r="A215" s="26"/>
      <c r="B215" s="26"/>
      <c r="C215" s="26"/>
      <c r="D215" s="26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26"/>
      <c r="R215" s="26"/>
      <c r="S215" s="26"/>
      <c r="T215" s="26"/>
    </row>
    <row r="216" spans="1:20" x14ac:dyDescent="0.2">
      <c r="A216" s="26"/>
      <c r="B216" s="26"/>
      <c r="C216" s="26"/>
      <c r="D216" s="26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26"/>
      <c r="R216" s="26"/>
      <c r="S216" s="26"/>
      <c r="T216" s="26"/>
    </row>
    <row r="217" spans="1:20" x14ac:dyDescent="0.2">
      <c r="A217" s="26"/>
      <c r="B217" s="26"/>
      <c r="C217" s="26"/>
      <c r="D217" s="26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26"/>
      <c r="R217" s="26"/>
      <c r="S217" s="26"/>
      <c r="T217" s="26"/>
    </row>
    <row r="218" spans="1:20" x14ac:dyDescent="0.2">
      <c r="A218" s="26"/>
      <c r="B218" s="26"/>
      <c r="C218" s="26"/>
      <c r="D218" s="26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26"/>
      <c r="R218" s="26"/>
      <c r="S218" s="26"/>
      <c r="T218" s="26"/>
    </row>
    <row r="219" spans="1:20" x14ac:dyDescent="0.2">
      <c r="A219" s="26"/>
      <c r="B219" s="26"/>
      <c r="C219" s="26"/>
      <c r="D219" s="26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26"/>
      <c r="R219" s="26"/>
      <c r="S219" s="26"/>
      <c r="T219" s="26"/>
    </row>
    <row r="220" spans="1:20" x14ac:dyDescent="0.2">
      <c r="A220" s="26"/>
      <c r="B220" s="26"/>
      <c r="C220" s="26"/>
      <c r="D220" s="26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26"/>
      <c r="R220" s="26"/>
      <c r="S220" s="26"/>
      <c r="T220" s="26"/>
    </row>
    <row r="221" spans="1:20" x14ac:dyDescent="0.2">
      <c r="A221" s="26"/>
      <c r="B221" s="26"/>
      <c r="C221" s="26"/>
      <c r="D221" s="26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26"/>
      <c r="R221" s="26"/>
      <c r="S221" s="26"/>
      <c r="T221" s="26"/>
    </row>
    <row r="222" spans="1:20" x14ac:dyDescent="0.2">
      <c r="A222" s="26"/>
      <c r="B222" s="26"/>
      <c r="C222" s="26"/>
      <c r="D222" s="26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26"/>
      <c r="R222" s="26"/>
      <c r="S222" s="26"/>
      <c r="T222" s="26"/>
    </row>
    <row r="223" spans="1:20" x14ac:dyDescent="0.2">
      <c r="A223" s="26"/>
      <c r="B223" s="26"/>
      <c r="C223" s="26"/>
      <c r="D223" s="26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26"/>
      <c r="R223" s="26"/>
      <c r="S223" s="26"/>
      <c r="T223" s="26"/>
    </row>
    <row r="224" spans="1:20" x14ac:dyDescent="0.2">
      <c r="A224" s="26"/>
      <c r="B224" s="26"/>
      <c r="C224" s="26"/>
      <c r="D224" s="26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26"/>
      <c r="R224" s="26"/>
      <c r="S224" s="26"/>
      <c r="T224" s="26"/>
    </row>
    <row r="225" spans="1:20" x14ac:dyDescent="0.2">
      <c r="A225" s="26"/>
      <c r="B225" s="26"/>
      <c r="C225" s="26"/>
      <c r="D225" s="26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26"/>
      <c r="R225" s="26"/>
      <c r="S225" s="26"/>
      <c r="T225" s="26"/>
    </row>
    <row r="226" spans="1:20" x14ac:dyDescent="0.2">
      <c r="A226" s="26"/>
      <c r="B226" s="26"/>
      <c r="C226" s="26"/>
      <c r="D226" s="26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26"/>
      <c r="R226" s="26"/>
      <c r="S226" s="26"/>
      <c r="T226" s="26"/>
    </row>
    <row r="227" spans="1:20" x14ac:dyDescent="0.2">
      <c r="A227" s="26"/>
      <c r="B227" s="26"/>
      <c r="C227" s="26"/>
      <c r="D227" s="26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26"/>
      <c r="R227" s="26"/>
      <c r="S227" s="26"/>
      <c r="T227" s="26"/>
    </row>
    <row r="228" spans="1:20" x14ac:dyDescent="0.2">
      <c r="A228" s="26"/>
      <c r="B228" s="26"/>
      <c r="C228" s="26"/>
      <c r="D228" s="26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26"/>
      <c r="R228" s="26"/>
      <c r="S228" s="26"/>
      <c r="T228" s="26"/>
    </row>
    <row r="229" spans="1:20" x14ac:dyDescent="0.2">
      <c r="A229" s="26"/>
      <c r="B229" s="26"/>
      <c r="C229" s="26"/>
      <c r="D229" s="26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26"/>
      <c r="R229" s="26"/>
      <c r="S229" s="26"/>
      <c r="T229" s="26"/>
    </row>
    <row r="230" spans="1:20" x14ac:dyDescent="0.2">
      <c r="A230" s="26"/>
      <c r="B230" s="26"/>
      <c r="C230" s="26"/>
      <c r="D230" s="26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26"/>
      <c r="R230" s="26"/>
      <c r="S230" s="26"/>
      <c r="T230" s="26"/>
    </row>
    <row r="231" spans="1:20" x14ac:dyDescent="0.2">
      <c r="A231" s="26"/>
      <c r="B231" s="26"/>
      <c r="C231" s="26"/>
      <c r="D231" s="26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26"/>
      <c r="R231" s="26"/>
      <c r="S231" s="26"/>
      <c r="T231" s="26"/>
    </row>
    <row r="232" spans="1:20" x14ac:dyDescent="0.2">
      <c r="A232" s="26"/>
      <c r="B232" s="26"/>
      <c r="C232" s="26"/>
      <c r="D232" s="26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26"/>
      <c r="R232" s="26"/>
      <c r="S232" s="26"/>
      <c r="T232" s="26"/>
    </row>
    <row r="233" spans="1:20" x14ac:dyDescent="0.2">
      <c r="A233" s="26"/>
      <c r="B233" s="26"/>
      <c r="C233" s="26"/>
      <c r="D233" s="26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26"/>
      <c r="R233" s="26"/>
      <c r="S233" s="26"/>
      <c r="T233" s="26"/>
    </row>
    <row r="234" spans="1:20" x14ac:dyDescent="0.2">
      <c r="A234" s="26"/>
      <c r="B234" s="26"/>
      <c r="C234" s="26"/>
      <c r="D234" s="26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26"/>
      <c r="R234" s="26"/>
      <c r="S234" s="26"/>
      <c r="T234" s="26"/>
    </row>
    <row r="235" spans="1:20" x14ac:dyDescent="0.2">
      <c r="A235" s="26"/>
      <c r="B235" s="26"/>
      <c r="C235" s="26"/>
      <c r="D235" s="26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26"/>
      <c r="R235" s="26"/>
      <c r="S235" s="26"/>
      <c r="T235" s="26"/>
    </row>
    <row r="236" spans="1:20" x14ac:dyDescent="0.2">
      <c r="A236" s="26"/>
      <c r="B236" s="26"/>
      <c r="C236" s="26"/>
      <c r="D236" s="26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26"/>
      <c r="R236" s="26"/>
      <c r="S236" s="26"/>
      <c r="T236" s="26"/>
    </row>
    <row r="237" spans="1:20" x14ac:dyDescent="0.2">
      <c r="A237" s="26"/>
      <c r="B237" s="26"/>
      <c r="C237" s="26"/>
      <c r="D237" s="26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26"/>
      <c r="R237" s="26"/>
      <c r="S237" s="26"/>
      <c r="T237" s="26"/>
    </row>
    <row r="238" spans="1:20" x14ac:dyDescent="0.2">
      <c r="A238" s="26"/>
      <c r="B238" s="26"/>
      <c r="C238" s="26"/>
      <c r="D238" s="26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26"/>
      <c r="R238" s="26"/>
      <c r="S238" s="26"/>
      <c r="T238" s="26"/>
    </row>
    <row r="239" spans="1:20" x14ac:dyDescent="0.2">
      <c r="A239" s="26"/>
      <c r="B239" s="26"/>
      <c r="C239" s="26"/>
      <c r="D239" s="26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26"/>
      <c r="R239" s="26"/>
      <c r="S239" s="26"/>
      <c r="T239" s="26"/>
    </row>
    <row r="240" spans="1:20" x14ac:dyDescent="0.2">
      <c r="A240" s="26"/>
      <c r="B240" s="26"/>
      <c r="C240" s="26"/>
      <c r="D240" s="26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26"/>
      <c r="R240" s="26"/>
      <c r="S240" s="26"/>
      <c r="T240" s="26"/>
    </row>
    <row r="241" spans="1:20" x14ac:dyDescent="0.2">
      <c r="A241" s="26"/>
      <c r="B241" s="26"/>
      <c r="C241" s="26"/>
      <c r="D241" s="26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26"/>
      <c r="R241" s="26"/>
      <c r="S241" s="26"/>
      <c r="T241" s="26"/>
    </row>
    <row r="242" spans="1:20" x14ac:dyDescent="0.2">
      <c r="A242" s="26"/>
      <c r="B242" s="26"/>
      <c r="C242" s="26"/>
      <c r="D242" s="26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26"/>
      <c r="R242" s="26"/>
      <c r="S242" s="26"/>
      <c r="T242" s="26"/>
    </row>
    <row r="243" spans="1:20" x14ac:dyDescent="0.2">
      <c r="A243" s="26"/>
      <c r="B243" s="26"/>
      <c r="C243" s="26"/>
      <c r="D243" s="26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26"/>
      <c r="R243" s="26"/>
      <c r="S243" s="26"/>
      <c r="T243" s="26"/>
    </row>
    <row r="244" spans="1:20" x14ac:dyDescent="0.2">
      <c r="A244" s="26"/>
      <c r="B244" s="26"/>
      <c r="C244" s="26"/>
      <c r="D244" s="26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26"/>
      <c r="R244" s="26"/>
      <c r="S244" s="26"/>
      <c r="T244" s="26"/>
    </row>
    <row r="245" spans="1:20" x14ac:dyDescent="0.2">
      <c r="A245" s="26"/>
      <c r="B245" s="26"/>
      <c r="C245" s="26"/>
      <c r="D245" s="26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26"/>
      <c r="R245" s="26"/>
      <c r="S245" s="26"/>
      <c r="T245" s="26"/>
    </row>
    <row r="246" spans="1:20" x14ac:dyDescent="0.2">
      <c r="A246" s="26"/>
      <c r="B246" s="26"/>
      <c r="C246" s="26"/>
      <c r="D246" s="26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26"/>
      <c r="R246" s="26"/>
      <c r="S246" s="26"/>
      <c r="T246" s="26"/>
    </row>
    <row r="247" spans="1:20" x14ac:dyDescent="0.2">
      <c r="A247" s="26"/>
      <c r="B247" s="26"/>
      <c r="C247" s="26"/>
      <c r="D247" s="26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26"/>
      <c r="R247" s="26"/>
      <c r="S247" s="26"/>
      <c r="T247" s="26"/>
    </row>
    <row r="248" spans="1:20" x14ac:dyDescent="0.2">
      <c r="A248" s="26"/>
      <c r="B248" s="26"/>
      <c r="C248" s="26"/>
      <c r="D248" s="26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26"/>
      <c r="R248" s="26"/>
      <c r="S248" s="26"/>
      <c r="T248" s="26"/>
    </row>
    <row r="249" spans="1:20" x14ac:dyDescent="0.2">
      <c r="A249" s="26"/>
      <c r="B249" s="26"/>
      <c r="C249" s="26"/>
      <c r="D249" s="26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26"/>
      <c r="R249" s="26"/>
      <c r="S249" s="26"/>
      <c r="T249" s="26"/>
    </row>
    <row r="250" spans="1:20" x14ac:dyDescent="0.2">
      <c r="A250" s="26"/>
      <c r="B250" s="26"/>
      <c r="C250" s="26"/>
      <c r="D250" s="26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26"/>
      <c r="R250" s="26"/>
      <c r="S250" s="26"/>
      <c r="T250" s="26"/>
    </row>
    <row r="251" spans="1:20" x14ac:dyDescent="0.2">
      <c r="A251" s="26"/>
      <c r="B251" s="26"/>
      <c r="C251" s="26"/>
      <c r="D251" s="26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26"/>
      <c r="R251" s="26"/>
      <c r="S251" s="26"/>
      <c r="T251" s="26"/>
    </row>
    <row r="252" spans="1:20" x14ac:dyDescent="0.2">
      <c r="A252" s="26"/>
      <c r="B252" s="26"/>
      <c r="C252" s="26"/>
      <c r="D252" s="26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26"/>
      <c r="R252" s="26"/>
      <c r="S252" s="26"/>
      <c r="T252" s="26"/>
    </row>
  </sheetData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4DE7-4C37-7B4C-A98A-4844C726B0DC}">
  <dimension ref="A1:F11"/>
  <sheetViews>
    <sheetView workbookViewId="0">
      <selection activeCell="H37" sqref="H37"/>
    </sheetView>
  </sheetViews>
  <sheetFormatPr baseColWidth="10" defaultRowHeight="16" x14ac:dyDescent="0.2"/>
  <cols>
    <col min="1" max="1" width="46.5" customWidth="1"/>
  </cols>
  <sheetData>
    <row r="1" spans="1:6" x14ac:dyDescent="0.2">
      <c r="A1" s="4" t="s">
        <v>38</v>
      </c>
    </row>
    <row r="6" spans="1:6" x14ac:dyDescent="0.2">
      <c r="A6" s="4" t="s">
        <v>45</v>
      </c>
      <c r="C6" s="3" t="s">
        <v>0</v>
      </c>
      <c r="D6" s="5">
        <v>177</v>
      </c>
      <c r="E6" s="3" t="s">
        <v>7</v>
      </c>
      <c r="F6" s="2">
        <v>171</v>
      </c>
    </row>
    <row r="7" spans="1:6" x14ac:dyDescent="0.2">
      <c r="C7" s="3" t="s">
        <v>1</v>
      </c>
      <c r="D7" s="5">
        <v>188</v>
      </c>
      <c r="E7" s="3" t="s">
        <v>8</v>
      </c>
      <c r="F7" s="2">
        <v>163</v>
      </c>
    </row>
    <row r="8" spans="1:6" x14ac:dyDescent="0.2">
      <c r="C8" s="3" t="s">
        <v>2</v>
      </c>
      <c r="D8" s="5">
        <v>202</v>
      </c>
      <c r="E8" s="3" t="s">
        <v>9</v>
      </c>
      <c r="F8" s="2">
        <v>165</v>
      </c>
    </row>
    <row r="9" spans="1:6" x14ac:dyDescent="0.2">
      <c r="C9" s="3" t="s">
        <v>3</v>
      </c>
      <c r="D9" s="5">
        <v>180</v>
      </c>
      <c r="E9" s="3" t="s">
        <v>10</v>
      </c>
      <c r="F9" s="2">
        <v>189</v>
      </c>
    </row>
    <row r="10" spans="1:6" x14ac:dyDescent="0.2">
      <c r="C10" s="3" t="s">
        <v>4</v>
      </c>
      <c r="D10" s="5">
        <v>186</v>
      </c>
      <c r="E10" s="3" t="s">
        <v>11</v>
      </c>
      <c r="F10" s="2">
        <v>179</v>
      </c>
    </row>
    <row r="11" spans="1:6" x14ac:dyDescent="0.2">
      <c r="C11" s="3" t="s">
        <v>5</v>
      </c>
      <c r="D11" s="5">
        <v>183</v>
      </c>
      <c r="E11" s="3" t="s">
        <v>12</v>
      </c>
      <c r="F11" s="2">
        <v>185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36FE-672D-3848-8544-8DC0EBF100BD}">
  <dimension ref="A1:U29"/>
  <sheetViews>
    <sheetView workbookViewId="0">
      <selection activeCell="A29" sqref="A29"/>
    </sheetView>
  </sheetViews>
  <sheetFormatPr baseColWidth="10" defaultRowHeight="16" x14ac:dyDescent="0.2"/>
  <cols>
    <col min="1" max="1" width="29.33203125" customWidth="1"/>
    <col min="3" max="3" width="27.83203125" customWidth="1"/>
    <col min="4" max="4" width="9.6640625" customWidth="1"/>
  </cols>
  <sheetData>
    <row r="1" spans="1:21" x14ac:dyDescent="0.2">
      <c r="A1" s="4" t="s">
        <v>46</v>
      </c>
    </row>
    <row r="4" spans="1:21" x14ac:dyDescent="0.2">
      <c r="A4" t="s">
        <v>147</v>
      </c>
      <c r="B4" s="3"/>
      <c r="C4" s="1" t="s">
        <v>65</v>
      </c>
      <c r="D4" t="s">
        <v>69</v>
      </c>
      <c r="E4" s="9" t="s">
        <v>71</v>
      </c>
      <c r="F4" s="9" t="s">
        <v>72</v>
      </c>
      <c r="G4" s="9" t="s">
        <v>73</v>
      </c>
      <c r="H4" s="9" t="s">
        <v>74</v>
      </c>
      <c r="I4" s="9" t="s">
        <v>75</v>
      </c>
      <c r="J4" s="9" t="s">
        <v>76</v>
      </c>
      <c r="K4" s="9" t="s">
        <v>77</v>
      </c>
      <c r="R4" s="3"/>
      <c r="S4" s="5"/>
      <c r="T4" s="3"/>
      <c r="U4" s="2"/>
    </row>
    <row r="5" spans="1:21" x14ac:dyDescent="0.2">
      <c r="B5" s="3"/>
      <c r="D5" s="9" t="s">
        <v>56</v>
      </c>
      <c r="E5" s="9" t="s">
        <v>56</v>
      </c>
      <c r="F5" s="9" t="s">
        <v>56</v>
      </c>
      <c r="G5" s="9" t="s">
        <v>56</v>
      </c>
      <c r="H5" s="9" t="s">
        <v>56</v>
      </c>
      <c r="I5" s="9" t="s">
        <v>56</v>
      </c>
      <c r="J5" s="9" t="s">
        <v>56</v>
      </c>
      <c r="K5" s="9" t="s">
        <v>56</v>
      </c>
      <c r="R5" s="3"/>
      <c r="S5" s="5"/>
      <c r="T5" s="3"/>
      <c r="U5" s="2"/>
    </row>
    <row r="6" spans="1:21" x14ac:dyDescent="0.2">
      <c r="B6" s="3"/>
      <c r="C6" s="10" t="s">
        <v>47</v>
      </c>
      <c r="D6" s="11">
        <v>47.034999999999997</v>
      </c>
      <c r="E6" s="11">
        <v>61.798000000000002</v>
      </c>
      <c r="F6" s="11">
        <v>124.97</v>
      </c>
      <c r="G6" s="11">
        <v>156.55500000000001</v>
      </c>
      <c r="H6" s="11">
        <v>168.91499999999999</v>
      </c>
      <c r="I6" s="11">
        <v>70.209999999999994</v>
      </c>
      <c r="J6" s="11">
        <v>128.57400000000001</v>
      </c>
      <c r="K6" s="11">
        <v>94.07</v>
      </c>
      <c r="R6" s="3"/>
      <c r="S6" s="5"/>
      <c r="T6" s="3"/>
      <c r="U6" s="2"/>
    </row>
    <row r="7" spans="1:21" x14ac:dyDescent="0.2">
      <c r="B7" s="3"/>
      <c r="C7" s="10" t="s">
        <v>48</v>
      </c>
      <c r="D7" s="11">
        <v>120.163</v>
      </c>
      <c r="E7" s="11">
        <v>104.71299999999999</v>
      </c>
      <c r="F7" s="11">
        <v>92.010999999999996</v>
      </c>
      <c r="G7" s="11">
        <v>115.52800000000001</v>
      </c>
      <c r="H7" s="11">
        <v>121.193</v>
      </c>
      <c r="I7" s="11">
        <v>59.222999999999999</v>
      </c>
      <c r="J7" s="11">
        <v>138.01599999999999</v>
      </c>
      <c r="K7" s="11">
        <v>108.14700000000001</v>
      </c>
      <c r="R7" s="3"/>
      <c r="S7" s="5"/>
      <c r="T7" s="3"/>
      <c r="U7" s="2"/>
    </row>
    <row r="8" spans="1:21" x14ac:dyDescent="0.2">
      <c r="B8" s="3"/>
      <c r="C8" s="10" t="s">
        <v>49</v>
      </c>
      <c r="D8" s="11">
        <v>69.350999999999999</v>
      </c>
      <c r="E8" s="11">
        <v>74.158000000000001</v>
      </c>
      <c r="F8" s="11">
        <v>110.55</v>
      </c>
      <c r="G8" s="11">
        <v>125.313</v>
      </c>
      <c r="H8" s="11"/>
      <c r="I8" s="11">
        <v>55.79</v>
      </c>
      <c r="J8" s="11">
        <v>102.825</v>
      </c>
      <c r="K8" s="11">
        <v>133.381</v>
      </c>
      <c r="R8" s="3"/>
      <c r="S8" s="5"/>
      <c r="T8" s="3"/>
      <c r="U8" s="2"/>
    </row>
    <row r="9" spans="1:21" x14ac:dyDescent="0.2">
      <c r="B9" s="3"/>
      <c r="C9" s="10" t="s">
        <v>50</v>
      </c>
      <c r="D9" s="11">
        <v>64.200999999999993</v>
      </c>
      <c r="E9" s="11">
        <v>78.448999999999998</v>
      </c>
      <c r="F9" s="11">
        <v>99.563999999999993</v>
      </c>
      <c r="G9" s="11">
        <v>95.1</v>
      </c>
      <c r="H9" s="11">
        <v>90.637</v>
      </c>
      <c r="I9" s="11">
        <v>68.835999999999999</v>
      </c>
      <c r="J9" s="11">
        <v>63.170999999999999</v>
      </c>
      <c r="K9" s="11">
        <v>112.095</v>
      </c>
      <c r="R9" s="3"/>
      <c r="S9" s="5"/>
      <c r="T9" s="3"/>
      <c r="U9" s="2"/>
    </row>
    <row r="10" spans="1:21" x14ac:dyDescent="0.2">
      <c r="B10" s="3"/>
      <c r="C10" s="10" t="s">
        <v>51</v>
      </c>
      <c r="D10" s="11">
        <v>87.376000000000005</v>
      </c>
      <c r="E10" s="11">
        <v>80.852999999999994</v>
      </c>
      <c r="F10" s="11">
        <v>64.545000000000002</v>
      </c>
      <c r="G10" s="11">
        <v>78.105999999999995</v>
      </c>
      <c r="H10" s="11">
        <v>93.555000000000007</v>
      </c>
      <c r="I10" s="11">
        <v>92.525000000000006</v>
      </c>
      <c r="J10" s="11">
        <v>106.43</v>
      </c>
      <c r="K10" s="11">
        <v>95.1</v>
      </c>
      <c r="R10" s="3"/>
      <c r="S10" s="5"/>
      <c r="T10" s="3"/>
      <c r="U10" s="2"/>
    </row>
    <row r="11" spans="1:21" x14ac:dyDescent="0.2">
      <c r="B11" s="3"/>
      <c r="C11" s="10" t="s">
        <v>52</v>
      </c>
      <c r="D11" s="11">
        <v>68.665000000000006</v>
      </c>
      <c r="E11" s="11">
        <v>82.569000000000003</v>
      </c>
      <c r="F11" s="11">
        <v>105.057</v>
      </c>
      <c r="G11" s="11">
        <v>149.86000000000001</v>
      </c>
      <c r="H11" s="11">
        <v>174.40799999999999</v>
      </c>
      <c r="I11" s="11">
        <v>96.474000000000004</v>
      </c>
      <c r="J11" s="11">
        <v>97.16</v>
      </c>
      <c r="K11" s="11">
        <v>93.04</v>
      </c>
      <c r="R11" s="3"/>
      <c r="S11" s="5"/>
      <c r="T11" s="3"/>
      <c r="U11" s="2"/>
    </row>
    <row r="12" spans="1:21" x14ac:dyDescent="0.2">
      <c r="B12" s="3"/>
      <c r="C12" s="10" t="s">
        <v>53</v>
      </c>
      <c r="D12" s="11">
        <v>97.846999999999994</v>
      </c>
      <c r="E12" s="11">
        <v>132.523</v>
      </c>
      <c r="F12" s="11">
        <v>76.903999999999996</v>
      </c>
      <c r="G12" s="11">
        <v>127.88800000000001</v>
      </c>
      <c r="H12" s="11">
        <v>116.73</v>
      </c>
      <c r="I12" s="11">
        <v>117.76</v>
      </c>
      <c r="J12" s="11">
        <v>114.155</v>
      </c>
      <c r="K12" s="11">
        <v>93.727000000000004</v>
      </c>
      <c r="R12" s="3"/>
      <c r="S12" s="3"/>
      <c r="T12" s="3"/>
      <c r="U12" s="2"/>
    </row>
    <row r="13" spans="1:21" x14ac:dyDescent="0.2">
      <c r="B13" s="3"/>
      <c r="C13" s="10" t="s">
        <v>54</v>
      </c>
      <c r="D13" s="11">
        <v>89.778999999999996</v>
      </c>
      <c r="E13" s="11">
        <v>91.323999999999998</v>
      </c>
      <c r="F13" s="11">
        <v>89.950999999999993</v>
      </c>
      <c r="G13" s="11">
        <v>81.195999999999998</v>
      </c>
      <c r="H13" s="11">
        <v>139.21700000000001</v>
      </c>
      <c r="I13" s="11">
        <v>63.343000000000004</v>
      </c>
      <c r="J13" s="11">
        <v>138.53100000000001</v>
      </c>
      <c r="K13" s="11">
        <v>56.991999999999997</v>
      </c>
      <c r="R13" s="3"/>
      <c r="S13" s="3"/>
      <c r="T13" s="3"/>
      <c r="U13" s="2"/>
    </row>
    <row r="15" spans="1:21" x14ac:dyDescent="0.2">
      <c r="A15" t="s">
        <v>108</v>
      </c>
      <c r="C15" s="11" t="s">
        <v>90</v>
      </c>
      <c r="D15" s="10">
        <f>AVERAGE(D6:D13)</f>
        <v>80.552125000000004</v>
      </c>
      <c r="E15" s="10">
        <f t="shared" ref="E15:K15" si="0">AVERAGE(E6:E13)</f>
        <v>88.298374999999993</v>
      </c>
      <c r="F15" s="10">
        <f t="shared" si="0"/>
        <v>95.444000000000003</v>
      </c>
      <c r="G15" s="10">
        <f t="shared" si="0"/>
        <v>116.19325000000001</v>
      </c>
      <c r="H15" s="10">
        <f t="shared" si="0"/>
        <v>129.23642857142858</v>
      </c>
      <c r="I15" s="10">
        <f t="shared" si="0"/>
        <v>78.020124999999993</v>
      </c>
      <c r="J15" s="10">
        <f t="shared" si="0"/>
        <v>111.10775000000001</v>
      </c>
      <c r="K15" s="10">
        <f t="shared" si="0"/>
        <v>98.318999999999988</v>
      </c>
    </row>
    <row r="18" spans="1:19" x14ac:dyDescent="0.2">
      <c r="C18" s="1" t="s">
        <v>91</v>
      </c>
      <c r="D18" t="s">
        <v>69</v>
      </c>
      <c r="E18" s="9" t="s">
        <v>71</v>
      </c>
      <c r="F18" s="9" t="s">
        <v>72</v>
      </c>
      <c r="G18" s="9" t="s">
        <v>73</v>
      </c>
      <c r="H18" s="9" t="s">
        <v>74</v>
      </c>
      <c r="I18" s="9" t="s">
        <v>75</v>
      </c>
      <c r="J18" s="9" t="s">
        <v>76</v>
      </c>
      <c r="K18" s="9" t="s">
        <v>77</v>
      </c>
      <c r="L18" s="9" t="s">
        <v>80</v>
      </c>
      <c r="M18" s="9" t="s">
        <v>81</v>
      </c>
      <c r="N18" s="9" t="s">
        <v>82</v>
      </c>
      <c r="O18" s="9" t="s">
        <v>83</v>
      </c>
    </row>
    <row r="19" spans="1:19" x14ac:dyDescent="0.2">
      <c r="D19" s="9" t="s">
        <v>56</v>
      </c>
      <c r="E19" s="9" t="s">
        <v>56</v>
      </c>
      <c r="F19" s="9" t="s">
        <v>56</v>
      </c>
      <c r="G19" s="9" t="s">
        <v>56</v>
      </c>
      <c r="H19" s="9" t="s">
        <v>56</v>
      </c>
      <c r="I19" s="9" t="s">
        <v>56</v>
      </c>
      <c r="J19" s="9" t="s">
        <v>56</v>
      </c>
      <c r="K19" s="9" t="s">
        <v>56</v>
      </c>
      <c r="L19" s="9" t="s">
        <v>56</v>
      </c>
      <c r="M19" s="9" t="s">
        <v>56</v>
      </c>
      <c r="N19" s="9" t="s">
        <v>56</v>
      </c>
      <c r="O19" s="9" t="s">
        <v>56</v>
      </c>
      <c r="P19" s="9"/>
      <c r="Q19" s="9"/>
      <c r="R19" s="9"/>
      <c r="S19" s="9"/>
    </row>
    <row r="20" spans="1:19" x14ac:dyDescent="0.2">
      <c r="C20" s="10" t="s">
        <v>47</v>
      </c>
      <c r="D20" s="11">
        <v>105.91500000000001</v>
      </c>
      <c r="E20" s="11">
        <v>80.165999999999997</v>
      </c>
      <c r="F20" s="11">
        <v>192.261</v>
      </c>
      <c r="G20" s="11">
        <v>69.007999999999996</v>
      </c>
      <c r="H20" s="11">
        <v>72.269000000000005</v>
      </c>
      <c r="I20" s="11">
        <v>83.256</v>
      </c>
      <c r="J20" s="11">
        <v>72.956000000000003</v>
      </c>
      <c r="K20" s="11">
        <v>86.346000000000004</v>
      </c>
      <c r="L20" s="11">
        <v>65.230999999999995</v>
      </c>
      <c r="M20" s="11">
        <v>107.46</v>
      </c>
      <c r="N20" s="11">
        <v>86.861000000000004</v>
      </c>
      <c r="O20" s="11">
        <v>71.926000000000002</v>
      </c>
    </row>
    <row r="21" spans="1:19" x14ac:dyDescent="0.2">
      <c r="C21" s="10" t="s">
        <v>48</v>
      </c>
      <c r="D21" s="11">
        <v>100.422</v>
      </c>
      <c r="E21" s="11">
        <v>91.838999999999999</v>
      </c>
      <c r="F21" s="11">
        <v>136.98599999999999</v>
      </c>
      <c r="G21" s="11">
        <v>109.52</v>
      </c>
      <c r="H21" s="11">
        <v>113.468</v>
      </c>
      <c r="I21" s="11">
        <v>61.283000000000001</v>
      </c>
      <c r="J21" s="11">
        <v>146.59899999999999</v>
      </c>
      <c r="K21" s="11">
        <v>152.94999999999999</v>
      </c>
      <c r="L21" s="11">
        <v>97.674999999999997</v>
      </c>
      <c r="M21" s="11">
        <v>127.029</v>
      </c>
      <c r="N21" s="11">
        <v>121.021</v>
      </c>
      <c r="O21" s="11">
        <v>109.348</v>
      </c>
    </row>
    <row r="22" spans="1:19" x14ac:dyDescent="0.2">
      <c r="C22" s="10" t="s">
        <v>49</v>
      </c>
      <c r="D22" s="11">
        <v>124.96899999999999</v>
      </c>
      <c r="E22" s="11">
        <v>98.704999999999998</v>
      </c>
      <c r="F22" s="11">
        <v>105.22799999999999</v>
      </c>
      <c r="G22" s="11">
        <v>94.242000000000004</v>
      </c>
      <c r="H22" s="11">
        <v>71.754000000000005</v>
      </c>
      <c r="I22" s="11">
        <v>70.037999999999997</v>
      </c>
      <c r="J22" s="11">
        <v>125.828</v>
      </c>
      <c r="K22" s="11">
        <v>115.7</v>
      </c>
      <c r="L22" s="11">
        <v>82.741</v>
      </c>
      <c r="M22" s="11">
        <v>137.15700000000001</v>
      </c>
      <c r="N22" s="11">
        <v>116.901</v>
      </c>
      <c r="O22" s="11">
        <v>100.422</v>
      </c>
    </row>
    <row r="23" spans="1:19" x14ac:dyDescent="0.2">
      <c r="C23" s="10" t="s">
        <v>50</v>
      </c>
      <c r="D23" s="11">
        <v>202.732</v>
      </c>
      <c r="E23" s="11">
        <v>64.545000000000002</v>
      </c>
      <c r="F23" s="11">
        <v>70.552999999999997</v>
      </c>
      <c r="G23" s="11">
        <v>43.087000000000003</v>
      </c>
      <c r="H23" s="11">
        <v>72.269000000000005</v>
      </c>
      <c r="I23" s="11">
        <v>89.436000000000007</v>
      </c>
      <c r="J23" s="11">
        <v>88.233999999999995</v>
      </c>
      <c r="K23" s="11">
        <v>102.997</v>
      </c>
      <c r="L23" s="11">
        <v>107.803</v>
      </c>
      <c r="M23" s="11">
        <v>158.958</v>
      </c>
      <c r="N23" s="11">
        <v>90.637</v>
      </c>
      <c r="O23" s="11">
        <v>81.710999999999999</v>
      </c>
    </row>
    <row r="24" spans="1:19" x14ac:dyDescent="0.2">
      <c r="C24" s="10" t="s">
        <v>51</v>
      </c>
      <c r="D24" s="11">
        <v>82.569000000000003</v>
      </c>
      <c r="E24" s="11">
        <v>76.218000000000004</v>
      </c>
      <c r="F24" s="11">
        <v>51.326999999999998</v>
      </c>
      <c r="G24" s="11">
        <v>114.67</v>
      </c>
      <c r="H24" s="11">
        <v>94.584999999999994</v>
      </c>
      <c r="I24" s="11">
        <v>117.58799999999999</v>
      </c>
      <c r="J24" s="11">
        <v>112.267</v>
      </c>
      <c r="K24" s="11">
        <v>109.52</v>
      </c>
      <c r="L24" s="11">
        <v>91.838999999999999</v>
      </c>
      <c r="M24" s="11">
        <v>100.59399999999999</v>
      </c>
      <c r="N24" s="11">
        <v>91.323999999999998</v>
      </c>
      <c r="O24" s="11">
        <v>107.288</v>
      </c>
    </row>
    <row r="25" spans="1:19" x14ac:dyDescent="0.2">
      <c r="C25" s="10" t="s">
        <v>52</v>
      </c>
      <c r="D25" s="11">
        <v>94.242000000000004</v>
      </c>
      <c r="E25" s="11">
        <v>40.512</v>
      </c>
      <c r="F25" s="11">
        <v>147.80000000000001</v>
      </c>
      <c r="G25" s="11">
        <v>105.4</v>
      </c>
      <c r="H25" s="11">
        <v>91.323999999999998</v>
      </c>
      <c r="I25" s="11">
        <v>34.332000000000001</v>
      </c>
      <c r="J25" s="11">
        <v>158.958</v>
      </c>
      <c r="K25" s="11">
        <v>91.838999999999999</v>
      </c>
      <c r="L25" s="11">
        <v>125.828</v>
      </c>
      <c r="M25" s="11">
        <v>77.763000000000005</v>
      </c>
      <c r="N25" s="11">
        <v>55.447000000000003</v>
      </c>
      <c r="O25" s="11">
        <v>80.852999999999994</v>
      </c>
    </row>
    <row r="26" spans="1:19" x14ac:dyDescent="0.2">
      <c r="C26" s="10" t="s">
        <v>53</v>
      </c>
      <c r="D26" s="11">
        <v>125.828</v>
      </c>
      <c r="E26" s="11">
        <v>87.031999999999996</v>
      </c>
      <c r="F26" s="11">
        <v>107.46</v>
      </c>
      <c r="G26" s="11">
        <v>91.152000000000001</v>
      </c>
      <c r="H26" s="11">
        <v>70.209999999999994</v>
      </c>
      <c r="I26" s="11">
        <v>103.68300000000001</v>
      </c>
      <c r="J26" s="11">
        <v>133.209</v>
      </c>
      <c r="K26" s="11">
        <v>134.06800000000001</v>
      </c>
      <c r="L26" s="11">
        <v>156.21199999999999</v>
      </c>
      <c r="M26" s="11">
        <v>61.110999999999997</v>
      </c>
      <c r="N26" s="11">
        <v>68.150000000000006</v>
      </c>
      <c r="O26" s="11">
        <v>76.561000000000007</v>
      </c>
    </row>
    <row r="27" spans="1:19" x14ac:dyDescent="0.2">
      <c r="C27" s="10" t="s">
        <v>54</v>
      </c>
      <c r="D27" s="11">
        <v>80.680999999999997</v>
      </c>
      <c r="E27" s="11">
        <v>45.834000000000003</v>
      </c>
      <c r="F27" s="11">
        <v>173.893</v>
      </c>
      <c r="G27" s="11">
        <v>57.335000000000001</v>
      </c>
      <c r="H27" s="11">
        <v>87.203999999999994</v>
      </c>
      <c r="I27" s="11">
        <v>109.69199999999999</v>
      </c>
      <c r="J27" s="11">
        <v>78.620999999999995</v>
      </c>
      <c r="K27" s="11">
        <v>105.22799999999999</v>
      </c>
      <c r="L27" s="11">
        <v>99.906999999999996</v>
      </c>
      <c r="M27" s="11">
        <v>81.367999999999995</v>
      </c>
      <c r="N27" s="11">
        <v>105.057</v>
      </c>
      <c r="O27" s="11">
        <v>86.346000000000004</v>
      </c>
    </row>
    <row r="29" spans="1:19" x14ac:dyDescent="0.2">
      <c r="A29" t="s">
        <v>108</v>
      </c>
      <c r="C29" s="11" t="s">
        <v>117</v>
      </c>
      <c r="D29" s="10">
        <f>AVERAGE(D20:D27)</f>
        <v>114.66974999999999</v>
      </c>
      <c r="E29" s="10">
        <f t="shared" ref="E29:O29" si="1">AVERAGE(E20:E27)</f>
        <v>73.106375000000014</v>
      </c>
      <c r="F29" s="10">
        <f t="shared" si="1"/>
        <v>123.1885</v>
      </c>
      <c r="G29" s="10">
        <f t="shared" si="1"/>
        <v>85.551750000000013</v>
      </c>
      <c r="H29" s="10">
        <f t="shared" si="1"/>
        <v>84.135374999999996</v>
      </c>
      <c r="I29" s="10">
        <f t="shared" si="1"/>
        <v>83.663499999999999</v>
      </c>
      <c r="J29" s="10">
        <f t="shared" si="1"/>
        <v>114.58399999999999</v>
      </c>
      <c r="K29" s="10">
        <f t="shared" si="1"/>
        <v>112.331</v>
      </c>
      <c r="L29" s="10">
        <f t="shared" si="1"/>
        <v>103.4045</v>
      </c>
      <c r="M29" s="10">
        <f t="shared" si="1"/>
        <v>106.42999999999998</v>
      </c>
      <c r="N29" s="10">
        <f t="shared" si="1"/>
        <v>91.924750000000003</v>
      </c>
      <c r="O29" s="10">
        <f t="shared" si="1"/>
        <v>89.306875000000005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89114-E960-964E-91C1-9A89C86FC6F2}">
  <dimension ref="A1:Q51"/>
  <sheetViews>
    <sheetView workbookViewId="0">
      <selection activeCell="O54" sqref="O54"/>
    </sheetView>
  </sheetViews>
  <sheetFormatPr baseColWidth="10" defaultRowHeight="16" x14ac:dyDescent="0.2"/>
  <cols>
    <col min="2" max="2" width="14.6640625" customWidth="1"/>
  </cols>
  <sheetData>
    <row r="1" spans="1:16" x14ac:dyDescent="0.2">
      <c r="A1" s="4" t="s">
        <v>92</v>
      </c>
    </row>
    <row r="9" spans="1:16" x14ac:dyDescent="0.2">
      <c r="C9" s="44"/>
      <c r="D9" s="13"/>
      <c r="E9" s="13"/>
      <c r="F9" s="13"/>
      <c r="G9" s="13"/>
      <c r="H9" s="13"/>
      <c r="I9" s="13"/>
      <c r="J9" s="13"/>
      <c r="K9" s="13"/>
    </row>
    <row r="15" spans="1:16" x14ac:dyDescent="0.2">
      <c r="N15" s="21"/>
      <c r="P15" s="21"/>
    </row>
    <row r="16" spans="1:16" x14ac:dyDescent="0.2">
      <c r="O16" s="45"/>
      <c r="P16" s="46"/>
    </row>
    <row r="17" spans="3:17" x14ac:dyDescent="0.2">
      <c r="N17" s="45"/>
      <c r="O17" s="45"/>
      <c r="P17" s="45"/>
    </row>
    <row r="18" spans="3:17" x14ac:dyDescent="0.2">
      <c r="N18" s="45"/>
      <c r="O18" s="45"/>
      <c r="P18" s="45"/>
    </row>
    <row r="19" spans="3:17" x14ac:dyDescent="0.2">
      <c r="N19" s="45"/>
      <c r="O19" s="45"/>
      <c r="P19" s="45"/>
    </row>
    <row r="21" spans="3:17" x14ac:dyDescent="0.2">
      <c r="M21" s="21"/>
      <c r="N21" s="21"/>
      <c r="O21" s="21"/>
      <c r="P21" s="21"/>
      <c r="Q21" s="21"/>
    </row>
    <row r="22" spans="3:17" x14ac:dyDescent="0.2">
      <c r="M22" s="21"/>
      <c r="N22" s="21"/>
      <c r="O22" s="21"/>
      <c r="P22" s="21"/>
      <c r="Q22" s="21"/>
    </row>
    <row r="23" spans="3:17" x14ac:dyDescent="0.2">
      <c r="M23" s="21"/>
      <c r="N23" s="21"/>
      <c r="O23" s="21"/>
      <c r="P23" s="21"/>
      <c r="Q23" s="21"/>
    </row>
    <row r="24" spans="3:17" x14ac:dyDescent="0.2">
      <c r="M24" s="21"/>
      <c r="N24" s="21"/>
      <c r="O24" s="21"/>
      <c r="P24" s="21"/>
      <c r="Q24" s="21"/>
    </row>
    <row r="25" spans="3:17" x14ac:dyDescent="0.2">
      <c r="M25" s="21"/>
      <c r="Q25" s="21"/>
    </row>
    <row r="26" spans="3:17" x14ac:dyDescent="0.2">
      <c r="M26" s="21"/>
      <c r="Q26" s="21"/>
    </row>
    <row r="27" spans="3:17" x14ac:dyDescent="0.2">
      <c r="M27" s="21"/>
      <c r="Q27" s="21"/>
    </row>
    <row r="28" spans="3:17" x14ac:dyDescent="0.2">
      <c r="M28" s="21"/>
      <c r="Q28" s="21"/>
    </row>
    <row r="29" spans="3:17" x14ac:dyDescent="0.2">
      <c r="M29" s="21"/>
      <c r="Q29" s="21"/>
    </row>
    <row r="30" spans="3:17" x14ac:dyDescent="0.2">
      <c r="C30" s="44"/>
      <c r="D30" s="13"/>
      <c r="E30" s="13"/>
      <c r="F30" s="13"/>
      <c r="G30" s="13"/>
      <c r="H30" s="13"/>
      <c r="I30" s="13"/>
      <c r="J30" s="13"/>
      <c r="K30" s="13"/>
      <c r="M30" s="21"/>
      <c r="N30" s="21"/>
      <c r="O30" s="21"/>
      <c r="P30" s="21"/>
      <c r="Q30" s="21"/>
    </row>
    <row r="31" spans="3:17" x14ac:dyDescent="0.2">
      <c r="M31" s="21"/>
      <c r="N31" s="21"/>
      <c r="O31" s="21"/>
      <c r="P31" s="21"/>
      <c r="Q31" s="21"/>
    </row>
    <row r="32" spans="3:17" x14ac:dyDescent="0.2">
      <c r="M32" s="21"/>
      <c r="N32" s="21"/>
      <c r="O32" s="21"/>
      <c r="P32" s="21"/>
      <c r="Q32" s="21"/>
    </row>
    <row r="33" spans="13:17" x14ac:dyDescent="0.2">
      <c r="M33" s="21"/>
      <c r="N33" s="21"/>
      <c r="O33" s="21"/>
      <c r="P33" s="21"/>
      <c r="Q33" s="21"/>
    </row>
    <row r="34" spans="13:17" x14ac:dyDescent="0.2">
      <c r="M34" s="21"/>
      <c r="N34" s="21"/>
      <c r="O34" s="21"/>
      <c r="P34" s="21"/>
      <c r="Q34" s="21"/>
    </row>
    <row r="51" spans="3:11" x14ac:dyDescent="0.2">
      <c r="C51" s="44"/>
      <c r="D51" s="13"/>
      <c r="E51" s="13"/>
      <c r="F51" s="13"/>
      <c r="G51" s="13"/>
      <c r="H51" s="13"/>
      <c r="I51" s="13"/>
      <c r="J51" s="13"/>
      <c r="K51" s="13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ACD0D-13DD-6F44-AB48-836257D921E3}">
  <dimension ref="A1:BJ250"/>
  <sheetViews>
    <sheetView topLeftCell="A36" workbookViewId="0">
      <selection activeCell="A53" sqref="A53"/>
    </sheetView>
  </sheetViews>
  <sheetFormatPr baseColWidth="10" defaultRowHeight="16" x14ac:dyDescent="0.2"/>
  <cols>
    <col min="1" max="1" width="41.33203125" style="39" customWidth="1"/>
    <col min="2" max="2" width="45.5" style="39" customWidth="1"/>
    <col min="3" max="16384" width="10.83203125" style="39"/>
  </cols>
  <sheetData>
    <row r="1" spans="1:56" x14ac:dyDescent="0.2">
      <c r="A1" s="23" t="s">
        <v>261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s="40" customFormat="1" x14ac:dyDescent="0.2">
      <c r="A3" s="4" t="s">
        <v>188</v>
      </c>
      <c r="B3" s="18" t="s">
        <v>65</v>
      </c>
      <c r="C3" s="95" t="s">
        <v>182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4" t="s">
        <v>184</v>
      </c>
      <c r="O3" s="94"/>
      <c r="P3" s="94"/>
      <c r="Q3" s="94"/>
      <c r="R3" s="94"/>
      <c r="S3" s="94"/>
      <c r="T3" s="94"/>
      <c r="U3" s="16" t="s">
        <v>183</v>
      </c>
      <c r="V3" s="16"/>
      <c r="W3" s="16"/>
      <c r="X3" s="16"/>
      <c r="Y3" s="16"/>
      <c r="Z3" s="16"/>
      <c r="AA3" s="16"/>
      <c r="AB3" s="16"/>
      <c r="AC3" s="16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</row>
    <row r="4" spans="1:56" x14ac:dyDescent="0.2">
      <c r="A4" s="3"/>
      <c r="B4" s="3"/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7" t="s">
        <v>124</v>
      </c>
      <c r="I4" s="7" t="s">
        <v>125</v>
      </c>
      <c r="J4" s="7" t="s">
        <v>126</v>
      </c>
      <c r="K4" s="7" t="s">
        <v>127</v>
      </c>
      <c r="L4" s="7" t="s">
        <v>128</v>
      </c>
      <c r="M4" s="7" t="s">
        <v>181</v>
      </c>
      <c r="N4" s="7" t="s">
        <v>119</v>
      </c>
      <c r="O4" s="7" t="s">
        <v>120</v>
      </c>
      <c r="P4" s="7" t="s">
        <v>121</v>
      </c>
      <c r="Q4" s="7" t="s">
        <v>122</v>
      </c>
      <c r="R4" s="7" t="s">
        <v>123</v>
      </c>
      <c r="S4" s="7" t="s">
        <v>124</v>
      </c>
      <c r="T4" s="7" t="s">
        <v>125</v>
      </c>
      <c r="U4" s="7" t="s">
        <v>119</v>
      </c>
      <c r="V4" s="7" t="s">
        <v>120</v>
      </c>
      <c r="W4" s="7" t="s">
        <v>121</v>
      </c>
      <c r="X4" s="7" t="s">
        <v>122</v>
      </c>
      <c r="Y4" s="7" t="s">
        <v>123</v>
      </c>
      <c r="Z4" s="7" t="s">
        <v>124</v>
      </c>
      <c r="AA4" s="7" t="s">
        <v>125</v>
      </c>
      <c r="AB4" s="7" t="s">
        <v>126</v>
      </c>
      <c r="AC4" s="7" t="s">
        <v>127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</row>
    <row r="5" spans="1:56" x14ac:dyDescent="0.2">
      <c r="A5" s="3"/>
      <c r="B5" s="3" t="s">
        <v>180</v>
      </c>
      <c r="C5" s="3">
        <v>5.8049999999999997E-2</v>
      </c>
      <c r="D5" s="3">
        <v>9.4020000000000006E-2</v>
      </c>
      <c r="E5" s="3">
        <v>3.696E-2</v>
      </c>
      <c r="F5" s="3">
        <v>3.6139999999999999E-2</v>
      </c>
      <c r="G5" s="3">
        <v>4.7879999999999999E-2</v>
      </c>
      <c r="H5" s="3">
        <v>0.10012</v>
      </c>
      <c r="I5" s="3">
        <v>6.6479999999999997E-2</v>
      </c>
      <c r="J5" s="3">
        <v>3.1379999999999998E-2</v>
      </c>
      <c r="K5" s="3">
        <v>2.068E-2</v>
      </c>
      <c r="L5" s="3">
        <v>7.5340000000000004E-2</v>
      </c>
      <c r="M5" s="3">
        <v>4.138E-2</v>
      </c>
      <c r="N5" s="3">
        <v>7.1249999999999994E-2</v>
      </c>
      <c r="O5" s="3">
        <v>0.2198</v>
      </c>
      <c r="P5" s="3">
        <v>2.298E-2</v>
      </c>
      <c r="Q5" s="3">
        <v>5.6800000000000003E-2</v>
      </c>
      <c r="R5" s="3">
        <v>2.8660000000000001E-2</v>
      </c>
      <c r="S5" s="3">
        <v>5.0610000000000002E-2</v>
      </c>
      <c r="T5" s="3">
        <v>7.782E-2</v>
      </c>
      <c r="U5" s="3">
        <v>9.9299999999999999E-2</v>
      </c>
      <c r="V5" s="3">
        <v>4.4760000000000001E-2</v>
      </c>
      <c r="W5" s="3">
        <v>8.4169999999999995E-2</v>
      </c>
      <c r="X5" s="3">
        <v>0.18692</v>
      </c>
      <c r="Y5" s="3">
        <v>5.3449999999999998E-2</v>
      </c>
      <c r="Z5" s="3">
        <v>4.3240000000000001E-2</v>
      </c>
      <c r="AA5" s="3">
        <v>0.19950999999999999</v>
      </c>
      <c r="AB5" s="3">
        <v>0.19950999999999999</v>
      </c>
      <c r="AC5" s="3">
        <v>3.807E-2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</row>
    <row r="6" spans="1:56" x14ac:dyDescent="0.2">
      <c r="A6" s="3"/>
      <c r="B6" s="3" t="s">
        <v>148</v>
      </c>
      <c r="C6" s="3">
        <v>1.247E-2</v>
      </c>
      <c r="D6" s="3">
        <v>3.585E-2</v>
      </c>
      <c r="E6" s="3">
        <v>2.7140000000000001E-2</v>
      </c>
      <c r="F6" s="3">
        <v>0.11194</v>
      </c>
      <c r="G6" s="3">
        <v>9.8330000000000001E-2</v>
      </c>
      <c r="H6" s="3">
        <v>6.5519999999999995E-2</v>
      </c>
      <c r="I6" s="3">
        <v>0.10453999999999999</v>
      </c>
      <c r="J6" s="3">
        <v>3.3489999999999999E-2</v>
      </c>
      <c r="K6" s="3">
        <v>0.10979999999999999</v>
      </c>
      <c r="L6" s="3">
        <v>9.3270000000000006E-2</v>
      </c>
      <c r="M6" s="3">
        <v>0.19219</v>
      </c>
      <c r="N6" s="3">
        <v>4.1399999999999999E-2</v>
      </c>
      <c r="O6" s="3">
        <v>8.541E-2</v>
      </c>
      <c r="P6" s="3">
        <v>1.9890000000000001E-2</v>
      </c>
      <c r="Q6" s="3">
        <v>9.3079999999999996E-2</v>
      </c>
      <c r="R6" s="3">
        <v>2.4910000000000002E-2</v>
      </c>
      <c r="S6" s="3">
        <v>4.999E-2</v>
      </c>
      <c r="T6" s="3">
        <v>3.7719999999999997E-2</v>
      </c>
      <c r="U6" s="3">
        <v>4.4389999999999999E-2</v>
      </c>
      <c r="V6" s="3"/>
      <c r="W6" s="3">
        <v>5.5460000000000002E-2</v>
      </c>
      <c r="X6" s="3">
        <v>2.511E-2</v>
      </c>
      <c r="Y6" s="3">
        <v>0.16138</v>
      </c>
      <c r="Z6" s="3">
        <v>7.1809999999999999E-2</v>
      </c>
      <c r="AA6" s="3">
        <v>0.12651999999999999</v>
      </c>
      <c r="AB6" s="3">
        <v>1.5089999999999999E-2</v>
      </c>
      <c r="AC6" s="3">
        <v>5.33E-2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x14ac:dyDescent="0.2">
      <c r="A7" s="3"/>
      <c r="B7" s="3" t="s">
        <v>149</v>
      </c>
      <c r="C7" s="3">
        <v>7.3000000000000001E-3</v>
      </c>
      <c r="D7" s="3">
        <v>3.0689999999999999E-2</v>
      </c>
      <c r="E7" s="3">
        <v>7.1120000000000003E-2</v>
      </c>
      <c r="F7" s="3">
        <v>8.2100000000000006E-2</v>
      </c>
      <c r="G7" s="3">
        <v>7.6719999999999997E-2</v>
      </c>
      <c r="H7" s="3">
        <v>4.2430000000000002E-2</v>
      </c>
      <c r="I7" s="3">
        <v>3.7670000000000002E-2</v>
      </c>
      <c r="J7" s="3">
        <v>0.10213999999999999</v>
      </c>
      <c r="K7" s="3">
        <v>8.201E-2</v>
      </c>
      <c r="L7" s="3">
        <v>4.8860000000000001E-2</v>
      </c>
      <c r="M7" s="3">
        <v>2.955E-2</v>
      </c>
      <c r="N7" s="3"/>
      <c r="O7" s="3">
        <v>4.4060000000000002E-2</v>
      </c>
      <c r="P7" s="3">
        <v>8.0990000000000006E-2</v>
      </c>
      <c r="Q7" s="3">
        <v>6.9169999999999995E-2</v>
      </c>
      <c r="R7" s="3">
        <v>0.17674999999999999</v>
      </c>
      <c r="S7" s="3"/>
      <c r="T7" s="3">
        <v>3.6049999999999999E-2</v>
      </c>
      <c r="U7" s="3"/>
      <c r="V7" s="3"/>
      <c r="W7" s="3">
        <v>0.16366</v>
      </c>
      <c r="X7" s="3">
        <v>6.2120000000000002E-2</v>
      </c>
      <c r="Y7" s="3">
        <v>9.5909999999999995E-2</v>
      </c>
      <c r="Z7" s="3">
        <v>6.4479999999999996E-2</v>
      </c>
      <c r="AA7" s="3">
        <v>4.8480000000000002E-2</v>
      </c>
      <c r="AB7" s="3">
        <v>1.448E-2</v>
      </c>
      <c r="AC7" s="3">
        <v>4.718E-2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x14ac:dyDescent="0.2">
      <c r="A8" s="3"/>
      <c r="B8" s="3" t="s">
        <v>150</v>
      </c>
      <c r="C8" s="3"/>
      <c r="D8" s="3">
        <v>3.8870000000000002E-2</v>
      </c>
      <c r="E8" s="3">
        <v>3.8809999999999997E-2</v>
      </c>
      <c r="F8" s="3">
        <v>3.7879999999999997E-2</v>
      </c>
      <c r="G8" s="3">
        <v>5.7970000000000001E-2</v>
      </c>
      <c r="H8" s="3">
        <v>7.0059999999999997E-2</v>
      </c>
      <c r="I8" s="3">
        <v>3.9309999999999998E-2</v>
      </c>
      <c r="J8" s="3">
        <v>0.14659</v>
      </c>
      <c r="K8" s="3">
        <v>1.12E-2</v>
      </c>
      <c r="L8" s="3">
        <v>7.5560000000000002E-2</v>
      </c>
      <c r="M8" s="3">
        <v>2.504E-2</v>
      </c>
      <c r="N8" s="3"/>
      <c r="O8" s="3">
        <v>2.8080000000000001E-2</v>
      </c>
      <c r="P8" s="3">
        <v>2.1180000000000001E-2</v>
      </c>
      <c r="Q8" s="3">
        <v>0.17916000000000001</v>
      </c>
      <c r="R8" s="3">
        <v>4.2799999999999998E-2</v>
      </c>
      <c r="S8" s="3"/>
      <c r="T8" s="3">
        <v>5.4629999999999998E-2</v>
      </c>
      <c r="U8" s="3"/>
      <c r="V8" s="3"/>
      <c r="W8" s="3">
        <v>9.8489999999999994E-2</v>
      </c>
      <c r="X8" s="3"/>
      <c r="Y8" s="3">
        <v>5.8880000000000002E-2</v>
      </c>
      <c r="Z8" s="3">
        <v>2.6190000000000001E-2</v>
      </c>
      <c r="AA8" s="3">
        <v>1.9429999999999999E-2</v>
      </c>
      <c r="AB8" s="3">
        <v>0.10494000000000001</v>
      </c>
      <c r="AC8" s="3">
        <v>0.21933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x14ac:dyDescent="0.2">
      <c r="A9" s="3"/>
      <c r="B9" s="3" t="s">
        <v>151</v>
      </c>
      <c r="C9" s="3"/>
      <c r="D9" s="3"/>
      <c r="E9" s="3"/>
      <c r="F9" s="3">
        <v>2.5180000000000001E-2</v>
      </c>
      <c r="G9" s="3"/>
      <c r="H9" s="3">
        <v>4.0439999999999997E-2</v>
      </c>
      <c r="I9" s="3">
        <v>2.6440000000000002E-2</v>
      </c>
      <c r="J9" s="3">
        <v>4.589E-2</v>
      </c>
      <c r="K9" s="3">
        <v>1.499E-2</v>
      </c>
      <c r="L9" s="3">
        <v>0.10496</v>
      </c>
      <c r="M9" s="3">
        <v>4.1270000000000001E-2</v>
      </c>
      <c r="N9" s="3"/>
      <c r="O9" s="3">
        <v>9.74E-2</v>
      </c>
      <c r="P9" s="3">
        <v>4.6719999999999998E-2</v>
      </c>
      <c r="Q9" s="3">
        <v>5.7149999999999999E-2</v>
      </c>
      <c r="R9" s="3"/>
      <c r="S9" s="3"/>
      <c r="T9" s="3">
        <v>3.2779999999999997E-2</v>
      </c>
      <c r="U9" s="3"/>
      <c r="V9" s="3"/>
      <c r="W9" s="3">
        <v>0.12418</v>
      </c>
      <c r="X9" s="3"/>
      <c r="Y9" s="3">
        <v>5.8880000000000002E-2</v>
      </c>
      <c r="Z9" s="3">
        <v>9.153E-2</v>
      </c>
      <c r="AA9" s="3">
        <v>0.15214</v>
      </c>
      <c r="AB9" s="3">
        <v>2.2630000000000001E-2</v>
      </c>
      <c r="AC9" s="3">
        <v>3.2370000000000003E-2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x14ac:dyDescent="0.2">
      <c r="A10" s="3"/>
      <c r="B10" s="3" t="s">
        <v>152</v>
      </c>
      <c r="C10" s="3"/>
      <c r="D10" s="3"/>
      <c r="E10" s="3"/>
      <c r="F10" s="3">
        <v>2.6190000000000001E-2</v>
      </c>
      <c r="G10" s="3"/>
      <c r="H10" s="3"/>
      <c r="I10" s="3">
        <v>7.3580000000000007E-2</v>
      </c>
      <c r="J10" s="3">
        <v>4.2340000000000003E-2</v>
      </c>
      <c r="K10" s="3">
        <v>2.308E-2</v>
      </c>
      <c r="L10" s="3">
        <v>5.3650000000000003E-2</v>
      </c>
      <c r="M10" s="3"/>
      <c r="N10" s="3"/>
      <c r="O10" s="3">
        <v>4.8770000000000001E-2</v>
      </c>
      <c r="P10" s="3">
        <v>6.8799999999999998E-3</v>
      </c>
      <c r="Q10" s="3"/>
      <c r="R10" s="3"/>
      <c r="S10" s="3"/>
      <c r="T10" s="3">
        <v>0.12021999999999999</v>
      </c>
      <c r="U10" s="3"/>
      <c r="V10" s="3"/>
      <c r="W10" s="3">
        <v>5.738E-2</v>
      </c>
      <c r="X10" s="3"/>
      <c r="Y10" s="3">
        <v>5.0509999999999999E-2</v>
      </c>
      <c r="Z10" s="3">
        <v>7.2900000000000006E-2</v>
      </c>
      <c r="AA10" s="3">
        <v>5.5649999999999998E-2</v>
      </c>
      <c r="AB10" s="3">
        <v>7.9729999999999995E-2</v>
      </c>
      <c r="AC10" s="3">
        <v>7.4510000000000007E-2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x14ac:dyDescent="0.2">
      <c r="A11" s="3"/>
      <c r="B11" s="3" t="s">
        <v>153</v>
      </c>
      <c r="C11" s="3"/>
      <c r="D11" s="3"/>
      <c r="E11" s="3"/>
      <c r="F11" s="3">
        <v>2.9989999999999999E-2</v>
      </c>
      <c r="G11" s="3"/>
      <c r="H11" s="3"/>
      <c r="I11" s="3">
        <v>5.3379999999999997E-2</v>
      </c>
      <c r="J11" s="3">
        <v>3.6609999999999997E-2</v>
      </c>
      <c r="K11" s="3">
        <v>4.913E-2</v>
      </c>
      <c r="L11" s="3"/>
      <c r="M11" s="3"/>
      <c r="N11" s="3"/>
      <c r="O11" s="3">
        <v>8.9550000000000005E-2</v>
      </c>
      <c r="P11" s="3">
        <v>2.4330000000000001E-2</v>
      </c>
      <c r="Q11" s="3"/>
      <c r="R11" s="3"/>
      <c r="S11" s="3"/>
      <c r="T11" s="3"/>
      <c r="U11" s="3"/>
      <c r="V11" s="3"/>
      <c r="W11" s="3"/>
      <c r="X11" s="3"/>
      <c r="Y11" s="3">
        <v>0.15870999999999999</v>
      </c>
      <c r="Z11" s="3">
        <v>6.5670000000000006E-2</v>
      </c>
      <c r="AA11" s="3">
        <v>2.2159999999999999E-2</v>
      </c>
      <c r="AB11" s="3">
        <v>5.8380000000000001E-2</v>
      </c>
      <c r="AC11" s="3">
        <v>0.10215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x14ac:dyDescent="0.2">
      <c r="A12" s="3"/>
      <c r="B12" s="3" t="s">
        <v>154</v>
      </c>
      <c r="C12" s="3"/>
      <c r="D12" s="3"/>
      <c r="E12" s="3"/>
      <c r="F12" s="3">
        <v>8.6239999999999997E-2</v>
      </c>
      <c r="G12" s="3"/>
      <c r="H12" s="3"/>
      <c r="I12" s="3">
        <v>7.6899999999999998E-3</v>
      </c>
      <c r="J12" s="3"/>
      <c r="K12" s="3">
        <v>2.5989999999999999E-2</v>
      </c>
      <c r="L12" s="3"/>
      <c r="M12" s="3"/>
      <c r="N12" s="3"/>
      <c r="O12" s="3">
        <v>0.18661</v>
      </c>
      <c r="P12" s="3">
        <v>1.9890000000000001E-2</v>
      </c>
      <c r="Q12" s="3"/>
      <c r="R12" s="3"/>
      <c r="S12" s="3"/>
      <c r="T12" s="3"/>
      <c r="U12" s="3"/>
      <c r="V12" s="3"/>
      <c r="W12" s="3"/>
      <c r="X12" s="3"/>
      <c r="Y12" s="3">
        <v>0.10034</v>
      </c>
      <c r="Z12" s="3">
        <v>7.7490000000000003E-2</v>
      </c>
      <c r="AA12" s="3">
        <v>6.651E-2</v>
      </c>
      <c r="AB12" s="3">
        <v>5.8380000000000001E-2</v>
      </c>
      <c r="AC12" s="3">
        <v>4.9399999999999999E-2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x14ac:dyDescent="0.2">
      <c r="A13" s="3"/>
      <c r="B13" s="3" t="s">
        <v>155</v>
      </c>
      <c r="C13" s="3"/>
      <c r="D13" s="3"/>
      <c r="E13" s="3"/>
      <c r="F13" s="3"/>
      <c r="G13" s="3"/>
      <c r="H13" s="3"/>
      <c r="I13" s="3">
        <v>1.3050000000000001E-2</v>
      </c>
      <c r="J13" s="3"/>
      <c r="K13" s="3">
        <v>2.2859999999999998E-2</v>
      </c>
      <c r="L13" s="3"/>
      <c r="M13" s="3"/>
      <c r="N13" s="3"/>
      <c r="O13" s="3">
        <v>4.6829999999999997E-2</v>
      </c>
      <c r="P13" s="3">
        <v>2.1190000000000001E-2</v>
      </c>
      <c r="Q13" s="3"/>
      <c r="R13" s="3"/>
      <c r="S13" s="3"/>
      <c r="T13" s="3"/>
      <c r="U13" s="3"/>
      <c r="V13" s="3"/>
      <c r="W13" s="3"/>
      <c r="X13" s="3"/>
      <c r="Y13" s="3">
        <v>6.694E-2</v>
      </c>
      <c r="Z13" s="3"/>
      <c r="AA13" s="3">
        <v>3.6859999999999997E-2</v>
      </c>
      <c r="AB13" s="3">
        <v>4.956E-2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x14ac:dyDescent="0.2">
      <c r="A14" s="3"/>
      <c r="B14" s="3" t="s">
        <v>156</v>
      </c>
      <c r="C14" s="3"/>
      <c r="D14" s="3"/>
      <c r="E14" s="3"/>
      <c r="F14" s="3"/>
      <c r="G14" s="3"/>
      <c r="H14" s="3"/>
      <c r="I14" s="3"/>
      <c r="J14" s="3"/>
      <c r="K14" s="3">
        <v>2.8629999999999999E-2</v>
      </c>
      <c r="L14" s="3"/>
      <c r="M14" s="3"/>
      <c r="N14" s="3"/>
      <c r="O14" s="3">
        <v>3.288E-2</v>
      </c>
      <c r="P14" s="3">
        <v>0.03</v>
      </c>
      <c r="Q14" s="3"/>
      <c r="R14" s="3"/>
      <c r="S14" s="3"/>
      <c r="T14" s="3"/>
      <c r="U14" s="3"/>
      <c r="V14" s="3"/>
      <c r="W14" s="3"/>
      <c r="X14" s="3"/>
      <c r="Y14" s="3">
        <v>0.43991000000000002</v>
      </c>
      <c r="Z14" s="3"/>
      <c r="AA14" s="3">
        <v>5.7200000000000001E-2</v>
      </c>
      <c r="AB14" s="3">
        <v>3.8429999999999999E-2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x14ac:dyDescent="0.2">
      <c r="A15" s="3"/>
      <c r="B15" s="3" t="s">
        <v>157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8.1189999999999998E-2</v>
      </c>
      <c r="P15" s="3">
        <v>2.5579999999999999E-2</v>
      </c>
      <c r="Q15" s="3"/>
      <c r="R15" s="3"/>
      <c r="S15" s="3"/>
      <c r="T15" s="3"/>
      <c r="U15" s="3"/>
      <c r="V15" s="3"/>
      <c r="W15" s="3"/>
      <c r="X15" s="3"/>
      <c r="Y15" s="3">
        <v>0.12892000000000001</v>
      </c>
      <c r="Z15" s="3"/>
      <c r="AA15" s="3">
        <v>2.6630000000000001E-2</v>
      </c>
      <c r="AB15" s="3">
        <v>8.2070000000000004E-2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x14ac:dyDescent="0.2">
      <c r="A16" s="3"/>
      <c r="B16" s="3" t="s">
        <v>158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2.443E-2</v>
      </c>
      <c r="Q16" s="3"/>
      <c r="R16" s="3"/>
      <c r="S16" s="3"/>
      <c r="T16" s="3"/>
      <c r="U16" s="3"/>
      <c r="V16" s="3"/>
      <c r="W16" s="3"/>
      <c r="X16" s="3"/>
      <c r="Y16" s="3">
        <v>6.0679999999999998E-2</v>
      </c>
      <c r="Z16" s="3"/>
      <c r="AA16" s="3">
        <v>1.8020000000000001E-2</v>
      </c>
      <c r="AB16" s="3">
        <v>4.2459999999999998E-2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x14ac:dyDescent="0.2">
      <c r="A17" s="3"/>
      <c r="B17" s="3" t="s">
        <v>159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3.5990000000000001E-2</v>
      </c>
      <c r="Z17" s="3"/>
      <c r="AA17" s="3"/>
      <c r="AB17" s="3">
        <v>0.1069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x14ac:dyDescent="0.2">
      <c r="A18" s="3"/>
      <c r="B18" s="3" t="s">
        <v>160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4.2389999999999997E-2</v>
      </c>
      <c r="Z18" s="3"/>
      <c r="AA18" s="3"/>
      <c r="AB18" s="3">
        <v>5.7239999999999999E-2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x14ac:dyDescent="0.2">
      <c r="A19" s="3"/>
      <c r="B19" s="3" t="s">
        <v>161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0.11462</v>
      </c>
      <c r="Z19" s="3"/>
      <c r="AA19" s="3"/>
      <c r="AB19" s="3">
        <v>5.4850000000000003E-2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x14ac:dyDescent="0.2">
      <c r="A20" s="3"/>
      <c r="B20" s="3" t="s">
        <v>162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7.0430000000000006E-2</v>
      </c>
      <c r="Z20" s="3"/>
      <c r="AA20" s="3"/>
      <c r="AB20" s="3">
        <v>0.11436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x14ac:dyDescent="0.2">
      <c r="A21" s="3"/>
      <c r="B21" s="3" t="s">
        <v>163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5.7489999999999999E-2</v>
      </c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x14ac:dyDescent="0.2">
      <c r="A22" s="3"/>
      <c r="B22" s="3" t="s">
        <v>164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x14ac:dyDescent="0.2">
      <c r="A23" s="3"/>
      <c r="B23" s="3" t="s">
        <v>165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x14ac:dyDescent="0.2">
      <c r="A24" s="3"/>
      <c r="B24" s="3" t="s">
        <v>166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x14ac:dyDescent="0.2">
      <c r="A25" s="3"/>
      <c r="B25" s="3" t="s">
        <v>167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x14ac:dyDescent="0.2">
      <c r="A26" s="3"/>
      <c r="B26" s="3" t="s">
        <v>168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 x14ac:dyDescent="0.2">
      <c r="A27" s="3"/>
      <c r="B27" s="3" t="s">
        <v>169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x14ac:dyDescent="0.2">
      <c r="A28" s="3"/>
      <c r="B28" s="3" t="s">
        <v>170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x14ac:dyDescent="0.2">
      <c r="A29" s="3"/>
      <c r="B29" s="3" t="s">
        <v>171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x14ac:dyDescent="0.2">
      <c r="A30" s="3"/>
      <c r="B30" s="3" t="s">
        <v>172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 x14ac:dyDescent="0.2">
      <c r="A31" s="3"/>
      <c r="B31" s="3" t="s">
        <v>173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x14ac:dyDescent="0.2">
      <c r="A32" s="3"/>
      <c r="B32" s="3" t="s">
        <v>174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</row>
    <row r="33" spans="1:62" x14ac:dyDescent="0.2">
      <c r="A33" s="3"/>
      <c r="B33" s="3" t="s">
        <v>175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</row>
    <row r="34" spans="1:62" x14ac:dyDescent="0.2">
      <c r="A34" s="3"/>
      <c r="B34" s="3" t="s">
        <v>176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</row>
    <row r="35" spans="1:62" x14ac:dyDescent="0.2">
      <c r="A35" s="3"/>
      <c r="B35" s="3" t="s">
        <v>177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</row>
    <row r="36" spans="1:62" x14ac:dyDescent="0.2">
      <c r="A36" s="3"/>
      <c r="B36" s="3" t="s">
        <v>178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</row>
    <row r="37" spans="1:62" x14ac:dyDescent="0.2">
      <c r="A37" s="3"/>
      <c r="B37" s="3" t="s">
        <v>179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</row>
    <row r="38" spans="1:6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</row>
    <row r="39" spans="1:6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</row>
    <row r="40" spans="1:62" x14ac:dyDescent="0.2">
      <c r="A40" s="3" t="s">
        <v>108</v>
      </c>
      <c r="B40" s="60" t="s">
        <v>187</v>
      </c>
      <c r="C40" s="57">
        <f t="shared" ref="C40:AC40" si="0">COUNT(C5:C37)</f>
        <v>3</v>
      </c>
      <c r="D40" s="57">
        <f t="shared" si="0"/>
        <v>4</v>
      </c>
      <c r="E40" s="57">
        <f t="shared" si="0"/>
        <v>4</v>
      </c>
      <c r="F40" s="57">
        <f t="shared" si="0"/>
        <v>8</v>
      </c>
      <c r="G40" s="57">
        <f t="shared" si="0"/>
        <v>4</v>
      </c>
      <c r="H40" s="57">
        <f t="shared" si="0"/>
        <v>5</v>
      </c>
      <c r="I40" s="57">
        <f t="shared" si="0"/>
        <v>9</v>
      </c>
      <c r="J40" s="57">
        <f t="shared" si="0"/>
        <v>7</v>
      </c>
      <c r="K40" s="57">
        <f t="shared" si="0"/>
        <v>10</v>
      </c>
      <c r="L40" s="57">
        <f t="shared" si="0"/>
        <v>6</v>
      </c>
      <c r="M40" s="57">
        <f t="shared" si="0"/>
        <v>5</v>
      </c>
      <c r="N40" s="57">
        <f t="shared" si="0"/>
        <v>2</v>
      </c>
      <c r="O40" s="57">
        <f t="shared" si="0"/>
        <v>11</v>
      </c>
      <c r="P40" s="57">
        <f t="shared" si="0"/>
        <v>12</v>
      </c>
      <c r="Q40" s="57">
        <f t="shared" si="0"/>
        <v>5</v>
      </c>
      <c r="R40" s="57">
        <f t="shared" si="0"/>
        <v>4</v>
      </c>
      <c r="S40" s="57">
        <f t="shared" si="0"/>
        <v>2</v>
      </c>
      <c r="T40" s="57">
        <f t="shared" si="0"/>
        <v>6</v>
      </c>
      <c r="U40" s="57">
        <f t="shared" si="0"/>
        <v>2</v>
      </c>
      <c r="V40" s="57">
        <f t="shared" si="0"/>
        <v>1</v>
      </c>
      <c r="W40" s="57">
        <f t="shared" si="0"/>
        <v>6</v>
      </c>
      <c r="X40" s="57">
        <f t="shared" si="0"/>
        <v>3</v>
      </c>
      <c r="Y40" s="57">
        <f t="shared" si="0"/>
        <v>17</v>
      </c>
      <c r="Z40" s="57">
        <f t="shared" si="0"/>
        <v>8</v>
      </c>
      <c r="AA40" s="57">
        <f t="shared" si="0"/>
        <v>12</v>
      </c>
      <c r="AB40" s="57">
        <f t="shared" si="0"/>
        <v>16</v>
      </c>
      <c r="AC40" s="57">
        <f t="shared" si="0"/>
        <v>8</v>
      </c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I40" s="42"/>
      <c r="BJ40" s="42"/>
    </row>
    <row r="41" spans="1:62" x14ac:dyDescent="0.2">
      <c r="A41" s="3"/>
      <c r="B41" s="7" t="s">
        <v>186</v>
      </c>
      <c r="C41" s="7">
        <f>AVERAGE(C5:C39)</f>
        <v>2.5940000000000001E-2</v>
      </c>
      <c r="D41" s="7">
        <f t="shared" ref="D41:N41" si="1">AVERAGE(D5:D39)</f>
        <v>4.9857499999999999E-2</v>
      </c>
      <c r="E41" s="7">
        <f t="shared" si="1"/>
        <v>4.3507500000000005E-2</v>
      </c>
      <c r="F41" s="7">
        <f t="shared" si="1"/>
        <v>5.4457499999999992E-2</v>
      </c>
      <c r="G41" s="7">
        <f t="shared" si="1"/>
        <v>7.022500000000001E-2</v>
      </c>
      <c r="H41" s="7">
        <f t="shared" si="1"/>
        <v>6.3713999999999993E-2</v>
      </c>
      <c r="I41" s="7">
        <f t="shared" si="1"/>
        <v>4.6904444444444443E-2</v>
      </c>
      <c r="J41" s="7">
        <f t="shared" si="1"/>
        <v>6.2634285714285712E-2</v>
      </c>
      <c r="K41" s="7">
        <f t="shared" si="1"/>
        <v>3.8836999999999997E-2</v>
      </c>
      <c r="L41" s="7">
        <f t="shared" si="1"/>
        <v>7.5273333333333345E-2</v>
      </c>
      <c r="M41" s="7">
        <f t="shared" si="1"/>
        <v>6.5886E-2</v>
      </c>
      <c r="N41" s="7">
        <f t="shared" si="1"/>
        <v>5.6325E-2</v>
      </c>
      <c r="O41" s="7">
        <f t="shared" ref="O41:AC41" si="2">AVERAGE(O5:O39)</f>
        <v>8.7325454545454539E-2</v>
      </c>
      <c r="P41" s="7">
        <f t="shared" si="2"/>
        <v>2.8671666666666661E-2</v>
      </c>
      <c r="Q41" s="7">
        <f t="shared" si="2"/>
        <v>9.1072000000000014E-2</v>
      </c>
      <c r="R41" s="7">
        <f t="shared" si="2"/>
        <v>6.8279999999999993E-2</v>
      </c>
      <c r="S41" s="7">
        <f t="shared" si="2"/>
        <v>5.0299999999999997E-2</v>
      </c>
      <c r="T41" s="7">
        <f t="shared" si="2"/>
        <v>5.987E-2</v>
      </c>
      <c r="U41" s="7">
        <f t="shared" si="2"/>
        <v>7.1844999999999992E-2</v>
      </c>
      <c r="V41" s="7">
        <f t="shared" si="2"/>
        <v>4.4760000000000001E-2</v>
      </c>
      <c r="W41" s="7">
        <f t="shared" si="2"/>
        <v>9.7223333333333328E-2</v>
      </c>
      <c r="X41" s="7">
        <f t="shared" si="2"/>
        <v>9.138333333333333E-2</v>
      </c>
      <c r="Y41" s="7">
        <f t="shared" si="2"/>
        <v>0.1032605882352941</v>
      </c>
      <c r="Z41" s="7">
        <f t="shared" si="2"/>
        <v>6.4163750000000006E-2</v>
      </c>
      <c r="AA41" s="7">
        <f t="shared" si="2"/>
        <v>6.9092500000000001E-2</v>
      </c>
      <c r="AB41" s="7">
        <f t="shared" si="2"/>
        <v>6.8688124999999989E-2</v>
      </c>
      <c r="AC41" s="7">
        <f t="shared" si="2"/>
        <v>7.7038750000000003E-2</v>
      </c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I41" s="41"/>
      <c r="BJ41" s="41"/>
    </row>
    <row r="42" spans="1:62" x14ac:dyDescent="0.2">
      <c r="A42" s="3"/>
      <c r="B42" s="3" t="s">
        <v>189</v>
      </c>
      <c r="C42" s="3">
        <f>AVERAGE(C41:AC41)</f>
        <v>6.3945780170597988E-2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</row>
    <row r="43" spans="1:62" x14ac:dyDescent="0.2">
      <c r="A43" s="3" t="s">
        <v>108</v>
      </c>
      <c r="B43" s="4" t="s">
        <v>185</v>
      </c>
      <c r="C43" s="3">
        <f>C41/C42</f>
        <v>0.40565616575160823</v>
      </c>
      <c r="D43" s="3">
        <f>D41/C42</f>
        <v>0.77968397393835032</v>
      </c>
      <c r="E43" s="3">
        <f>E41/C42</f>
        <v>0.68038109604618724</v>
      </c>
      <c r="F43" s="3">
        <f>F41/C42</f>
        <v>0.85161991697834238</v>
      </c>
      <c r="G43" s="3">
        <f>G41/C42</f>
        <v>1.0981959999964028</v>
      </c>
      <c r="H43" s="3">
        <f>H41/C42</f>
        <v>0.99637536409783978</v>
      </c>
      <c r="I43" s="3">
        <f>I41/C42</f>
        <v>0.73350335736479011</v>
      </c>
      <c r="J43" s="3">
        <f>J41/C42</f>
        <v>0.9794905238029249</v>
      </c>
      <c r="K43" s="3">
        <f>K41/C42</f>
        <v>0.60734265648786456</v>
      </c>
      <c r="L43" s="3">
        <f>L41/C42</f>
        <v>1.1771430911080465</v>
      </c>
      <c r="M43" s="3">
        <f>M41/C42</f>
        <v>1.0303416398115057</v>
      </c>
      <c r="N43" s="3">
        <f>N41/C42</f>
        <v>0.88082434602773063</v>
      </c>
      <c r="O43" s="3">
        <f>O41/C42</f>
        <v>1.3656171574180971</v>
      </c>
      <c r="P43" s="3">
        <f>P41/C42</f>
        <v>0.44837464786847309</v>
      </c>
      <c r="Q43" s="3">
        <f>Q41/C42</f>
        <v>1.4242065662039503</v>
      </c>
      <c r="R43" s="3">
        <f>R41/C42</f>
        <v>1.0677796066892755</v>
      </c>
      <c r="S43" s="3">
        <f>S41/C42</f>
        <v>0.78660389889382776</v>
      </c>
      <c r="T43" s="3">
        <f>T41/C42</f>
        <v>0.93626193691398552</v>
      </c>
      <c r="U43" s="3">
        <f>U41/C42</f>
        <v>1.1235299625452695</v>
      </c>
      <c r="V43" s="3">
        <f>V41/C42</f>
        <v>0.69996800227609812</v>
      </c>
      <c r="W43" s="3">
        <f>W41/C42</f>
        <v>1.5204026453967048</v>
      </c>
      <c r="X43" s="3">
        <f>X41/C42</f>
        <v>1.4290752742328887</v>
      </c>
      <c r="Y43" s="3">
        <f>Y41/C42</f>
        <v>1.6148147377326534</v>
      </c>
      <c r="Z43" s="3">
        <f>Z41/C42</f>
        <v>1.0034086663548478</v>
      </c>
      <c r="AA43" s="3">
        <f>AA41/C42</f>
        <v>1.0804856835849264</v>
      </c>
      <c r="AB43" s="3">
        <f>AB41/C42</f>
        <v>1.0741619668530138</v>
      </c>
      <c r="AC43" s="3">
        <f>AC41/C42</f>
        <v>1.2047511156243913</v>
      </c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</row>
    <row r="44" spans="1:6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</row>
    <row r="45" spans="1:6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</row>
    <row r="46" spans="1:6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</row>
    <row r="47" spans="1:6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</row>
    <row r="48" spans="1:62" x14ac:dyDescent="0.2">
      <c r="A48" s="3"/>
      <c r="B48" s="3"/>
      <c r="C48" s="94" t="s">
        <v>182</v>
      </c>
      <c r="D48" s="94"/>
      <c r="E48" s="94"/>
      <c r="F48" s="94"/>
      <c r="G48" s="94"/>
      <c r="H48" s="94"/>
      <c r="I48" s="94"/>
      <c r="J48" s="94"/>
      <c r="K48" s="94" t="s">
        <v>184</v>
      </c>
      <c r="L48" s="94"/>
      <c r="M48" s="94"/>
      <c r="N48" s="94"/>
      <c r="O48" s="94"/>
      <c r="P48" s="94"/>
      <c r="Q48" s="94"/>
      <c r="R48" s="94"/>
      <c r="S48" s="94"/>
      <c r="T48" s="94"/>
      <c r="U48" s="94" t="s">
        <v>183</v>
      </c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</row>
    <row r="49" spans="1:56" x14ac:dyDescent="0.2">
      <c r="A49" s="3"/>
      <c r="B49" s="18" t="s">
        <v>91</v>
      </c>
      <c r="C49" s="7" t="s">
        <v>119</v>
      </c>
      <c r="D49" s="7" t="s">
        <v>120</v>
      </c>
      <c r="E49" s="7" t="s">
        <v>121</v>
      </c>
      <c r="F49" s="7" t="s">
        <v>122</v>
      </c>
      <c r="G49" s="7" t="s">
        <v>123</v>
      </c>
      <c r="H49" s="7" t="s">
        <v>124</v>
      </c>
      <c r="I49" s="7" t="s">
        <v>125</v>
      </c>
      <c r="J49" s="7" t="s">
        <v>126</v>
      </c>
      <c r="K49" s="7" t="s">
        <v>119</v>
      </c>
      <c r="L49" s="7" t="s">
        <v>120</v>
      </c>
      <c r="M49" s="7" t="s">
        <v>121</v>
      </c>
      <c r="N49" s="7" t="s">
        <v>122</v>
      </c>
      <c r="O49" s="7" t="s">
        <v>123</v>
      </c>
      <c r="P49" s="7" t="s">
        <v>124</v>
      </c>
      <c r="Q49" s="7" t="s">
        <v>125</v>
      </c>
      <c r="R49" s="7" t="s">
        <v>126</v>
      </c>
      <c r="S49" s="7" t="s">
        <v>127</v>
      </c>
      <c r="T49" s="7" t="s">
        <v>128</v>
      </c>
      <c r="U49" s="7" t="s">
        <v>119</v>
      </c>
      <c r="V49" s="7" t="s">
        <v>120</v>
      </c>
      <c r="W49" s="7" t="s">
        <v>121</v>
      </c>
      <c r="X49" s="7" t="s">
        <v>122</v>
      </c>
      <c r="Y49" s="7" t="s">
        <v>123</v>
      </c>
      <c r="Z49" s="7" t="s">
        <v>124</v>
      </c>
      <c r="AA49" s="7" t="s">
        <v>125</v>
      </c>
      <c r="AB49" s="7" t="s">
        <v>126</v>
      </c>
      <c r="AC49" s="7" t="s">
        <v>127</v>
      </c>
      <c r="AD49" s="7" t="s">
        <v>128</v>
      </c>
      <c r="AE49" s="7" t="s">
        <v>181</v>
      </c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</row>
    <row r="50" spans="1:56" x14ac:dyDescent="0.2">
      <c r="A50" s="3"/>
      <c r="B50" s="3"/>
      <c r="C50" s="3">
        <v>3.6949999999999997E-2</v>
      </c>
      <c r="D50" s="3">
        <v>3.2629999999999999E-2</v>
      </c>
      <c r="E50" s="3">
        <v>3.5749999999999997E-2</v>
      </c>
      <c r="F50" s="3">
        <v>5.5719999999999999E-2</v>
      </c>
      <c r="G50" s="3">
        <v>5.9889999999999999E-2</v>
      </c>
      <c r="H50" s="3">
        <v>1.9400000000000001E-2</v>
      </c>
      <c r="I50" s="3">
        <v>3.048E-2</v>
      </c>
      <c r="J50" s="3">
        <v>3.2960000000000003E-2</v>
      </c>
      <c r="K50" s="3">
        <v>2.6239999999999999E-2</v>
      </c>
      <c r="L50" s="3">
        <v>1.7049999999999999E-2</v>
      </c>
      <c r="M50" s="3">
        <v>3.4869999999999998E-2</v>
      </c>
      <c r="N50" s="3">
        <v>3.388E-2</v>
      </c>
      <c r="O50" s="3">
        <v>2.147E-2</v>
      </c>
      <c r="P50" s="3">
        <v>0.11105</v>
      </c>
      <c r="Q50" s="3">
        <v>5.629E-2</v>
      </c>
      <c r="R50" s="3">
        <v>5.1799999999999999E-2</v>
      </c>
      <c r="S50" s="3">
        <v>8.3790000000000003E-2</v>
      </c>
      <c r="T50" s="3">
        <v>0.12465</v>
      </c>
      <c r="U50" s="3">
        <v>4.5080000000000002E-2</v>
      </c>
      <c r="V50" s="3">
        <v>2.5080000000000002E-2</v>
      </c>
      <c r="W50" s="3">
        <v>4.539E-2</v>
      </c>
      <c r="X50" s="3">
        <v>3.0020000000000002E-2</v>
      </c>
      <c r="Y50" s="3">
        <v>3.0859999999999999E-2</v>
      </c>
      <c r="Z50" s="3">
        <v>4.0300000000000002E-2</v>
      </c>
      <c r="AA50" s="3">
        <v>2.5399999999999999E-2</v>
      </c>
      <c r="AB50" s="3">
        <v>3.737E-2</v>
      </c>
      <c r="AC50" s="3">
        <v>2.359E-2</v>
      </c>
      <c r="AD50" s="3">
        <v>1.9230000000000001E-2</v>
      </c>
      <c r="AE50" s="3">
        <v>4.2360000000000002E-2</v>
      </c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</row>
    <row r="51" spans="1:56" x14ac:dyDescent="0.2">
      <c r="A51" s="3"/>
      <c r="B51" s="3" t="s">
        <v>180</v>
      </c>
      <c r="C51" s="3"/>
      <c r="D51" s="3">
        <v>4.6800000000000001E-2</v>
      </c>
      <c r="E51" s="3">
        <v>2.843E-2</v>
      </c>
      <c r="F51" s="3">
        <v>0.14974999999999999</v>
      </c>
      <c r="G51" s="3">
        <v>9.5329999999999998E-2</v>
      </c>
      <c r="H51" s="3">
        <v>4.0230000000000002E-2</v>
      </c>
      <c r="I51" s="3">
        <v>9.0749999999999997E-2</v>
      </c>
      <c r="J51" s="3">
        <v>2.0920000000000001E-2</v>
      </c>
      <c r="K51" s="3">
        <v>3.4509999999999999E-2</v>
      </c>
      <c r="L51" s="3">
        <v>2.2339999999999999E-2</v>
      </c>
      <c r="M51" s="3">
        <v>3.0640000000000001E-2</v>
      </c>
      <c r="N51" s="3">
        <v>2.777E-2</v>
      </c>
      <c r="O51" s="3">
        <v>2.5229999999999999E-2</v>
      </c>
      <c r="P51" s="3">
        <v>3.3239999999999999E-2</v>
      </c>
      <c r="Q51" s="3">
        <v>4.65E-2</v>
      </c>
      <c r="R51" s="3">
        <v>2.7089999999999999E-2</v>
      </c>
      <c r="S51" s="3">
        <v>1.8030000000000001E-2</v>
      </c>
      <c r="T51" s="3">
        <v>4.9930000000000002E-2</v>
      </c>
      <c r="U51" s="3">
        <v>2.5899999999999999E-2</v>
      </c>
      <c r="V51" s="3">
        <v>2.8830000000000001E-2</v>
      </c>
      <c r="W51" s="3">
        <v>2.5729999999999999E-2</v>
      </c>
      <c r="X51" s="3">
        <v>1.329E-2</v>
      </c>
      <c r="Y51" s="3">
        <v>3.2620000000000003E-2</v>
      </c>
      <c r="Z51" s="3">
        <v>3.1029999999999999E-2</v>
      </c>
      <c r="AA51" s="3">
        <v>5.2560000000000003E-2</v>
      </c>
      <c r="AB51" s="3">
        <v>2.9080000000000002E-2</v>
      </c>
      <c r="AC51" s="3">
        <v>3.0110000000000001E-2</v>
      </c>
      <c r="AD51" s="3">
        <v>2.5860000000000001E-2</v>
      </c>
      <c r="AE51" s="3">
        <v>3.1099999999999999E-2</v>
      </c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</row>
    <row r="52" spans="1:56" x14ac:dyDescent="0.2">
      <c r="A52" s="3"/>
      <c r="B52" s="3" t="s">
        <v>148</v>
      </c>
      <c r="C52" s="3"/>
      <c r="D52" s="3">
        <v>0.10113999999999999</v>
      </c>
      <c r="E52" s="3">
        <v>1.635E-2</v>
      </c>
      <c r="F52" s="3">
        <v>7.7979999999999994E-2</v>
      </c>
      <c r="G52" s="3">
        <v>6.96E-3</v>
      </c>
      <c r="H52" s="3">
        <v>2.5190000000000001E-2</v>
      </c>
      <c r="I52" s="3">
        <v>2.869E-2</v>
      </c>
      <c r="J52" s="3">
        <v>3.431E-2</v>
      </c>
      <c r="K52" s="3">
        <v>3.7749999999999999E-2</v>
      </c>
      <c r="L52" s="3">
        <v>6.5320000000000003E-2</v>
      </c>
      <c r="M52" s="3">
        <v>7.0099999999999997E-3</v>
      </c>
      <c r="N52" s="3">
        <v>4.8300000000000003E-2</v>
      </c>
      <c r="O52" s="3">
        <v>5.1220000000000002E-2</v>
      </c>
      <c r="P52" s="3">
        <v>6.8629999999999997E-2</v>
      </c>
      <c r="Q52" s="3">
        <v>2.811E-2</v>
      </c>
      <c r="R52" s="3">
        <v>3.3890000000000003E-2</v>
      </c>
      <c r="S52" s="3">
        <v>3.6499999999999998E-2</v>
      </c>
      <c r="T52" s="3">
        <v>4.326E-2</v>
      </c>
      <c r="U52" s="3">
        <v>5.142E-2</v>
      </c>
      <c r="V52" s="3">
        <v>5.5440000000000003E-2</v>
      </c>
      <c r="W52" s="3">
        <v>3.9390000000000001E-2</v>
      </c>
      <c r="X52" s="3">
        <v>1.7049999999999999E-2</v>
      </c>
      <c r="Y52" s="3">
        <v>2.461E-2</v>
      </c>
      <c r="Z52" s="3">
        <v>3.6389999999999999E-2</v>
      </c>
      <c r="AA52" s="3">
        <v>2.998E-2</v>
      </c>
      <c r="AB52" s="3">
        <v>2.4989999999999998E-2</v>
      </c>
      <c r="AC52" s="3">
        <v>3.9730000000000001E-2</v>
      </c>
      <c r="AD52" s="3">
        <v>1.602E-2</v>
      </c>
      <c r="AE52" s="3">
        <v>3.0859999999999999E-2</v>
      </c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</row>
    <row r="53" spans="1:56" x14ac:dyDescent="0.2">
      <c r="A53" s="3"/>
      <c r="B53" s="3" t="s">
        <v>149</v>
      </c>
      <c r="C53" s="3"/>
      <c r="D53" s="3">
        <v>2.1270000000000001E-2</v>
      </c>
      <c r="E53" s="3">
        <v>1.8259999999999998E-2</v>
      </c>
      <c r="F53" s="3">
        <v>2.4830000000000001E-2</v>
      </c>
      <c r="G53" s="3">
        <v>5.2199999999999998E-3</v>
      </c>
      <c r="H53" s="3">
        <v>2.0469999999999999E-2</v>
      </c>
      <c r="I53" s="3">
        <v>7.2489999999999999E-2</v>
      </c>
      <c r="J53" s="3">
        <v>3.764E-2</v>
      </c>
      <c r="K53" s="3">
        <v>2.5559999999999999E-2</v>
      </c>
      <c r="L53" s="3">
        <v>3.0689999999999999E-2</v>
      </c>
      <c r="M53" s="3">
        <v>2.7969999999999998E-2</v>
      </c>
      <c r="N53" s="3">
        <v>1.8169999999999999E-2</v>
      </c>
      <c r="O53" s="3">
        <v>1.7090000000000001E-2</v>
      </c>
      <c r="P53" s="3">
        <v>2.351E-2</v>
      </c>
      <c r="Q53" s="3">
        <v>5.645E-2</v>
      </c>
      <c r="R53" s="3">
        <v>1.6830000000000001E-2</v>
      </c>
      <c r="S53" s="3">
        <v>8.0990000000000006E-2</v>
      </c>
      <c r="T53" s="3">
        <v>1.9789999999999999E-2</v>
      </c>
      <c r="U53" s="3">
        <v>4.2009999999999999E-2</v>
      </c>
      <c r="V53" s="3"/>
      <c r="W53" s="3">
        <v>3.5279999999999999E-2</v>
      </c>
      <c r="X53" s="3">
        <v>2.9409999999999999E-2</v>
      </c>
      <c r="Y53" s="3">
        <v>1.9089999999999999E-2</v>
      </c>
      <c r="Z53" s="3">
        <v>0.13466</v>
      </c>
      <c r="AA53" s="3">
        <v>3.7589999999999998E-2</v>
      </c>
      <c r="AB53" s="3">
        <v>1.34E-2</v>
      </c>
      <c r="AC53" s="3">
        <v>2.1909999999999999E-2</v>
      </c>
      <c r="AD53" s="3">
        <v>7.8729999999999994E-2</v>
      </c>
      <c r="AE53" s="3">
        <v>3.1E-2</v>
      </c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</row>
    <row r="54" spans="1:56" x14ac:dyDescent="0.2">
      <c r="A54" s="3"/>
      <c r="B54" s="3" t="s">
        <v>150</v>
      </c>
      <c r="C54" s="3"/>
      <c r="D54" s="3">
        <v>3.6269999999999997E-2</v>
      </c>
      <c r="E54" s="3">
        <v>1.9269999999999999E-2</v>
      </c>
      <c r="F54" s="3">
        <v>6.9120000000000001E-2</v>
      </c>
      <c r="G54" s="3">
        <v>4.2569999999999997E-2</v>
      </c>
      <c r="H54" s="3">
        <v>2.0480000000000002E-2</v>
      </c>
      <c r="I54" s="3">
        <v>7.1110000000000007E-2</v>
      </c>
      <c r="J54" s="3">
        <v>3.2399999999999998E-2</v>
      </c>
      <c r="K54" s="3"/>
      <c r="L54" s="3">
        <v>5.8520000000000003E-2</v>
      </c>
      <c r="M54" s="3">
        <v>1.4149999999999999E-2</v>
      </c>
      <c r="N54" s="3">
        <v>1.9789999999999999E-2</v>
      </c>
      <c r="O54" s="3">
        <v>4.496E-2</v>
      </c>
      <c r="P54" s="3">
        <v>1.44E-2</v>
      </c>
      <c r="Q54" s="3">
        <v>8.3700000000000007E-3</v>
      </c>
      <c r="R54" s="3">
        <v>1.9189999999999999E-2</v>
      </c>
      <c r="S54" s="3">
        <v>2.2710000000000001E-2</v>
      </c>
      <c r="T54" s="3">
        <v>5.0229999999999997E-2</v>
      </c>
      <c r="U54" s="3">
        <v>3.4779999999999998E-2</v>
      </c>
      <c r="V54" s="3"/>
      <c r="W54" s="3"/>
      <c r="X54" s="3">
        <v>0.10235</v>
      </c>
      <c r="Y54" s="3">
        <v>2.3939999999999999E-2</v>
      </c>
      <c r="Z54" s="3">
        <v>2.665E-2</v>
      </c>
      <c r="AA54" s="3">
        <v>7.3590000000000003E-2</v>
      </c>
      <c r="AB54" s="3"/>
      <c r="AC54" s="3">
        <v>2.9590000000000002E-2</v>
      </c>
      <c r="AD54" s="3">
        <v>2.0539999999999999E-2</v>
      </c>
      <c r="AE54" s="3">
        <v>2.5000000000000001E-2</v>
      </c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</row>
    <row r="55" spans="1:56" x14ac:dyDescent="0.2">
      <c r="A55" s="3"/>
      <c r="B55" s="3" t="s">
        <v>151</v>
      </c>
      <c r="C55" s="3"/>
      <c r="D55" s="3">
        <v>5.7020000000000001E-2</v>
      </c>
      <c r="E55" s="3">
        <v>4.5220000000000003E-2</v>
      </c>
      <c r="F55" s="3">
        <v>4.8349999999999997E-2</v>
      </c>
      <c r="G55" s="3">
        <v>1.048E-2</v>
      </c>
      <c r="H55" s="3">
        <v>1.2880000000000001E-2</v>
      </c>
      <c r="I55" s="3">
        <v>1.163E-2</v>
      </c>
      <c r="J55" s="3"/>
      <c r="K55" s="3"/>
      <c r="L55" s="3">
        <v>2.12E-2</v>
      </c>
      <c r="M55" s="3">
        <v>6.9239999999999996E-2</v>
      </c>
      <c r="N55" s="3">
        <v>1.1440000000000001E-2</v>
      </c>
      <c r="O55" s="3">
        <v>3.4320000000000003E-2</v>
      </c>
      <c r="P55" s="3">
        <v>1.4970000000000001E-2</v>
      </c>
      <c r="Q55" s="3">
        <v>4.5229999999999999E-2</v>
      </c>
      <c r="R55" s="3">
        <v>1.099E-2</v>
      </c>
      <c r="S55" s="3">
        <v>4.7780000000000003E-2</v>
      </c>
      <c r="T55" s="3">
        <v>3.1730000000000001E-2</v>
      </c>
      <c r="U55" s="3">
        <v>1.6199999999999999E-2</v>
      </c>
      <c r="V55" s="3"/>
      <c r="W55" s="3"/>
      <c r="X55" s="3">
        <v>7.0760000000000003E-2</v>
      </c>
      <c r="Y55" s="3">
        <v>2.794E-2</v>
      </c>
      <c r="Z55" s="3">
        <v>5.432E-2</v>
      </c>
      <c r="AA55" s="3">
        <v>0.10917</v>
      </c>
      <c r="AB55" s="3"/>
      <c r="AC55" s="3">
        <v>8.8100000000000001E-3</v>
      </c>
      <c r="AD55" s="3">
        <v>6.1599999999999997E-3</v>
      </c>
      <c r="AE55" s="3">
        <v>3.1940000000000003E-2</v>
      </c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</row>
    <row r="56" spans="1:56" x14ac:dyDescent="0.2">
      <c r="A56" s="3"/>
      <c r="B56" s="3" t="s">
        <v>152</v>
      </c>
      <c r="C56" s="3"/>
      <c r="D56" s="3">
        <v>1.8259999999999998E-2</v>
      </c>
      <c r="E56" s="3">
        <v>2.0729999999999998E-2</v>
      </c>
      <c r="F56" s="3">
        <v>2.87E-2</v>
      </c>
      <c r="G56" s="3">
        <v>7.7499999999999999E-3</v>
      </c>
      <c r="H56" s="3">
        <v>7.3499999999999998E-3</v>
      </c>
      <c r="I56" s="3"/>
      <c r="J56" s="3"/>
      <c r="K56" s="3"/>
      <c r="L56" s="3">
        <v>6.5610000000000002E-2</v>
      </c>
      <c r="M56" s="3">
        <v>1.417E-2</v>
      </c>
      <c r="N56" s="3">
        <v>0.12331</v>
      </c>
      <c r="O56" s="3">
        <v>2.453E-2</v>
      </c>
      <c r="P56" s="3">
        <v>1.1860000000000001E-2</v>
      </c>
      <c r="Q56" s="3">
        <v>7.9390000000000002E-2</v>
      </c>
      <c r="R56" s="3">
        <v>0.1182</v>
      </c>
      <c r="S56" s="3">
        <v>8.5989999999999997E-2</v>
      </c>
      <c r="T56" s="3">
        <v>4.2479999999999997E-2</v>
      </c>
      <c r="U56" s="3">
        <v>3.2800000000000003E-2</v>
      </c>
      <c r="V56" s="3"/>
      <c r="W56" s="3"/>
      <c r="X56" s="3"/>
      <c r="Y56" s="3">
        <v>2.8039999999999999E-2</v>
      </c>
      <c r="Z56" s="3">
        <v>3.3349999999999998E-2</v>
      </c>
      <c r="AA56" s="3">
        <v>3.5279999999999999E-2</v>
      </c>
      <c r="AB56" s="3"/>
      <c r="AC56" s="3">
        <v>8.0999999999999996E-3</v>
      </c>
      <c r="AD56" s="3">
        <v>4.8390000000000002E-2</v>
      </c>
      <c r="AE56" s="3">
        <v>1.6250000000000001E-2</v>
      </c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</row>
    <row r="57" spans="1:56" x14ac:dyDescent="0.2">
      <c r="A57" s="3"/>
      <c r="B57" s="3" t="s">
        <v>153</v>
      </c>
      <c r="C57" s="3"/>
      <c r="D57" s="3">
        <v>6.8890000000000007E-2</v>
      </c>
      <c r="E57" s="3">
        <v>2.7179999999999999E-2</v>
      </c>
      <c r="F57" s="3">
        <v>1.214E-2</v>
      </c>
      <c r="G57" s="3">
        <v>1.5049999999999999E-2</v>
      </c>
      <c r="H57" s="3">
        <v>2.4989999999999998E-2</v>
      </c>
      <c r="I57" s="3"/>
      <c r="J57" s="3"/>
      <c r="K57" s="3"/>
      <c r="L57" s="3">
        <v>3.1210000000000002E-2</v>
      </c>
      <c r="M57" s="3">
        <v>2.2679999999999999E-2</v>
      </c>
      <c r="N57" s="3">
        <v>1.4290000000000001E-2</v>
      </c>
      <c r="O57" s="3">
        <v>3.6170000000000001E-2</v>
      </c>
      <c r="P57" s="3">
        <v>2.8989999999999998E-2</v>
      </c>
      <c r="Q57" s="3">
        <v>3.3489999999999999E-2</v>
      </c>
      <c r="R57" s="3">
        <v>1.3089999999999999E-2</v>
      </c>
      <c r="S57" s="3">
        <v>4.444E-2</v>
      </c>
      <c r="T57" s="3">
        <v>6.1240000000000003E-2</v>
      </c>
      <c r="U57" s="3">
        <v>3.73E-2</v>
      </c>
      <c r="V57" s="3"/>
      <c r="W57" s="3"/>
      <c r="X57" s="3"/>
      <c r="Y57" s="3">
        <v>2.4250000000000001E-2</v>
      </c>
      <c r="Z57" s="3">
        <v>4.4609999999999997E-2</v>
      </c>
      <c r="AA57" s="3">
        <v>7.2639999999999996E-2</v>
      </c>
      <c r="AB57" s="3"/>
      <c r="AC57" s="3">
        <v>4.0079999999999998E-2</v>
      </c>
      <c r="AD57" s="3">
        <v>2.3900000000000001E-2</v>
      </c>
      <c r="AE57" s="3">
        <v>4.9779999999999998E-2</v>
      </c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</row>
    <row r="58" spans="1:56" x14ac:dyDescent="0.2">
      <c r="A58" s="3"/>
      <c r="B58" s="3" t="s">
        <v>154</v>
      </c>
      <c r="C58" s="3"/>
      <c r="D58" s="3">
        <v>0.13053999999999999</v>
      </c>
      <c r="E58" s="3">
        <v>1.9640000000000001E-2</v>
      </c>
      <c r="F58" s="3">
        <v>1.187E-2</v>
      </c>
      <c r="G58" s="3">
        <v>3.5349999999999999E-2</v>
      </c>
      <c r="H58" s="3">
        <v>1.9130000000000001E-2</v>
      </c>
      <c r="I58" s="3"/>
      <c r="J58" s="3"/>
      <c r="K58" s="3"/>
      <c r="L58" s="3">
        <v>2.4330000000000001E-2</v>
      </c>
      <c r="M58" s="3">
        <v>1.2919999999999999E-2</v>
      </c>
      <c r="N58" s="3">
        <v>1.291E-2</v>
      </c>
      <c r="O58" s="3">
        <v>4.7890000000000002E-2</v>
      </c>
      <c r="P58" s="3">
        <v>3.193E-2</v>
      </c>
      <c r="Q58" s="3">
        <v>2.264E-2</v>
      </c>
      <c r="R58" s="3">
        <v>1.129E-2</v>
      </c>
      <c r="S58" s="3">
        <v>8.3239999999999995E-2</v>
      </c>
      <c r="T58" s="3">
        <v>4.614E-2</v>
      </c>
      <c r="U58" s="3">
        <v>3.3079999999999998E-2</v>
      </c>
      <c r="V58" s="3"/>
      <c r="W58" s="3"/>
      <c r="X58" s="3"/>
      <c r="Y58" s="3">
        <v>1.8950000000000002E-2</v>
      </c>
      <c r="Z58" s="3">
        <v>3.7229999999999999E-2</v>
      </c>
      <c r="AA58" s="3"/>
      <c r="AB58" s="3"/>
      <c r="AC58" s="3">
        <v>1.8599999999999998E-2</v>
      </c>
      <c r="AD58" s="3">
        <v>2.07E-2</v>
      </c>
      <c r="AE58" s="3">
        <v>2.3189999999999999E-2</v>
      </c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</row>
    <row r="59" spans="1:56" x14ac:dyDescent="0.2">
      <c r="A59" s="3"/>
      <c r="B59" s="3" t="s">
        <v>155</v>
      </c>
      <c r="C59" s="3"/>
      <c r="D59" s="3"/>
      <c r="E59" s="3">
        <v>1.779E-2</v>
      </c>
      <c r="F59" s="3">
        <v>1.8519999999999998E-2</v>
      </c>
      <c r="G59" s="3">
        <v>1.3469999999999999E-2</v>
      </c>
      <c r="H59" s="3">
        <v>2.8000000000000001E-2</v>
      </c>
      <c r="I59" s="3"/>
      <c r="J59" s="3"/>
      <c r="K59" s="3"/>
      <c r="L59" s="3">
        <v>3.3509999999999998E-2</v>
      </c>
      <c r="M59" s="3">
        <v>4.3650000000000001E-2</v>
      </c>
      <c r="N59" s="3">
        <v>1.397E-2</v>
      </c>
      <c r="O59" s="3">
        <v>1.9800000000000002E-2</v>
      </c>
      <c r="P59" s="3">
        <v>1.976E-2</v>
      </c>
      <c r="Q59" s="3">
        <v>7.9450000000000007E-2</v>
      </c>
      <c r="R59" s="3">
        <v>1.285E-2</v>
      </c>
      <c r="S59" s="3">
        <v>1.346E-2</v>
      </c>
      <c r="T59" s="3">
        <v>2.4160000000000001E-2</v>
      </c>
      <c r="U59" s="3"/>
      <c r="V59" s="3"/>
      <c r="W59" s="3"/>
      <c r="X59" s="3"/>
      <c r="Y59" s="3">
        <v>2.6579999999999999E-2</v>
      </c>
      <c r="Z59" s="3">
        <v>0.1013</v>
      </c>
      <c r="AA59" s="3"/>
      <c r="AB59" s="3"/>
      <c r="AC59" s="3">
        <v>1.7729999999999999E-2</v>
      </c>
      <c r="AD59" s="3">
        <v>1.8280000000000001E-2</v>
      </c>
      <c r="AE59" s="3">
        <v>2.0629999999999999E-2</v>
      </c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</row>
    <row r="60" spans="1:56" x14ac:dyDescent="0.2">
      <c r="A60" s="3"/>
      <c r="B60" s="3" t="s">
        <v>156</v>
      </c>
      <c r="C60" s="3"/>
      <c r="D60" s="3"/>
      <c r="E60" s="3">
        <v>1.3429999999999999E-2</v>
      </c>
      <c r="F60" s="3">
        <v>1.7690000000000001E-2</v>
      </c>
      <c r="G60" s="3">
        <v>1.6060000000000001E-2</v>
      </c>
      <c r="H60" s="3"/>
      <c r="I60" s="3"/>
      <c r="J60" s="3"/>
      <c r="K60" s="3"/>
      <c r="L60" s="3">
        <v>3.5569999999999997E-2</v>
      </c>
      <c r="M60" s="3">
        <v>2.8590000000000001E-2</v>
      </c>
      <c r="N60" s="3">
        <v>1.3469999999999999E-2</v>
      </c>
      <c r="O60" s="3"/>
      <c r="P60" s="3">
        <v>3.8940000000000002E-2</v>
      </c>
      <c r="Q60" s="3">
        <v>5.713E-2</v>
      </c>
      <c r="R60" s="3">
        <v>1.1780000000000001E-2</v>
      </c>
      <c r="S60" s="3">
        <v>8.0099999999999998E-3</v>
      </c>
      <c r="T60" s="3"/>
      <c r="U60" s="3"/>
      <c r="V60" s="3"/>
      <c r="W60" s="3"/>
      <c r="X60" s="3"/>
      <c r="Y60" s="3"/>
      <c r="Z60" s="3">
        <v>4.1509999999999998E-2</v>
      </c>
      <c r="AA60" s="3"/>
      <c r="AB60" s="3"/>
      <c r="AC60" s="3">
        <v>2.7449999999999999E-2</v>
      </c>
      <c r="AD60" s="3">
        <v>6.1199999999999997E-2</v>
      </c>
      <c r="AE60" s="3">
        <v>2.1530000000000001E-2</v>
      </c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</row>
    <row r="61" spans="1:56" x14ac:dyDescent="0.2">
      <c r="A61" s="3"/>
      <c r="B61" s="3" t="s">
        <v>157</v>
      </c>
      <c r="C61" s="3"/>
      <c r="D61" s="3"/>
      <c r="E61" s="3">
        <v>2.5569999999999999E-2</v>
      </c>
      <c r="F61" s="3">
        <v>6.4200000000000004E-3</v>
      </c>
      <c r="G61" s="3">
        <v>2.0590000000000001E-2</v>
      </c>
      <c r="H61" s="3"/>
      <c r="I61" s="3"/>
      <c r="J61" s="3"/>
      <c r="K61" s="3"/>
      <c r="L61" s="3"/>
      <c r="M61" s="3">
        <v>7.5300000000000002E-3</v>
      </c>
      <c r="N61" s="3">
        <v>8.1089999999999995E-2</v>
      </c>
      <c r="O61" s="3"/>
      <c r="P61" s="3">
        <v>3.3669999999999999E-2</v>
      </c>
      <c r="Q61" s="3">
        <v>3.1519999999999999E-2</v>
      </c>
      <c r="R61" s="3">
        <v>7.6990000000000003E-2</v>
      </c>
      <c r="S61" s="3"/>
      <c r="T61" s="3"/>
      <c r="U61" s="3"/>
      <c r="V61" s="3"/>
      <c r="W61" s="3"/>
      <c r="X61" s="3"/>
      <c r="Y61" s="3"/>
      <c r="Z61" s="3">
        <v>0.17421</v>
      </c>
      <c r="AA61" s="3"/>
      <c r="AB61" s="3"/>
      <c r="AC61" s="3">
        <v>3.5229999999999997E-2</v>
      </c>
      <c r="AD61" s="3">
        <v>2.3890000000000002E-2</v>
      </c>
      <c r="AE61" s="3">
        <v>6.8599999999999998E-3</v>
      </c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</row>
    <row r="62" spans="1:56" x14ac:dyDescent="0.2">
      <c r="A62" s="3"/>
      <c r="B62" s="3" t="s">
        <v>158</v>
      </c>
      <c r="C62" s="3"/>
      <c r="D62" s="3"/>
      <c r="E62" s="3">
        <v>1.644E-2</v>
      </c>
      <c r="F62" s="3">
        <v>1.048E-2</v>
      </c>
      <c r="G62" s="3">
        <v>2.7400000000000001E-2</v>
      </c>
      <c r="H62" s="3"/>
      <c r="I62" s="3"/>
      <c r="J62" s="3"/>
      <c r="K62" s="3"/>
      <c r="L62" s="3"/>
      <c r="M62" s="3"/>
      <c r="N62" s="3"/>
      <c r="O62" s="3"/>
      <c r="P62" s="3">
        <v>5.1249999999999997E-2</v>
      </c>
      <c r="Q62" s="3">
        <v>2.793E-2</v>
      </c>
      <c r="R62" s="3">
        <v>5.7099999999999998E-3</v>
      </c>
      <c r="S62" s="3"/>
      <c r="T62" s="3"/>
      <c r="U62" s="3"/>
      <c r="V62" s="3"/>
      <c r="W62" s="3"/>
      <c r="X62" s="3"/>
      <c r="Y62" s="3"/>
      <c r="Z62" s="3">
        <v>2.734E-2</v>
      </c>
      <c r="AA62" s="3"/>
      <c r="AB62" s="3"/>
      <c r="AC62" s="3">
        <v>4.2259999999999999E-2</v>
      </c>
      <c r="AD62" s="3">
        <v>0.10151</v>
      </c>
      <c r="AE62" s="3">
        <v>7.7380000000000004E-2</v>
      </c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</row>
    <row r="63" spans="1:56" x14ac:dyDescent="0.2">
      <c r="A63" s="3"/>
      <c r="B63" s="3" t="s">
        <v>159</v>
      </c>
      <c r="C63" s="3"/>
      <c r="D63" s="3"/>
      <c r="E63" s="3">
        <v>5.4960000000000002E-2</v>
      </c>
      <c r="F63" s="3">
        <v>3.6420000000000001E-2</v>
      </c>
      <c r="G63" s="3">
        <v>6.4839999999999995E-2</v>
      </c>
      <c r="H63" s="3"/>
      <c r="I63" s="3"/>
      <c r="J63" s="3"/>
      <c r="K63" s="3"/>
      <c r="L63" s="3"/>
      <c r="M63" s="3"/>
      <c r="N63" s="3"/>
      <c r="O63" s="3"/>
      <c r="P63" s="3">
        <v>2.1479999999999999E-2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>
        <v>2.784E-2</v>
      </c>
      <c r="AD63" s="3">
        <v>2.3959999999999999E-2</v>
      </c>
      <c r="AE63" s="3">
        <v>6.0400000000000002E-3</v>
      </c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</row>
    <row r="64" spans="1:56" x14ac:dyDescent="0.2">
      <c r="A64" s="3"/>
      <c r="B64" s="3" t="s">
        <v>160</v>
      </c>
      <c r="C64" s="3"/>
      <c r="D64" s="3"/>
      <c r="E64" s="3">
        <v>6.4949999999999994E-2</v>
      </c>
      <c r="F64" s="3">
        <v>2.6409999999999999E-2</v>
      </c>
      <c r="G64" s="3"/>
      <c r="H64" s="3"/>
      <c r="I64" s="3"/>
      <c r="J64" s="3"/>
      <c r="K64" s="3"/>
      <c r="L64" s="3"/>
      <c r="M64" s="3"/>
      <c r="N64" s="3"/>
      <c r="O64" s="3"/>
      <c r="P64" s="3">
        <v>1.6469999999999999E-2</v>
      </c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>
        <v>3.764E-2</v>
      </c>
      <c r="AD64" s="3">
        <v>1.5049999999999999E-2</v>
      </c>
      <c r="AE64" s="3">
        <v>1.0489999999999999E-2</v>
      </c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</row>
    <row r="65" spans="1:56" x14ac:dyDescent="0.2">
      <c r="A65" s="3"/>
      <c r="B65" s="3" t="s">
        <v>161</v>
      </c>
      <c r="C65" s="3"/>
      <c r="D65" s="3"/>
      <c r="E65" s="3"/>
      <c r="F65" s="3">
        <v>4.9390000000000003E-2</v>
      </c>
      <c r="G65" s="3"/>
      <c r="H65" s="3"/>
      <c r="I65" s="3"/>
      <c r="J65" s="3"/>
      <c r="K65" s="3"/>
      <c r="L65" s="3"/>
      <c r="M65" s="3"/>
      <c r="N65" s="3"/>
      <c r="O65" s="3"/>
      <c r="P65" s="3">
        <v>6.7200000000000003E-3</v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>
        <v>2.3810000000000001E-2</v>
      </c>
      <c r="AD65" s="3">
        <v>1.2460000000000001E-2</v>
      </c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</row>
    <row r="66" spans="1:56" x14ac:dyDescent="0.2">
      <c r="A66" s="3"/>
      <c r="B66" s="3" t="s">
        <v>162</v>
      </c>
      <c r="C66" s="3"/>
      <c r="D66" s="3"/>
      <c r="E66" s="3"/>
      <c r="F66" s="3">
        <v>1.8339999999999999E-2</v>
      </c>
      <c r="G66" s="3"/>
      <c r="H66" s="3"/>
      <c r="I66" s="3"/>
      <c r="J66" s="3"/>
      <c r="K66" s="3"/>
      <c r="L66" s="3"/>
      <c r="M66" s="3"/>
      <c r="N66" s="3"/>
      <c r="O66" s="3"/>
      <c r="P66" s="3">
        <v>5.0700000000000002E-2</v>
      </c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>
        <v>2.0230000000000001E-2</v>
      </c>
      <c r="AD66" s="3">
        <v>2.4539999999999999E-2</v>
      </c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</row>
    <row r="67" spans="1:56" x14ac:dyDescent="0.2">
      <c r="A67" s="3"/>
      <c r="B67" s="3" t="s">
        <v>163</v>
      </c>
      <c r="C67" s="3"/>
      <c r="D67" s="3"/>
      <c r="E67" s="3"/>
      <c r="F67" s="3">
        <v>7.2059999999999999E-2</v>
      </c>
      <c r="G67" s="3"/>
      <c r="H67" s="3"/>
      <c r="I67" s="3"/>
      <c r="J67" s="3"/>
      <c r="K67" s="3"/>
      <c r="L67" s="3"/>
      <c r="M67" s="3"/>
      <c r="N67" s="3"/>
      <c r="O67" s="3"/>
      <c r="P67" s="3">
        <v>1.41E-2</v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>
        <v>1.3440000000000001E-2</v>
      </c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</row>
    <row r="68" spans="1:56" x14ac:dyDescent="0.2">
      <c r="A68" s="3"/>
      <c r="B68" s="3" t="s">
        <v>164</v>
      </c>
      <c r="C68" s="3"/>
      <c r="D68" s="3"/>
      <c r="E68" s="3"/>
      <c r="F68" s="3">
        <v>2.947E-2</v>
      </c>
      <c r="G68" s="3"/>
      <c r="H68" s="3"/>
      <c r="I68" s="3"/>
      <c r="J68" s="3"/>
      <c r="K68" s="3"/>
      <c r="L68" s="3"/>
      <c r="M68" s="3"/>
      <c r="N68" s="3"/>
      <c r="O68" s="3"/>
      <c r="P68" s="3">
        <v>9.6500000000000006E-3</v>
      </c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>
        <v>1.6580000000000001E-2</v>
      </c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</row>
    <row r="69" spans="1:56" x14ac:dyDescent="0.2">
      <c r="A69" s="3"/>
      <c r="B69" s="3" t="s">
        <v>165</v>
      </c>
      <c r="C69" s="3"/>
      <c r="D69" s="3"/>
      <c r="E69" s="3"/>
      <c r="F69" s="3">
        <v>1.354E-2</v>
      </c>
      <c r="G69" s="3"/>
      <c r="H69" s="3"/>
      <c r="I69" s="3"/>
      <c r="J69" s="3"/>
      <c r="K69" s="3"/>
      <c r="L69" s="3"/>
      <c r="M69" s="3"/>
      <c r="N69" s="3"/>
      <c r="O69" s="3"/>
      <c r="P69" s="3">
        <v>2.2710000000000001E-2</v>
      </c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</row>
    <row r="70" spans="1:56" x14ac:dyDescent="0.2">
      <c r="A70" s="3"/>
      <c r="B70" s="3" t="s">
        <v>166</v>
      </c>
      <c r="C70" s="3"/>
      <c r="D70" s="3"/>
      <c r="E70" s="3"/>
      <c r="F70" s="3">
        <v>2.205E-2</v>
      </c>
      <c r="G70" s="3"/>
      <c r="H70" s="3"/>
      <c r="I70" s="3"/>
      <c r="J70" s="3"/>
      <c r="K70" s="3"/>
      <c r="L70" s="3"/>
      <c r="M70" s="3"/>
      <c r="N70" s="3"/>
      <c r="O70" s="3"/>
      <c r="P70" s="3">
        <v>1.6639999999999999E-2</v>
      </c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</row>
    <row r="71" spans="1:56" x14ac:dyDescent="0.2">
      <c r="A71" s="3"/>
      <c r="B71" s="3" t="s">
        <v>167</v>
      </c>
      <c r="C71" s="3"/>
      <c r="D71" s="3"/>
      <c r="E71" s="3"/>
      <c r="F71" s="3">
        <v>2.2419999999999999E-2</v>
      </c>
      <c r="G71" s="3"/>
      <c r="H71" s="3"/>
      <c r="I71" s="3"/>
      <c r="J71" s="3"/>
      <c r="K71" s="3"/>
      <c r="L71" s="3"/>
      <c r="M71" s="3"/>
      <c r="N71" s="3"/>
      <c r="O71" s="3"/>
      <c r="P71" s="3">
        <v>1.5389999999999999E-2</v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</row>
    <row r="72" spans="1:56" x14ac:dyDescent="0.2">
      <c r="A72" s="3"/>
      <c r="B72" s="3" t="s">
        <v>168</v>
      </c>
      <c r="C72" s="3"/>
      <c r="D72" s="3"/>
      <c r="E72" s="3"/>
      <c r="F72" s="3">
        <v>1.6760000000000001E-2</v>
      </c>
      <c r="G72" s="3"/>
      <c r="H72" s="3"/>
      <c r="I72" s="3"/>
      <c r="J72" s="3"/>
      <c r="K72" s="3"/>
      <c r="L72" s="3"/>
      <c r="M72" s="3"/>
      <c r="N72" s="3"/>
      <c r="O72" s="3"/>
      <c r="P72" s="3">
        <v>1.8460000000000001E-2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</row>
    <row r="73" spans="1:56" x14ac:dyDescent="0.2">
      <c r="A73" s="3"/>
      <c r="B73" s="3" t="s">
        <v>169</v>
      </c>
      <c r="C73" s="3"/>
      <c r="D73" s="3"/>
      <c r="E73" s="3"/>
      <c r="F73" s="3">
        <v>4.7289999999999999E-2</v>
      </c>
      <c r="G73" s="3"/>
      <c r="H73" s="3"/>
      <c r="I73" s="3"/>
      <c r="J73" s="3"/>
      <c r="K73" s="3"/>
      <c r="L73" s="3"/>
      <c r="M73" s="3"/>
      <c r="N73" s="3"/>
      <c r="O73" s="3"/>
      <c r="P73" s="3">
        <v>5.2580000000000002E-2</v>
      </c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</row>
    <row r="74" spans="1:56" x14ac:dyDescent="0.2">
      <c r="A74" s="3"/>
      <c r="B74" s="3" t="s">
        <v>170</v>
      </c>
      <c r="C74" s="3"/>
      <c r="D74" s="3"/>
      <c r="E74" s="3"/>
      <c r="F74" s="3">
        <v>1.242E-2</v>
      </c>
      <c r="G74" s="3"/>
      <c r="H74" s="3"/>
      <c r="I74" s="3"/>
      <c r="J74" s="3"/>
      <c r="K74" s="3"/>
      <c r="L74" s="3"/>
      <c r="M74" s="3"/>
      <c r="N74" s="3"/>
      <c r="O74" s="3"/>
      <c r="P74" s="3">
        <v>3.4599999999999999E-2</v>
      </c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</row>
    <row r="75" spans="1:56" x14ac:dyDescent="0.2">
      <c r="A75" s="3"/>
      <c r="B75" s="3" t="s">
        <v>171</v>
      </c>
      <c r="C75" s="3"/>
      <c r="D75" s="3"/>
      <c r="E75" s="3"/>
      <c r="F75" s="3">
        <v>0.14274999999999999</v>
      </c>
      <c r="G75" s="3"/>
      <c r="H75" s="3"/>
      <c r="I75" s="3"/>
      <c r="J75" s="3"/>
      <c r="K75" s="3"/>
      <c r="L75" s="3"/>
      <c r="M75" s="3"/>
      <c r="N75" s="3"/>
      <c r="O75" s="3"/>
      <c r="P75" s="3">
        <v>2.4479999999999998E-2</v>
      </c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</row>
    <row r="76" spans="1:56" x14ac:dyDescent="0.2">
      <c r="A76" s="3"/>
      <c r="B76" s="3" t="s">
        <v>172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</row>
    <row r="77" spans="1:56" x14ac:dyDescent="0.2">
      <c r="A77" s="3"/>
      <c r="B77" s="3" t="s">
        <v>173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</row>
    <row r="78" spans="1:56" x14ac:dyDescent="0.2">
      <c r="A78" s="3"/>
      <c r="B78" s="3" t="s">
        <v>174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</row>
    <row r="79" spans="1:56" x14ac:dyDescent="0.2">
      <c r="A79" s="3"/>
      <c r="B79" s="3" t="s">
        <v>175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</row>
    <row r="80" spans="1:56" x14ac:dyDescent="0.2">
      <c r="A80" s="3"/>
      <c r="B80" s="3" t="s">
        <v>176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</row>
    <row r="81" spans="1:62" x14ac:dyDescent="0.2">
      <c r="A81" s="3"/>
      <c r="B81" s="3" t="s">
        <v>177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</row>
    <row r="82" spans="1:62" x14ac:dyDescent="0.2">
      <c r="A82" s="3"/>
      <c r="B82" s="3" t="s">
        <v>178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</row>
    <row r="83" spans="1:62" x14ac:dyDescent="0.2">
      <c r="A83" s="3"/>
      <c r="B83" s="3" t="s">
        <v>179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</row>
    <row r="84" spans="1:6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</row>
    <row r="85" spans="1:62" x14ac:dyDescent="0.2">
      <c r="A85" s="3" t="s">
        <v>108</v>
      </c>
      <c r="B85" s="60" t="s">
        <v>187</v>
      </c>
      <c r="C85" s="57">
        <f t="shared" ref="C85:AE85" si="3">COUNT(C50:C82)</f>
        <v>1</v>
      </c>
      <c r="D85" s="57">
        <f t="shared" si="3"/>
        <v>9</v>
      </c>
      <c r="E85" s="57">
        <f t="shared" si="3"/>
        <v>15</v>
      </c>
      <c r="F85" s="57">
        <f t="shared" si="3"/>
        <v>26</v>
      </c>
      <c r="G85" s="57">
        <f t="shared" si="3"/>
        <v>14</v>
      </c>
      <c r="H85" s="57">
        <f t="shared" si="3"/>
        <v>10</v>
      </c>
      <c r="I85" s="57">
        <f t="shared" si="3"/>
        <v>6</v>
      </c>
      <c r="J85" s="57">
        <f t="shared" si="3"/>
        <v>5</v>
      </c>
      <c r="K85" s="57">
        <f t="shared" si="3"/>
        <v>4</v>
      </c>
      <c r="L85" s="57">
        <f t="shared" si="3"/>
        <v>11</v>
      </c>
      <c r="M85" s="57">
        <f t="shared" si="3"/>
        <v>12</v>
      </c>
      <c r="N85" s="57">
        <f t="shared" si="3"/>
        <v>12</v>
      </c>
      <c r="O85" s="57">
        <f t="shared" si="3"/>
        <v>10</v>
      </c>
      <c r="P85" s="57">
        <f t="shared" si="3"/>
        <v>26</v>
      </c>
      <c r="Q85" s="57">
        <f t="shared" si="3"/>
        <v>13</v>
      </c>
      <c r="R85" s="57">
        <f t="shared" si="3"/>
        <v>13</v>
      </c>
      <c r="S85" s="57">
        <f t="shared" si="3"/>
        <v>11</v>
      </c>
      <c r="T85" s="57">
        <f t="shared" si="3"/>
        <v>10</v>
      </c>
      <c r="U85" s="57">
        <f t="shared" si="3"/>
        <v>9</v>
      </c>
      <c r="V85" s="57">
        <f t="shared" si="3"/>
        <v>3</v>
      </c>
      <c r="W85" s="57">
        <f t="shared" si="3"/>
        <v>4</v>
      </c>
      <c r="X85" s="57">
        <f t="shared" si="3"/>
        <v>6</v>
      </c>
      <c r="Y85" s="57">
        <f t="shared" si="3"/>
        <v>10</v>
      </c>
      <c r="Z85" s="57">
        <f t="shared" si="3"/>
        <v>13</v>
      </c>
      <c r="AA85" s="57">
        <f t="shared" si="3"/>
        <v>8</v>
      </c>
      <c r="AB85" s="57">
        <f t="shared" si="3"/>
        <v>4</v>
      </c>
      <c r="AC85" s="57">
        <f t="shared" si="3"/>
        <v>19</v>
      </c>
      <c r="AD85" s="57">
        <f t="shared" si="3"/>
        <v>17</v>
      </c>
      <c r="AE85" s="57">
        <f t="shared" si="3"/>
        <v>15</v>
      </c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</row>
    <row r="86" spans="1:62" x14ac:dyDescent="0.2">
      <c r="A86" s="3"/>
      <c r="B86" s="7" t="s">
        <v>186</v>
      </c>
      <c r="C86" s="7">
        <f>AVERAGE(C50:C84)</f>
        <v>3.6949999999999997E-2</v>
      </c>
      <c r="D86" s="7">
        <f t="shared" ref="D86:N86" si="4">AVERAGE(D50:D84)</f>
        <v>5.6980000000000003E-2</v>
      </c>
      <c r="E86" s="7">
        <f t="shared" si="4"/>
        <v>2.8264666666666667E-2</v>
      </c>
      <c r="F86" s="7">
        <f t="shared" si="4"/>
        <v>4.0034230769230773E-2</v>
      </c>
      <c r="G86" s="7">
        <f t="shared" si="4"/>
        <v>3.0068571428571427E-2</v>
      </c>
      <c r="H86" s="7">
        <f t="shared" si="4"/>
        <v>2.1812000000000005E-2</v>
      </c>
      <c r="I86" s="7">
        <f t="shared" si="4"/>
        <v>5.0858333333333332E-2</v>
      </c>
      <c r="J86" s="7">
        <f t="shared" si="4"/>
        <v>3.1645999999999994E-2</v>
      </c>
      <c r="K86" s="7">
        <f t="shared" si="4"/>
        <v>3.1015000000000001E-2</v>
      </c>
      <c r="L86" s="7">
        <f t="shared" si="4"/>
        <v>3.6850000000000001E-2</v>
      </c>
      <c r="M86" s="7">
        <f t="shared" si="4"/>
        <v>2.611833333333333E-2</v>
      </c>
      <c r="N86" s="7">
        <f t="shared" si="4"/>
        <v>3.4865833333333332E-2</v>
      </c>
      <c r="O86" s="7">
        <f t="shared" ref="O86:AC86" si="5">AVERAGE(O50:O84)</f>
        <v>3.2267999999999998E-2</v>
      </c>
      <c r="P86" s="7">
        <f t="shared" si="5"/>
        <v>3.0237692307692299E-2</v>
      </c>
      <c r="Q86" s="7">
        <f t="shared" si="5"/>
        <v>4.403846153846154E-2</v>
      </c>
      <c r="R86" s="7">
        <f t="shared" si="5"/>
        <v>3.1515384615384612E-2</v>
      </c>
      <c r="S86" s="7">
        <f t="shared" si="5"/>
        <v>4.7721818181818178E-2</v>
      </c>
      <c r="T86" s="7">
        <f t="shared" si="5"/>
        <v>4.9361000000000002E-2</v>
      </c>
      <c r="U86" s="7">
        <f t="shared" si="5"/>
        <v>3.5396666666666667E-2</v>
      </c>
      <c r="V86" s="7">
        <f t="shared" si="5"/>
        <v>3.6450000000000003E-2</v>
      </c>
      <c r="W86" s="7">
        <f t="shared" si="5"/>
        <v>3.6447500000000001E-2</v>
      </c>
      <c r="X86" s="7">
        <f t="shared" si="5"/>
        <v>4.3813333333333336E-2</v>
      </c>
      <c r="Y86" s="7">
        <f t="shared" si="5"/>
        <v>2.5687999999999999E-2</v>
      </c>
      <c r="Z86" s="7">
        <f t="shared" si="5"/>
        <v>6.0223076923076921E-2</v>
      </c>
      <c r="AA86" s="7">
        <f t="shared" si="5"/>
        <v>5.4526249999999991E-2</v>
      </c>
      <c r="AB86" s="7">
        <f t="shared" si="5"/>
        <v>2.6210000000000001E-2</v>
      </c>
      <c r="AC86" s="7">
        <f t="shared" si="5"/>
        <v>2.5406842105263158E-2</v>
      </c>
      <c r="AD86" s="7">
        <f t="shared" ref="AD86:AE86" si="6">AVERAGE(AD50:AD84)</f>
        <v>3.1789411764705885E-2</v>
      </c>
      <c r="AE86" s="7">
        <f t="shared" si="6"/>
        <v>2.8293999999999993E-2</v>
      </c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I86" s="41"/>
      <c r="BJ86" s="41"/>
    </row>
    <row r="87" spans="1:62" x14ac:dyDescent="0.2">
      <c r="A87" s="3"/>
      <c r="B87" s="3" t="s">
        <v>189</v>
      </c>
      <c r="C87" s="3">
        <v>6.3945779999999994E-2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</row>
    <row r="88" spans="1:62" x14ac:dyDescent="0.2">
      <c r="A88" s="3" t="s">
        <v>108</v>
      </c>
      <c r="B88" s="4" t="s">
        <v>185</v>
      </c>
      <c r="C88" s="3">
        <f>C86/C87</f>
        <v>0.57783328313455551</v>
      </c>
      <c r="D88" s="3">
        <f>D86/C87</f>
        <v>0.89106740116392369</v>
      </c>
      <c r="E88" s="3">
        <f>E86/C87</f>
        <v>0.44200988191350032</v>
      </c>
      <c r="F88" s="3">
        <f>F86/C87</f>
        <v>0.62606525042357408</v>
      </c>
      <c r="G88" s="3">
        <f>G86/C87</f>
        <v>0.47021979290222793</v>
      </c>
      <c r="H88" s="3">
        <f>H86/C87</f>
        <v>0.34110147690746767</v>
      </c>
      <c r="I88" s="3">
        <f>I86/C87</f>
        <v>0.79533525642088243</v>
      </c>
      <c r="J88" s="3">
        <f>J86/C87</f>
        <v>0.49488801293846124</v>
      </c>
      <c r="K88" s="3">
        <f>K86/C87</f>
        <v>0.48502027811686721</v>
      </c>
      <c r="L88" s="3">
        <f>L86/C87</f>
        <v>0.57626945828168807</v>
      </c>
      <c r="M88" s="3">
        <f>M86/C87</f>
        <v>0.40844498782145333</v>
      </c>
      <c r="N88" s="3">
        <f>N86/C87</f>
        <v>0.54524056682604127</v>
      </c>
      <c r="O88" s="3">
        <f>O86/C87</f>
        <v>0.50461500352329747</v>
      </c>
      <c r="P88" s="3">
        <f>P86/C87</f>
        <v>0.47286454724130822</v>
      </c>
      <c r="Q88" s="3">
        <f>Q86/C87</f>
        <v>0.68868440635897388</v>
      </c>
      <c r="R88" s="3">
        <f>R86/C87</f>
        <v>0.49284541709217738</v>
      </c>
      <c r="S88" s="3">
        <f>S86/C87</f>
        <v>0.74628565296753258</v>
      </c>
      <c r="T88" s="3">
        <f>T86/C87</f>
        <v>0.77191958562394591</v>
      </c>
      <c r="U88" s="3">
        <f>U86/C87</f>
        <v>0.55354187042001313</v>
      </c>
      <c r="V88" s="3">
        <f>V86/C87</f>
        <v>0.570014158870218</v>
      </c>
      <c r="W88" s="3">
        <f>W86/C87</f>
        <v>0.56997506324889624</v>
      </c>
      <c r="X88" s="3">
        <f>X86/C87</f>
        <v>0.68516379553636442</v>
      </c>
      <c r="Y88" s="3">
        <f>Y86/C87</f>
        <v>0.40171532820461336</v>
      </c>
      <c r="Z88" s="3">
        <f>Z86/C87</f>
        <v>0.94178344408461245</v>
      </c>
      <c r="AA88" s="3">
        <f>AA86/C87</f>
        <v>0.85269504883668623</v>
      </c>
      <c r="AB88" s="3">
        <f>AB86/C87</f>
        <v>0.40987849393658193</v>
      </c>
      <c r="AC88" s="3">
        <f>AC86/C87</f>
        <v>0.39731851117091949</v>
      </c>
      <c r="AD88" s="3">
        <f>AD86/C87</f>
        <v>0.4971307217568679</v>
      </c>
      <c r="AE88" s="3">
        <f>AE86/C87</f>
        <v>0.44246860387034131</v>
      </c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</row>
    <row r="89" spans="1:6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</row>
    <row r="90" spans="1:6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</row>
    <row r="91" spans="1:6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</row>
    <row r="92" spans="1:6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</row>
    <row r="93" spans="1:6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</row>
    <row r="94" spans="1:6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</row>
    <row r="95" spans="1:6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</row>
    <row r="96" spans="1:6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</row>
    <row r="97" spans="1:5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</row>
    <row r="98" spans="1:5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</row>
    <row r="99" spans="1:5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</row>
    <row r="100" spans="1:5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</row>
    <row r="101" spans="1:5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</row>
    <row r="102" spans="1:5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</row>
    <row r="103" spans="1:5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</row>
    <row r="104" spans="1:5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</row>
    <row r="105" spans="1:5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</row>
    <row r="106" spans="1:5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</row>
    <row r="107" spans="1:5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</row>
    <row r="108" spans="1:5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</row>
    <row r="109" spans="1:5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</row>
    <row r="110" spans="1:5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</row>
    <row r="111" spans="1:5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</row>
    <row r="112" spans="1:5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</row>
    <row r="113" spans="1:5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</row>
    <row r="114" spans="1:5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</row>
    <row r="115" spans="1:5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</row>
    <row r="116" spans="1:5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</row>
    <row r="117" spans="1:5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</row>
    <row r="118" spans="1:5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</row>
    <row r="119" spans="1:5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</row>
    <row r="120" spans="1:5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</row>
    <row r="121" spans="1:5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</row>
    <row r="122" spans="1:5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</row>
    <row r="123" spans="1:5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</row>
    <row r="124" spans="1:5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</row>
    <row r="125" spans="1:5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</row>
    <row r="126" spans="1:5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</row>
    <row r="127" spans="1:5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</row>
    <row r="128" spans="1:5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</row>
    <row r="129" spans="1:5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</row>
    <row r="130" spans="1:5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</row>
    <row r="131" spans="1:5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</row>
    <row r="132" spans="1:5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</row>
    <row r="133" spans="1:5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</row>
    <row r="134" spans="1:5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</row>
    <row r="135" spans="1:5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</row>
    <row r="136" spans="1:5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</row>
    <row r="137" spans="1:5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</row>
    <row r="138" spans="1:5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</row>
    <row r="139" spans="1:5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</row>
    <row r="140" spans="1:5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</row>
    <row r="141" spans="1:5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</row>
    <row r="142" spans="1:5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</row>
    <row r="143" spans="1:5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</row>
    <row r="144" spans="1:5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</row>
    <row r="145" spans="1:5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</row>
    <row r="146" spans="1:5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</row>
    <row r="147" spans="1:5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</row>
    <row r="148" spans="1:5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</row>
    <row r="149" spans="1:5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</row>
    <row r="150" spans="1:5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</row>
    <row r="151" spans="1:5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</row>
    <row r="152" spans="1:5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</row>
    <row r="153" spans="1:5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</row>
    <row r="154" spans="1:5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</row>
    <row r="155" spans="1:5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</row>
    <row r="156" spans="1:5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</row>
    <row r="157" spans="1:5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</row>
    <row r="158" spans="1:5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</row>
    <row r="159" spans="1:5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</row>
    <row r="160" spans="1:5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</row>
    <row r="161" spans="1:5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</row>
    <row r="162" spans="1:5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</row>
    <row r="163" spans="1:5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</row>
    <row r="164" spans="1:5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</row>
    <row r="165" spans="1:5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</row>
    <row r="166" spans="1:5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</row>
    <row r="167" spans="1:5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</row>
    <row r="168" spans="1:5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</row>
    <row r="169" spans="1:5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</row>
    <row r="170" spans="1:5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</row>
    <row r="171" spans="1:5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</row>
    <row r="172" spans="1:5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</row>
    <row r="173" spans="1:5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</row>
    <row r="174" spans="1:5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</row>
    <row r="175" spans="1:5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</row>
    <row r="176" spans="1:5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</row>
    <row r="177" spans="1:5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</row>
    <row r="178" spans="1:5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</row>
    <row r="179" spans="1:5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</row>
    <row r="180" spans="1:5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</row>
    <row r="181" spans="1:5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</row>
    <row r="182" spans="1:5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</row>
    <row r="183" spans="1:5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</row>
    <row r="184" spans="1:5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</row>
    <row r="185" spans="1:5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</row>
    <row r="186" spans="1:5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</row>
    <row r="187" spans="1:5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</row>
    <row r="188" spans="1:5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</row>
    <row r="189" spans="1:5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</row>
    <row r="190" spans="1:5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</row>
    <row r="191" spans="1:5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</row>
    <row r="192" spans="1:5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</row>
    <row r="193" spans="1:5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</row>
    <row r="194" spans="1:5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</row>
    <row r="195" spans="1:5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</row>
    <row r="196" spans="1:5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</row>
    <row r="197" spans="1:5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</row>
    <row r="198" spans="1:5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</row>
    <row r="199" spans="1:5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</row>
    <row r="200" spans="1:5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</row>
    <row r="201" spans="1:5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</row>
    <row r="202" spans="1:5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</row>
    <row r="203" spans="1:5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</row>
    <row r="204" spans="1:5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</row>
    <row r="205" spans="1:5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</row>
    <row r="206" spans="1:5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</row>
    <row r="207" spans="1:5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</row>
    <row r="208" spans="1:5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</row>
    <row r="209" spans="1:5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</row>
    <row r="210" spans="1:5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</row>
    <row r="211" spans="1:5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</row>
    <row r="212" spans="1:5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</row>
    <row r="213" spans="1:5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</row>
    <row r="214" spans="1:5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</row>
    <row r="215" spans="1:5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</row>
    <row r="216" spans="1:5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</row>
    <row r="217" spans="1:5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</row>
    <row r="218" spans="1:5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</row>
    <row r="219" spans="1:5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</row>
    <row r="220" spans="1:5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</row>
    <row r="221" spans="1:5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</row>
    <row r="222" spans="1:5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</row>
    <row r="223" spans="1:5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</row>
    <row r="224" spans="1:5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</row>
    <row r="225" spans="1:5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</row>
    <row r="226" spans="1:5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</row>
    <row r="227" spans="1:5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</row>
    <row r="228" spans="1:5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</row>
    <row r="229" spans="1:5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</row>
    <row r="230" spans="1:5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</row>
    <row r="231" spans="1:5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</row>
    <row r="232" spans="1:5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</row>
    <row r="233" spans="1:5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</row>
    <row r="234" spans="1:5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</row>
    <row r="235" spans="1:5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</row>
    <row r="236" spans="1:5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</row>
    <row r="237" spans="1:5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</row>
    <row r="238" spans="1:5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</row>
    <row r="239" spans="1:5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</row>
    <row r="240" spans="1:5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</row>
    <row r="241" spans="1:5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</row>
    <row r="242" spans="1:5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</row>
    <row r="243" spans="1:5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</row>
    <row r="244" spans="1:5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</row>
    <row r="245" spans="1:5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</row>
    <row r="246" spans="1:5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</row>
    <row r="247" spans="1:5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</row>
    <row r="248" spans="1:5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</row>
    <row r="249" spans="1:5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</row>
    <row r="250" spans="1:5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</row>
  </sheetData>
  <mergeCells count="5">
    <mergeCell ref="C48:J48"/>
    <mergeCell ref="K48:T48"/>
    <mergeCell ref="U48:AE48"/>
    <mergeCell ref="C3:M3"/>
    <mergeCell ref="N3:T3"/>
  </mergeCells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ACF9-CB17-544A-81A7-5EECADA9859F}">
  <dimension ref="A1:Q96"/>
  <sheetViews>
    <sheetView topLeftCell="A46" zoomScale="83" zoomScaleNormal="83" workbookViewId="0">
      <selection activeCell="J83" sqref="J83"/>
    </sheetView>
  </sheetViews>
  <sheetFormatPr baseColWidth="10" defaultRowHeight="16" x14ac:dyDescent="0.2"/>
  <cols>
    <col min="1" max="1" width="31.1640625" customWidth="1"/>
    <col min="2" max="2" width="37.33203125" customWidth="1"/>
    <col min="3" max="3" width="8.1640625" customWidth="1"/>
    <col min="4" max="4" width="13.6640625" customWidth="1"/>
  </cols>
  <sheetData>
    <row r="1" spans="1:17" x14ac:dyDescent="0.2">
      <c r="A1" s="3" t="s">
        <v>203</v>
      </c>
      <c r="B1" s="3"/>
      <c r="C1" s="2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">
      <c r="A3" s="3" t="s">
        <v>108</v>
      </c>
      <c r="B3" s="4" t="s">
        <v>201</v>
      </c>
      <c r="C3" s="52" t="s">
        <v>65</v>
      </c>
      <c r="D3" s="53" t="s">
        <v>202</v>
      </c>
      <c r="E3" s="53" t="s">
        <v>190</v>
      </c>
      <c r="F3" s="53" t="s">
        <v>191</v>
      </c>
      <c r="G3" s="53" t="s">
        <v>192</v>
      </c>
      <c r="H3" s="53" t="s">
        <v>193</v>
      </c>
      <c r="I3" s="53" t="s">
        <v>194</v>
      </c>
      <c r="J3" s="53" t="s">
        <v>195</v>
      </c>
      <c r="K3" s="53" t="s">
        <v>196</v>
      </c>
      <c r="L3" s="53" t="s">
        <v>197</v>
      </c>
      <c r="M3" s="53" t="s">
        <v>198</v>
      </c>
      <c r="N3" s="53" t="s">
        <v>199</v>
      </c>
      <c r="O3" s="53" t="s">
        <v>200</v>
      </c>
      <c r="P3" s="29"/>
      <c r="Q3" s="3"/>
    </row>
    <row r="4" spans="1:17" x14ac:dyDescent="0.2">
      <c r="A4" s="3"/>
      <c r="B4" s="3"/>
      <c r="C4" s="3"/>
      <c r="D4" s="54">
        <v>0.78858138499999997</v>
      </c>
      <c r="E4" s="48">
        <v>214.24002828069399</v>
      </c>
      <c r="F4" s="48">
        <v>232.25658990803799</v>
      </c>
      <c r="G4" s="48">
        <v>194.94463497741</v>
      </c>
      <c r="H4" s="48">
        <v>189.08849543274701</v>
      </c>
      <c r="I4" s="48">
        <v>238.402924276851</v>
      </c>
      <c r="J4" s="48">
        <v>190.84653113745301</v>
      </c>
      <c r="K4" s="48">
        <v>234.68442142719601</v>
      </c>
      <c r="L4" s="48">
        <v>218.093701573468</v>
      </c>
      <c r="M4" s="48">
        <v>219.538117471416</v>
      </c>
      <c r="N4" s="48">
        <v>213.329618065951</v>
      </c>
      <c r="O4" s="48">
        <v>219.57327689738401</v>
      </c>
      <c r="P4" s="29"/>
      <c r="Q4" s="3"/>
    </row>
    <row r="5" spans="1:17" x14ac:dyDescent="0.2">
      <c r="A5" s="3"/>
      <c r="B5" s="3"/>
      <c r="C5" s="3"/>
      <c r="D5" s="54">
        <v>6.3263311116666703</v>
      </c>
      <c r="E5" s="48">
        <v>201.04721145788901</v>
      </c>
      <c r="F5" s="48">
        <v>226.06455428066599</v>
      </c>
      <c r="G5" s="48">
        <v>183.490309808066</v>
      </c>
      <c r="H5" s="48">
        <v>178.31021404561699</v>
      </c>
      <c r="I5" s="48">
        <v>255.32344299197101</v>
      </c>
      <c r="J5" s="48">
        <v>175.82429977967499</v>
      </c>
      <c r="K5" s="48">
        <v>229.54884031149399</v>
      </c>
      <c r="L5" s="48">
        <v>220.46656413088499</v>
      </c>
      <c r="M5" s="48">
        <v>213.60731870726201</v>
      </c>
      <c r="N5" s="48">
        <v>200.81930371673701</v>
      </c>
      <c r="O5" s="48">
        <v>216.92580378041399</v>
      </c>
      <c r="P5" s="29"/>
      <c r="Q5" s="3"/>
    </row>
    <row r="6" spans="1:17" x14ac:dyDescent="0.2">
      <c r="A6" s="3"/>
      <c r="B6" s="3"/>
      <c r="C6" s="3"/>
      <c r="D6" s="54">
        <v>11.8643408383333</v>
      </c>
      <c r="E6" s="48">
        <v>174.75810712791099</v>
      </c>
      <c r="F6" s="48">
        <v>223.14030145662099</v>
      </c>
      <c r="G6" s="48">
        <v>178.566520301678</v>
      </c>
      <c r="H6" s="48">
        <v>177.18328645966901</v>
      </c>
      <c r="I6" s="48">
        <v>194.70363374838701</v>
      </c>
      <c r="J6" s="48">
        <v>173.75681403558301</v>
      </c>
      <c r="K6" s="48">
        <v>227.92309875429399</v>
      </c>
      <c r="L6" s="48">
        <v>219.162728361484</v>
      </c>
      <c r="M6" s="48">
        <v>211.361602602696</v>
      </c>
      <c r="N6" s="48">
        <v>195.574392842234</v>
      </c>
      <c r="O6" s="48">
        <v>208.97493767880499</v>
      </c>
      <c r="P6" s="29"/>
      <c r="Q6" s="3"/>
    </row>
    <row r="7" spans="1:17" x14ac:dyDescent="0.2">
      <c r="A7" s="3"/>
      <c r="B7" s="3"/>
      <c r="C7" s="3"/>
      <c r="D7" s="54">
        <v>17.425230606666702</v>
      </c>
      <c r="E7" s="48">
        <v>183.72536363004599</v>
      </c>
      <c r="F7" s="48">
        <v>221.02937072145701</v>
      </c>
      <c r="G7" s="48">
        <v>174.86196245737099</v>
      </c>
      <c r="H7" s="48">
        <v>180.463722750725</v>
      </c>
      <c r="I7" s="48">
        <v>199.509168196041</v>
      </c>
      <c r="J7" s="48">
        <v>173.45343512484001</v>
      </c>
      <c r="K7" s="49">
        <v>227.34827746617</v>
      </c>
      <c r="L7" s="48">
        <v>218.44780432092799</v>
      </c>
      <c r="M7" s="48">
        <v>209.683891842066</v>
      </c>
      <c r="N7" s="48">
        <v>193.25457798478001</v>
      </c>
      <c r="O7" s="48">
        <v>204.99927520835499</v>
      </c>
      <c r="P7" s="29"/>
      <c r="Q7" s="3"/>
    </row>
    <row r="8" spans="1:17" x14ac:dyDescent="0.2">
      <c r="A8" s="3"/>
      <c r="B8" s="3"/>
      <c r="C8" s="3"/>
      <c r="D8" s="54">
        <v>22.934380281666702</v>
      </c>
      <c r="E8" s="48">
        <v>188.89844747065999</v>
      </c>
      <c r="F8" s="48">
        <v>221.38440650937099</v>
      </c>
      <c r="G8" s="48">
        <v>173.63333327083501</v>
      </c>
      <c r="H8" s="48">
        <v>184.30964120065201</v>
      </c>
      <c r="I8" s="48">
        <v>215.38793004462201</v>
      </c>
      <c r="J8" s="48">
        <v>176.206485325936</v>
      </c>
      <c r="K8" s="48">
        <v>228.472973275595</v>
      </c>
      <c r="L8" s="48">
        <v>220.20038323094801</v>
      </c>
      <c r="M8" s="48">
        <v>209.44226069777599</v>
      </c>
      <c r="N8" s="48">
        <v>193.52405849777901</v>
      </c>
      <c r="O8" s="48">
        <v>204.272293791392</v>
      </c>
      <c r="P8" s="29"/>
      <c r="Q8" s="3"/>
    </row>
    <row r="9" spans="1:17" x14ac:dyDescent="0.2">
      <c r="A9" s="3"/>
      <c r="B9" s="3"/>
      <c r="C9" s="3"/>
      <c r="D9" s="54">
        <v>28.498910056666698</v>
      </c>
      <c r="E9" s="48">
        <v>191.493228527361</v>
      </c>
      <c r="F9" s="48">
        <v>220.21547242019801</v>
      </c>
      <c r="G9" s="48">
        <v>172.18150681961399</v>
      </c>
      <c r="H9" s="48">
        <v>184.75794131990801</v>
      </c>
      <c r="I9" s="48">
        <v>221.629124609521</v>
      </c>
      <c r="J9" s="48">
        <v>179.39988873799001</v>
      </c>
      <c r="K9" s="48">
        <v>227.958271714403</v>
      </c>
      <c r="L9" s="48">
        <v>220.11220881474401</v>
      </c>
      <c r="M9" s="48">
        <v>210.91151242049801</v>
      </c>
      <c r="N9" s="48">
        <v>192.54130625835899</v>
      </c>
      <c r="O9" s="48">
        <v>204.08902335408101</v>
      </c>
      <c r="P9" s="29"/>
      <c r="Q9" s="3"/>
    </row>
    <row r="10" spans="1:17" x14ac:dyDescent="0.2">
      <c r="A10" s="3"/>
      <c r="B10" s="3"/>
      <c r="C10" s="3"/>
      <c r="D10" s="54">
        <v>34.1874600466667</v>
      </c>
      <c r="E10" s="48">
        <v>185.70968389811901</v>
      </c>
      <c r="F10" s="48">
        <v>221.79927836434899</v>
      </c>
      <c r="G10" s="48">
        <v>167.40344008958201</v>
      </c>
      <c r="H10" s="48">
        <v>182.14998409873601</v>
      </c>
      <c r="I10" s="48">
        <v>207.478635632438</v>
      </c>
      <c r="J10" s="48">
        <v>170.92134042464301</v>
      </c>
      <c r="K10" s="48">
        <v>222.10322679940501</v>
      </c>
      <c r="L10" s="48">
        <v>219.246032257705</v>
      </c>
      <c r="M10" s="48">
        <v>208.17026432315299</v>
      </c>
      <c r="N10" s="48">
        <v>191.408228919717</v>
      </c>
      <c r="O10" s="48">
        <v>199.74384252773399</v>
      </c>
      <c r="P10" s="29"/>
      <c r="Q10" s="3"/>
    </row>
    <row r="11" spans="1:17" x14ac:dyDescent="0.2">
      <c r="A11" s="3"/>
      <c r="B11" s="3"/>
      <c r="C11" s="3"/>
      <c r="D11" s="54">
        <v>39.783969876666703</v>
      </c>
      <c r="E11" s="48">
        <v>166.183098658088</v>
      </c>
      <c r="F11" s="48">
        <v>215.74975007448199</v>
      </c>
      <c r="G11" s="48">
        <v>154.894423764381</v>
      </c>
      <c r="H11" s="48">
        <v>168.99758769954201</v>
      </c>
      <c r="I11" s="48">
        <v>181.80257451195399</v>
      </c>
      <c r="J11" s="48">
        <v>149.924924903506</v>
      </c>
      <c r="K11" s="48">
        <v>202.92423184464499</v>
      </c>
      <c r="L11" s="48">
        <v>204.60506289963701</v>
      </c>
      <c r="M11" s="48">
        <v>190.56039247363799</v>
      </c>
      <c r="N11" s="48">
        <v>176.336255905141</v>
      </c>
      <c r="O11" s="48">
        <v>187.32709893548599</v>
      </c>
      <c r="P11" s="29"/>
      <c r="Q11" s="3"/>
    </row>
    <row r="12" spans="1:17" x14ac:dyDescent="0.2">
      <c r="A12" s="3"/>
      <c r="B12" s="3"/>
      <c r="C12" s="3"/>
      <c r="D12" s="54">
        <v>45.31365959</v>
      </c>
      <c r="E12" s="48">
        <v>143.58275630538699</v>
      </c>
      <c r="F12" s="48">
        <v>211.22349285166999</v>
      </c>
      <c r="G12" s="48">
        <v>144.50979549371399</v>
      </c>
      <c r="H12" s="48">
        <v>152.99146730341201</v>
      </c>
      <c r="I12" s="48">
        <v>154.53386524851101</v>
      </c>
      <c r="J12" s="48">
        <v>130.44043786535701</v>
      </c>
      <c r="K12" s="48">
        <v>178.313407508708</v>
      </c>
      <c r="L12" s="48">
        <v>185.168314222177</v>
      </c>
      <c r="M12" s="48">
        <v>174.42136279355401</v>
      </c>
      <c r="N12" s="48">
        <v>162.926212545368</v>
      </c>
      <c r="O12" s="48">
        <v>170.411016493272</v>
      </c>
      <c r="P12" s="29"/>
      <c r="Q12" s="3"/>
    </row>
    <row r="13" spans="1:17" x14ac:dyDescent="0.2">
      <c r="A13" s="3"/>
      <c r="B13" s="3"/>
      <c r="C13" s="3"/>
      <c r="D13" s="54">
        <v>50.872729353333298</v>
      </c>
      <c r="E13" s="48">
        <v>119.770262370699</v>
      </c>
      <c r="F13" s="48">
        <v>205.41493548073299</v>
      </c>
      <c r="G13" s="48">
        <v>132.72751293611</v>
      </c>
      <c r="H13" s="48">
        <v>130.041302993557</v>
      </c>
      <c r="I13" s="48">
        <v>129.83156426226401</v>
      </c>
      <c r="J13" s="48">
        <v>107.825192408104</v>
      </c>
      <c r="K13" s="48">
        <v>155.41754080765401</v>
      </c>
      <c r="L13" s="48">
        <v>161.337048530185</v>
      </c>
      <c r="M13" s="48">
        <v>152.393024281934</v>
      </c>
      <c r="N13" s="48">
        <v>131.49006394325099</v>
      </c>
      <c r="O13" s="48">
        <v>151.95892199670899</v>
      </c>
      <c r="P13" s="29"/>
      <c r="Q13" s="3"/>
    </row>
    <row r="14" spans="1:17" x14ac:dyDescent="0.2">
      <c r="A14" s="3"/>
      <c r="B14" s="3"/>
      <c r="C14" s="3"/>
      <c r="D14" s="54">
        <v>56.406579073333297</v>
      </c>
      <c r="E14" s="48">
        <v>98.381101179074605</v>
      </c>
      <c r="F14" s="48">
        <v>181.670862138774</v>
      </c>
      <c r="G14" s="48">
        <v>120.52858748710101</v>
      </c>
      <c r="H14" s="48">
        <v>101.951505498088</v>
      </c>
      <c r="I14" s="48">
        <v>110.711588997074</v>
      </c>
      <c r="J14" s="48">
        <v>88.490729524493204</v>
      </c>
      <c r="K14" s="48">
        <v>125.68325153376701</v>
      </c>
      <c r="L14" s="48">
        <v>134.871792887732</v>
      </c>
      <c r="M14" s="48">
        <v>131.19763583067601</v>
      </c>
      <c r="N14" s="48">
        <v>102.947701927306</v>
      </c>
      <c r="O14" s="48">
        <v>128.43062398285201</v>
      </c>
      <c r="P14" s="29"/>
      <c r="Q14" s="3"/>
    </row>
    <row r="15" spans="1:17" x14ac:dyDescent="0.2">
      <c r="A15" s="3"/>
      <c r="B15" s="3"/>
      <c r="C15" s="3"/>
      <c r="D15" s="54">
        <v>61.992168883333299</v>
      </c>
      <c r="E15" s="48">
        <v>78.859287848906106</v>
      </c>
      <c r="F15" s="48">
        <v>143.15708416612401</v>
      </c>
      <c r="G15" s="48">
        <v>108.704027248277</v>
      </c>
      <c r="H15" s="48">
        <v>78.502404383721796</v>
      </c>
      <c r="I15" s="48">
        <v>94.379201441363307</v>
      </c>
      <c r="J15" s="48">
        <v>72.766251284295606</v>
      </c>
      <c r="K15" s="48">
        <v>95.600774250522804</v>
      </c>
      <c r="L15" s="48">
        <v>103.762572440337</v>
      </c>
      <c r="M15" s="48">
        <v>108.151453729819</v>
      </c>
      <c r="N15" s="48">
        <v>83.744449141495394</v>
      </c>
      <c r="O15" s="48">
        <v>100.732421946505</v>
      </c>
      <c r="P15" s="29"/>
      <c r="Q15" s="3"/>
    </row>
    <row r="16" spans="1:17" x14ac:dyDescent="0.2">
      <c r="A16" s="3"/>
      <c r="B16" s="3"/>
      <c r="C16" s="3"/>
      <c r="D16" s="54">
        <v>67.654458828333304</v>
      </c>
      <c r="E16" s="48">
        <v>215.977875994393</v>
      </c>
      <c r="F16" s="48">
        <v>216.84606540915101</v>
      </c>
      <c r="G16" s="48">
        <v>204.730299944591</v>
      </c>
      <c r="H16" s="48">
        <v>240.528853979231</v>
      </c>
      <c r="I16" s="48">
        <v>226.45860463472201</v>
      </c>
      <c r="J16" s="48">
        <v>220.36468902853301</v>
      </c>
      <c r="K16" s="48">
        <v>230.14855910378799</v>
      </c>
      <c r="L16" s="48">
        <v>217.995170562711</v>
      </c>
      <c r="M16" s="48">
        <v>228.576699728541</v>
      </c>
      <c r="N16" s="48">
        <v>201.572951868096</v>
      </c>
      <c r="O16" s="48">
        <v>216.89732750508799</v>
      </c>
      <c r="P16" s="29"/>
      <c r="Q16" s="3"/>
    </row>
    <row r="17" spans="1:17" x14ac:dyDescent="0.2">
      <c r="A17" s="3"/>
      <c r="B17" s="3"/>
      <c r="C17" s="3"/>
      <c r="D17" s="54">
        <v>73.219508603333296</v>
      </c>
      <c r="E17" s="48">
        <v>219.006669371236</v>
      </c>
      <c r="F17" s="48">
        <v>207.99065499720899</v>
      </c>
      <c r="G17" s="48">
        <v>200.77752352510601</v>
      </c>
      <c r="H17" s="48">
        <v>222.39403345569301</v>
      </c>
      <c r="I17" s="48">
        <v>226.871992236452</v>
      </c>
      <c r="J17" s="48">
        <v>216.417174259283</v>
      </c>
      <c r="K17" s="48">
        <v>223.67632396229001</v>
      </c>
      <c r="L17" s="48">
        <v>211.10757203459599</v>
      </c>
      <c r="M17" s="48">
        <v>221.60898982849801</v>
      </c>
      <c r="N17" s="48">
        <v>197.335587089455</v>
      </c>
      <c r="O17" s="48">
        <v>204.786058688362</v>
      </c>
      <c r="P17" s="29"/>
      <c r="Q17" s="3"/>
    </row>
    <row r="18" spans="1:17" x14ac:dyDescent="0.2">
      <c r="A18" s="3"/>
      <c r="B18" s="3"/>
      <c r="C18" s="3"/>
      <c r="D18" s="54">
        <v>78.792358391666696</v>
      </c>
      <c r="E18" s="48">
        <v>207.78366355672301</v>
      </c>
      <c r="F18" s="48">
        <v>211.30693660934401</v>
      </c>
      <c r="G18" s="48">
        <v>197.33655732606499</v>
      </c>
      <c r="H18" s="48">
        <v>223.47962960704601</v>
      </c>
      <c r="I18" s="48">
        <v>234.65116401315299</v>
      </c>
      <c r="J18" s="48">
        <v>205.07082132065</v>
      </c>
      <c r="K18" s="48">
        <v>215.30828261144799</v>
      </c>
      <c r="L18" s="48">
        <v>198.36147557651699</v>
      </c>
      <c r="M18" s="48">
        <v>216.449420128312</v>
      </c>
      <c r="N18" s="48">
        <v>194.11080443757101</v>
      </c>
      <c r="O18" s="48">
        <v>196.47718499714799</v>
      </c>
      <c r="P18" s="29"/>
      <c r="Q18" s="3"/>
    </row>
    <row r="19" spans="1:17" x14ac:dyDescent="0.2">
      <c r="A19" s="3"/>
      <c r="B19" s="3"/>
      <c r="C19" s="3"/>
      <c r="D19" s="54">
        <v>84.330888119999997</v>
      </c>
      <c r="E19" s="48">
        <v>198.07672862739301</v>
      </c>
      <c r="F19" s="48">
        <v>209.63716079706001</v>
      </c>
      <c r="G19" s="48">
        <v>194.702566675101</v>
      </c>
      <c r="H19" s="48">
        <v>229.28885324614001</v>
      </c>
      <c r="I19" s="48">
        <v>235.528772233919</v>
      </c>
      <c r="J19" s="48">
        <v>199.77164539340501</v>
      </c>
      <c r="K19" s="48">
        <v>210.91915423551501</v>
      </c>
      <c r="L19" s="48">
        <v>191.06185953195401</v>
      </c>
      <c r="M19" s="48">
        <v>212.781832043062</v>
      </c>
      <c r="N19" s="48">
        <v>188.22392174190799</v>
      </c>
      <c r="O19" s="48">
        <v>192.93758188806299</v>
      </c>
      <c r="P19" s="29"/>
      <c r="Q19" s="3"/>
    </row>
    <row r="20" spans="1:17" x14ac:dyDescent="0.2">
      <c r="A20" s="3"/>
      <c r="B20" s="3"/>
      <c r="C20" s="3"/>
      <c r="D20" s="54">
        <v>89.904517909999996</v>
      </c>
      <c r="E20" s="48">
        <v>189.165350257173</v>
      </c>
      <c r="F20" s="48">
        <v>217.57052470704201</v>
      </c>
      <c r="G20" s="48">
        <v>192.88493350266901</v>
      </c>
      <c r="H20" s="48">
        <v>211.49571822924901</v>
      </c>
      <c r="I20" s="48">
        <v>233.20335417943301</v>
      </c>
      <c r="J20" s="48">
        <v>194.54714138005701</v>
      </c>
      <c r="K20" s="48">
        <v>207.84843751144501</v>
      </c>
      <c r="L20" s="48">
        <v>187.73257972622699</v>
      </c>
      <c r="M20" s="48">
        <v>211.87290770962201</v>
      </c>
      <c r="N20" s="48">
        <v>182.53892320873399</v>
      </c>
      <c r="O20" s="48">
        <v>193.086024657054</v>
      </c>
      <c r="P20" s="29"/>
      <c r="Q20" s="3"/>
    </row>
    <row r="21" spans="1:17" x14ac:dyDescent="0.2">
      <c r="A21" s="3"/>
      <c r="B21" s="3"/>
      <c r="C21" s="3"/>
      <c r="D21" s="54">
        <v>95.483347708333298</v>
      </c>
      <c r="E21" s="48">
        <v>179.05048626014599</v>
      </c>
      <c r="F21" s="48">
        <v>218.39350697716</v>
      </c>
      <c r="G21" s="48">
        <v>189.974948949262</v>
      </c>
      <c r="H21" s="48">
        <v>196.23497183871399</v>
      </c>
      <c r="I21" s="48">
        <v>228.340996139531</v>
      </c>
      <c r="J21" s="48">
        <v>184.66752123252999</v>
      </c>
      <c r="K21" s="48">
        <v>203.67278155384</v>
      </c>
      <c r="L21" s="48">
        <v>183.940537833062</v>
      </c>
      <c r="M21" s="48">
        <v>211.52908531909199</v>
      </c>
      <c r="N21" s="48">
        <v>177.33932166996999</v>
      </c>
      <c r="O21" s="48">
        <v>194.00677376085099</v>
      </c>
      <c r="P21" s="29"/>
      <c r="Q21" s="3"/>
    </row>
    <row r="22" spans="1:17" x14ac:dyDescent="0.2">
      <c r="A22" s="3"/>
      <c r="B22" s="3"/>
      <c r="C22" s="3"/>
      <c r="D22" s="54">
        <v>101.137057638333</v>
      </c>
      <c r="E22" s="48">
        <v>95.501931030240698</v>
      </c>
      <c r="F22" s="48">
        <v>143.38887885749</v>
      </c>
      <c r="G22" s="48">
        <v>99.430413622119801</v>
      </c>
      <c r="H22" s="48">
        <v>75.132460314564597</v>
      </c>
      <c r="I22" s="48">
        <v>92.861873226893493</v>
      </c>
      <c r="J22" s="48">
        <v>84.687947765900404</v>
      </c>
      <c r="K22" s="48">
        <v>103.703610401798</v>
      </c>
      <c r="L22" s="48">
        <v>88.559130856682103</v>
      </c>
      <c r="M22" s="48">
        <v>118.898320808436</v>
      </c>
      <c r="N22" s="48">
        <v>83.103097627860905</v>
      </c>
      <c r="O22" s="48">
        <v>102.268732729918</v>
      </c>
      <c r="P22" s="29"/>
      <c r="Q22" s="3"/>
    </row>
    <row r="23" spans="1:17" x14ac:dyDescent="0.2">
      <c r="A23" s="3"/>
      <c r="B23" s="3"/>
      <c r="C23" s="3"/>
      <c r="D23" s="54">
        <v>106.696127401667</v>
      </c>
      <c r="E23" s="48">
        <v>55.456947547155501</v>
      </c>
      <c r="F23" s="48">
        <v>79.153668381918493</v>
      </c>
      <c r="G23" s="48">
        <v>61.231034174819001</v>
      </c>
      <c r="H23" s="48">
        <v>48.131669265940197</v>
      </c>
      <c r="I23" s="48">
        <v>58.557144708819898</v>
      </c>
      <c r="J23" s="48">
        <v>48.3328331589424</v>
      </c>
      <c r="K23" s="48">
        <v>58.355531507169403</v>
      </c>
      <c r="L23" s="48">
        <v>44.608266269444499</v>
      </c>
      <c r="M23" s="48">
        <v>68.3936859364794</v>
      </c>
      <c r="N23" s="48">
        <v>52.258064631099998</v>
      </c>
      <c r="O23" s="48">
        <v>59.587989990893902</v>
      </c>
      <c r="P23" s="29"/>
      <c r="Q23" s="3"/>
    </row>
    <row r="24" spans="1:17" x14ac:dyDescent="0.2">
      <c r="A24" s="3"/>
      <c r="B24" s="3"/>
      <c r="C24" s="3"/>
      <c r="D24" s="54">
        <v>112.265597185</v>
      </c>
      <c r="E24" s="48">
        <v>35.378725856355501</v>
      </c>
      <c r="F24" s="48">
        <v>54.564737671355601</v>
      </c>
      <c r="G24" s="48">
        <v>45.563622569622403</v>
      </c>
      <c r="H24" s="48">
        <v>36.852945631898699</v>
      </c>
      <c r="I24" s="48">
        <v>40.780908160370899</v>
      </c>
      <c r="J24" s="48">
        <v>35.5338808584007</v>
      </c>
      <c r="K24" s="48">
        <v>39.797011821325299</v>
      </c>
      <c r="L24" s="48">
        <v>31.794896179557401</v>
      </c>
      <c r="M24" s="48">
        <v>46.940544394627601</v>
      </c>
      <c r="N24" s="48">
        <v>35.781626066676999</v>
      </c>
      <c r="O24" s="48">
        <v>42.020355577587502</v>
      </c>
      <c r="P24" s="29"/>
      <c r="Q24" s="3"/>
    </row>
    <row r="25" spans="1:17" x14ac:dyDescent="0.2">
      <c r="A25" s="3"/>
      <c r="B25" s="3"/>
      <c r="C25" s="3"/>
      <c r="D25" s="54">
        <v>117.83168696</v>
      </c>
      <c r="E25" s="48">
        <v>26.702166492925699</v>
      </c>
      <c r="F25" s="48">
        <v>42.3977152542288</v>
      </c>
      <c r="G25" s="48">
        <v>35.7050113626102</v>
      </c>
      <c r="H25" s="48">
        <v>30.630130136073099</v>
      </c>
      <c r="I25" s="48">
        <v>29.502329010388198</v>
      </c>
      <c r="J25" s="48">
        <v>27.736517552936199</v>
      </c>
      <c r="K25" s="48">
        <v>30.533436417047099</v>
      </c>
      <c r="L25" s="48">
        <v>25.020051177009499</v>
      </c>
      <c r="M25" s="48">
        <v>34.798871244148003</v>
      </c>
      <c r="N25" s="48">
        <v>27.751076385161699</v>
      </c>
      <c r="O25" s="48">
        <v>32.064309828185102</v>
      </c>
      <c r="P25" s="29"/>
      <c r="Q25" s="3"/>
    </row>
    <row r="26" spans="1:17" x14ac:dyDescent="0.2">
      <c r="A26" s="3"/>
      <c r="B26" s="3"/>
      <c r="C26" s="3"/>
      <c r="D26" s="54">
        <v>123.387376718333</v>
      </c>
      <c r="E26" s="48">
        <v>22.586772430244</v>
      </c>
      <c r="F26" s="48">
        <v>35.5065680293566</v>
      </c>
      <c r="G26" s="48">
        <v>29.685722492174001</v>
      </c>
      <c r="H26" s="48">
        <v>25.903233576492699</v>
      </c>
      <c r="I26" s="48">
        <v>23.676996305487499</v>
      </c>
      <c r="J26" s="48">
        <v>23.811417119738799</v>
      </c>
      <c r="K26" s="48">
        <v>25.1026858831613</v>
      </c>
      <c r="L26" s="48">
        <v>22.8734467232306</v>
      </c>
      <c r="M26" s="48">
        <v>26.801857868758798</v>
      </c>
      <c r="N26" s="48">
        <v>23.703990155404401</v>
      </c>
      <c r="O26" s="48">
        <v>25.326715373467799</v>
      </c>
      <c r="P26" s="29"/>
      <c r="Q26" s="3"/>
    </row>
    <row r="27" spans="1:17" x14ac:dyDescent="0.2">
      <c r="A27" s="3"/>
      <c r="B27" s="3"/>
      <c r="C27" s="3"/>
      <c r="D27" s="54">
        <v>128.97998654166699</v>
      </c>
      <c r="E27" s="48">
        <v>20.078920359558602</v>
      </c>
      <c r="F27" s="48">
        <v>31.530062960679398</v>
      </c>
      <c r="G27" s="48">
        <v>25.897168639895</v>
      </c>
      <c r="H27" s="48">
        <v>23.861277520012202</v>
      </c>
      <c r="I27" s="48">
        <v>20.946095945816701</v>
      </c>
      <c r="J27" s="48">
        <v>20.893626592054002</v>
      </c>
      <c r="K27" s="48">
        <v>21.9005196998197</v>
      </c>
      <c r="L27" s="48">
        <v>21.352413155503299</v>
      </c>
      <c r="M27" s="48">
        <v>24.749951029278801</v>
      </c>
      <c r="N27" s="48">
        <v>21.2371177819028</v>
      </c>
      <c r="O27" s="48">
        <v>21.122066997806101</v>
      </c>
      <c r="P27" s="29"/>
      <c r="Q27" s="3"/>
    </row>
    <row r="28" spans="1:17" x14ac:dyDescent="0.2">
      <c r="A28" s="3"/>
      <c r="B28" s="3"/>
      <c r="C28" s="3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"/>
    </row>
    <row r="29" spans="1:17" x14ac:dyDescent="0.2">
      <c r="A29" s="3"/>
      <c r="B29" s="3"/>
      <c r="C29" s="52" t="s">
        <v>91</v>
      </c>
      <c r="D29" s="53" t="s">
        <v>202</v>
      </c>
      <c r="E29" s="53" t="s">
        <v>190</v>
      </c>
      <c r="F29" s="53" t="s">
        <v>191</v>
      </c>
      <c r="G29" s="53" t="s">
        <v>192</v>
      </c>
      <c r="H29" s="53" t="s">
        <v>193</v>
      </c>
      <c r="I29" s="53" t="s">
        <v>194</v>
      </c>
      <c r="J29" s="53" t="s">
        <v>195</v>
      </c>
      <c r="K29" s="53" t="s">
        <v>196</v>
      </c>
      <c r="L29" s="53" t="s">
        <v>197</v>
      </c>
      <c r="M29" s="53" t="s">
        <v>198</v>
      </c>
      <c r="N29" s="53" t="s">
        <v>199</v>
      </c>
      <c r="O29" s="53" t="s">
        <v>200</v>
      </c>
      <c r="P29" s="29"/>
      <c r="Q29" s="3"/>
    </row>
    <row r="30" spans="1:17" x14ac:dyDescent="0.2">
      <c r="A30" s="3"/>
      <c r="B30" s="3"/>
      <c r="C30" s="3"/>
      <c r="D30" s="54">
        <v>0.78858138499999997</v>
      </c>
      <c r="E30" s="48">
        <v>179.79692712918401</v>
      </c>
      <c r="F30" s="48">
        <v>128.559631842828</v>
      </c>
      <c r="G30" s="48">
        <v>155.94799810459901</v>
      </c>
      <c r="H30" s="48">
        <v>173.23844416295501</v>
      </c>
      <c r="I30" s="48">
        <v>166.34135400443799</v>
      </c>
      <c r="J30" s="48">
        <v>168.18220110442701</v>
      </c>
      <c r="K30" s="48">
        <v>145.70378209521701</v>
      </c>
      <c r="L30" s="48">
        <v>171.603509881543</v>
      </c>
      <c r="M30" s="48">
        <v>168.15800919274599</v>
      </c>
      <c r="N30" s="48">
        <v>136.809939014528</v>
      </c>
      <c r="O30" s="48">
        <v>169.570731003406</v>
      </c>
      <c r="P30" s="29"/>
      <c r="Q30" s="3"/>
    </row>
    <row r="31" spans="1:17" x14ac:dyDescent="0.2">
      <c r="A31" s="3"/>
      <c r="B31" s="3"/>
      <c r="C31" s="3"/>
      <c r="D31" s="54">
        <v>6.3263311116666703</v>
      </c>
      <c r="E31" s="48">
        <v>149.864361111801</v>
      </c>
      <c r="F31" s="48">
        <v>116.871737775822</v>
      </c>
      <c r="G31" s="48">
        <v>139.59118900632399</v>
      </c>
      <c r="H31" s="48">
        <v>179.40919349501101</v>
      </c>
      <c r="I31" s="48">
        <v>150.70196043197799</v>
      </c>
      <c r="J31" s="48">
        <v>155.369660397209</v>
      </c>
      <c r="K31" s="48">
        <v>132.342216209935</v>
      </c>
      <c r="L31" s="48">
        <v>128.544095395488</v>
      </c>
      <c r="M31" s="48">
        <v>154.91460017953401</v>
      </c>
      <c r="N31" s="48">
        <v>107.733965280444</v>
      </c>
      <c r="O31" s="48">
        <v>147.95755030307501</v>
      </c>
      <c r="P31" s="29"/>
      <c r="Q31" s="3"/>
    </row>
    <row r="32" spans="1:17" x14ac:dyDescent="0.2">
      <c r="A32" s="3"/>
      <c r="B32" s="3"/>
      <c r="C32" s="3"/>
      <c r="D32" s="54">
        <v>11.8643408383333</v>
      </c>
      <c r="E32" s="48">
        <v>140.80311969224499</v>
      </c>
      <c r="F32" s="48">
        <v>112.684413609388</v>
      </c>
      <c r="G32" s="48">
        <v>135.46856193980599</v>
      </c>
      <c r="H32" s="48">
        <v>169.21943936153099</v>
      </c>
      <c r="I32" s="48">
        <v>145.51020188430701</v>
      </c>
      <c r="J32" s="48">
        <v>145.65873320342999</v>
      </c>
      <c r="K32" s="48">
        <v>128.76062698483301</v>
      </c>
      <c r="L32" s="48">
        <v>126.963628218902</v>
      </c>
      <c r="M32" s="48">
        <v>151.455131066392</v>
      </c>
      <c r="N32" s="48">
        <v>98.830054940121599</v>
      </c>
      <c r="O32" s="48">
        <v>145.88165164379001</v>
      </c>
      <c r="P32" s="29"/>
      <c r="Q32" s="3"/>
    </row>
    <row r="33" spans="1:17" x14ac:dyDescent="0.2">
      <c r="A33" s="3"/>
      <c r="B33" s="3"/>
      <c r="C33" s="3"/>
      <c r="D33" s="54">
        <v>17.425230606666702</v>
      </c>
      <c r="E33" s="48">
        <v>141.11571666218799</v>
      </c>
      <c r="F33" s="48">
        <v>108.651317188012</v>
      </c>
      <c r="G33" s="48">
        <v>134.64968054371499</v>
      </c>
      <c r="H33" s="48">
        <v>160.952441327923</v>
      </c>
      <c r="I33" s="48">
        <v>142.025498756465</v>
      </c>
      <c r="J33" s="48">
        <v>179.867689302461</v>
      </c>
      <c r="K33" s="48">
        <v>127.455577146119</v>
      </c>
      <c r="L33" s="48">
        <v>125.66565488966199</v>
      </c>
      <c r="M33" s="48">
        <v>151.80754769438099</v>
      </c>
      <c r="N33" s="48">
        <v>93.504344053447497</v>
      </c>
      <c r="O33" s="48">
        <v>129.15846107716499</v>
      </c>
      <c r="P33" s="29"/>
      <c r="Q33" s="3"/>
    </row>
    <row r="34" spans="1:17" x14ac:dyDescent="0.2">
      <c r="A34" s="3"/>
      <c r="B34" s="3"/>
      <c r="C34" s="3"/>
      <c r="D34" s="54">
        <v>22.934380281666702</v>
      </c>
      <c r="E34" s="48">
        <v>140.88070000746299</v>
      </c>
      <c r="F34" s="48">
        <v>107.22587139490101</v>
      </c>
      <c r="G34" s="48">
        <v>133.905501602268</v>
      </c>
      <c r="H34" s="48">
        <v>163.756035066908</v>
      </c>
      <c r="I34" s="48">
        <v>139.63928711613099</v>
      </c>
      <c r="J34" s="48">
        <v>173.93184763108999</v>
      </c>
      <c r="K34" s="48">
        <v>127.51977449276499</v>
      </c>
      <c r="L34" s="48">
        <v>126.306774710529</v>
      </c>
      <c r="M34" s="48">
        <v>152.56887084894501</v>
      </c>
      <c r="N34" s="48">
        <v>90.5364545710583</v>
      </c>
      <c r="O34" s="48">
        <v>123.423490375106</v>
      </c>
      <c r="P34" s="29"/>
      <c r="Q34" s="3"/>
    </row>
    <row r="35" spans="1:17" x14ac:dyDescent="0.2">
      <c r="A35" s="3"/>
      <c r="B35" s="3"/>
      <c r="C35" s="3"/>
      <c r="D35" s="54">
        <v>28.498910056666698</v>
      </c>
      <c r="E35" s="48">
        <v>140.24950100004401</v>
      </c>
      <c r="F35" s="48">
        <v>106.17773570127601</v>
      </c>
      <c r="G35" s="48">
        <v>130.439886182744</v>
      </c>
      <c r="H35" s="48">
        <v>165.564499464031</v>
      </c>
      <c r="I35" s="48">
        <v>130.32263617494101</v>
      </c>
      <c r="J35" s="48">
        <v>164.91954312435601</v>
      </c>
      <c r="K35" s="48">
        <v>127.871445268925</v>
      </c>
      <c r="L35" s="48">
        <v>126.14412487566101</v>
      </c>
      <c r="M35" s="48">
        <v>156.121140476568</v>
      </c>
      <c r="N35" s="48">
        <v>90.195446443257495</v>
      </c>
      <c r="O35" s="48">
        <v>123.000063847612</v>
      </c>
      <c r="P35" s="29"/>
      <c r="Q35" s="3"/>
    </row>
    <row r="36" spans="1:17" x14ac:dyDescent="0.2">
      <c r="A36" s="3"/>
      <c r="B36" s="3"/>
      <c r="C36" s="3"/>
      <c r="D36" s="54">
        <v>34.1874600466667</v>
      </c>
      <c r="E36" s="48">
        <v>127.301867461634</v>
      </c>
      <c r="F36" s="48">
        <v>100.95247297029201</v>
      </c>
      <c r="G36" s="48">
        <v>122.624728878311</v>
      </c>
      <c r="H36" s="48">
        <v>139.93607823231</v>
      </c>
      <c r="I36" s="48">
        <v>117.954601095797</v>
      </c>
      <c r="J36" s="48">
        <v>154.26756048721899</v>
      </c>
      <c r="K36" s="48">
        <v>121.453362709598</v>
      </c>
      <c r="L36" s="48">
        <v>116.735281898642</v>
      </c>
      <c r="M36" s="48">
        <v>144.01163666707399</v>
      </c>
      <c r="N36" s="48">
        <v>83.222208401362394</v>
      </c>
      <c r="O36" s="48">
        <v>111.023918191449</v>
      </c>
      <c r="P36" s="29"/>
      <c r="Q36" s="3"/>
    </row>
    <row r="37" spans="1:17" x14ac:dyDescent="0.2">
      <c r="A37" s="3"/>
      <c r="B37" s="3"/>
      <c r="C37" s="3"/>
      <c r="D37" s="54">
        <v>39.783969876666703</v>
      </c>
      <c r="E37" s="48">
        <v>107.250426760547</v>
      </c>
      <c r="F37" s="48">
        <v>87.879584004318005</v>
      </c>
      <c r="G37" s="48">
        <v>108.39951745947999</v>
      </c>
      <c r="H37" s="48">
        <v>111.768491726387</v>
      </c>
      <c r="I37" s="48">
        <v>96.9516573518505</v>
      </c>
      <c r="J37" s="48">
        <v>138.54309159949</v>
      </c>
      <c r="K37" s="48">
        <v>104.089853018586</v>
      </c>
      <c r="L37" s="48">
        <v>100.89874508240599</v>
      </c>
      <c r="M37" s="48">
        <v>125.026829917074</v>
      </c>
      <c r="N37" s="48">
        <v>68.168501717388295</v>
      </c>
      <c r="O37" s="48">
        <v>92.721708458854295</v>
      </c>
      <c r="P37" s="29"/>
      <c r="Q37" s="3"/>
    </row>
    <row r="38" spans="1:17" x14ac:dyDescent="0.2">
      <c r="A38" s="3"/>
      <c r="B38" s="3"/>
      <c r="C38" s="3"/>
      <c r="D38" s="54">
        <v>45.31365959</v>
      </c>
      <c r="E38" s="48">
        <v>93.004069327677897</v>
      </c>
      <c r="F38" s="48">
        <v>77.660283573322204</v>
      </c>
      <c r="G38" s="48">
        <v>90.176183891904103</v>
      </c>
      <c r="H38" s="48">
        <v>86.636448422590306</v>
      </c>
      <c r="I38" s="48">
        <v>80.020891476859802</v>
      </c>
      <c r="J38" s="48">
        <v>119.112307322999</v>
      </c>
      <c r="K38" s="48">
        <v>88.757186474301307</v>
      </c>
      <c r="L38" s="48">
        <v>87.626401102292206</v>
      </c>
      <c r="M38" s="48">
        <v>106.81440102611199</v>
      </c>
      <c r="N38" s="48">
        <v>57.6318637661428</v>
      </c>
      <c r="O38" s="48">
        <v>77.904342075501006</v>
      </c>
      <c r="P38" s="29"/>
      <c r="Q38" s="3"/>
    </row>
    <row r="39" spans="1:17" x14ac:dyDescent="0.2">
      <c r="A39" s="3"/>
      <c r="B39" s="3"/>
      <c r="C39" s="3"/>
      <c r="D39" s="54">
        <v>50.872729353333298</v>
      </c>
      <c r="E39" s="48">
        <v>80.0938569312152</v>
      </c>
      <c r="F39" s="48">
        <v>66.816123275008593</v>
      </c>
      <c r="G39" s="48">
        <v>75.431384420131494</v>
      </c>
      <c r="H39" s="48">
        <v>72.063225815939802</v>
      </c>
      <c r="I39" s="48">
        <v>67.857605202878403</v>
      </c>
      <c r="J39" s="48">
        <v>101.105233398679</v>
      </c>
      <c r="K39" s="48">
        <v>75.037408109050801</v>
      </c>
      <c r="L39" s="48">
        <v>74.621152205198996</v>
      </c>
      <c r="M39" s="48">
        <v>91.980672637340007</v>
      </c>
      <c r="N39" s="48">
        <v>50.204236105948098</v>
      </c>
      <c r="O39" s="48">
        <v>66.734831616882403</v>
      </c>
      <c r="P39" s="29"/>
      <c r="Q39" s="3"/>
    </row>
    <row r="40" spans="1:17" x14ac:dyDescent="0.2">
      <c r="A40" s="3"/>
      <c r="B40" s="3"/>
      <c r="C40" s="3"/>
      <c r="D40" s="54">
        <v>56.406579073333297</v>
      </c>
      <c r="E40" s="48">
        <v>69.465990962852402</v>
      </c>
      <c r="F40" s="48">
        <v>58.175163603945599</v>
      </c>
      <c r="G40" s="48">
        <v>63.741905861600799</v>
      </c>
      <c r="H40" s="48">
        <v>62.043249221710703</v>
      </c>
      <c r="I40" s="48">
        <v>58.149508191140796</v>
      </c>
      <c r="J40" s="48">
        <v>86.551117861399206</v>
      </c>
      <c r="K40" s="48">
        <v>64.257476990143402</v>
      </c>
      <c r="L40" s="48">
        <v>63.8781365071398</v>
      </c>
      <c r="M40" s="48">
        <v>78.978773842570504</v>
      </c>
      <c r="N40" s="48">
        <v>44.927095730893697</v>
      </c>
      <c r="O40" s="48">
        <v>57.910517596160901</v>
      </c>
      <c r="P40" s="29"/>
      <c r="Q40" s="3"/>
    </row>
    <row r="41" spans="1:17" x14ac:dyDescent="0.2">
      <c r="A41" s="3"/>
      <c r="B41" s="3"/>
      <c r="C41" s="3"/>
      <c r="D41" s="54">
        <v>61.992168883333299</v>
      </c>
      <c r="E41" s="48">
        <v>59.451218520094599</v>
      </c>
      <c r="F41" s="48">
        <v>51.662856762289998</v>
      </c>
      <c r="G41" s="48">
        <v>54.694430795015997</v>
      </c>
      <c r="H41" s="48">
        <v>53.571758853895403</v>
      </c>
      <c r="I41" s="48">
        <v>50.636237772929803</v>
      </c>
      <c r="J41" s="48">
        <v>74.475621216911904</v>
      </c>
      <c r="K41" s="48">
        <v>55.087304796450901</v>
      </c>
      <c r="L41" s="48">
        <v>55.970150852894399</v>
      </c>
      <c r="M41" s="48">
        <v>67.580293294565195</v>
      </c>
      <c r="N41" s="48">
        <v>40.498832522814297</v>
      </c>
      <c r="O41" s="48">
        <v>49.4540855485481</v>
      </c>
      <c r="P41" s="29"/>
      <c r="Q41" s="3"/>
    </row>
    <row r="42" spans="1:17" x14ac:dyDescent="0.2">
      <c r="A42" s="3"/>
      <c r="B42" s="3"/>
      <c r="C42" s="3"/>
      <c r="D42" s="54">
        <v>67.654458828333304</v>
      </c>
      <c r="E42" s="48">
        <v>171.008729768796</v>
      </c>
      <c r="F42" s="48">
        <v>168.42165675539101</v>
      </c>
      <c r="G42" s="48">
        <v>195.495125309608</v>
      </c>
      <c r="H42" s="48">
        <v>226.39078732024501</v>
      </c>
      <c r="I42" s="48">
        <v>176.66197298971699</v>
      </c>
      <c r="J42" s="48">
        <v>219.59316990145501</v>
      </c>
      <c r="K42" s="48">
        <v>171.92750465324801</v>
      </c>
      <c r="L42" s="48">
        <v>194.42157191478199</v>
      </c>
      <c r="M42" s="48">
        <v>183.21713486217399</v>
      </c>
      <c r="N42" s="48">
        <v>145.873387684248</v>
      </c>
      <c r="O42" s="48">
        <v>170.18047791049301</v>
      </c>
      <c r="P42" s="29"/>
      <c r="Q42" s="3"/>
    </row>
    <row r="43" spans="1:17" x14ac:dyDescent="0.2">
      <c r="A43" s="3"/>
      <c r="B43" s="3"/>
      <c r="C43" s="3"/>
      <c r="D43" s="54">
        <v>73.219508603333296</v>
      </c>
      <c r="E43" s="48">
        <v>176.688482772306</v>
      </c>
      <c r="F43" s="48">
        <v>159.28908438228399</v>
      </c>
      <c r="G43" s="48">
        <v>200.12357599153401</v>
      </c>
      <c r="H43" s="48">
        <v>230.10319089777701</v>
      </c>
      <c r="I43" s="48">
        <v>177.840180697302</v>
      </c>
      <c r="J43" s="48">
        <v>212.892933560042</v>
      </c>
      <c r="K43" s="48">
        <v>175.748531565398</v>
      </c>
      <c r="L43" s="48">
        <v>195.184864061019</v>
      </c>
      <c r="M43" s="48">
        <v>178.96764373779101</v>
      </c>
      <c r="N43" s="48">
        <v>151.47467514544701</v>
      </c>
      <c r="O43" s="48">
        <v>175.43034950824801</v>
      </c>
      <c r="P43" s="29"/>
      <c r="Q43" s="3"/>
    </row>
    <row r="44" spans="1:17" x14ac:dyDescent="0.2">
      <c r="A44" s="3"/>
      <c r="B44" s="3"/>
      <c r="C44" s="3"/>
      <c r="D44" s="54">
        <v>78.792358391666696</v>
      </c>
      <c r="E44" s="48">
        <v>177.05131265359501</v>
      </c>
      <c r="F44" s="48">
        <v>158.07499753113299</v>
      </c>
      <c r="G44" s="48">
        <v>203.95402046481701</v>
      </c>
      <c r="H44" s="48">
        <v>229.85019323311801</v>
      </c>
      <c r="I44" s="48">
        <v>174.686410379846</v>
      </c>
      <c r="J44" s="48">
        <v>210.55338708246899</v>
      </c>
      <c r="K44" s="48">
        <v>173.47640079611901</v>
      </c>
      <c r="L44" s="48">
        <v>193.010049922598</v>
      </c>
      <c r="M44" s="48">
        <v>173.19450065976099</v>
      </c>
      <c r="N44" s="48">
        <v>145.511362362612</v>
      </c>
      <c r="O44" s="48">
        <v>180.25930879569901</v>
      </c>
      <c r="P44" s="29"/>
      <c r="Q44" s="3"/>
    </row>
    <row r="45" spans="1:17" x14ac:dyDescent="0.2">
      <c r="A45" s="3"/>
      <c r="B45" s="3"/>
      <c r="C45" s="3"/>
      <c r="D45" s="54">
        <v>84.330888119999997</v>
      </c>
      <c r="E45" s="48">
        <v>177.16366522361801</v>
      </c>
      <c r="F45" s="48">
        <v>153.00677427946101</v>
      </c>
      <c r="G45" s="48">
        <v>203.580207120398</v>
      </c>
      <c r="H45" s="48">
        <v>225.65881381622901</v>
      </c>
      <c r="I45" s="48">
        <v>171.07691228960701</v>
      </c>
      <c r="J45" s="48">
        <v>212.56515043217399</v>
      </c>
      <c r="K45" s="48">
        <v>168.28167341470899</v>
      </c>
      <c r="L45" s="48">
        <v>188.38295142809099</v>
      </c>
      <c r="M45" s="48">
        <v>168.73744264351799</v>
      </c>
      <c r="N45" s="48">
        <v>137.82888571067201</v>
      </c>
      <c r="O45" s="48">
        <v>169.12429182221399</v>
      </c>
      <c r="P45" s="29"/>
      <c r="Q45" s="3"/>
    </row>
    <row r="46" spans="1:17" x14ac:dyDescent="0.2">
      <c r="A46" s="3"/>
      <c r="B46" s="3"/>
      <c r="C46" s="3"/>
      <c r="D46" s="54">
        <v>89.904517909999996</v>
      </c>
      <c r="E46" s="48">
        <v>186.39847240260701</v>
      </c>
      <c r="F46" s="48">
        <v>148.335613528039</v>
      </c>
      <c r="G46" s="48">
        <v>201.75806376243901</v>
      </c>
      <c r="H46" s="48">
        <v>216.440868782525</v>
      </c>
      <c r="I46" s="48">
        <v>158.51562489120201</v>
      </c>
      <c r="J46" s="48">
        <v>211.29805181379399</v>
      </c>
      <c r="K46" s="48">
        <v>164.106705665714</v>
      </c>
      <c r="L46" s="48">
        <v>181.643609021695</v>
      </c>
      <c r="M46" s="48">
        <v>164.95149564975699</v>
      </c>
      <c r="N46" s="48">
        <v>132.567746765295</v>
      </c>
      <c r="O46" s="48">
        <v>166.099697827244</v>
      </c>
      <c r="P46" s="29"/>
      <c r="Q46" s="3"/>
    </row>
    <row r="47" spans="1:17" x14ac:dyDescent="0.2">
      <c r="A47" s="3"/>
      <c r="B47" s="3"/>
      <c r="C47" s="3"/>
      <c r="D47" s="54">
        <v>95.483347708333298</v>
      </c>
      <c r="E47" s="48">
        <v>154.18648770923599</v>
      </c>
      <c r="F47" s="48">
        <v>143.48415127118901</v>
      </c>
      <c r="G47" s="48">
        <v>199.48336771615101</v>
      </c>
      <c r="H47" s="48">
        <v>206.93198701748</v>
      </c>
      <c r="I47" s="48">
        <v>152.97333391959401</v>
      </c>
      <c r="J47" s="48">
        <v>213.16308193139801</v>
      </c>
      <c r="K47" s="48">
        <v>158.621625579446</v>
      </c>
      <c r="L47" s="48">
        <v>175.48267934811901</v>
      </c>
      <c r="M47" s="48">
        <v>161.06208389349601</v>
      </c>
      <c r="N47" s="48">
        <v>128.35209035657499</v>
      </c>
      <c r="O47" s="48">
        <v>161.88410980251601</v>
      </c>
      <c r="P47" s="29"/>
      <c r="Q47" s="3"/>
    </row>
    <row r="48" spans="1:17" x14ac:dyDescent="0.2">
      <c r="A48" s="3"/>
      <c r="B48" s="3"/>
      <c r="C48" s="3"/>
      <c r="D48" s="54">
        <v>101.137057638333</v>
      </c>
      <c r="E48" s="48">
        <v>78.504563146553593</v>
      </c>
      <c r="F48" s="48">
        <v>65.591982274698097</v>
      </c>
      <c r="G48" s="48">
        <v>73.078804335799006</v>
      </c>
      <c r="H48" s="48">
        <v>61.245791590845499</v>
      </c>
      <c r="I48" s="48">
        <v>78.867449081237694</v>
      </c>
      <c r="J48" s="48">
        <v>86.0294273542914</v>
      </c>
      <c r="K48" s="48">
        <v>75.781868694535305</v>
      </c>
      <c r="L48" s="48">
        <v>74.897040964865198</v>
      </c>
      <c r="M48" s="48">
        <v>89.250529769289798</v>
      </c>
      <c r="N48" s="48">
        <v>60.207431097486896</v>
      </c>
      <c r="O48" s="48">
        <v>76.319579025736004</v>
      </c>
      <c r="P48" s="29"/>
      <c r="Q48" s="3"/>
    </row>
    <row r="49" spans="1:17" x14ac:dyDescent="0.2">
      <c r="A49" s="3"/>
      <c r="B49" s="3"/>
      <c r="C49" s="3"/>
      <c r="D49" s="54">
        <v>106.696127401667</v>
      </c>
      <c r="E49" s="48">
        <v>37.483337245430398</v>
      </c>
      <c r="F49" s="48">
        <v>38.4571671748268</v>
      </c>
      <c r="G49" s="48">
        <v>41.451574324092697</v>
      </c>
      <c r="H49" s="48">
        <v>33.524439928484902</v>
      </c>
      <c r="I49" s="48">
        <v>42.5174917415697</v>
      </c>
      <c r="J49" s="48">
        <v>40.816427117120497</v>
      </c>
      <c r="K49" s="48">
        <v>44.347630093196301</v>
      </c>
      <c r="L49" s="48">
        <v>38.416284608858703</v>
      </c>
      <c r="M49" s="48">
        <v>47.761704154324804</v>
      </c>
      <c r="N49" s="48">
        <v>34.684093735362602</v>
      </c>
      <c r="O49" s="48">
        <v>43.788407009150497</v>
      </c>
      <c r="P49" s="29"/>
      <c r="Q49" s="3"/>
    </row>
    <row r="50" spans="1:17" x14ac:dyDescent="0.2">
      <c r="A50" s="3"/>
      <c r="B50" s="3"/>
      <c r="C50" s="3"/>
      <c r="D50" s="54">
        <v>112.265597185</v>
      </c>
      <c r="E50" s="48">
        <v>24.8718158004258</v>
      </c>
      <c r="F50" s="48">
        <v>26.1307027754948</v>
      </c>
      <c r="G50" s="48">
        <v>28.330682792523401</v>
      </c>
      <c r="H50" s="48">
        <v>23.568742513818201</v>
      </c>
      <c r="I50" s="48">
        <v>28.250367651445099</v>
      </c>
      <c r="J50" s="48">
        <v>26.367502295176099</v>
      </c>
      <c r="K50" s="48">
        <v>28.766338549395801</v>
      </c>
      <c r="L50" s="48">
        <v>25.179237983727901</v>
      </c>
      <c r="M50" s="48">
        <v>31.807190478862601</v>
      </c>
      <c r="N50" s="48">
        <v>23.6401986061713</v>
      </c>
      <c r="O50" s="48">
        <v>29.825019515964001</v>
      </c>
      <c r="P50" s="29"/>
      <c r="Q50" s="3"/>
    </row>
    <row r="51" spans="1:17" x14ac:dyDescent="0.2">
      <c r="A51" s="3"/>
      <c r="B51" s="3"/>
      <c r="C51" s="3"/>
      <c r="D51" s="54">
        <v>117.83168696</v>
      </c>
      <c r="E51" s="48">
        <v>21.138056624386198</v>
      </c>
      <c r="F51" s="48">
        <v>19.748695426224501</v>
      </c>
      <c r="G51" s="48">
        <v>20.8749907946411</v>
      </c>
      <c r="H51" s="48">
        <v>18.8577213216074</v>
      </c>
      <c r="I51" s="48">
        <v>23.056102883919898</v>
      </c>
      <c r="J51" s="48">
        <v>19.6292300918855</v>
      </c>
      <c r="K51" s="48">
        <v>21.223914161912401</v>
      </c>
      <c r="L51" s="48">
        <v>19.652830595867201</v>
      </c>
      <c r="M51" s="48">
        <v>26.140826025055102</v>
      </c>
      <c r="N51" s="48">
        <v>17.0919337041041</v>
      </c>
      <c r="O51" s="48">
        <v>21.968736121134601</v>
      </c>
      <c r="P51" s="29"/>
      <c r="Q51" s="3"/>
    </row>
    <row r="52" spans="1:17" x14ac:dyDescent="0.2">
      <c r="A52" s="3"/>
      <c r="B52" s="3"/>
      <c r="C52" s="3"/>
      <c r="D52" s="54">
        <v>123.387376718333</v>
      </c>
      <c r="E52" s="48">
        <v>18.7460262900759</v>
      </c>
      <c r="F52" s="48">
        <v>16.803505121381502</v>
      </c>
      <c r="G52" s="48">
        <v>17.255444146628498</v>
      </c>
      <c r="H52" s="48">
        <v>17.294542613293402</v>
      </c>
      <c r="I52" s="48">
        <v>19.258036085209401</v>
      </c>
      <c r="J52" s="48">
        <v>17.6444076769438</v>
      </c>
      <c r="K52" s="48">
        <v>17.921182197087401</v>
      </c>
      <c r="L52" s="48">
        <v>16.744960951757001</v>
      </c>
      <c r="M52" s="48">
        <v>23.299871038441498</v>
      </c>
      <c r="N52" s="48">
        <v>13.601235987774199</v>
      </c>
      <c r="O52" s="48">
        <v>17.605133816007999</v>
      </c>
      <c r="P52" s="29"/>
      <c r="Q52" s="3"/>
    </row>
    <row r="53" spans="1:17" x14ac:dyDescent="0.2">
      <c r="A53" s="3"/>
      <c r="B53" s="3"/>
      <c r="C53" s="3"/>
      <c r="D53" s="54">
        <v>128.97998654166699</v>
      </c>
      <c r="E53" s="48">
        <v>17.1144618436367</v>
      </c>
      <c r="F53" s="48">
        <v>14.8383650614405</v>
      </c>
      <c r="G53" s="48">
        <v>15.1366569626553</v>
      </c>
      <c r="H53" s="48">
        <v>15.517133538349899</v>
      </c>
      <c r="I53" s="48">
        <v>17.7787399355269</v>
      </c>
      <c r="J53" s="48">
        <v>16.295962433487102</v>
      </c>
      <c r="K53" s="48">
        <v>16.328843421074701</v>
      </c>
      <c r="L53" s="48">
        <v>15.457916877719599</v>
      </c>
      <c r="M53" s="48">
        <v>21.655210458887499</v>
      </c>
      <c r="N53" s="48">
        <v>11.148239060759</v>
      </c>
      <c r="O53" s="48">
        <v>15.269701140558199</v>
      </c>
      <c r="P53" s="29"/>
      <c r="Q53" s="3"/>
    </row>
    <row r="54" spans="1:17" x14ac:dyDescent="0.2">
      <c r="A54" s="3"/>
      <c r="B54" s="3"/>
      <c r="C54" s="3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3"/>
    </row>
    <row r="55" spans="1:17" x14ac:dyDescent="0.2">
      <c r="A55" s="3"/>
      <c r="B55" s="3"/>
      <c r="C55" s="55"/>
      <c r="D55" s="50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3"/>
    </row>
    <row r="56" spans="1:17" x14ac:dyDescent="0.2">
      <c r="A56" s="3" t="s">
        <v>108</v>
      </c>
      <c r="B56" s="24" t="s">
        <v>207</v>
      </c>
      <c r="C56" s="29" t="s">
        <v>0</v>
      </c>
      <c r="D56" s="56">
        <v>171.414306640625</v>
      </c>
      <c r="E56" s="29"/>
      <c r="F56" s="29" t="s">
        <v>7</v>
      </c>
      <c r="G56" s="56">
        <v>123.13504028320312</v>
      </c>
      <c r="H56" s="29"/>
      <c r="I56" s="29"/>
      <c r="J56" s="29"/>
      <c r="K56" s="29"/>
      <c r="L56" s="29"/>
      <c r="M56" s="29"/>
      <c r="N56" s="29"/>
      <c r="O56" s="29"/>
      <c r="P56" s="29"/>
      <c r="Q56" s="3"/>
    </row>
    <row r="57" spans="1:17" x14ac:dyDescent="0.2">
      <c r="A57" s="3"/>
      <c r="B57" s="29"/>
      <c r="C57" s="29" t="s">
        <v>1</v>
      </c>
      <c r="D57" s="56">
        <v>188.68540954589844</v>
      </c>
      <c r="E57" s="29"/>
      <c r="F57" s="3" t="s">
        <v>8</v>
      </c>
      <c r="G57" s="56">
        <v>91.339370727539062</v>
      </c>
      <c r="H57" s="3"/>
      <c r="I57" s="29"/>
      <c r="J57" s="29"/>
      <c r="K57" s="3"/>
      <c r="L57" s="3"/>
      <c r="M57" s="3"/>
      <c r="N57" s="3"/>
      <c r="O57" s="3"/>
      <c r="P57" s="3"/>
      <c r="Q57" s="3"/>
    </row>
    <row r="58" spans="1:17" x14ac:dyDescent="0.2">
      <c r="A58" s="3"/>
      <c r="B58" s="29"/>
      <c r="C58" s="29" t="s">
        <v>2</v>
      </c>
      <c r="D58" s="56">
        <v>146.28433227539062</v>
      </c>
      <c r="E58" s="29"/>
      <c r="F58" s="3" t="s">
        <v>9</v>
      </c>
      <c r="G58" s="56">
        <v>115.30323028564453</v>
      </c>
      <c r="H58" s="3"/>
      <c r="I58" s="29"/>
      <c r="J58" s="29"/>
      <c r="K58" s="3"/>
      <c r="L58" s="3"/>
      <c r="M58" s="3"/>
      <c r="N58" s="3"/>
      <c r="O58" s="3"/>
      <c r="P58" s="3"/>
      <c r="Q58" s="3"/>
    </row>
    <row r="59" spans="1:17" x14ac:dyDescent="0.2">
      <c r="A59" s="3"/>
      <c r="B59" s="29"/>
      <c r="C59" s="29" t="s">
        <v>3</v>
      </c>
      <c r="D59" s="56">
        <v>160.89666748046875</v>
      </c>
      <c r="E59" s="29"/>
      <c r="F59" s="3" t="s">
        <v>10</v>
      </c>
      <c r="G59" s="56">
        <v>150.04736328125</v>
      </c>
      <c r="H59" s="3"/>
      <c r="I59" s="29"/>
      <c r="J59" s="29"/>
      <c r="K59" s="3"/>
      <c r="L59" s="3"/>
      <c r="M59" s="3"/>
      <c r="N59" s="3"/>
      <c r="O59" s="3"/>
      <c r="P59" s="3"/>
      <c r="Q59" s="3"/>
    </row>
    <row r="60" spans="1:17" x14ac:dyDescent="0.2">
      <c r="A60" s="3"/>
      <c r="B60" s="29"/>
      <c r="C60" s="29" t="s">
        <v>4</v>
      </c>
      <c r="D60" s="56">
        <v>200.68302917480469</v>
      </c>
      <c r="E60" s="29"/>
      <c r="F60" s="3" t="s">
        <v>11</v>
      </c>
      <c r="G60" s="56">
        <v>112.54389953613281</v>
      </c>
      <c r="H60" s="3"/>
      <c r="I60" s="29"/>
      <c r="J60" s="29"/>
      <c r="K60" s="3"/>
      <c r="L60" s="3"/>
      <c r="M60" s="3"/>
      <c r="N60" s="3"/>
      <c r="O60" s="3"/>
      <c r="P60" s="3"/>
      <c r="Q60" s="3"/>
    </row>
    <row r="61" spans="1:17" x14ac:dyDescent="0.2">
      <c r="A61" s="3"/>
      <c r="B61" s="29"/>
      <c r="C61" s="29" t="s">
        <v>5</v>
      </c>
      <c r="D61" s="56">
        <v>158.50625610351562</v>
      </c>
      <c r="E61" s="29"/>
      <c r="F61" s="3" t="s">
        <v>12</v>
      </c>
      <c r="G61" s="56">
        <v>148.62358093261719</v>
      </c>
      <c r="H61" s="3"/>
      <c r="I61" s="29"/>
      <c r="J61" s="29"/>
      <c r="K61" s="3"/>
      <c r="L61" s="3"/>
      <c r="M61" s="3"/>
      <c r="N61" s="3"/>
      <c r="O61" s="3"/>
      <c r="P61" s="3"/>
      <c r="Q61" s="3"/>
    </row>
    <row r="62" spans="1:17" x14ac:dyDescent="0.2">
      <c r="A62" s="3"/>
      <c r="B62" s="29"/>
      <c r="C62" s="29" t="s">
        <v>6</v>
      </c>
      <c r="D62" s="56">
        <v>206.05775451660156</v>
      </c>
      <c r="E62" s="29"/>
      <c r="F62" s="3" t="s">
        <v>13</v>
      </c>
      <c r="G62" s="56">
        <v>111.5426025390625</v>
      </c>
      <c r="H62" s="3"/>
      <c r="I62" s="29"/>
      <c r="J62" s="29"/>
      <c r="K62" s="3"/>
      <c r="L62" s="3"/>
      <c r="M62" s="3"/>
      <c r="N62" s="3"/>
      <c r="O62" s="3"/>
      <c r="P62" s="3"/>
      <c r="Q62" s="3"/>
    </row>
    <row r="63" spans="1:17" x14ac:dyDescent="0.2">
      <c r="A63" s="3"/>
      <c r="B63" s="29"/>
      <c r="C63" s="29" t="s">
        <v>14</v>
      </c>
      <c r="D63" s="56">
        <v>198.75979614257812</v>
      </c>
      <c r="E63" s="29"/>
      <c r="F63" s="3" t="s">
        <v>15</v>
      </c>
      <c r="G63" s="56">
        <v>110.68621063232422</v>
      </c>
      <c r="H63" s="3"/>
      <c r="I63" s="29"/>
      <c r="J63" s="29"/>
      <c r="K63" s="3"/>
      <c r="L63" s="3"/>
      <c r="M63" s="3"/>
      <c r="N63" s="3"/>
      <c r="O63" s="3"/>
      <c r="P63" s="3"/>
      <c r="Q63" s="3"/>
    </row>
    <row r="64" spans="1:17" x14ac:dyDescent="0.2">
      <c r="A64" s="3"/>
      <c r="B64" s="29"/>
      <c r="C64" s="29" t="s">
        <v>19</v>
      </c>
      <c r="D64" s="56">
        <v>186.16156005859375</v>
      </c>
      <c r="E64" s="29"/>
      <c r="F64" s="3" t="s">
        <v>17</v>
      </c>
      <c r="G64" s="56">
        <v>134.46592712402344</v>
      </c>
      <c r="H64" s="3"/>
      <c r="I64" s="29"/>
      <c r="J64" s="29"/>
      <c r="K64" s="3"/>
      <c r="L64" s="3"/>
      <c r="M64" s="3"/>
      <c r="N64" s="3"/>
      <c r="O64" s="3"/>
      <c r="P64" s="3"/>
      <c r="Q64" s="3"/>
    </row>
    <row r="65" spans="1:17" x14ac:dyDescent="0.2">
      <c r="A65" s="3"/>
      <c r="B65" s="29"/>
      <c r="C65" s="29" t="s">
        <v>20</v>
      </c>
      <c r="D65" s="56">
        <v>171.30418395996094</v>
      </c>
      <c r="E65" s="29"/>
      <c r="F65" s="3" t="s">
        <v>18</v>
      </c>
      <c r="G65" s="56">
        <v>79.047210693359375</v>
      </c>
      <c r="H65" s="3"/>
      <c r="I65" s="29"/>
      <c r="J65" s="29"/>
      <c r="K65" s="3"/>
      <c r="L65" s="3"/>
      <c r="M65" s="3"/>
      <c r="N65" s="3"/>
      <c r="O65" s="3"/>
      <c r="P65" s="3"/>
      <c r="Q65" s="3"/>
    </row>
    <row r="66" spans="1:17" x14ac:dyDescent="0.2">
      <c r="A66" s="3"/>
      <c r="B66" s="29"/>
      <c r="C66" s="29" t="s">
        <v>22</v>
      </c>
      <c r="D66" s="56">
        <v>182.96694946289062</v>
      </c>
      <c r="E66" s="29"/>
      <c r="F66" s="3" t="s">
        <v>25</v>
      </c>
      <c r="G66" s="56">
        <v>107.73036193847656</v>
      </c>
      <c r="H66" s="3"/>
      <c r="I66" s="29"/>
      <c r="J66" s="29"/>
      <c r="K66" s="3"/>
      <c r="L66" s="3"/>
      <c r="M66" s="3"/>
      <c r="N66" s="3"/>
      <c r="O66" s="3"/>
      <c r="P66" s="3"/>
      <c r="Q66" s="3"/>
    </row>
    <row r="67" spans="1:17" x14ac:dyDescent="0.2">
      <c r="A67" s="3"/>
      <c r="B67" s="29"/>
      <c r="C67" s="29"/>
      <c r="D67" s="29"/>
      <c r="E67" s="29"/>
      <c r="F67" s="29"/>
      <c r="G67" s="29"/>
      <c r="H67" s="3"/>
      <c r="I67" s="29"/>
      <c r="J67" s="29"/>
      <c r="K67" s="3"/>
      <c r="L67" s="3"/>
      <c r="M67" s="3"/>
      <c r="N67" s="3"/>
      <c r="O67" s="3"/>
      <c r="P67" s="3"/>
      <c r="Q67" s="3"/>
    </row>
    <row r="68" spans="1:17" x14ac:dyDescent="0.2">
      <c r="A68" s="3"/>
      <c r="B68" s="29"/>
      <c r="C68" s="29"/>
      <c r="D68" s="29"/>
      <c r="E68" s="29"/>
      <c r="F68" s="29"/>
      <c r="G68" s="29"/>
      <c r="H68" s="3"/>
      <c r="I68" s="29"/>
      <c r="J68" s="29"/>
      <c r="K68" s="3"/>
      <c r="L68" s="3"/>
      <c r="M68" s="3"/>
      <c r="N68" s="3"/>
      <c r="O68" s="3"/>
      <c r="P68" s="3"/>
      <c r="Q68" s="3"/>
    </row>
    <row r="69" spans="1:17" x14ac:dyDescent="0.2">
      <c r="A69" s="3" t="s">
        <v>108</v>
      </c>
      <c r="B69" s="24" t="s">
        <v>208</v>
      </c>
      <c r="C69" s="29"/>
      <c r="D69" s="50"/>
      <c r="E69" s="29"/>
      <c r="F69" s="29"/>
      <c r="G69" s="29"/>
      <c r="H69" s="3"/>
      <c r="I69" s="29"/>
      <c r="J69" s="29"/>
      <c r="K69" s="3"/>
      <c r="L69" s="3"/>
      <c r="M69" s="3"/>
      <c r="N69" s="3"/>
      <c r="O69" s="3"/>
      <c r="P69" s="3"/>
      <c r="Q69" s="3"/>
    </row>
    <row r="70" spans="1:17" x14ac:dyDescent="0.2">
      <c r="A70" s="3"/>
      <c r="B70" s="29"/>
      <c r="C70" s="29" t="s">
        <v>0</v>
      </c>
      <c r="D70" s="56">
        <v>112.63394165039062</v>
      </c>
      <c r="E70" s="29"/>
      <c r="F70" s="3" t="s">
        <v>7</v>
      </c>
      <c r="G70" s="56">
        <v>80.79827880859375</v>
      </c>
      <c r="H70" s="3"/>
      <c r="I70" s="29"/>
      <c r="J70" s="29"/>
      <c r="K70" s="3"/>
      <c r="L70" s="3"/>
      <c r="M70" s="3"/>
      <c r="N70" s="3"/>
      <c r="O70" s="3"/>
      <c r="P70" s="3"/>
      <c r="Q70" s="3"/>
    </row>
    <row r="71" spans="1:17" x14ac:dyDescent="0.2">
      <c r="A71" s="3"/>
      <c r="B71" s="29"/>
      <c r="C71" s="29" t="s">
        <v>1</v>
      </c>
      <c r="D71" s="56">
        <v>77.058387756347656</v>
      </c>
      <c r="E71" s="29"/>
      <c r="F71" s="3" t="s">
        <v>8</v>
      </c>
      <c r="G71" s="56">
        <v>54.514877319335938</v>
      </c>
      <c r="H71" s="3"/>
      <c r="I71" s="29"/>
      <c r="J71" s="29"/>
      <c r="K71" s="3"/>
      <c r="L71" s="3"/>
      <c r="M71" s="3"/>
      <c r="N71" s="3"/>
      <c r="O71" s="3"/>
      <c r="P71" s="3"/>
      <c r="Q71" s="3"/>
    </row>
    <row r="72" spans="1:17" x14ac:dyDescent="0.2">
      <c r="A72" s="3"/>
      <c r="B72" s="29"/>
      <c r="C72" s="29" t="s">
        <v>2</v>
      </c>
      <c r="D72" s="56">
        <v>63.477470397949219</v>
      </c>
      <c r="E72" s="29"/>
      <c r="F72" s="3" t="s">
        <v>9</v>
      </c>
      <c r="G72" s="56">
        <v>75.745452880859375</v>
      </c>
      <c r="H72" s="3"/>
      <c r="I72" s="29"/>
      <c r="J72" s="29"/>
      <c r="K72" s="3"/>
      <c r="L72" s="3"/>
      <c r="M72" s="3"/>
      <c r="N72" s="3"/>
      <c r="O72" s="3"/>
      <c r="P72" s="3"/>
      <c r="Q72" s="3"/>
    </row>
    <row r="73" spans="1:17" x14ac:dyDescent="0.2">
      <c r="A73" s="3"/>
      <c r="B73" s="29"/>
      <c r="C73" s="29" t="s">
        <v>3</v>
      </c>
      <c r="D73" s="56">
        <v>106.25553894042969</v>
      </c>
      <c r="E73" s="29"/>
      <c r="F73" s="3" t="s">
        <v>10</v>
      </c>
      <c r="G73" s="56">
        <v>111.99273681640625</v>
      </c>
      <c r="H73" s="3"/>
      <c r="I73" s="29"/>
      <c r="J73" s="29"/>
      <c r="K73" s="3"/>
      <c r="L73" s="3"/>
      <c r="M73" s="3"/>
      <c r="N73" s="3"/>
      <c r="O73" s="3"/>
      <c r="P73" s="3"/>
      <c r="Q73" s="3"/>
    </row>
    <row r="74" spans="1:17" x14ac:dyDescent="0.2">
      <c r="A74" s="3"/>
      <c r="B74" s="29"/>
      <c r="C74" s="29" t="s">
        <v>4</v>
      </c>
      <c r="D74" s="56">
        <v>127.24992370605469</v>
      </c>
      <c r="E74" s="29"/>
      <c r="F74" s="3" t="s">
        <v>11</v>
      </c>
      <c r="G74" s="56">
        <v>79.6864013671875</v>
      </c>
      <c r="H74" s="3"/>
      <c r="I74" s="29"/>
      <c r="J74" s="29"/>
      <c r="K74" s="3"/>
      <c r="L74" s="3"/>
      <c r="M74" s="3"/>
      <c r="N74" s="3"/>
      <c r="O74" s="3"/>
      <c r="P74" s="3"/>
      <c r="Q74" s="3"/>
    </row>
    <row r="75" spans="1:17" x14ac:dyDescent="0.2">
      <c r="A75" s="3"/>
      <c r="B75" s="29"/>
      <c r="C75" s="29" t="s">
        <v>5</v>
      </c>
      <c r="D75" s="56">
        <v>106.63363647460938</v>
      </c>
      <c r="E75" s="29"/>
      <c r="F75" s="3" t="s">
        <v>12</v>
      </c>
      <c r="G75" s="56">
        <v>90.443923950195312</v>
      </c>
      <c r="H75" s="3"/>
      <c r="I75" s="29"/>
      <c r="J75" s="29"/>
      <c r="K75" s="3"/>
      <c r="L75" s="3"/>
      <c r="M75" s="3"/>
      <c r="N75" s="3"/>
      <c r="O75" s="3"/>
      <c r="P75" s="3"/>
      <c r="Q75" s="3"/>
    </row>
    <row r="76" spans="1:17" x14ac:dyDescent="0.2">
      <c r="A76" s="3"/>
      <c r="B76" s="29"/>
      <c r="C76" s="29" t="s">
        <v>6</v>
      </c>
      <c r="D76" s="56">
        <v>132.35749816894531</v>
      </c>
      <c r="E76" s="29"/>
      <c r="F76" s="3" t="s">
        <v>13</v>
      </c>
      <c r="G76" s="56">
        <v>72.784141540527344</v>
      </c>
      <c r="H76" s="3"/>
      <c r="I76" s="29"/>
      <c r="J76" s="29"/>
      <c r="K76" s="3"/>
      <c r="L76" s="3"/>
      <c r="M76" s="3"/>
      <c r="N76" s="3"/>
      <c r="O76" s="3"/>
      <c r="P76" s="3"/>
      <c r="Q76" s="3"/>
    </row>
    <row r="77" spans="1:17" x14ac:dyDescent="0.2">
      <c r="A77" s="3"/>
      <c r="B77" s="29"/>
      <c r="C77" s="29" t="s">
        <v>14</v>
      </c>
      <c r="D77" s="56">
        <v>116.34963989257812</v>
      </c>
      <c r="E77" s="29"/>
      <c r="F77" s="3" t="s">
        <v>15</v>
      </c>
      <c r="G77" s="56">
        <v>70.173980712890625</v>
      </c>
      <c r="H77" s="3"/>
      <c r="I77" s="29"/>
      <c r="J77" s="29"/>
      <c r="K77" s="3"/>
      <c r="L77" s="3"/>
      <c r="M77" s="3"/>
      <c r="N77" s="3"/>
      <c r="O77" s="3"/>
      <c r="P77" s="3"/>
      <c r="Q77" s="3"/>
    </row>
    <row r="78" spans="1:17" x14ac:dyDescent="0.2">
      <c r="A78" s="3"/>
      <c r="B78" s="29"/>
      <c r="C78" s="29" t="s">
        <v>19</v>
      </c>
      <c r="D78" s="56">
        <v>102.76005554199219</v>
      </c>
      <c r="E78" s="29"/>
      <c r="F78" s="3" t="s">
        <v>17</v>
      </c>
      <c r="G78" s="56">
        <v>88.540847778320312</v>
      </c>
      <c r="H78" s="3"/>
      <c r="I78" s="29"/>
      <c r="J78" s="29"/>
      <c r="K78" s="3"/>
      <c r="L78" s="3"/>
      <c r="M78" s="3"/>
      <c r="N78" s="3"/>
      <c r="O78" s="3"/>
      <c r="P78" s="3"/>
      <c r="Q78" s="3"/>
    </row>
    <row r="79" spans="1:17" x14ac:dyDescent="0.2">
      <c r="A79" s="3"/>
      <c r="B79" s="29"/>
      <c r="C79" s="29" t="s">
        <v>20</v>
      </c>
      <c r="D79" s="56">
        <v>108.79685211181641</v>
      </c>
      <c r="E79" s="29"/>
      <c r="F79" s="3" t="s">
        <v>18</v>
      </c>
      <c r="G79" s="56">
        <v>49.696617126464844</v>
      </c>
      <c r="H79" s="3"/>
      <c r="I79" s="29"/>
      <c r="J79" s="29"/>
      <c r="K79" s="3"/>
      <c r="L79" s="3"/>
      <c r="M79" s="3"/>
      <c r="N79" s="3"/>
      <c r="O79" s="3"/>
      <c r="P79" s="3"/>
      <c r="Q79" s="3"/>
    </row>
    <row r="80" spans="1:17" x14ac:dyDescent="0.2">
      <c r="A80" s="3"/>
      <c r="B80" s="29"/>
      <c r="C80" s="29" t="s">
        <v>22</v>
      </c>
      <c r="D80" s="56">
        <v>103.35659027099609</v>
      </c>
      <c r="E80" s="29"/>
      <c r="F80" s="3" t="s">
        <v>25</v>
      </c>
      <c r="G80" s="56">
        <v>73.545974731445312</v>
      </c>
      <c r="H80" s="3"/>
      <c r="I80" s="29"/>
      <c r="J80" s="29"/>
      <c r="K80" s="3"/>
      <c r="L80" s="3"/>
      <c r="M80" s="3"/>
      <c r="N80" s="3"/>
      <c r="O80" s="3"/>
      <c r="P80" s="3"/>
      <c r="Q80" s="3"/>
    </row>
    <row r="81" spans="1:17" x14ac:dyDescent="0.2">
      <c r="A81" s="3"/>
      <c r="B81" s="29"/>
      <c r="C81" s="29"/>
      <c r="D81" s="29"/>
      <c r="E81" s="29"/>
      <c r="F81" s="29"/>
      <c r="G81" s="29"/>
      <c r="H81" s="3"/>
      <c r="I81" s="29"/>
      <c r="J81" s="29"/>
      <c r="K81" s="3"/>
      <c r="L81" s="3"/>
      <c r="M81" s="3"/>
      <c r="N81" s="3"/>
      <c r="O81" s="3"/>
      <c r="P81" s="3"/>
      <c r="Q81" s="3"/>
    </row>
    <row r="82" spans="1:17" x14ac:dyDescent="0.2">
      <c r="A82" s="3"/>
      <c r="B82" s="29"/>
      <c r="C82" s="29"/>
      <c r="D82" s="29"/>
      <c r="E82" s="29"/>
      <c r="F82" s="29"/>
      <c r="G82" s="29"/>
      <c r="H82" s="3"/>
      <c r="I82" s="29"/>
      <c r="J82" s="29"/>
      <c r="K82" s="3"/>
      <c r="L82" s="3"/>
      <c r="M82" s="3"/>
      <c r="N82" s="3"/>
      <c r="O82" s="3"/>
      <c r="P82" s="3"/>
      <c r="Q82" s="3"/>
    </row>
    <row r="83" spans="1:17" ht="34" x14ac:dyDescent="0.2">
      <c r="A83" s="3" t="s">
        <v>108</v>
      </c>
      <c r="B83" s="51" t="s">
        <v>209</v>
      </c>
      <c r="C83" s="29"/>
      <c r="D83" s="3"/>
      <c r="E83" s="29"/>
      <c r="F83" s="29"/>
      <c r="G83" s="29"/>
      <c r="H83" s="3"/>
      <c r="I83" s="29"/>
      <c r="J83" s="29"/>
      <c r="K83" s="3"/>
      <c r="L83" s="3"/>
      <c r="M83" s="3"/>
      <c r="N83" s="3"/>
      <c r="O83" s="3"/>
      <c r="P83" s="3"/>
      <c r="Q83" s="3"/>
    </row>
    <row r="84" spans="1:17" x14ac:dyDescent="0.2">
      <c r="A84" s="3"/>
      <c r="B84" s="29"/>
      <c r="C84" s="29" t="s">
        <v>0</v>
      </c>
      <c r="D84" s="56">
        <v>195.89895629882812</v>
      </c>
      <c r="E84" s="29"/>
      <c r="F84" s="3" t="s">
        <v>7</v>
      </c>
      <c r="G84" s="56">
        <v>159.57402038574219</v>
      </c>
      <c r="H84" s="3"/>
      <c r="I84" s="29"/>
      <c r="J84" s="29"/>
      <c r="K84" s="3"/>
      <c r="L84" s="3"/>
      <c r="M84" s="3"/>
      <c r="N84" s="3"/>
      <c r="O84" s="3"/>
      <c r="P84" s="3"/>
      <c r="Q84" s="3"/>
    </row>
    <row r="85" spans="1:17" x14ac:dyDescent="0.2">
      <c r="A85" s="3"/>
      <c r="B85" s="29"/>
      <c r="C85" s="29" t="s">
        <v>1</v>
      </c>
      <c r="D85" s="56">
        <v>185.31599426269531</v>
      </c>
      <c r="E85" s="29"/>
      <c r="F85" s="3" t="s">
        <v>8</v>
      </c>
      <c r="G85" s="56">
        <v>144.45071411132812</v>
      </c>
      <c r="H85" s="3"/>
      <c r="I85" s="29"/>
      <c r="J85" s="29"/>
      <c r="K85" s="3"/>
      <c r="L85" s="3"/>
      <c r="M85" s="3"/>
      <c r="N85" s="3"/>
      <c r="O85" s="3"/>
      <c r="P85" s="3"/>
      <c r="Q85" s="3"/>
    </row>
    <row r="86" spans="1:17" x14ac:dyDescent="0.2">
      <c r="A86" s="3"/>
      <c r="B86" s="29"/>
      <c r="C86" s="29" t="s">
        <v>2</v>
      </c>
      <c r="D86" s="56">
        <v>178.8331298828125</v>
      </c>
      <c r="E86" s="29"/>
      <c r="F86" s="3" t="s">
        <v>9</v>
      </c>
      <c r="G86" s="56">
        <v>184.98692321777344</v>
      </c>
      <c r="H86" s="3"/>
      <c r="I86" s="29"/>
      <c r="J86" s="29"/>
      <c r="K86" s="3"/>
      <c r="L86" s="3"/>
      <c r="M86" s="3"/>
      <c r="N86" s="3"/>
      <c r="O86" s="3"/>
      <c r="P86" s="3"/>
      <c r="Q86" s="3"/>
    </row>
    <row r="87" spans="1:17" x14ac:dyDescent="0.2">
      <c r="A87" s="3"/>
      <c r="B87" s="29"/>
      <c r="C87" s="29" t="s">
        <v>3</v>
      </c>
      <c r="D87" s="56">
        <v>216.66757202148438</v>
      </c>
      <c r="E87" s="29"/>
      <c r="F87" s="3" t="s">
        <v>10</v>
      </c>
      <c r="G87" s="56">
        <v>214.5860595703125</v>
      </c>
      <c r="H87" s="3"/>
      <c r="I87" s="29"/>
      <c r="J87" s="29"/>
      <c r="K87" s="3"/>
      <c r="L87" s="3"/>
      <c r="M87" s="3"/>
      <c r="N87" s="3"/>
      <c r="O87" s="3"/>
      <c r="P87" s="3"/>
      <c r="Q87" s="3"/>
    </row>
    <row r="88" spans="1:17" x14ac:dyDescent="0.2">
      <c r="A88" s="3"/>
      <c r="B88" s="29"/>
      <c r="C88" s="29" t="s">
        <v>4</v>
      </c>
      <c r="D88" s="56">
        <v>205.51251220703125</v>
      </c>
      <c r="E88" s="29"/>
      <c r="F88" s="3" t="s">
        <v>11</v>
      </c>
      <c r="G88" s="56">
        <v>160.06144714355469</v>
      </c>
      <c r="H88" s="3"/>
      <c r="I88" s="29"/>
      <c r="J88" s="29"/>
      <c r="K88" s="3"/>
      <c r="L88" s="3"/>
      <c r="M88" s="3"/>
      <c r="N88" s="3"/>
      <c r="O88" s="3"/>
      <c r="P88" s="3"/>
      <c r="Q88" s="3"/>
    </row>
    <row r="89" spans="1:17" x14ac:dyDescent="0.2">
      <c r="A89" s="3"/>
      <c r="B89" s="29"/>
      <c r="C89" s="29" t="s">
        <v>5</v>
      </c>
      <c r="D89" s="56">
        <v>199.4710693359375</v>
      </c>
      <c r="E89" s="29"/>
      <c r="F89" s="3" t="s">
        <v>12</v>
      </c>
      <c r="G89" s="56">
        <v>196.59696960449219</v>
      </c>
      <c r="H89" s="3"/>
      <c r="I89" s="29"/>
      <c r="J89" s="29"/>
      <c r="K89" s="3"/>
      <c r="L89" s="3"/>
      <c r="M89" s="3"/>
      <c r="N89" s="3"/>
      <c r="O89" s="3"/>
      <c r="P89" s="3"/>
      <c r="Q89" s="3"/>
    </row>
    <row r="90" spans="1:17" x14ac:dyDescent="0.2">
      <c r="A90" s="3"/>
      <c r="B90" s="29"/>
      <c r="C90" s="29" t="s">
        <v>6</v>
      </c>
      <c r="D90" s="56">
        <v>208.24803161621094</v>
      </c>
      <c r="E90" s="29"/>
      <c r="F90" s="3" t="s">
        <v>13</v>
      </c>
      <c r="G90" s="56">
        <v>159.41969299316406</v>
      </c>
      <c r="H90" s="3"/>
      <c r="I90" s="29"/>
      <c r="J90" s="29"/>
      <c r="K90" s="3"/>
      <c r="L90" s="3"/>
      <c r="M90" s="3"/>
      <c r="N90" s="3"/>
      <c r="O90" s="3"/>
      <c r="P90" s="3"/>
      <c r="Q90" s="3"/>
    </row>
    <row r="91" spans="1:17" x14ac:dyDescent="0.2">
      <c r="A91" s="3"/>
      <c r="B91" s="29"/>
      <c r="C91" s="29" t="s">
        <v>14</v>
      </c>
      <c r="D91" s="56">
        <v>196.64276123046875</v>
      </c>
      <c r="E91" s="29"/>
      <c r="F91" s="3" t="s">
        <v>15</v>
      </c>
      <c r="G91" s="56">
        <v>179.72694396972656</v>
      </c>
      <c r="H91" s="3"/>
      <c r="I91" s="29"/>
      <c r="J91" s="29"/>
      <c r="K91" s="3"/>
      <c r="L91" s="3"/>
      <c r="M91" s="3"/>
      <c r="N91" s="3"/>
      <c r="O91" s="3"/>
      <c r="P91" s="3"/>
      <c r="Q91" s="3"/>
    </row>
    <row r="92" spans="1:17" x14ac:dyDescent="0.2">
      <c r="A92" s="3"/>
      <c r="B92" s="29"/>
      <c r="C92" s="29" t="s">
        <v>19</v>
      </c>
      <c r="D92" s="56">
        <v>203.82675170898438</v>
      </c>
      <c r="E92" s="29"/>
      <c r="F92" s="3" t="s">
        <v>17</v>
      </c>
      <c r="G92" s="56">
        <v>157.31243896484375</v>
      </c>
      <c r="H92" s="3"/>
      <c r="I92" s="29"/>
      <c r="J92" s="29"/>
      <c r="K92" s="3"/>
      <c r="L92" s="3"/>
      <c r="M92" s="3"/>
      <c r="N92" s="3"/>
      <c r="O92" s="3"/>
      <c r="P92" s="3"/>
      <c r="Q92" s="3"/>
    </row>
    <row r="93" spans="1:17" x14ac:dyDescent="0.2">
      <c r="A93" s="3"/>
      <c r="B93" s="29"/>
      <c r="C93" s="29" t="s">
        <v>20</v>
      </c>
      <c r="D93" s="56">
        <v>180.33583068847656</v>
      </c>
      <c r="E93" s="29"/>
      <c r="F93" s="3" t="s">
        <v>18</v>
      </c>
      <c r="G93" s="56">
        <v>140.32643127441406</v>
      </c>
      <c r="H93" s="3"/>
      <c r="I93" s="29"/>
      <c r="J93" s="29"/>
      <c r="K93" s="3"/>
      <c r="L93" s="3"/>
      <c r="M93" s="3"/>
      <c r="N93" s="3"/>
      <c r="O93" s="3"/>
      <c r="P93" s="3"/>
      <c r="Q93" s="3"/>
    </row>
    <row r="94" spans="1:17" x14ac:dyDescent="0.2">
      <c r="A94" s="3"/>
      <c r="B94" s="29"/>
      <c r="C94" s="29" t="s">
        <v>22</v>
      </c>
      <c r="D94" s="56">
        <v>195.7752685546875</v>
      </c>
      <c r="E94" s="29"/>
      <c r="F94" s="3" t="s">
        <v>25</v>
      </c>
      <c r="G94" s="56">
        <v>160.16064453125</v>
      </c>
      <c r="H94" s="3"/>
      <c r="I94" s="29"/>
      <c r="J94" s="29"/>
      <c r="K94" s="3"/>
      <c r="L94" s="3"/>
      <c r="M94" s="3"/>
      <c r="N94" s="3"/>
      <c r="O94" s="3"/>
      <c r="P94" s="3"/>
      <c r="Q94" s="3"/>
    </row>
    <row r="95" spans="1:17" x14ac:dyDescent="0.2">
      <c r="A95" s="3"/>
      <c r="B95" s="29"/>
      <c r="C95" s="29"/>
      <c r="D95" s="29"/>
      <c r="E95" s="29"/>
      <c r="F95" s="29"/>
      <c r="G95" s="29"/>
      <c r="H95" s="29"/>
      <c r="I95" s="29"/>
      <c r="J95" s="29"/>
      <c r="K95" s="3"/>
      <c r="L95" s="3"/>
      <c r="M95" s="3"/>
      <c r="N95" s="3"/>
      <c r="O95" s="3"/>
      <c r="P95" s="3"/>
      <c r="Q95" s="3"/>
    </row>
    <row r="96" spans="1:17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</sheetData>
  <phoneticPr fontId="7" type="noConversion"/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3042-5078-4F41-B2C2-A78D01374CF2}">
  <dimension ref="A1:I27"/>
  <sheetViews>
    <sheetView workbookViewId="0">
      <selection activeCell="A16" sqref="A16"/>
    </sheetView>
  </sheetViews>
  <sheetFormatPr baseColWidth="10" defaultColWidth="8.83203125" defaultRowHeight="16" x14ac:dyDescent="0.2"/>
  <cols>
    <col min="1" max="1" width="25.1640625" customWidth="1"/>
    <col min="2" max="2" width="10.5" customWidth="1"/>
    <col min="3" max="3" width="10" customWidth="1"/>
    <col min="4" max="4" width="17.1640625" style="6" customWidth="1"/>
    <col min="5" max="5" width="17.33203125" style="6" customWidth="1"/>
    <col min="6" max="6" width="16.83203125" style="6" customWidth="1"/>
    <col min="7" max="7" width="14.1640625" style="6" customWidth="1"/>
    <col min="8" max="8" width="18.6640625" style="6" customWidth="1"/>
    <col min="9" max="9" width="14.1640625" style="6" customWidth="1"/>
  </cols>
  <sheetData>
    <row r="1" spans="1:9" x14ac:dyDescent="0.2">
      <c r="A1" s="4" t="s">
        <v>210</v>
      </c>
      <c r="B1" s="23"/>
      <c r="C1" s="23"/>
      <c r="D1" s="7"/>
      <c r="E1" s="7"/>
      <c r="F1" s="7"/>
      <c r="G1" s="7"/>
      <c r="H1" s="7"/>
      <c r="I1" s="7"/>
    </row>
    <row r="2" spans="1:9" x14ac:dyDescent="0.2">
      <c r="A2" s="3"/>
      <c r="B2" s="3"/>
      <c r="C2" s="3"/>
      <c r="D2" s="97" t="s">
        <v>215</v>
      </c>
      <c r="E2" s="97"/>
      <c r="F2" s="97"/>
      <c r="G2" s="97"/>
      <c r="H2" s="58"/>
      <c r="I2" s="58"/>
    </row>
    <row r="3" spans="1:9" x14ac:dyDescent="0.2">
      <c r="A3" s="3"/>
      <c r="B3" s="58"/>
      <c r="C3" s="3"/>
      <c r="D3" s="7" t="s">
        <v>212</v>
      </c>
      <c r="E3" s="7" t="s">
        <v>213</v>
      </c>
      <c r="F3" s="7" t="s">
        <v>214</v>
      </c>
      <c r="G3" s="7" t="s">
        <v>216</v>
      </c>
      <c r="H3" s="7" t="s">
        <v>217</v>
      </c>
      <c r="I3" s="7" t="s">
        <v>211</v>
      </c>
    </row>
    <row r="4" spans="1:9" x14ac:dyDescent="0.2">
      <c r="A4" s="3"/>
      <c r="B4" s="3"/>
      <c r="C4" s="3" t="s">
        <v>93</v>
      </c>
      <c r="D4" s="7">
        <v>215240120.00378126</v>
      </c>
      <c r="E4" s="7">
        <v>191988674.33416587</v>
      </c>
      <c r="F4" s="7">
        <v>245561727.19404823</v>
      </c>
      <c r="G4" s="7">
        <v>1435.4277</v>
      </c>
      <c r="H4" s="7">
        <f>AVERAGE(G4:G12)</f>
        <v>1431.2418666666667</v>
      </c>
      <c r="I4" s="7">
        <f>$H$4/G4</f>
        <v>0.99708391210972647</v>
      </c>
    </row>
    <row r="5" spans="1:9" x14ac:dyDescent="0.2">
      <c r="A5" s="3"/>
      <c r="B5" s="3"/>
      <c r="C5" s="3" t="s">
        <v>94</v>
      </c>
      <c r="D5" s="7">
        <v>274923560.55135214</v>
      </c>
      <c r="E5" s="7">
        <v>236721402.44789734</v>
      </c>
      <c r="F5" s="7">
        <v>257755461.62707049</v>
      </c>
      <c r="G5" s="7">
        <v>1490.6807000000001</v>
      </c>
      <c r="H5" s="7"/>
      <c r="I5" s="7">
        <f t="shared" ref="I5:I12" si="0">$H$4/G5</f>
        <v>0.96012638163670239</v>
      </c>
    </row>
    <row r="6" spans="1:9" x14ac:dyDescent="0.2">
      <c r="A6" s="3"/>
      <c r="B6" s="3"/>
      <c r="C6" s="3" t="s">
        <v>95</v>
      </c>
      <c r="D6" s="7">
        <v>250254743.26982531</v>
      </c>
      <c r="E6" s="7">
        <v>219515680.72755978</v>
      </c>
      <c r="F6" s="7">
        <v>324122267.96659106</v>
      </c>
      <c r="G6" s="7">
        <v>1275.1940000000002</v>
      </c>
      <c r="H6" s="7"/>
      <c r="I6" s="7">
        <f t="shared" si="0"/>
        <v>1.122371863941225</v>
      </c>
    </row>
    <row r="7" spans="1:9" x14ac:dyDescent="0.2">
      <c r="A7" s="3"/>
      <c r="B7" s="3"/>
      <c r="C7" s="3" t="s">
        <v>204</v>
      </c>
      <c r="D7" s="7">
        <v>211614333.32684436</v>
      </c>
      <c r="E7" s="7">
        <v>215175754.83021405</v>
      </c>
      <c r="F7" s="7">
        <v>134988852.73807603</v>
      </c>
      <c r="G7" s="7">
        <v>1461.0450000000001</v>
      </c>
      <c r="H7" s="7"/>
      <c r="I7" s="7">
        <f t="shared" si="0"/>
        <v>0.97960149527678253</v>
      </c>
    </row>
    <row r="8" spans="1:9" x14ac:dyDescent="0.2">
      <c r="A8" s="3"/>
      <c r="B8" s="3"/>
      <c r="C8" s="3" t="s">
        <v>205</v>
      </c>
      <c r="D8" s="7">
        <v>246475016.16561115</v>
      </c>
      <c r="E8" s="7">
        <v>182055224.96126667</v>
      </c>
      <c r="F8" s="7">
        <v>224487274.85609969</v>
      </c>
      <c r="G8" s="7">
        <v>911.02649999999983</v>
      </c>
      <c r="H8" s="7"/>
      <c r="I8" s="7">
        <f t="shared" si="0"/>
        <v>1.5710211137290375</v>
      </c>
    </row>
    <row r="9" spans="1:9" x14ac:dyDescent="0.2">
      <c r="A9" s="3"/>
      <c r="B9" s="3"/>
      <c r="C9" s="3" t="s">
        <v>96</v>
      </c>
      <c r="D9" s="7">
        <v>244896249.7315672</v>
      </c>
      <c r="E9" s="7">
        <v>655298323.30544114</v>
      </c>
      <c r="F9" s="7">
        <v>57047815.034934416</v>
      </c>
      <c r="G9" s="7">
        <v>1768.9549</v>
      </c>
      <c r="H9" s="7"/>
      <c r="I9" s="7">
        <f t="shared" si="0"/>
        <v>0.80908895227722699</v>
      </c>
    </row>
    <row r="10" spans="1:9" x14ac:dyDescent="0.2">
      <c r="A10" s="3"/>
      <c r="B10" s="3"/>
      <c r="C10" s="3" t="s">
        <v>97</v>
      </c>
      <c r="D10" s="7">
        <v>192530219.36651993</v>
      </c>
      <c r="E10" s="7">
        <v>500754556.71314949</v>
      </c>
      <c r="F10" s="7">
        <v>66240592.637842499</v>
      </c>
      <c r="G10" s="7">
        <v>1652.9235999999996</v>
      </c>
      <c r="H10" s="7"/>
      <c r="I10" s="7">
        <f t="shared" si="0"/>
        <v>0.86588506974349388</v>
      </c>
    </row>
    <row r="11" spans="1:9" x14ac:dyDescent="0.2">
      <c r="A11" s="3"/>
      <c r="B11" s="3"/>
      <c r="C11" s="3" t="s">
        <v>98</v>
      </c>
      <c r="D11" s="7">
        <v>182429390.22244459</v>
      </c>
      <c r="E11" s="7">
        <v>442879747.53448826</v>
      </c>
      <c r="F11" s="7">
        <v>66664863.66078943</v>
      </c>
      <c r="G11" s="7">
        <v>1443.4645</v>
      </c>
      <c r="H11" s="7"/>
      <c r="I11" s="7">
        <f t="shared" si="0"/>
        <v>0.99153243232976407</v>
      </c>
    </row>
    <row r="12" spans="1:9" x14ac:dyDescent="0.2">
      <c r="A12" s="3"/>
      <c r="B12" s="3"/>
      <c r="C12" s="3" t="s">
        <v>206</v>
      </c>
      <c r="D12" s="7">
        <v>271434252.14469826</v>
      </c>
      <c r="E12" s="7">
        <v>472974019.86548203</v>
      </c>
      <c r="F12" s="7">
        <v>178566347.02516896</v>
      </c>
      <c r="G12" s="7">
        <v>1442.4599000000001</v>
      </c>
      <c r="H12" s="7"/>
      <c r="I12" s="7">
        <f t="shared" si="0"/>
        <v>0.9922229842692103</v>
      </c>
    </row>
    <row r="13" spans="1:9" x14ac:dyDescent="0.2">
      <c r="A13" s="3"/>
      <c r="B13" s="3"/>
      <c r="C13" s="3"/>
      <c r="D13" s="7"/>
      <c r="E13" s="7"/>
      <c r="F13" s="7"/>
      <c r="G13" s="7"/>
      <c r="H13" s="7"/>
      <c r="I13" s="7"/>
    </row>
    <row r="14" spans="1:9" x14ac:dyDescent="0.2">
      <c r="A14" s="3"/>
      <c r="B14" s="3"/>
      <c r="C14" s="3"/>
      <c r="D14" s="7"/>
      <c r="E14" s="7"/>
      <c r="F14" s="7"/>
      <c r="G14" s="7"/>
      <c r="H14" s="7"/>
      <c r="I14" s="7"/>
    </row>
    <row r="15" spans="1:9" x14ac:dyDescent="0.2">
      <c r="A15" s="3"/>
      <c r="B15" s="3"/>
      <c r="C15" s="3"/>
      <c r="D15" s="96" t="s">
        <v>263</v>
      </c>
      <c r="E15" s="96"/>
      <c r="F15" s="96"/>
      <c r="G15" s="59"/>
      <c r="H15" s="7"/>
      <c r="I15" s="7"/>
    </row>
    <row r="16" spans="1:9" x14ac:dyDescent="0.2">
      <c r="A16" s="3" t="s">
        <v>108</v>
      </c>
      <c r="B16" s="3"/>
      <c r="C16" s="3"/>
      <c r="D16" s="60" t="s">
        <v>212</v>
      </c>
      <c r="E16" s="60" t="s">
        <v>213</v>
      </c>
      <c r="F16" s="60" t="s">
        <v>214</v>
      </c>
      <c r="G16" s="61" t="s">
        <v>218</v>
      </c>
      <c r="H16" s="7"/>
      <c r="I16" s="7"/>
    </row>
    <row r="17" spans="1:9" x14ac:dyDescent="0.2">
      <c r="A17" s="3"/>
      <c r="B17" s="3"/>
      <c r="C17" s="3" t="s">
        <v>93</v>
      </c>
      <c r="D17" s="59">
        <f t="shared" ref="D17:F25" si="1">D4*$I4</f>
        <v>214612460.89633721</v>
      </c>
      <c r="E17" s="59">
        <f t="shared" si="1"/>
        <v>191428818.48587033</v>
      </c>
      <c r="F17" s="62">
        <f t="shared" si="1"/>
        <v>244845647.61506301</v>
      </c>
      <c r="G17" s="59">
        <f>((F17+(D17/2))/(F17+D17+E17))</f>
        <v>0.54103387770869804</v>
      </c>
      <c r="H17" s="7"/>
      <c r="I17" s="7"/>
    </row>
    <row r="18" spans="1:9" x14ac:dyDescent="0.2">
      <c r="A18" s="3"/>
      <c r="B18" s="3"/>
      <c r="C18" s="3" t="s">
        <v>94</v>
      </c>
      <c r="D18" s="59">
        <f t="shared" si="1"/>
        <v>263961363.41884857</v>
      </c>
      <c r="E18" s="59">
        <f t="shared" si="1"/>
        <v>227282463.5882653</v>
      </c>
      <c r="F18" s="62">
        <f t="shared" si="1"/>
        <v>247477818.71909708</v>
      </c>
      <c r="G18" s="59">
        <f t="shared" ref="G18:G25" si="2">((F18+(D18/2))/(F18+D18+E18))</f>
        <v>0.513669123713695</v>
      </c>
      <c r="H18" s="7"/>
      <c r="I18" s="7"/>
    </row>
    <row r="19" spans="1:9" x14ac:dyDescent="0.2">
      <c r="A19" s="3"/>
      <c r="B19" s="3"/>
      <c r="C19" s="3" t="s">
        <v>95</v>
      </c>
      <c r="D19" s="59">
        <f t="shared" si="1"/>
        <v>280878882.66388655</v>
      </c>
      <c r="E19" s="59">
        <f t="shared" si="1"/>
        <v>246378223.7425181</v>
      </c>
      <c r="F19" s="62">
        <f t="shared" si="1"/>
        <v>363785714.04251999</v>
      </c>
      <c r="G19" s="59">
        <f t="shared" si="2"/>
        <v>0.56588206964108057</v>
      </c>
      <c r="H19" s="7"/>
      <c r="I19" s="7"/>
    </row>
    <row r="20" spans="1:9" x14ac:dyDescent="0.2">
      <c r="A20" s="3"/>
      <c r="B20" s="3"/>
      <c r="C20" s="3" t="s">
        <v>204</v>
      </c>
      <c r="D20" s="59">
        <f t="shared" si="1"/>
        <v>207297717.34897622</v>
      </c>
      <c r="E20" s="59">
        <f t="shared" si="1"/>
        <v>210786491.17898804</v>
      </c>
      <c r="F20" s="62">
        <f t="shared" si="1"/>
        <v>132235281.98791668</v>
      </c>
      <c r="G20" s="59">
        <f t="shared" si="2"/>
        <v>0.42863126734123497</v>
      </c>
      <c r="H20" s="7"/>
      <c r="I20" s="7"/>
    </row>
    <row r="21" spans="1:9" x14ac:dyDescent="0.2">
      <c r="A21" s="3"/>
      <c r="B21" s="3"/>
      <c r="C21" s="3" t="s">
        <v>205</v>
      </c>
      <c r="D21" s="59">
        <f t="shared" si="1"/>
        <v>387217454.40288097</v>
      </c>
      <c r="E21" s="59">
        <f t="shared" si="1"/>
        <v>286012602.27883965</v>
      </c>
      <c r="F21" s="62">
        <f t="shared" si="1"/>
        <v>352674248.56242633</v>
      </c>
      <c r="G21" s="59">
        <f t="shared" si="2"/>
        <v>0.53248921265990912</v>
      </c>
      <c r="H21" s="7"/>
      <c r="I21" s="7"/>
    </row>
    <row r="22" spans="1:9" x14ac:dyDescent="0.2">
      <c r="A22" s="3"/>
      <c r="B22" s="3"/>
      <c r="C22" s="3" t="s">
        <v>96</v>
      </c>
      <c r="D22" s="59">
        <f t="shared" si="1"/>
        <v>198142850.11193585</v>
      </c>
      <c r="E22" s="59">
        <f t="shared" si="1"/>
        <v>530194633.83222294</v>
      </c>
      <c r="F22" s="62">
        <f t="shared" si="1"/>
        <v>46156756.896320127</v>
      </c>
      <c r="G22" s="59">
        <f t="shared" si="2"/>
        <v>0.18751357246334957</v>
      </c>
      <c r="H22" s="7"/>
      <c r="I22" s="7"/>
    </row>
    <row r="23" spans="1:9" x14ac:dyDescent="0.2">
      <c r="A23" s="3"/>
      <c r="B23" s="3"/>
      <c r="C23" s="3" t="s">
        <v>97</v>
      </c>
      <c r="D23" s="59">
        <f t="shared" si="1"/>
        <v>166709042.42390928</v>
      </c>
      <c r="E23" s="59">
        <f t="shared" si="1"/>
        <v>433595894.26393783</v>
      </c>
      <c r="F23" s="62">
        <f t="shared" si="1"/>
        <v>57356740.176068619</v>
      </c>
      <c r="G23" s="59">
        <f t="shared" si="2"/>
        <v>0.21395691179545412</v>
      </c>
      <c r="H23" s="7"/>
      <c r="I23" s="7"/>
    </row>
    <row r="24" spans="1:9" x14ac:dyDescent="0.2">
      <c r="A24" s="3"/>
      <c r="B24" s="3"/>
      <c r="C24" s="3" t="s">
        <v>98</v>
      </c>
      <c r="D24" s="59">
        <f t="shared" si="1"/>
        <v>180884657.01569617</v>
      </c>
      <c r="E24" s="59">
        <f t="shared" si="1"/>
        <v>439129633.302463</v>
      </c>
      <c r="F24" s="62">
        <f t="shared" si="1"/>
        <v>66100374.416514643</v>
      </c>
      <c r="G24" s="59">
        <f t="shared" si="2"/>
        <v>0.22815822335600289</v>
      </c>
      <c r="H24" s="7"/>
      <c r="I24" s="7"/>
    </row>
    <row r="25" spans="1:9" x14ac:dyDescent="0.2">
      <c r="A25" s="3"/>
      <c r="B25" s="3"/>
      <c r="C25" s="3" t="s">
        <v>206</v>
      </c>
      <c r="D25" s="59">
        <f t="shared" si="1"/>
        <v>269323303.69589382</v>
      </c>
      <c r="E25" s="59">
        <f t="shared" si="1"/>
        <v>469295693.47273332</v>
      </c>
      <c r="F25" s="62">
        <f t="shared" si="1"/>
        <v>177177633.73536456</v>
      </c>
      <c r="G25" s="59">
        <f t="shared" si="2"/>
        <v>0.34051150120031765</v>
      </c>
      <c r="H25" s="7"/>
      <c r="I25" s="7"/>
    </row>
    <row r="26" spans="1:9" x14ac:dyDescent="0.2">
      <c r="A26" s="3"/>
      <c r="B26" s="3"/>
      <c r="C26" s="3"/>
      <c r="D26" s="7"/>
      <c r="E26" s="7"/>
      <c r="F26" s="7"/>
      <c r="G26" s="7"/>
      <c r="H26" s="7"/>
      <c r="I26" s="7"/>
    </row>
    <row r="27" spans="1:9" x14ac:dyDescent="0.2">
      <c r="A27" s="3"/>
      <c r="B27" s="3"/>
      <c r="C27" s="3"/>
      <c r="D27" s="7"/>
      <c r="E27" s="7"/>
      <c r="F27" s="7"/>
      <c r="G27" s="7"/>
      <c r="H27" s="7"/>
      <c r="I27" s="7"/>
    </row>
  </sheetData>
  <mergeCells count="2">
    <mergeCell ref="D15:F15"/>
    <mergeCell ref="D2:G2"/>
  </mergeCells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7308F-7FE6-C744-B38D-195B2FCAEBB2}">
  <dimension ref="A1:T24"/>
  <sheetViews>
    <sheetView zoomScale="93" zoomScaleNormal="93" workbookViewId="0">
      <selection activeCell="B18" sqref="B18"/>
    </sheetView>
  </sheetViews>
  <sheetFormatPr baseColWidth="10" defaultRowHeight="16" x14ac:dyDescent="0.2"/>
  <cols>
    <col min="1" max="1" width="28.1640625" customWidth="1"/>
    <col min="2" max="2" width="27.33203125" customWidth="1"/>
    <col min="3" max="17" width="15.6640625" customWidth="1"/>
  </cols>
  <sheetData>
    <row r="1" spans="1:20" x14ac:dyDescent="0.2">
      <c r="A1" s="4" t="s">
        <v>219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0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0" x14ac:dyDescent="0.2">
      <c r="A3" s="3"/>
      <c r="B3" s="63" t="s">
        <v>65</v>
      </c>
      <c r="C3" s="38" t="s">
        <v>223</v>
      </c>
      <c r="D3" s="38" t="s">
        <v>224</v>
      </c>
      <c r="E3" s="38" t="s">
        <v>225</v>
      </c>
      <c r="F3" s="38" t="s">
        <v>226</v>
      </c>
      <c r="G3" s="38" t="s">
        <v>227</v>
      </c>
      <c r="H3" s="38" t="s">
        <v>228</v>
      </c>
      <c r="I3" s="38" t="s">
        <v>229</v>
      </c>
      <c r="J3" s="38" t="s">
        <v>230</v>
      </c>
      <c r="K3" s="38" t="s">
        <v>231</v>
      </c>
      <c r="L3" s="38" t="s">
        <v>232</v>
      </c>
      <c r="M3" s="38" t="s">
        <v>233</v>
      </c>
      <c r="N3" s="38" t="s">
        <v>234</v>
      </c>
      <c r="O3" s="38" t="s">
        <v>235</v>
      </c>
      <c r="P3" s="38" t="s">
        <v>236</v>
      </c>
      <c r="Q3" s="38" t="s">
        <v>237</v>
      </c>
      <c r="R3" s="38"/>
      <c r="S3" s="34"/>
      <c r="T3" s="34"/>
    </row>
    <row r="4" spans="1:20" x14ac:dyDescent="0.2">
      <c r="A4" s="3"/>
      <c r="B4" s="38" t="s">
        <v>221</v>
      </c>
      <c r="C4" s="38">
        <v>727.11599999999999</v>
      </c>
      <c r="D4" s="38">
        <v>532.70799999999997</v>
      </c>
      <c r="E4" s="38">
        <v>661.29300000000001</v>
      </c>
      <c r="F4" s="38">
        <v>3207.9740000000002</v>
      </c>
      <c r="G4" s="38">
        <v>3082.047</v>
      </c>
      <c r="H4" s="38">
        <v>2820.75</v>
      </c>
      <c r="I4" s="38">
        <v>4270.5079999999998</v>
      </c>
      <c r="J4" s="38">
        <v>3273.422</v>
      </c>
      <c r="K4" s="38">
        <v>4318.0630000000001</v>
      </c>
      <c r="L4" s="38">
        <v>4183.3220000000001</v>
      </c>
      <c r="M4" s="38">
        <v>1299.9760000000001</v>
      </c>
      <c r="N4" s="38">
        <v>1408.702</v>
      </c>
      <c r="O4" s="38">
        <v>1191.251</v>
      </c>
      <c r="P4" s="38">
        <v>1085.6769999999999</v>
      </c>
      <c r="Q4" s="38">
        <v>1186.5239999999999</v>
      </c>
      <c r="R4" s="38"/>
      <c r="S4" s="34"/>
      <c r="T4" s="34"/>
    </row>
    <row r="5" spans="1:20" x14ac:dyDescent="0.2">
      <c r="A5" s="3"/>
      <c r="B5" s="38" t="s">
        <v>222</v>
      </c>
      <c r="C5" s="38">
        <v>373.50799999999998</v>
      </c>
      <c r="D5" s="38">
        <v>332.17700000000002</v>
      </c>
      <c r="E5" s="38">
        <v>344.423</v>
      </c>
      <c r="F5" s="38">
        <v>1594.5419999999999</v>
      </c>
      <c r="G5" s="38">
        <v>1511.116</v>
      </c>
      <c r="H5" s="38">
        <v>1308.06</v>
      </c>
      <c r="I5" s="38">
        <v>2388.8850000000002</v>
      </c>
      <c r="J5" s="38">
        <v>2262.069</v>
      </c>
      <c r="K5" s="38">
        <v>2174.884</v>
      </c>
      <c r="L5" s="38">
        <v>2548.989</v>
      </c>
      <c r="M5" s="38">
        <v>611.38300000000004</v>
      </c>
      <c r="N5" s="38">
        <v>579.86800000000005</v>
      </c>
      <c r="O5" s="38">
        <v>713.80499999999995</v>
      </c>
      <c r="P5" s="38">
        <v>609.80700000000002</v>
      </c>
      <c r="Q5" s="38">
        <v>650.77599999999995</v>
      </c>
      <c r="R5" s="38"/>
      <c r="S5" s="34"/>
      <c r="T5" s="34"/>
    </row>
    <row r="6" spans="1:20" x14ac:dyDescent="0.2">
      <c r="A6" s="3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4"/>
      <c r="T6" s="34"/>
    </row>
    <row r="7" spans="1:20" x14ac:dyDescent="0.2">
      <c r="A7" s="3" t="s">
        <v>108</v>
      </c>
      <c r="B7" s="38" t="s">
        <v>220</v>
      </c>
      <c r="C7" s="38">
        <f t="shared" ref="C7:Q7" si="0">C4/C5</f>
        <v>1.9467213553658824</v>
      </c>
      <c r="D7" s="38">
        <f t="shared" si="0"/>
        <v>1.6036871908651109</v>
      </c>
      <c r="E7" s="38">
        <f t="shared" si="0"/>
        <v>1.9200024388615162</v>
      </c>
      <c r="F7" s="38">
        <f t="shared" si="0"/>
        <v>2.0118466619254933</v>
      </c>
      <c r="G7" s="38">
        <f t="shared" si="0"/>
        <v>2.0395833278186455</v>
      </c>
      <c r="H7" s="38">
        <f t="shared" si="0"/>
        <v>2.1564377780835744</v>
      </c>
      <c r="I7" s="38">
        <f t="shared" si="0"/>
        <v>1.7876574217678955</v>
      </c>
      <c r="J7" s="38">
        <f t="shared" si="0"/>
        <v>1.4470920206235973</v>
      </c>
      <c r="K7" s="38">
        <f t="shared" si="0"/>
        <v>1.9854222110236683</v>
      </c>
      <c r="L7" s="38">
        <f t="shared" si="0"/>
        <v>1.6411691066536576</v>
      </c>
      <c r="M7" s="38">
        <f t="shared" si="0"/>
        <v>2.1262874499290954</v>
      </c>
      <c r="N7" s="38">
        <f t="shared" si="0"/>
        <v>2.4293494381479919</v>
      </c>
      <c r="O7" s="38">
        <f t="shared" si="0"/>
        <v>1.6688745525738824</v>
      </c>
      <c r="P7" s="38">
        <f t="shared" si="0"/>
        <v>1.7803616554090063</v>
      </c>
      <c r="Q7" s="38">
        <f t="shared" si="0"/>
        <v>1.8232448645924251</v>
      </c>
      <c r="R7" s="38"/>
      <c r="S7" s="34"/>
      <c r="T7" s="34"/>
    </row>
    <row r="8" spans="1:20" x14ac:dyDescent="0.2">
      <c r="A8" s="3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4"/>
      <c r="T8" s="34"/>
    </row>
    <row r="9" spans="1:20" x14ac:dyDescent="0.2">
      <c r="A9" s="3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4"/>
      <c r="T9" s="34"/>
    </row>
    <row r="10" spans="1:20" x14ac:dyDescent="0.2">
      <c r="A10" s="3"/>
      <c r="B10" s="63" t="s">
        <v>91</v>
      </c>
      <c r="C10" s="38" t="s">
        <v>223</v>
      </c>
      <c r="D10" s="38" t="s">
        <v>224</v>
      </c>
      <c r="E10" s="38" t="s">
        <v>225</v>
      </c>
      <c r="F10" s="38" t="s">
        <v>226</v>
      </c>
      <c r="G10" s="38" t="s">
        <v>227</v>
      </c>
      <c r="H10" s="38" t="s">
        <v>228</v>
      </c>
      <c r="I10" s="38" t="s">
        <v>229</v>
      </c>
      <c r="J10" s="38" t="s">
        <v>230</v>
      </c>
      <c r="K10" s="38" t="s">
        <v>231</v>
      </c>
      <c r="L10" s="38" t="s">
        <v>232</v>
      </c>
      <c r="M10" s="38" t="s">
        <v>233</v>
      </c>
      <c r="N10" s="38" t="s">
        <v>234</v>
      </c>
      <c r="O10" s="38" t="s">
        <v>235</v>
      </c>
      <c r="P10" s="38" t="s">
        <v>236</v>
      </c>
      <c r="Q10" s="38" t="s">
        <v>237</v>
      </c>
      <c r="R10" s="38"/>
      <c r="S10" s="34"/>
      <c r="T10" s="34"/>
    </row>
    <row r="11" spans="1:20" x14ac:dyDescent="0.2">
      <c r="A11" s="3"/>
      <c r="B11" s="38" t="s">
        <v>221</v>
      </c>
      <c r="C11" s="38">
        <v>462.29300000000001</v>
      </c>
      <c r="D11" s="38">
        <v>462.29300000000001</v>
      </c>
      <c r="E11" s="38">
        <v>448.51600000000002</v>
      </c>
      <c r="F11" s="38">
        <v>1777.136</v>
      </c>
      <c r="G11" s="38">
        <v>2353.2489999999998</v>
      </c>
      <c r="H11" s="38">
        <v>2187.9699999999998</v>
      </c>
      <c r="I11" s="38">
        <v>3037.2280000000001</v>
      </c>
      <c r="J11" s="38">
        <v>3593.6309999999999</v>
      </c>
      <c r="K11" s="38">
        <v>3855.1869999999999</v>
      </c>
      <c r="L11" s="38">
        <v>3325.7330000000002</v>
      </c>
      <c r="M11" s="38">
        <v>1087.2529999999999</v>
      </c>
      <c r="N11" s="38">
        <v>1197.5540000000001</v>
      </c>
      <c r="O11" s="38">
        <v>951.74</v>
      </c>
      <c r="P11" s="38">
        <v>885.56</v>
      </c>
      <c r="Q11" s="38">
        <v>1079.374</v>
      </c>
      <c r="R11" s="38"/>
      <c r="S11" s="34"/>
      <c r="T11" s="34"/>
    </row>
    <row r="12" spans="1:20" x14ac:dyDescent="0.2">
      <c r="A12" s="3"/>
      <c r="B12" s="38" t="s">
        <v>222</v>
      </c>
      <c r="C12" s="38">
        <v>417.9</v>
      </c>
      <c r="D12" s="38">
        <v>303.09199999999998</v>
      </c>
      <c r="E12" s="38">
        <v>364.32299999999998</v>
      </c>
      <c r="F12" s="38">
        <v>1273.43</v>
      </c>
      <c r="G12" s="38">
        <v>1180.56</v>
      </c>
      <c r="H12" s="38">
        <v>1317.5039999999999</v>
      </c>
      <c r="I12" s="38">
        <v>2334.9879999999998</v>
      </c>
      <c r="J12" s="38">
        <v>2300.114</v>
      </c>
      <c r="K12" s="38">
        <v>2141.5949999999998</v>
      </c>
      <c r="L12" s="38">
        <v>2241.462</v>
      </c>
      <c r="M12" s="38">
        <v>814.65200000000004</v>
      </c>
      <c r="N12" s="38">
        <v>852.46900000000005</v>
      </c>
      <c r="O12" s="38">
        <v>836.71199999999999</v>
      </c>
      <c r="P12" s="38">
        <v>650.77599999999995</v>
      </c>
      <c r="Q12" s="38">
        <v>882.40800000000002</v>
      </c>
      <c r="R12" s="38"/>
      <c r="S12" s="34"/>
      <c r="T12" s="34"/>
    </row>
    <row r="13" spans="1:20" x14ac:dyDescent="0.2">
      <c r="A13" s="3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4"/>
      <c r="T13" s="34"/>
    </row>
    <row r="14" spans="1:20" x14ac:dyDescent="0.2">
      <c r="A14" s="3" t="s">
        <v>108</v>
      </c>
      <c r="B14" s="38" t="s">
        <v>220</v>
      </c>
      <c r="C14" s="38">
        <f t="shared" ref="C14:E14" si="1">C11/C12</f>
        <v>1.1062287628619287</v>
      </c>
      <c r="D14" s="38">
        <f t="shared" si="1"/>
        <v>1.5252563578055509</v>
      </c>
      <c r="E14" s="38">
        <f t="shared" si="1"/>
        <v>1.2310943860255874</v>
      </c>
      <c r="F14" s="38">
        <f t="shared" ref="F14:L14" si="2">F11/F12</f>
        <v>1.3955505995618134</v>
      </c>
      <c r="G14" s="38">
        <f t="shared" si="2"/>
        <v>1.9933328250999525</v>
      </c>
      <c r="H14" s="38">
        <f t="shared" si="2"/>
        <v>1.6606932502671718</v>
      </c>
      <c r="I14" s="38">
        <f t="shared" si="2"/>
        <v>1.3007467276063089</v>
      </c>
      <c r="J14" s="38">
        <f t="shared" si="2"/>
        <v>1.5623708216201457</v>
      </c>
      <c r="K14" s="38">
        <f t="shared" si="2"/>
        <v>1.800147553575723</v>
      </c>
      <c r="L14" s="38">
        <f t="shared" si="2"/>
        <v>1.4837338308657475</v>
      </c>
      <c r="M14" s="38">
        <f t="shared" ref="M14:Q14" si="3">M11/M12</f>
        <v>1.3346226364140761</v>
      </c>
      <c r="N14" s="38">
        <f t="shared" si="3"/>
        <v>1.4048065090929993</v>
      </c>
      <c r="O14" s="38">
        <f t="shared" si="3"/>
        <v>1.1374762164281138</v>
      </c>
      <c r="P14" s="38">
        <f t="shared" si="3"/>
        <v>1.3607754434705643</v>
      </c>
      <c r="Q14" s="38">
        <f t="shared" si="3"/>
        <v>1.2232142047669559</v>
      </c>
      <c r="R14" s="38"/>
      <c r="S14" s="34"/>
      <c r="T14" s="34"/>
    </row>
    <row r="15" spans="1:20" x14ac:dyDescent="0.2">
      <c r="A15" s="3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4"/>
      <c r="T15" s="34"/>
    </row>
    <row r="16" spans="1:20" x14ac:dyDescent="0.2">
      <c r="A16" s="3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4"/>
      <c r="T16" s="34"/>
    </row>
    <row r="17" spans="1:20" x14ac:dyDescent="0.2">
      <c r="A17" s="3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4"/>
      <c r="T17" s="34"/>
    </row>
    <row r="18" spans="1:20" x14ac:dyDescent="0.2">
      <c r="A18" s="3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4"/>
      <c r="T18" s="34"/>
    </row>
    <row r="19" spans="1:20" x14ac:dyDescent="0.2">
      <c r="B19" s="34" t="s">
        <v>262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</sheetData>
  <phoneticPr fontId="7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E8B3-A2E7-A44B-9D43-A3B3DACC8397}">
  <dimension ref="A1:AA78"/>
  <sheetViews>
    <sheetView topLeftCell="C1" workbookViewId="0">
      <selection activeCell="H52" sqref="H52"/>
    </sheetView>
  </sheetViews>
  <sheetFormatPr baseColWidth="10" defaultRowHeight="16" x14ac:dyDescent="0.2"/>
  <cols>
    <col min="1" max="1" width="41.33203125" customWidth="1"/>
    <col min="3" max="3" width="16.6640625" customWidth="1"/>
    <col min="4" max="4" width="20.1640625" customWidth="1"/>
  </cols>
  <sheetData>
    <row r="1" spans="1:19" x14ac:dyDescent="0.2">
      <c r="A1" s="43" t="s">
        <v>243</v>
      </c>
    </row>
    <row r="3" spans="1:19" x14ac:dyDescent="0.2">
      <c r="A3" s="14" t="s">
        <v>101</v>
      </c>
      <c r="B3" s="14" t="s">
        <v>65</v>
      </c>
      <c r="D3" s="17"/>
      <c r="E3" s="16" t="s">
        <v>69</v>
      </c>
      <c r="F3" s="16" t="s">
        <v>71</v>
      </c>
      <c r="G3" s="16" t="s">
        <v>72</v>
      </c>
      <c r="H3" s="16" t="s">
        <v>73</v>
      </c>
      <c r="I3" s="16" t="s">
        <v>74</v>
      </c>
      <c r="J3" s="16" t="s">
        <v>75</v>
      </c>
      <c r="K3" s="16" t="s">
        <v>76</v>
      </c>
      <c r="L3" s="16" t="s">
        <v>77</v>
      </c>
      <c r="M3" s="16" t="s">
        <v>80</v>
      </c>
      <c r="N3" s="16" t="s">
        <v>81</v>
      </c>
      <c r="O3" s="16" t="s">
        <v>82</v>
      </c>
    </row>
    <row r="4" spans="1:19" x14ac:dyDescent="0.2">
      <c r="C4" s="17" t="s">
        <v>99</v>
      </c>
      <c r="D4" s="3" t="s">
        <v>105</v>
      </c>
      <c r="E4">
        <v>17508</v>
      </c>
      <c r="F4">
        <v>16206</v>
      </c>
      <c r="G4">
        <v>15821</v>
      </c>
      <c r="H4">
        <v>18873</v>
      </c>
      <c r="I4">
        <v>17110</v>
      </c>
      <c r="J4">
        <v>23371</v>
      </c>
      <c r="K4">
        <v>15060</v>
      </c>
      <c r="L4">
        <v>13965</v>
      </c>
      <c r="M4">
        <v>15940</v>
      </c>
      <c r="N4">
        <v>8272</v>
      </c>
      <c r="O4">
        <v>20023</v>
      </c>
    </row>
    <row r="5" spans="1:19" x14ac:dyDescent="0.2">
      <c r="D5" s="3" t="s">
        <v>106</v>
      </c>
      <c r="E5">
        <v>17695</v>
      </c>
      <c r="F5">
        <v>16620</v>
      </c>
      <c r="G5">
        <v>16664</v>
      </c>
      <c r="H5">
        <v>19201</v>
      </c>
      <c r="I5">
        <v>18369</v>
      </c>
      <c r="J5">
        <v>25437</v>
      </c>
      <c r="K5">
        <v>16224</v>
      </c>
      <c r="L5">
        <v>14104</v>
      </c>
      <c r="M5">
        <v>16850</v>
      </c>
      <c r="N5">
        <v>8724</v>
      </c>
      <c r="O5">
        <v>20068</v>
      </c>
    </row>
    <row r="6" spans="1:19" x14ac:dyDescent="0.2">
      <c r="D6" s="3" t="s">
        <v>107</v>
      </c>
      <c r="E6" s="21">
        <f>AVERAGE(E4:E5)</f>
        <v>17601.5</v>
      </c>
      <c r="F6" s="21">
        <f t="shared" ref="F6:O6" si="0">AVERAGE(F4:F5)</f>
        <v>16413</v>
      </c>
      <c r="G6" s="21">
        <f t="shared" si="0"/>
        <v>16242.5</v>
      </c>
      <c r="H6" s="21">
        <f t="shared" si="0"/>
        <v>19037</v>
      </c>
      <c r="I6" s="21">
        <f t="shared" si="0"/>
        <v>17739.5</v>
      </c>
      <c r="J6" s="21">
        <f t="shared" si="0"/>
        <v>24404</v>
      </c>
      <c r="K6" s="21">
        <f t="shared" si="0"/>
        <v>15642</v>
      </c>
      <c r="L6" s="21">
        <f t="shared" si="0"/>
        <v>14034.5</v>
      </c>
      <c r="M6" s="21">
        <f t="shared" si="0"/>
        <v>16395</v>
      </c>
      <c r="N6" s="21">
        <f t="shared" si="0"/>
        <v>8498</v>
      </c>
      <c r="O6" s="21">
        <f t="shared" si="0"/>
        <v>20045.5</v>
      </c>
    </row>
    <row r="7" spans="1:19" x14ac:dyDescent="0.2">
      <c r="D7" s="3"/>
      <c r="E7" s="21"/>
      <c r="F7" s="21"/>
      <c r="G7" s="21"/>
      <c r="H7" s="21"/>
      <c r="I7" s="21"/>
      <c r="J7" s="21"/>
      <c r="K7" s="21"/>
    </row>
    <row r="8" spans="1:19" x14ac:dyDescent="0.2">
      <c r="C8" s="17" t="s">
        <v>100</v>
      </c>
      <c r="D8" s="3" t="s">
        <v>105</v>
      </c>
      <c r="E8">
        <v>29622</v>
      </c>
      <c r="F8">
        <v>29567</v>
      </c>
      <c r="G8">
        <v>26193</v>
      </c>
      <c r="H8">
        <v>28720</v>
      </c>
      <c r="I8">
        <v>26765</v>
      </c>
      <c r="J8">
        <v>32656</v>
      </c>
      <c r="K8">
        <v>26741</v>
      </c>
      <c r="L8">
        <v>21330</v>
      </c>
      <c r="M8">
        <v>22121</v>
      </c>
      <c r="N8">
        <v>12213</v>
      </c>
      <c r="O8">
        <v>31664</v>
      </c>
    </row>
    <row r="9" spans="1:19" x14ac:dyDescent="0.2">
      <c r="D9" s="3" t="s">
        <v>106</v>
      </c>
      <c r="E9">
        <v>29837</v>
      </c>
      <c r="F9">
        <v>30510</v>
      </c>
      <c r="G9">
        <v>26583</v>
      </c>
      <c r="H9">
        <v>28882</v>
      </c>
      <c r="I9">
        <v>27661</v>
      </c>
      <c r="J9">
        <v>32835</v>
      </c>
      <c r="K9">
        <v>27978</v>
      </c>
      <c r="L9">
        <v>22382</v>
      </c>
      <c r="M9">
        <v>22125</v>
      </c>
      <c r="N9">
        <v>12244</v>
      </c>
      <c r="O9">
        <v>31986</v>
      </c>
    </row>
    <row r="10" spans="1:19" x14ac:dyDescent="0.2">
      <c r="D10" s="3" t="s">
        <v>107</v>
      </c>
      <c r="E10" s="21">
        <f>AVERAGE(E8:E9)</f>
        <v>29729.5</v>
      </c>
      <c r="F10" s="21">
        <f t="shared" ref="F10:K10" si="1">AVERAGE(F8:F9)</f>
        <v>30038.5</v>
      </c>
      <c r="G10" s="21">
        <f t="shared" si="1"/>
        <v>26388</v>
      </c>
      <c r="H10" s="21">
        <f t="shared" si="1"/>
        <v>28801</v>
      </c>
      <c r="I10" s="21">
        <f t="shared" si="1"/>
        <v>27213</v>
      </c>
      <c r="J10" s="21">
        <f t="shared" si="1"/>
        <v>32745.5</v>
      </c>
      <c r="K10" s="21">
        <f t="shared" si="1"/>
        <v>27359.5</v>
      </c>
      <c r="L10" s="21">
        <f t="shared" ref="L10" si="2">AVERAGE(L8:L9)</f>
        <v>21856</v>
      </c>
      <c r="M10" s="21">
        <f t="shared" ref="M10" si="3">AVERAGE(M8:M9)</f>
        <v>22123</v>
      </c>
      <c r="N10" s="21">
        <f t="shared" ref="N10" si="4">AVERAGE(N8:N9)</f>
        <v>12228.5</v>
      </c>
      <c r="O10" s="21">
        <f t="shared" ref="O10" si="5">AVERAGE(O8:O9)</f>
        <v>31825</v>
      </c>
    </row>
    <row r="12" spans="1:19" x14ac:dyDescent="0.2">
      <c r="A12" t="s">
        <v>108</v>
      </c>
      <c r="C12" s="17" t="s">
        <v>102</v>
      </c>
      <c r="E12" s="20">
        <f t="shared" ref="E12:K12" si="6">(E10-E6)/E10</f>
        <v>0.40794497048386286</v>
      </c>
      <c r="F12" s="20">
        <f t="shared" si="6"/>
        <v>0.45360121177821794</v>
      </c>
      <c r="G12" s="20">
        <f t="shared" si="6"/>
        <v>0.38447400333484916</v>
      </c>
      <c r="H12" s="20">
        <f t="shared" si="6"/>
        <v>0.33901600638866708</v>
      </c>
      <c r="I12" s="20">
        <f t="shared" si="6"/>
        <v>0.34812405835446292</v>
      </c>
      <c r="J12" s="20">
        <f t="shared" si="6"/>
        <v>0.25473729214701257</v>
      </c>
      <c r="K12" s="20">
        <f t="shared" si="6"/>
        <v>0.42827902556698771</v>
      </c>
      <c r="L12" s="20">
        <f t="shared" ref="L12:O12" si="7">(L10-L6)/L10</f>
        <v>0.35786511713030744</v>
      </c>
      <c r="M12" s="20">
        <f t="shared" si="7"/>
        <v>0.25891606020883245</v>
      </c>
      <c r="N12" s="20">
        <f t="shared" si="7"/>
        <v>0.30506603426421885</v>
      </c>
      <c r="O12" s="20">
        <f t="shared" si="7"/>
        <v>0.37013354281225452</v>
      </c>
    </row>
    <row r="13" spans="1:19" x14ac:dyDescent="0.2">
      <c r="E13" s="21"/>
      <c r="F13" s="21"/>
      <c r="G13" s="21"/>
      <c r="H13" s="21"/>
      <c r="I13" s="21"/>
      <c r="J13" s="21"/>
      <c r="K13" s="21"/>
    </row>
    <row r="15" spans="1:19" x14ac:dyDescent="0.2">
      <c r="B15" s="14" t="s">
        <v>91</v>
      </c>
      <c r="D15" s="17"/>
      <c r="E15" s="16" t="s">
        <v>69</v>
      </c>
      <c r="F15" s="16" t="s">
        <v>71</v>
      </c>
      <c r="G15" s="16" t="s">
        <v>72</v>
      </c>
      <c r="H15" s="16" t="s">
        <v>73</v>
      </c>
      <c r="I15" s="16" t="s">
        <v>74</v>
      </c>
      <c r="J15" s="16" t="s">
        <v>75</v>
      </c>
      <c r="K15" s="16" t="s">
        <v>76</v>
      </c>
      <c r="L15" s="16" t="s">
        <v>77</v>
      </c>
      <c r="M15" s="16" t="s">
        <v>80</v>
      </c>
      <c r="N15" s="16" t="s">
        <v>81</v>
      </c>
      <c r="O15" s="16" t="s">
        <v>82</v>
      </c>
      <c r="P15" s="16" t="s">
        <v>83</v>
      </c>
      <c r="Q15" s="16" t="s">
        <v>238</v>
      </c>
      <c r="R15" s="16" t="s">
        <v>239</v>
      </c>
      <c r="S15" s="16" t="s">
        <v>240</v>
      </c>
    </row>
    <row r="16" spans="1:19" x14ac:dyDescent="0.2">
      <c r="C16" s="17" t="s">
        <v>99</v>
      </c>
      <c r="D16" s="3" t="s">
        <v>105</v>
      </c>
      <c r="E16">
        <v>12150</v>
      </c>
      <c r="F16">
        <v>13981</v>
      </c>
      <c r="G16">
        <v>44728</v>
      </c>
      <c r="H16">
        <v>12263</v>
      </c>
      <c r="I16">
        <v>17429</v>
      </c>
      <c r="J16">
        <v>20052</v>
      </c>
      <c r="K16">
        <v>11279</v>
      </c>
      <c r="L16">
        <v>20142</v>
      </c>
      <c r="M16">
        <v>25375</v>
      </c>
      <c r="N16">
        <v>11212</v>
      </c>
      <c r="O16">
        <v>21026</v>
      </c>
      <c r="P16">
        <v>23733</v>
      </c>
      <c r="Q16">
        <v>20004</v>
      </c>
      <c r="R16">
        <v>29449</v>
      </c>
      <c r="S16">
        <v>12914</v>
      </c>
    </row>
    <row r="17" spans="1:21" x14ac:dyDescent="0.2">
      <c r="D17" s="3" t="s">
        <v>106</v>
      </c>
      <c r="E17">
        <v>12461</v>
      </c>
      <c r="F17">
        <v>14303</v>
      </c>
      <c r="G17">
        <v>44786</v>
      </c>
      <c r="H17">
        <v>12357</v>
      </c>
      <c r="I17">
        <v>17568</v>
      </c>
      <c r="J17">
        <v>20201</v>
      </c>
      <c r="K17">
        <v>11336</v>
      </c>
      <c r="L17">
        <v>20495</v>
      </c>
      <c r="M17">
        <v>25712</v>
      </c>
      <c r="N17">
        <v>12021</v>
      </c>
      <c r="O17">
        <v>21095</v>
      </c>
      <c r="P17">
        <v>24726</v>
      </c>
      <c r="Q17">
        <v>20261</v>
      </c>
      <c r="R17">
        <v>29462</v>
      </c>
      <c r="S17">
        <v>12931</v>
      </c>
    </row>
    <row r="18" spans="1:21" x14ac:dyDescent="0.2">
      <c r="D18" s="3" t="s">
        <v>107</v>
      </c>
      <c r="E18" s="22">
        <f>AVERAGE(E16:E17)</f>
        <v>12305.5</v>
      </c>
      <c r="F18" s="22">
        <f t="shared" ref="F18:S18" si="8">AVERAGE(F16:F17)</f>
        <v>14142</v>
      </c>
      <c r="G18" s="22">
        <f t="shared" si="8"/>
        <v>44757</v>
      </c>
      <c r="H18" s="22">
        <f t="shared" si="8"/>
        <v>12310</v>
      </c>
      <c r="I18" s="22">
        <f t="shared" si="8"/>
        <v>17498.5</v>
      </c>
      <c r="J18" s="22">
        <f t="shared" si="8"/>
        <v>20126.5</v>
      </c>
      <c r="K18" s="22">
        <f t="shared" si="8"/>
        <v>11307.5</v>
      </c>
      <c r="L18" s="22">
        <f t="shared" si="8"/>
        <v>20318.5</v>
      </c>
      <c r="M18" s="22">
        <f t="shared" si="8"/>
        <v>25543.5</v>
      </c>
      <c r="N18" s="22">
        <f t="shared" si="8"/>
        <v>11616.5</v>
      </c>
      <c r="O18" s="22">
        <f t="shared" si="8"/>
        <v>21060.5</v>
      </c>
      <c r="P18" s="22">
        <f t="shared" si="8"/>
        <v>24229.5</v>
      </c>
      <c r="Q18" s="22">
        <f t="shared" si="8"/>
        <v>20132.5</v>
      </c>
      <c r="R18" s="22">
        <f t="shared" si="8"/>
        <v>29455.5</v>
      </c>
      <c r="S18" s="22">
        <f t="shared" si="8"/>
        <v>12922.5</v>
      </c>
    </row>
    <row r="19" spans="1:21" x14ac:dyDescent="0.2">
      <c r="D19" s="3"/>
      <c r="E19" s="22"/>
      <c r="F19" s="22"/>
      <c r="G19" s="22"/>
      <c r="H19" s="22"/>
      <c r="I19" s="22"/>
      <c r="J19" s="22"/>
      <c r="K19" s="22"/>
    </row>
    <row r="20" spans="1:21" x14ac:dyDescent="0.2">
      <c r="C20" s="17" t="s">
        <v>100</v>
      </c>
      <c r="D20" s="3" t="s">
        <v>105</v>
      </c>
      <c r="E20">
        <v>12701</v>
      </c>
      <c r="F20">
        <v>14406</v>
      </c>
      <c r="G20">
        <v>46795</v>
      </c>
      <c r="H20">
        <v>12669</v>
      </c>
      <c r="I20">
        <v>17988</v>
      </c>
      <c r="J20">
        <v>20932</v>
      </c>
      <c r="K20">
        <v>11563</v>
      </c>
      <c r="L20">
        <v>21132</v>
      </c>
      <c r="M20">
        <v>26313</v>
      </c>
      <c r="N20">
        <v>12392</v>
      </c>
      <c r="O20">
        <v>21633</v>
      </c>
      <c r="P20">
        <v>25845</v>
      </c>
      <c r="Q20">
        <v>20850</v>
      </c>
      <c r="R20">
        <v>30156</v>
      </c>
      <c r="S20">
        <v>13392</v>
      </c>
    </row>
    <row r="21" spans="1:21" x14ac:dyDescent="0.2">
      <c r="D21" s="3" t="s">
        <v>106</v>
      </c>
      <c r="E21">
        <v>12843</v>
      </c>
      <c r="F21">
        <v>14844</v>
      </c>
      <c r="G21">
        <v>47384</v>
      </c>
      <c r="H21">
        <v>12759</v>
      </c>
      <c r="I21">
        <v>17998</v>
      </c>
      <c r="J21">
        <v>21560</v>
      </c>
      <c r="K21">
        <v>11615</v>
      </c>
      <c r="L21">
        <v>21260</v>
      </c>
      <c r="M21">
        <v>26566</v>
      </c>
      <c r="N21">
        <v>12475</v>
      </c>
      <c r="O21">
        <v>21654</v>
      </c>
      <c r="P21">
        <v>26375</v>
      </c>
      <c r="Q21">
        <v>21171</v>
      </c>
      <c r="R21">
        <v>30720</v>
      </c>
      <c r="S21">
        <v>13702</v>
      </c>
    </row>
    <row r="22" spans="1:21" x14ac:dyDescent="0.2">
      <c r="D22" s="3" t="s">
        <v>107</v>
      </c>
      <c r="E22" s="22">
        <f>AVERAGE(E20:E21)</f>
        <v>12772</v>
      </c>
      <c r="F22" s="22">
        <f t="shared" ref="F22:S22" si="9">AVERAGE(F20:F21)</f>
        <v>14625</v>
      </c>
      <c r="G22" s="22">
        <f t="shared" si="9"/>
        <v>47089.5</v>
      </c>
      <c r="H22" s="22">
        <f t="shared" si="9"/>
        <v>12714</v>
      </c>
      <c r="I22" s="22">
        <f t="shared" si="9"/>
        <v>17993</v>
      </c>
      <c r="J22" s="22">
        <f t="shared" si="9"/>
        <v>21246</v>
      </c>
      <c r="K22" s="22">
        <f t="shared" si="9"/>
        <v>11589</v>
      </c>
      <c r="L22" s="22">
        <f t="shared" si="9"/>
        <v>21196</v>
      </c>
      <c r="M22" s="22">
        <f t="shared" si="9"/>
        <v>26439.5</v>
      </c>
      <c r="N22" s="22">
        <f t="shared" si="9"/>
        <v>12433.5</v>
      </c>
      <c r="O22" s="22">
        <f t="shared" si="9"/>
        <v>21643.5</v>
      </c>
      <c r="P22" s="22">
        <f t="shared" si="9"/>
        <v>26110</v>
      </c>
      <c r="Q22" s="22">
        <f t="shared" si="9"/>
        <v>21010.5</v>
      </c>
      <c r="R22" s="22">
        <f t="shared" si="9"/>
        <v>30438</v>
      </c>
      <c r="S22" s="22">
        <f t="shared" si="9"/>
        <v>13547</v>
      </c>
      <c r="U22" s="3"/>
    </row>
    <row r="24" spans="1:21" x14ac:dyDescent="0.2">
      <c r="A24" t="s">
        <v>108</v>
      </c>
      <c r="C24" s="17" t="s">
        <v>102</v>
      </c>
      <c r="E24" s="20">
        <f t="shared" ref="E24:K24" si="10">(E22-E18)/E22</f>
        <v>3.6525211399937363E-2</v>
      </c>
      <c r="F24" s="20">
        <f t="shared" si="10"/>
        <v>3.3025641025641025E-2</v>
      </c>
      <c r="G24" s="20">
        <f t="shared" si="10"/>
        <v>4.9533335456949004E-2</v>
      </c>
      <c r="H24" s="20">
        <f t="shared" si="10"/>
        <v>3.1775994966179014E-2</v>
      </c>
      <c r="I24" s="20">
        <f t="shared" si="10"/>
        <v>2.7482910020563554E-2</v>
      </c>
      <c r="J24" s="20">
        <f t="shared" si="10"/>
        <v>5.2692271486397442E-2</v>
      </c>
      <c r="K24" s="20">
        <f t="shared" si="10"/>
        <v>2.4290275261023384E-2</v>
      </c>
      <c r="L24" s="20">
        <f t="shared" ref="L24:S24" si="11">(L22-L18)/L22</f>
        <v>4.1399320626533308E-2</v>
      </c>
      <c r="M24" s="20">
        <f t="shared" si="11"/>
        <v>3.388868927173358E-2</v>
      </c>
      <c r="N24" s="20">
        <f t="shared" si="11"/>
        <v>6.5709574938673743E-2</v>
      </c>
      <c r="O24" s="20">
        <f t="shared" si="11"/>
        <v>2.6936493635502576E-2</v>
      </c>
      <c r="P24" s="20">
        <f t="shared" si="11"/>
        <v>7.202221371122175E-2</v>
      </c>
      <c r="Q24" s="20">
        <f t="shared" si="11"/>
        <v>4.1788629494776422E-2</v>
      </c>
      <c r="R24" s="20">
        <f t="shared" si="11"/>
        <v>3.2278730534200668E-2</v>
      </c>
      <c r="S24" s="20">
        <f t="shared" si="11"/>
        <v>4.6098767254742747E-2</v>
      </c>
    </row>
    <row r="27" spans="1:21" x14ac:dyDescent="0.2">
      <c r="C27" s="15"/>
      <c r="D27" s="17"/>
    </row>
    <row r="28" spans="1:21" x14ac:dyDescent="0.2">
      <c r="B28" s="14" t="s">
        <v>241</v>
      </c>
      <c r="D28" s="17"/>
      <c r="E28" s="16" t="s">
        <v>69</v>
      </c>
      <c r="F28" s="16" t="s">
        <v>71</v>
      </c>
      <c r="G28" s="16" t="s">
        <v>72</v>
      </c>
      <c r="H28" s="16" t="s">
        <v>73</v>
      </c>
      <c r="I28" s="16" t="s">
        <v>74</v>
      </c>
      <c r="J28" s="16" t="s">
        <v>75</v>
      </c>
      <c r="K28" s="16" t="s">
        <v>76</v>
      </c>
      <c r="L28" s="16" t="s">
        <v>77</v>
      </c>
      <c r="M28" s="16" t="s">
        <v>80</v>
      </c>
      <c r="N28" s="16" t="s">
        <v>81</v>
      </c>
      <c r="O28" s="16" t="s">
        <v>82</v>
      </c>
      <c r="P28" s="16" t="s">
        <v>83</v>
      </c>
    </row>
    <row r="29" spans="1:21" x14ac:dyDescent="0.2">
      <c r="C29" s="17" t="s">
        <v>99</v>
      </c>
      <c r="D29" s="3" t="s">
        <v>105</v>
      </c>
      <c r="E29">
        <v>17819</v>
      </c>
      <c r="F29">
        <v>20898</v>
      </c>
      <c r="G29">
        <v>19879</v>
      </c>
      <c r="H29">
        <v>20038</v>
      </c>
      <c r="I29">
        <v>20074</v>
      </c>
      <c r="J29">
        <v>19047</v>
      </c>
      <c r="K29">
        <v>18841</v>
      </c>
      <c r="L29">
        <v>14195</v>
      </c>
      <c r="M29">
        <v>21628</v>
      </c>
      <c r="N29">
        <v>17394</v>
      </c>
      <c r="O29">
        <v>22294</v>
      </c>
      <c r="P29">
        <v>14266</v>
      </c>
    </row>
    <row r="30" spans="1:21" x14ac:dyDescent="0.2">
      <c r="D30" s="3" t="s">
        <v>106</v>
      </c>
      <c r="E30">
        <v>18077</v>
      </c>
      <c r="F30">
        <v>21489</v>
      </c>
      <c r="G30">
        <v>19907</v>
      </c>
      <c r="H30">
        <v>21150</v>
      </c>
      <c r="I30">
        <v>20899</v>
      </c>
      <c r="J30">
        <v>19095</v>
      </c>
      <c r="K30">
        <v>19115</v>
      </c>
      <c r="L30">
        <v>14249</v>
      </c>
      <c r="M30">
        <v>21797</v>
      </c>
      <c r="N30">
        <v>17451</v>
      </c>
      <c r="O30">
        <v>23577</v>
      </c>
      <c r="P30">
        <v>15694</v>
      </c>
    </row>
    <row r="31" spans="1:21" x14ac:dyDescent="0.2">
      <c r="D31" s="3" t="s">
        <v>107</v>
      </c>
      <c r="E31" s="21">
        <f>AVERAGE(E29:E30)</f>
        <v>17948</v>
      </c>
      <c r="F31" s="21">
        <f t="shared" ref="F31" si="12">AVERAGE(F29:F30)</f>
        <v>21193.5</v>
      </c>
      <c r="G31" s="21">
        <f t="shared" ref="G31" si="13">AVERAGE(G29:G30)</f>
        <v>19893</v>
      </c>
      <c r="H31" s="21">
        <f t="shared" ref="H31" si="14">AVERAGE(H29:H30)</f>
        <v>20594</v>
      </c>
      <c r="I31" s="21">
        <f t="shared" ref="I31" si="15">AVERAGE(I29:I30)</f>
        <v>20486.5</v>
      </c>
      <c r="J31" s="21">
        <f t="shared" ref="J31" si="16">AVERAGE(J29:J30)</f>
        <v>19071</v>
      </c>
      <c r="K31" s="21">
        <f t="shared" ref="K31" si="17">AVERAGE(K29:K30)</f>
        <v>18978</v>
      </c>
      <c r="L31" s="21">
        <f t="shared" ref="L31" si="18">AVERAGE(L29:L30)</f>
        <v>14222</v>
      </c>
      <c r="M31" s="21">
        <f t="shared" ref="M31" si="19">AVERAGE(M29:M30)</f>
        <v>21712.5</v>
      </c>
      <c r="N31" s="21">
        <f t="shared" ref="N31" si="20">AVERAGE(N29:N30)</f>
        <v>17422.5</v>
      </c>
      <c r="O31" s="21">
        <f t="shared" ref="O31:P31" si="21">AVERAGE(O29:O30)</f>
        <v>22935.5</v>
      </c>
      <c r="P31" s="21">
        <f t="shared" si="21"/>
        <v>14980</v>
      </c>
    </row>
    <row r="32" spans="1:21" x14ac:dyDescent="0.2">
      <c r="D32" s="3"/>
      <c r="E32" s="21"/>
      <c r="F32" s="21"/>
      <c r="G32" s="21"/>
      <c r="H32" s="21"/>
      <c r="I32" s="21"/>
      <c r="J32" s="21"/>
      <c r="K32" s="21"/>
    </row>
    <row r="33" spans="1:27" x14ac:dyDescent="0.2">
      <c r="C33" s="17" t="s">
        <v>100</v>
      </c>
      <c r="D33" s="3" t="s">
        <v>105</v>
      </c>
      <c r="E33">
        <v>27624</v>
      </c>
      <c r="F33">
        <v>32462</v>
      </c>
      <c r="G33">
        <v>31871</v>
      </c>
      <c r="H33">
        <v>31723</v>
      </c>
      <c r="I33">
        <v>34638</v>
      </c>
      <c r="J33">
        <v>32054</v>
      </c>
      <c r="K33">
        <v>29672</v>
      </c>
      <c r="L33">
        <v>22661</v>
      </c>
      <c r="M33">
        <v>34071</v>
      </c>
      <c r="N33">
        <v>29000</v>
      </c>
      <c r="O33">
        <v>35512</v>
      </c>
      <c r="P33">
        <v>21687</v>
      </c>
    </row>
    <row r="34" spans="1:27" x14ac:dyDescent="0.2">
      <c r="D34" s="3" t="s">
        <v>106</v>
      </c>
      <c r="E34">
        <v>28100</v>
      </c>
      <c r="F34">
        <v>32994</v>
      </c>
      <c r="G34">
        <v>32063</v>
      </c>
      <c r="H34">
        <v>32207</v>
      </c>
      <c r="I34">
        <v>35346</v>
      </c>
      <c r="J34">
        <v>32647</v>
      </c>
      <c r="K34">
        <v>29895</v>
      </c>
      <c r="L34">
        <v>22895</v>
      </c>
      <c r="M34">
        <v>34662</v>
      </c>
      <c r="N34">
        <v>30162</v>
      </c>
      <c r="O34">
        <v>35874</v>
      </c>
      <c r="P34">
        <v>22098</v>
      </c>
    </row>
    <row r="35" spans="1:27" x14ac:dyDescent="0.2">
      <c r="D35" s="3" t="s">
        <v>107</v>
      </c>
      <c r="E35" s="21">
        <f>AVERAGE(E33:E34)</f>
        <v>27862</v>
      </c>
      <c r="F35" s="21">
        <f t="shared" ref="F35" si="22">AVERAGE(F33:F34)</f>
        <v>32728</v>
      </c>
      <c r="G35" s="21">
        <f t="shared" ref="G35" si="23">AVERAGE(G33:G34)</f>
        <v>31967</v>
      </c>
      <c r="H35" s="21">
        <f t="shared" ref="H35" si="24">AVERAGE(H33:H34)</f>
        <v>31965</v>
      </c>
      <c r="I35" s="21">
        <f t="shared" ref="I35" si="25">AVERAGE(I33:I34)</f>
        <v>34992</v>
      </c>
      <c r="J35" s="21">
        <f t="shared" ref="J35" si="26">AVERAGE(J33:J34)</f>
        <v>32350.5</v>
      </c>
      <c r="K35" s="21">
        <f t="shared" ref="K35" si="27">AVERAGE(K33:K34)</f>
        <v>29783.5</v>
      </c>
      <c r="L35" s="21">
        <f t="shared" ref="L35" si="28">AVERAGE(L33:L34)</f>
        <v>22778</v>
      </c>
      <c r="M35" s="21">
        <f t="shared" ref="M35" si="29">AVERAGE(M33:M34)</f>
        <v>34366.5</v>
      </c>
      <c r="N35" s="21">
        <f t="shared" ref="N35" si="30">AVERAGE(N33:N34)</f>
        <v>29581</v>
      </c>
      <c r="O35" s="21">
        <f t="shared" ref="O35:P35" si="31">AVERAGE(O33:O34)</f>
        <v>35693</v>
      </c>
      <c r="P35" s="21">
        <f t="shared" si="31"/>
        <v>21892.5</v>
      </c>
    </row>
    <row r="37" spans="1:27" x14ac:dyDescent="0.2">
      <c r="A37" t="s">
        <v>108</v>
      </c>
      <c r="C37" s="17" t="s">
        <v>102</v>
      </c>
      <c r="E37" s="20">
        <f t="shared" ref="E37:K37" si="32">(E35-E31)/E35</f>
        <v>0.35582513818103512</v>
      </c>
      <c r="F37" s="20">
        <f t="shared" si="32"/>
        <v>0.35243522366169638</v>
      </c>
      <c r="G37" s="20">
        <f t="shared" si="32"/>
        <v>0.37770200519285513</v>
      </c>
      <c r="H37" s="20">
        <f t="shared" si="32"/>
        <v>0.35573283278585954</v>
      </c>
      <c r="I37" s="20">
        <f t="shared" si="32"/>
        <v>0.41453760859625055</v>
      </c>
      <c r="J37" s="20">
        <f t="shared" si="32"/>
        <v>0.41048824593128391</v>
      </c>
      <c r="K37" s="20">
        <f t="shared" si="32"/>
        <v>0.36280155119445329</v>
      </c>
      <c r="L37" s="20">
        <f t="shared" ref="L37:P37" si="33">(L35-L31)/L35</f>
        <v>0.3756256036526473</v>
      </c>
      <c r="M37" s="20">
        <f t="shared" si="33"/>
        <v>0.36820741128715462</v>
      </c>
      <c r="N37" s="20">
        <f t="shared" si="33"/>
        <v>0.41102396808762381</v>
      </c>
      <c r="O37" s="20">
        <f t="shared" si="33"/>
        <v>0.35742302412237692</v>
      </c>
      <c r="P37" s="20">
        <f t="shared" si="33"/>
        <v>0.31574740207833735</v>
      </c>
    </row>
    <row r="40" spans="1:27" x14ac:dyDescent="0.2">
      <c r="B40" s="14" t="s">
        <v>242</v>
      </c>
      <c r="E40" s="16" t="s">
        <v>69</v>
      </c>
      <c r="F40" s="16" t="s">
        <v>71</v>
      </c>
      <c r="G40" s="16" t="s">
        <v>72</v>
      </c>
      <c r="H40" s="16" t="s">
        <v>73</v>
      </c>
      <c r="I40" s="16" t="s">
        <v>74</v>
      </c>
      <c r="J40" s="16" t="s">
        <v>75</v>
      </c>
      <c r="K40" s="16" t="s">
        <v>76</v>
      </c>
      <c r="L40" s="16" t="s">
        <v>77</v>
      </c>
      <c r="M40" s="16" t="s">
        <v>80</v>
      </c>
      <c r="N40" s="16" t="s">
        <v>81</v>
      </c>
      <c r="O40" s="16" t="s">
        <v>82</v>
      </c>
      <c r="P40" s="16" t="s">
        <v>83</v>
      </c>
      <c r="Q40" s="16" t="s">
        <v>238</v>
      </c>
      <c r="R40" s="16" t="s">
        <v>239</v>
      </c>
      <c r="S40" s="16" t="s">
        <v>240</v>
      </c>
      <c r="T40" s="16" t="s">
        <v>248</v>
      </c>
      <c r="U40" s="16" t="s">
        <v>249</v>
      </c>
      <c r="V40" s="16" t="s">
        <v>250</v>
      </c>
      <c r="W40" s="16" t="s">
        <v>251</v>
      </c>
      <c r="X40" s="16" t="s">
        <v>252</v>
      </c>
      <c r="Y40" s="16" t="s">
        <v>253</v>
      </c>
      <c r="Z40" s="16" t="s">
        <v>254</v>
      </c>
      <c r="AA40" s="16" t="s">
        <v>255</v>
      </c>
    </row>
    <row r="41" spans="1:27" x14ac:dyDescent="0.2">
      <c r="C41" s="17" t="s">
        <v>99</v>
      </c>
      <c r="D41" s="3" t="s">
        <v>105</v>
      </c>
      <c r="E41">
        <v>16576</v>
      </c>
      <c r="F41">
        <v>13774</v>
      </c>
      <c r="G41">
        <v>10043</v>
      </c>
      <c r="H41">
        <v>16623</v>
      </c>
      <c r="I41">
        <v>14217</v>
      </c>
      <c r="J41">
        <v>15937</v>
      </c>
      <c r="K41">
        <v>14726</v>
      </c>
      <c r="L41">
        <v>18322</v>
      </c>
      <c r="M41">
        <v>16351</v>
      </c>
      <c r="N41">
        <v>16258</v>
      </c>
      <c r="O41">
        <v>16029</v>
      </c>
      <c r="P41">
        <v>19804</v>
      </c>
      <c r="Q41">
        <v>18491</v>
      </c>
      <c r="R41">
        <v>17409</v>
      </c>
      <c r="S41">
        <v>15441</v>
      </c>
      <c r="T41">
        <v>16209</v>
      </c>
      <c r="U41">
        <v>16898</v>
      </c>
      <c r="V41">
        <v>15093</v>
      </c>
      <c r="W41">
        <v>14283</v>
      </c>
      <c r="X41">
        <v>15045</v>
      </c>
      <c r="Y41">
        <v>19917</v>
      </c>
      <c r="Z41">
        <v>21408</v>
      </c>
      <c r="AA41">
        <v>17169</v>
      </c>
    </row>
    <row r="42" spans="1:27" x14ac:dyDescent="0.2">
      <c r="D42" s="3" t="s">
        <v>106</v>
      </c>
      <c r="E42">
        <v>17272</v>
      </c>
      <c r="F42">
        <v>14062</v>
      </c>
      <c r="G42">
        <v>10246</v>
      </c>
      <c r="H42">
        <v>16849</v>
      </c>
      <c r="I42">
        <v>14249</v>
      </c>
      <c r="J42">
        <v>16780</v>
      </c>
      <c r="K42">
        <v>15046</v>
      </c>
      <c r="L42">
        <v>18403</v>
      </c>
      <c r="M42">
        <v>17492</v>
      </c>
      <c r="N42">
        <v>16642</v>
      </c>
      <c r="O42">
        <v>16133</v>
      </c>
      <c r="P42">
        <v>21603</v>
      </c>
      <c r="Q42">
        <v>19285</v>
      </c>
      <c r="R42">
        <v>17658</v>
      </c>
      <c r="S42">
        <v>15588</v>
      </c>
      <c r="T42">
        <v>16486</v>
      </c>
      <c r="U42">
        <v>16932</v>
      </c>
      <c r="V42">
        <v>16085</v>
      </c>
      <c r="W42">
        <v>15431</v>
      </c>
      <c r="X42">
        <v>15833</v>
      </c>
      <c r="Y42">
        <v>19977</v>
      </c>
      <c r="Z42">
        <v>22243</v>
      </c>
      <c r="AA42">
        <v>17321</v>
      </c>
    </row>
    <row r="43" spans="1:27" x14ac:dyDescent="0.2">
      <c r="D43" s="3" t="s">
        <v>107</v>
      </c>
      <c r="E43" s="21">
        <f>AVERAGE(E41:E42)</f>
        <v>16924</v>
      </c>
      <c r="F43" s="21">
        <f t="shared" ref="F43" si="34">AVERAGE(F41:F42)</f>
        <v>13918</v>
      </c>
      <c r="G43" s="21">
        <f t="shared" ref="G43" si="35">AVERAGE(G41:G42)</f>
        <v>10144.5</v>
      </c>
      <c r="H43" s="21">
        <f t="shared" ref="H43" si="36">AVERAGE(H41:H42)</f>
        <v>16736</v>
      </c>
      <c r="I43" s="21">
        <f t="shared" ref="I43" si="37">AVERAGE(I41:I42)</f>
        <v>14233</v>
      </c>
      <c r="J43" s="21">
        <f t="shared" ref="J43" si="38">AVERAGE(J41:J42)</f>
        <v>16358.5</v>
      </c>
      <c r="K43" s="21">
        <f t="shared" ref="K43" si="39">AVERAGE(K41:K42)</f>
        <v>14886</v>
      </c>
      <c r="L43" s="21">
        <f t="shared" ref="L43" si="40">AVERAGE(L41:L42)</f>
        <v>18362.5</v>
      </c>
      <c r="M43" s="21">
        <f t="shared" ref="M43" si="41">AVERAGE(M41:M42)</f>
        <v>16921.5</v>
      </c>
      <c r="N43" s="21">
        <f t="shared" ref="N43" si="42">AVERAGE(N41:N42)</f>
        <v>16450</v>
      </c>
      <c r="O43" s="21">
        <f t="shared" ref="O43" si="43">AVERAGE(O41:O42)</f>
        <v>16081</v>
      </c>
      <c r="P43" s="21">
        <f t="shared" ref="P43" si="44">AVERAGE(P41:P42)</f>
        <v>20703.5</v>
      </c>
      <c r="Q43" s="21">
        <f t="shared" ref="Q43" si="45">AVERAGE(Q41:Q42)</f>
        <v>18888</v>
      </c>
      <c r="R43" s="21">
        <f t="shared" ref="R43" si="46">AVERAGE(R41:R42)</f>
        <v>17533.5</v>
      </c>
      <c r="S43" s="21">
        <f t="shared" ref="S43" si="47">AVERAGE(S41:S42)</f>
        <v>15514.5</v>
      </c>
      <c r="T43" s="21">
        <f t="shared" ref="T43" si="48">AVERAGE(T41:T42)</f>
        <v>16347.5</v>
      </c>
      <c r="U43" s="21">
        <f t="shared" ref="U43" si="49">AVERAGE(U41:U42)</f>
        <v>16915</v>
      </c>
      <c r="V43" s="21">
        <f t="shared" ref="V43" si="50">AVERAGE(V41:V42)</f>
        <v>15589</v>
      </c>
      <c r="W43" s="21">
        <f t="shared" ref="W43" si="51">AVERAGE(W41:W42)</f>
        <v>14857</v>
      </c>
      <c r="X43" s="21">
        <f t="shared" ref="X43" si="52">AVERAGE(X41:X42)</f>
        <v>15439</v>
      </c>
      <c r="Y43" s="21">
        <f t="shared" ref="Y43" si="53">AVERAGE(Y41:Y42)</f>
        <v>19947</v>
      </c>
      <c r="Z43" s="21">
        <f t="shared" ref="Z43" si="54">AVERAGE(Z41:Z42)</f>
        <v>21825.5</v>
      </c>
      <c r="AA43" s="21">
        <f t="shared" ref="AA43" si="55">AVERAGE(AA41:AA42)</f>
        <v>17245</v>
      </c>
    </row>
    <row r="44" spans="1:27" x14ac:dyDescent="0.2">
      <c r="D44" s="3"/>
      <c r="E44" s="21"/>
      <c r="F44" s="21"/>
      <c r="G44" s="21"/>
      <c r="H44" s="21"/>
      <c r="I44" s="21"/>
      <c r="J44" s="21"/>
      <c r="K44" s="21"/>
    </row>
    <row r="45" spans="1:27" x14ac:dyDescent="0.2">
      <c r="C45" s="17" t="s">
        <v>100</v>
      </c>
      <c r="D45" s="3" t="s">
        <v>105</v>
      </c>
      <c r="E45">
        <v>29531</v>
      </c>
      <c r="F45">
        <v>21665</v>
      </c>
      <c r="G45">
        <v>15919</v>
      </c>
      <c r="H45">
        <v>24422</v>
      </c>
      <c r="I45">
        <v>26262</v>
      </c>
      <c r="J45">
        <v>24824</v>
      </c>
      <c r="K45">
        <v>24524</v>
      </c>
      <c r="L45">
        <v>26288</v>
      </c>
      <c r="M45">
        <v>26435</v>
      </c>
      <c r="N45">
        <v>25282</v>
      </c>
      <c r="O45">
        <v>24341</v>
      </c>
      <c r="P45">
        <v>30607</v>
      </c>
      <c r="Q45">
        <v>31508</v>
      </c>
      <c r="R45">
        <v>27946</v>
      </c>
      <c r="S45">
        <v>25027</v>
      </c>
      <c r="T45">
        <v>27246</v>
      </c>
      <c r="U45">
        <v>28406</v>
      </c>
      <c r="V45">
        <v>22774</v>
      </c>
      <c r="W45">
        <v>21902</v>
      </c>
      <c r="X45">
        <v>22638</v>
      </c>
      <c r="Y45">
        <v>32129</v>
      </c>
      <c r="Z45">
        <v>32976</v>
      </c>
      <c r="AA45">
        <v>25234</v>
      </c>
    </row>
    <row r="46" spans="1:27" x14ac:dyDescent="0.2">
      <c r="D46" s="3" t="s">
        <v>106</v>
      </c>
      <c r="E46">
        <v>29580</v>
      </c>
      <c r="F46">
        <v>21965</v>
      </c>
      <c r="G46">
        <v>16231</v>
      </c>
      <c r="H46">
        <v>25417</v>
      </c>
      <c r="I46">
        <v>26532</v>
      </c>
      <c r="J46">
        <v>26689</v>
      </c>
      <c r="K46">
        <v>24808</v>
      </c>
      <c r="L46">
        <v>26851</v>
      </c>
      <c r="M46">
        <v>26896</v>
      </c>
      <c r="N46">
        <v>25793</v>
      </c>
      <c r="O46">
        <v>25088</v>
      </c>
      <c r="P46">
        <v>30714</v>
      </c>
      <c r="Q46">
        <v>32316</v>
      </c>
      <c r="R46">
        <v>28150</v>
      </c>
      <c r="S46">
        <v>25028</v>
      </c>
      <c r="T46">
        <v>27585</v>
      </c>
      <c r="U46">
        <v>29303</v>
      </c>
      <c r="V46">
        <v>22891</v>
      </c>
      <c r="W46">
        <v>21968</v>
      </c>
      <c r="X46">
        <v>22824</v>
      </c>
      <c r="Y46">
        <v>32580</v>
      </c>
      <c r="Z46">
        <v>33564</v>
      </c>
      <c r="AA46">
        <v>26215</v>
      </c>
    </row>
    <row r="47" spans="1:27" x14ac:dyDescent="0.2">
      <c r="D47" s="3" t="s">
        <v>107</v>
      </c>
      <c r="E47" s="21">
        <f>AVERAGE(E45:E46)</f>
        <v>29555.5</v>
      </c>
      <c r="F47" s="21">
        <f t="shared" ref="F47" si="56">AVERAGE(F45:F46)</f>
        <v>21815</v>
      </c>
      <c r="G47" s="21">
        <f t="shared" ref="G47" si="57">AVERAGE(G45:G46)</f>
        <v>16075</v>
      </c>
      <c r="H47" s="21">
        <f t="shared" ref="H47" si="58">AVERAGE(H45:H46)</f>
        <v>24919.5</v>
      </c>
      <c r="I47" s="21">
        <f t="shared" ref="I47" si="59">AVERAGE(I45:I46)</f>
        <v>26397</v>
      </c>
      <c r="J47" s="21">
        <f t="shared" ref="J47" si="60">AVERAGE(J45:J46)</f>
        <v>25756.5</v>
      </c>
      <c r="K47" s="21">
        <f t="shared" ref="K47" si="61">AVERAGE(K45:K46)</f>
        <v>24666</v>
      </c>
      <c r="L47" s="21">
        <f t="shared" ref="L47" si="62">AVERAGE(L45:L46)</f>
        <v>26569.5</v>
      </c>
      <c r="M47" s="21">
        <f t="shared" ref="M47" si="63">AVERAGE(M45:M46)</f>
        <v>26665.5</v>
      </c>
      <c r="N47" s="21">
        <f t="shared" ref="N47" si="64">AVERAGE(N45:N46)</f>
        <v>25537.5</v>
      </c>
      <c r="O47" s="21">
        <f t="shared" ref="O47" si="65">AVERAGE(O45:O46)</f>
        <v>24714.5</v>
      </c>
      <c r="P47" s="21">
        <f t="shared" ref="P47" si="66">AVERAGE(P45:P46)</f>
        <v>30660.5</v>
      </c>
      <c r="Q47" s="21">
        <f t="shared" ref="Q47" si="67">AVERAGE(Q45:Q46)</f>
        <v>31912</v>
      </c>
      <c r="R47" s="21">
        <f t="shared" ref="R47" si="68">AVERAGE(R45:R46)</f>
        <v>28048</v>
      </c>
      <c r="S47" s="21">
        <f t="shared" ref="S47" si="69">AVERAGE(S45:S46)</f>
        <v>25027.5</v>
      </c>
      <c r="T47" s="21">
        <f t="shared" ref="T47" si="70">AVERAGE(T45:T46)</f>
        <v>27415.5</v>
      </c>
      <c r="U47" s="21">
        <f t="shared" ref="U47" si="71">AVERAGE(U45:U46)</f>
        <v>28854.5</v>
      </c>
      <c r="V47" s="21">
        <f t="shared" ref="V47" si="72">AVERAGE(V45:V46)</f>
        <v>22832.5</v>
      </c>
      <c r="W47" s="21">
        <f t="shared" ref="W47" si="73">AVERAGE(W45:W46)</f>
        <v>21935</v>
      </c>
      <c r="X47" s="21">
        <f t="shared" ref="X47" si="74">AVERAGE(X45:X46)</f>
        <v>22731</v>
      </c>
      <c r="Y47" s="21">
        <f t="shared" ref="Y47" si="75">AVERAGE(Y45:Y46)</f>
        <v>32354.5</v>
      </c>
      <c r="Z47" s="21">
        <f t="shared" ref="Z47" si="76">AVERAGE(Z45:Z46)</f>
        <v>33270</v>
      </c>
      <c r="AA47" s="21">
        <f t="shared" ref="AA47" si="77">AVERAGE(AA45:AA46)</f>
        <v>25724.5</v>
      </c>
    </row>
    <row r="49" spans="1:27" x14ac:dyDescent="0.2">
      <c r="A49" t="s">
        <v>108</v>
      </c>
      <c r="C49" s="17" t="s">
        <v>102</v>
      </c>
      <c r="E49" s="20">
        <f t="shared" ref="E49:K49" si="78">(E47-E43)/E47</f>
        <v>0.42738238229771108</v>
      </c>
      <c r="F49" s="20">
        <f t="shared" si="78"/>
        <v>0.36199862479944994</v>
      </c>
      <c r="G49" s="20">
        <f t="shared" si="78"/>
        <v>0.36892690513219284</v>
      </c>
      <c r="H49" s="20">
        <f t="shared" si="78"/>
        <v>0.32839743975601438</v>
      </c>
      <c r="I49" s="20">
        <f t="shared" si="78"/>
        <v>0.46080994052354435</v>
      </c>
      <c r="J49" s="20">
        <f t="shared" si="78"/>
        <v>0.36487876846621242</v>
      </c>
      <c r="K49" s="20">
        <f t="shared" si="78"/>
        <v>0.39649720262709803</v>
      </c>
      <c r="L49" s="20">
        <f t="shared" ref="L49:AA49" si="79">(L47-L43)/L47</f>
        <v>0.30888801068894783</v>
      </c>
      <c r="M49" s="20">
        <f t="shared" si="79"/>
        <v>0.36541598694942906</v>
      </c>
      <c r="N49" s="20">
        <f t="shared" si="79"/>
        <v>0.3558492413117964</v>
      </c>
      <c r="O49" s="20">
        <f t="shared" si="79"/>
        <v>0.3493293410750774</v>
      </c>
      <c r="P49" s="20">
        <f t="shared" si="79"/>
        <v>0.32475008561504215</v>
      </c>
      <c r="Q49" s="20">
        <f t="shared" si="79"/>
        <v>0.40812233642516921</v>
      </c>
      <c r="R49" s="20">
        <f t="shared" si="79"/>
        <v>0.37487521391899603</v>
      </c>
      <c r="S49" s="20">
        <f t="shared" si="79"/>
        <v>0.38010188792328437</v>
      </c>
      <c r="T49" s="20">
        <f t="shared" si="79"/>
        <v>0.40371322791851327</v>
      </c>
      <c r="U49" s="20">
        <f t="shared" si="79"/>
        <v>0.413782945467778</v>
      </c>
      <c r="V49" s="20">
        <f t="shared" si="79"/>
        <v>0.31724515493266175</v>
      </c>
      <c r="W49" s="20">
        <f t="shared" si="79"/>
        <v>0.32268064736722135</v>
      </c>
      <c r="X49" s="20">
        <f t="shared" si="79"/>
        <v>0.32079538955611281</v>
      </c>
      <c r="Y49" s="20">
        <f t="shared" si="79"/>
        <v>0.38348606839852262</v>
      </c>
      <c r="Z49" s="20">
        <f t="shared" si="79"/>
        <v>0.34398857829876767</v>
      </c>
      <c r="AA49" s="20">
        <f t="shared" si="79"/>
        <v>0.32962739800579216</v>
      </c>
    </row>
    <row r="50" spans="1:27" x14ac:dyDescent="0.2">
      <c r="C50" s="15"/>
      <c r="D50" s="17"/>
    </row>
    <row r="51" spans="1:27" x14ac:dyDescent="0.2">
      <c r="C51" s="15"/>
      <c r="D51" s="17"/>
    </row>
    <row r="52" spans="1:27" x14ac:dyDescent="0.2">
      <c r="C52" s="15"/>
      <c r="D52" s="17"/>
    </row>
    <row r="53" spans="1:27" x14ac:dyDescent="0.2">
      <c r="C53" s="15"/>
      <c r="D53" s="17"/>
    </row>
    <row r="54" spans="1:27" x14ac:dyDescent="0.2">
      <c r="C54" s="15"/>
      <c r="D54" s="17"/>
    </row>
    <row r="56" spans="1:27" x14ac:dyDescent="0.2">
      <c r="E56" s="21"/>
      <c r="F56" s="21"/>
      <c r="G56" s="21"/>
      <c r="H56" s="21"/>
      <c r="I56" s="21"/>
      <c r="J56" s="21"/>
      <c r="K56" s="21"/>
    </row>
    <row r="65" spans="3:21" x14ac:dyDescent="0.2">
      <c r="U65" s="3"/>
    </row>
    <row r="68" spans="3:21" x14ac:dyDescent="0.2">
      <c r="D68" s="17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3:21" x14ac:dyDescent="0.2">
      <c r="C69" s="15"/>
      <c r="D69" s="17"/>
    </row>
    <row r="70" spans="3:21" x14ac:dyDescent="0.2">
      <c r="C70" s="15"/>
      <c r="D70" s="17"/>
    </row>
    <row r="71" spans="3:21" x14ac:dyDescent="0.2">
      <c r="C71" s="15"/>
      <c r="D71" s="17"/>
    </row>
    <row r="72" spans="3:21" x14ac:dyDescent="0.2">
      <c r="C72" s="15"/>
      <c r="D72" s="17"/>
    </row>
    <row r="73" spans="3:21" x14ac:dyDescent="0.2">
      <c r="C73" s="15"/>
      <c r="D73" s="17"/>
    </row>
    <row r="74" spans="3:21" x14ac:dyDescent="0.2">
      <c r="C74" s="15"/>
      <c r="D74" s="17"/>
    </row>
    <row r="75" spans="3:21" x14ac:dyDescent="0.2">
      <c r="C75" s="15"/>
      <c r="D75" s="17"/>
    </row>
    <row r="76" spans="3:21" x14ac:dyDescent="0.2">
      <c r="C76" s="15"/>
      <c r="D76" s="17"/>
    </row>
    <row r="78" spans="3:21" x14ac:dyDescent="0.2">
      <c r="E78" s="21"/>
      <c r="F78" s="21"/>
      <c r="G78" s="21"/>
      <c r="H78" s="21"/>
      <c r="I78" s="21"/>
      <c r="J78" s="21"/>
      <c r="K78" s="21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1AB4-BBE6-9949-A36B-B17A9574AF04}">
  <dimension ref="A1:R51"/>
  <sheetViews>
    <sheetView workbookViewId="0">
      <selection activeCell="U13" sqref="U13"/>
    </sheetView>
  </sheetViews>
  <sheetFormatPr baseColWidth="10" defaultRowHeight="16" x14ac:dyDescent="0.2"/>
  <cols>
    <col min="1" max="1" width="20" customWidth="1"/>
    <col min="2" max="2" width="22.5" customWidth="1"/>
  </cols>
  <sheetData>
    <row r="1" spans="1:18" x14ac:dyDescent="0.2">
      <c r="A1" s="64" t="s">
        <v>244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4" t="s">
        <v>141</v>
      </c>
      <c r="B3" s="3"/>
      <c r="C3" s="2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4" t="s">
        <v>65</v>
      </c>
      <c r="C4" s="3" t="s">
        <v>69</v>
      </c>
      <c r="D4" s="3" t="s">
        <v>71</v>
      </c>
      <c r="E4" s="3" t="s">
        <v>72</v>
      </c>
      <c r="F4" s="3" t="s">
        <v>73</v>
      </c>
      <c r="G4" s="3" t="s">
        <v>74</v>
      </c>
      <c r="H4" s="3" t="s">
        <v>75</v>
      </c>
      <c r="I4" s="3" t="s">
        <v>76</v>
      </c>
      <c r="J4" s="3" t="s">
        <v>77</v>
      </c>
      <c r="K4" s="3" t="s">
        <v>80</v>
      </c>
      <c r="L4" s="3" t="s">
        <v>81</v>
      </c>
      <c r="M4" s="3" t="s">
        <v>82</v>
      </c>
      <c r="N4" s="3"/>
      <c r="O4" s="3"/>
      <c r="P4" s="3"/>
      <c r="Q4" s="3"/>
      <c r="R4" s="3"/>
    </row>
    <row r="5" spans="1:18" x14ac:dyDescent="0.2">
      <c r="A5" s="3"/>
      <c r="B5" s="3" t="s">
        <v>105</v>
      </c>
      <c r="C5" s="3">
        <v>51.341650000000001</v>
      </c>
      <c r="D5" s="3">
        <v>54.576479999999997</v>
      </c>
      <c r="E5" s="3">
        <v>49.465200000000003</v>
      </c>
      <c r="F5" s="3">
        <v>48.555340000000001</v>
      </c>
      <c r="G5" s="3">
        <v>50.678089999999997</v>
      </c>
      <c r="H5" s="3">
        <v>50.928739999999998</v>
      </c>
      <c r="I5" s="3">
        <v>47.377589999999998</v>
      </c>
      <c r="J5" s="3">
        <v>55.852029999999999</v>
      </c>
      <c r="K5" s="3">
        <v>48.034619999999997</v>
      </c>
      <c r="L5" s="3">
        <v>55.811019999999999</v>
      </c>
      <c r="M5" s="3">
        <v>46.311900000000001</v>
      </c>
      <c r="N5" s="3"/>
      <c r="O5" s="3"/>
      <c r="P5" s="3"/>
      <c r="Q5" s="3"/>
      <c r="R5" s="3"/>
    </row>
    <row r="6" spans="1:18" x14ac:dyDescent="0.2">
      <c r="A6" s="3"/>
      <c r="B6" s="3" t="s">
        <v>106</v>
      </c>
      <c r="C6" s="3">
        <v>50.424300000000002</v>
      </c>
      <c r="D6" s="3">
        <v>54.662599999999998</v>
      </c>
      <c r="E6" s="3">
        <v>49.6233</v>
      </c>
      <c r="F6" s="3">
        <v>48.594070000000002</v>
      </c>
      <c r="G6" s="3">
        <v>50.764020000000002</v>
      </c>
      <c r="H6" s="3">
        <v>50.234479999999998</v>
      </c>
      <c r="I6" s="3">
        <v>46.968400000000003</v>
      </c>
      <c r="J6" s="3">
        <v>55.688130000000001</v>
      </c>
      <c r="K6" s="3">
        <v>48.592399999999998</v>
      </c>
      <c r="L6" s="3">
        <v>55.331339999999997</v>
      </c>
      <c r="M6" s="3">
        <v>46.789929999999998</v>
      </c>
      <c r="N6" s="3"/>
      <c r="O6" s="3"/>
      <c r="P6" s="3"/>
      <c r="Q6" s="3"/>
      <c r="R6" s="3"/>
    </row>
    <row r="7" spans="1:18" x14ac:dyDescent="0.2">
      <c r="A7" s="3"/>
      <c r="B7" s="3" t="s">
        <v>109</v>
      </c>
      <c r="C7" s="3">
        <v>50.79101</v>
      </c>
      <c r="D7" s="3">
        <v>54.197589999999998</v>
      </c>
      <c r="E7" s="3">
        <v>48.468029999999999</v>
      </c>
      <c r="F7" s="3">
        <v>48.042610000000003</v>
      </c>
      <c r="G7" s="3">
        <v>50.339170000000003</v>
      </c>
      <c r="H7" s="3">
        <v>49.565959999999997</v>
      </c>
      <c r="I7" s="3">
        <v>46.992489999999997</v>
      </c>
      <c r="J7" s="3">
        <v>56.041629999999998</v>
      </c>
      <c r="K7" s="3">
        <v>48.489699999999999</v>
      </c>
      <c r="L7" s="3">
        <v>55.350180000000002</v>
      </c>
      <c r="M7" s="3">
        <v>46.497320000000002</v>
      </c>
      <c r="N7" s="3"/>
      <c r="O7" s="3"/>
      <c r="P7" s="3"/>
      <c r="Q7" s="3"/>
      <c r="R7" s="3"/>
    </row>
    <row r="8" spans="1:18" x14ac:dyDescent="0.2">
      <c r="A8" s="3"/>
      <c r="B8" s="3" t="s">
        <v>110</v>
      </c>
      <c r="C8" s="3">
        <v>51.073239999999998</v>
      </c>
      <c r="D8" s="3">
        <v>53.159860000000002</v>
      </c>
      <c r="E8" s="3">
        <v>49.062890000000003</v>
      </c>
      <c r="F8" s="3">
        <v>48.401699999999998</v>
      </c>
      <c r="G8" s="3">
        <v>50.868690000000001</v>
      </c>
      <c r="H8" s="3">
        <v>49.390219999999999</v>
      </c>
      <c r="I8" s="3">
        <v>46.74624</v>
      </c>
      <c r="J8" s="3">
        <v>55.997579999999999</v>
      </c>
      <c r="K8" s="3">
        <v>48.55809</v>
      </c>
      <c r="L8" s="3">
        <v>55.690289999999997</v>
      </c>
      <c r="M8" s="3">
        <v>46.291580000000003</v>
      </c>
      <c r="N8" s="3"/>
      <c r="O8" s="3"/>
      <c r="P8" s="3"/>
      <c r="Q8" s="3"/>
      <c r="R8" s="3"/>
    </row>
    <row r="9" spans="1:18" x14ac:dyDescent="0.2">
      <c r="A9" s="3"/>
      <c r="B9" s="3" t="s">
        <v>111</v>
      </c>
      <c r="C9" s="3">
        <v>51.027239999999999</v>
      </c>
      <c r="D9" s="3">
        <v>54.336419999999997</v>
      </c>
      <c r="E9" s="3">
        <v>49.575360000000003</v>
      </c>
      <c r="F9" s="3">
        <v>48.66854</v>
      </c>
      <c r="G9" s="3">
        <v>50.472790000000003</v>
      </c>
      <c r="H9" s="3">
        <v>49.410829999999997</v>
      </c>
      <c r="I9" s="3">
        <v>47.863210000000002</v>
      </c>
      <c r="J9" s="3">
        <v>55.882289999999998</v>
      </c>
      <c r="K9" s="3">
        <v>48.156410000000001</v>
      </c>
      <c r="L9" s="3">
        <v>55.491439999999997</v>
      </c>
      <c r="M9" s="3">
        <v>46.549799999999998</v>
      </c>
      <c r="N9" s="3"/>
      <c r="O9" s="3"/>
      <c r="P9" s="3"/>
      <c r="Q9" s="3"/>
      <c r="R9" s="3"/>
    </row>
    <row r="10" spans="1:18" x14ac:dyDescent="0.2">
      <c r="A10" s="3"/>
      <c r="B10" s="3" t="s">
        <v>112</v>
      </c>
      <c r="C10" s="3">
        <v>50.768949999999997</v>
      </c>
      <c r="D10" s="3">
        <v>53.430239999999998</v>
      </c>
      <c r="E10" s="3">
        <v>49.512740000000001</v>
      </c>
      <c r="F10" s="3">
        <v>48.218559999999997</v>
      </c>
      <c r="G10" s="3">
        <v>50.585799999999999</v>
      </c>
      <c r="H10" s="3">
        <v>50.399949999999997</v>
      </c>
      <c r="I10" s="3">
        <v>46.188639999999999</v>
      </c>
      <c r="J10" s="3">
        <v>55.598280000000003</v>
      </c>
      <c r="K10" s="3">
        <v>48.646729999999998</v>
      </c>
      <c r="L10" s="3">
        <v>55.967320000000001</v>
      </c>
      <c r="M10" s="3">
        <v>46.627400000000002</v>
      </c>
      <c r="N10" s="3"/>
      <c r="O10" s="3"/>
      <c r="P10" s="3"/>
      <c r="Q10" s="3"/>
      <c r="R10" s="3"/>
    </row>
    <row r="11" spans="1:18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">
      <c r="A12" s="3"/>
      <c r="B12" s="3" t="s">
        <v>107</v>
      </c>
      <c r="C12" s="3">
        <f>AVERAGE(C5:C10)</f>
        <v>50.90439833333334</v>
      </c>
      <c r="D12" s="3">
        <f t="shared" ref="D12:M12" si="0">AVERAGE(D5:D10)</f>
        <v>54.06053166666667</v>
      </c>
      <c r="E12" s="3">
        <f t="shared" si="0"/>
        <v>49.284586666666677</v>
      </c>
      <c r="F12" s="3">
        <f t="shared" si="0"/>
        <v>48.413469999999997</v>
      </c>
      <c r="G12" s="3">
        <f t="shared" si="0"/>
        <v>50.618093333333327</v>
      </c>
      <c r="H12" s="3">
        <f t="shared" si="0"/>
        <v>49.988363333333332</v>
      </c>
      <c r="I12" s="3">
        <f t="shared" si="0"/>
        <v>47.022761666666668</v>
      </c>
      <c r="J12" s="3">
        <f t="shared" si="0"/>
        <v>55.843323333333331</v>
      </c>
      <c r="K12" s="3">
        <f t="shared" si="0"/>
        <v>48.412991666666663</v>
      </c>
      <c r="L12" s="3">
        <f t="shared" si="0"/>
        <v>55.606931666666661</v>
      </c>
      <c r="M12" s="3">
        <f t="shared" si="0"/>
        <v>46.511321666666674</v>
      </c>
      <c r="N12" s="3"/>
      <c r="O12" s="3" t="s">
        <v>108</v>
      </c>
      <c r="P12" s="3"/>
      <c r="Q12" s="3"/>
      <c r="R12" s="3"/>
    </row>
    <row r="13" spans="1:18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">
      <c r="A15" s="3"/>
      <c r="B15" s="4" t="s">
        <v>91</v>
      </c>
      <c r="C15" s="3" t="s">
        <v>69</v>
      </c>
      <c r="D15" s="3" t="s">
        <v>71</v>
      </c>
      <c r="E15" s="3" t="s">
        <v>72</v>
      </c>
      <c r="F15" s="3" t="s">
        <v>73</v>
      </c>
      <c r="G15" s="3" t="s">
        <v>74</v>
      </c>
      <c r="H15" s="3" t="s">
        <v>75</v>
      </c>
      <c r="I15" s="3" t="s">
        <v>76</v>
      </c>
      <c r="J15" s="3" t="s">
        <v>77</v>
      </c>
      <c r="K15" s="3" t="s">
        <v>80</v>
      </c>
      <c r="L15" s="3" t="s">
        <v>81</v>
      </c>
      <c r="M15" s="3"/>
      <c r="N15" s="3"/>
      <c r="O15" s="3"/>
      <c r="P15" s="3"/>
      <c r="Q15" s="3"/>
      <c r="R15" s="3"/>
    </row>
    <row r="16" spans="1:18" x14ac:dyDescent="0.2">
      <c r="A16" s="3"/>
      <c r="B16" s="3" t="s">
        <v>105</v>
      </c>
      <c r="C16" s="3">
        <v>24.214020000000001</v>
      </c>
      <c r="D16" s="3">
        <v>28.72636</v>
      </c>
      <c r="E16" s="3">
        <v>33.053559999999997</v>
      </c>
      <c r="F16" s="3">
        <v>33.405000000000001</v>
      </c>
      <c r="G16" s="3">
        <v>22.18534</v>
      </c>
      <c r="H16" s="3">
        <v>33.042470000000002</v>
      </c>
      <c r="I16" s="3">
        <v>23.249569999999999</v>
      </c>
      <c r="J16" s="3">
        <v>26.654969999999999</v>
      </c>
      <c r="K16" s="3">
        <v>24.985690000000002</v>
      </c>
      <c r="L16" s="3">
        <v>29.29036</v>
      </c>
      <c r="M16" s="3"/>
      <c r="N16" s="3"/>
      <c r="O16" s="3"/>
      <c r="P16" s="3"/>
      <c r="Q16" s="3"/>
      <c r="R16" s="3"/>
    </row>
    <row r="17" spans="1:18" x14ac:dyDescent="0.2">
      <c r="A17" s="3"/>
      <c r="B17" s="3" t="s">
        <v>106</v>
      </c>
      <c r="C17" s="3">
        <v>25.547720000000002</v>
      </c>
      <c r="D17" s="3">
        <v>28.785170000000001</v>
      </c>
      <c r="E17" s="3">
        <v>32.775919999999999</v>
      </c>
      <c r="F17" s="3">
        <v>33.303289999999997</v>
      </c>
      <c r="G17" s="3">
        <v>22.150919999999999</v>
      </c>
      <c r="H17" s="3">
        <v>32.731969999999997</v>
      </c>
      <c r="I17" s="3">
        <v>23.061869999999999</v>
      </c>
      <c r="J17" s="3">
        <v>27.392969999999998</v>
      </c>
      <c r="K17" s="3">
        <v>25.221509999999999</v>
      </c>
      <c r="L17" s="3">
        <v>29.833069999999999</v>
      </c>
      <c r="M17" s="3"/>
      <c r="N17" s="3"/>
      <c r="O17" s="3"/>
      <c r="P17" s="3"/>
      <c r="Q17" s="3"/>
      <c r="R17" s="3"/>
    </row>
    <row r="18" spans="1:18" x14ac:dyDescent="0.2">
      <c r="A18" s="3"/>
      <c r="B18" s="3" t="s">
        <v>109</v>
      </c>
      <c r="C18" s="3">
        <v>25.285910000000001</v>
      </c>
      <c r="D18" s="3">
        <v>28.643609999999999</v>
      </c>
      <c r="E18" s="3">
        <v>32.594889999999999</v>
      </c>
      <c r="F18" s="3">
        <v>32.629539999999999</v>
      </c>
      <c r="G18" s="3">
        <v>22.205200000000001</v>
      </c>
      <c r="H18" s="3">
        <v>32.208509999999997</v>
      </c>
      <c r="I18" s="3">
        <v>22.47166</v>
      </c>
      <c r="J18" s="3">
        <v>27.736609999999999</v>
      </c>
      <c r="K18" s="3">
        <v>24.696899999999999</v>
      </c>
      <c r="L18" s="3">
        <v>29.415209999999998</v>
      </c>
      <c r="M18" s="3"/>
      <c r="N18" s="3"/>
      <c r="O18" s="3"/>
      <c r="P18" s="3"/>
      <c r="Q18" s="3"/>
      <c r="R18" s="3"/>
    </row>
    <row r="19" spans="1:18" x14ac:dyDescent="0.2">
      <c r="A19" s="3"/>
      <c r="B19" s="3" t="s">
        <v>110</v>
      </c>
      <c r="C19" s="3">
        <v>24.255299999999998</v>
      </c>
      <c r="D19" s="3">
        <v>27.984950000000001</v>
      </c>
      <c r="E19" s="3">
        <v>31.798169999999999</v>
      </c>
      <c r="F19" s="3">
        <v>32.176960000000001</v>
      </c>
      <c r="G19" s="3">
        <v>22.330819999999999</v>
      </c>
      <c r="H19" s="3">
        <v>32.741799999999998</v>
      </c>
      <c r="I19" s="3">
        <v>23.494900000000001</v>
      </c>
      <c r="J19" s="3">
        <v>26.872689999999999</v>
      </c>
      <c r="K19" s="3">
        <v>24.424610000000001</v>
      </c>
      <c r="L19" s="3">
        <v>29.486529999999998</v>
      </c>
      <c r="M19" s="3"/>
      <c r="N19" s="3"/>
      <c r="O19" s="3"/>
      <c r="P19" s="3"/>
      <c r="Q19" s="3"/>
      <c r="R19" s="3"/>
    </row>
    <row r="20" spans="1:18" x14ac:dyDescent="0.2">
      <c r="A20" s="3"/>
      <c r="B20" s="3" t="s">
        <v>111</v>
      </c>
      <c r="C20" s="3">
        <v>25.332129999999999</v>
      </c>
      <c r="D20" s="3">
        <v>28.10812</v>
      </c>
      <c r="E20" s="3">
        <v>32.466030000000003</v>
      </c>
      <c r="F20" s="3">
        <v>32.631</v>
      </c>
      <c r="G20" s="3">
        <v>22.649699999999999</v>
      </c>
      <c r="H20" s="3">
        <v>32.542909999999999</v>
      </c>
      <c r="I20" s="3">
        <v>23.369140000000002</v>
      </c>
      <c r="J20" s="3">
        <v>27.07959</v>
      </c>
      <c r="K20" s="3">
        <v>24.288049999999998</v>
      </c>
      <c r="L20" s="3">
        <v>30.01885</v>
      </c>
      <c r="M20" s="3"/>
      <c r="N20" s="3"/>
      <c r="O20" s="3"/>
      <c r="P20" s="3"/>
      <c r="Q20" s="3"/>
      <c r="R20" s="3"/>
    </row>
    <row r="21" spans="1:18" x14ac:dyDescent="0.2">
      <c r="A21" s="3"/>
      <c r="B21" s="3" t="s">
        <v>112</v>
      </c>
      <c r="C21" s="3">
        <v>24.499420000000001</v>
      </c>
      <c r="D21" s="3">
        <v>27.77713</v>
      </c>
      <c r="E21" s="3">
        <v>32.506219999999999</v>
      </c>
      <c r="F21" s="3">
        <v>33.736310000000003</v>
      </c>
      <c r="G21" s="3">
        <v>21.861239999999999</v>
      </c>
      <c r="H21" s="3">
        <v>32.605559999999997</v>
      </c>
      <c r="I21" s="3">
        <v>24.120200000000001</v>
      </c>
      <c r="J21" s="3">
        <v>27.349419999999999</v>
      </c>
      <c r="K21" s="3">
        <v>23.81091</v>
      </c>
      <c r="L21" s="3">
        <v>30.07321</v>
      </c>
      <c r="M21" s="3"/>
      <c r="N21" s="3"/>
      <c r="O21" s="3"/>
      <c r="P21" s="3"/>
      <c r="Q21" s="3"/>
      <c r="R21" s="3"/>
    </row>
    <row r="22" spans="1:18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">
      <c r="A23" s="3"/>
      <c r="B23" s="3" t="s">
        <v>107</v>
      </c>
      <c r="C23" s="3">
        <f>AVERAGE(C16:C21)</f>
        <v>24.85575</v>
      </c>
      <c r="D23" s="3">
        <f t="shared" ref="D23:L23" si="1">AVERAGE(D16:D21)</f>
        <v>28.337556666666668</v>
      </c>
      <c r="E23" s="3">
        <f t="shared" si="1"/>
        <v>32.532464999999995</v>
      </c>
      <c r="F23" s="3">
        <f t="shared" si="1"/>
        <v>32.980350000000001</v>
      </c>
      <c r="G23" s="3">
        <f t="shared" si="1"/>
        <v>22.230536666666666</v>
      </c>
      <c r="H23" s="3">
        <f t="shared" si="1"/>
        <v>32.645536666666665</v>
      </c>
      <c r="I23" s="3">
        <f t="shared" si="1"/>
        <v>23.294556666666665</v>
      </c>
      <c r="J23" s="3">
        <f t="shared" si="1"/>
        <v>27.181041666666669</v>
      </c>
      <c r="K23" s="3">
        <f t="shared" si="1"/>
        <v>24.571278333333336</v>
      </c>
      <c r="L23" s="3">
        <f t="shared" si="1"/>
        <v>29.686204999999998</v>
      </c>
      <c r="M23" s="3"/>
      <c r="N23" s="3"/>
      <c r="O23" s="3" t="s">
        <v>108</v>
      </c>
      <c r="P23" s="3"/>
      <c r="Q23" s="3"/>
      <c r="R23" s="3"/>
    </row>
    <row r="24" spans="1:18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A26" s="3"/>
      <c r="B26" s="4" t="s">
        <v>241</v>
      </c>
      <c r="C26" s="3" t="s">
        <v>69</v>
      </c>
      <c r="D26" s="3" t="s">
        <v>71</v>
      </c>
      <c r="E26" s="3" t="s">
        <v>72</v>
      </c>
      <c r="F26" s="3" t="s">
        <v>73</v>
      </c>
      <c r="G26" s="3" t="s">
        <v>74</v>
      </c>
      <c r="H26" s="3" t="s">
        <v>75</v>
      </c>
      <c r="I26" s="3" t="s">
        <v>76</v>
      </c>
      <c r="J26" s="3" t="s">
        <v>77</v>
      </c>
      <c r="K26" s="3" t="s">
        <v>80</v>
      </c>
      <c r="L26" s="3" t="s">
        <v>81</v>
      </c>
      <c r="M26" s="3"/>
      <c r="N26" s="3"/>
      <c r="O26" s="3"/>
      <c r="P26" s="3"/>
      <c r="Q26" s="3"/>
      <c r="R26" s="3"/>
    </row>
    <row r="27" spans="1:18" x14ac:dyDescent="0.2">
      <c r="A27" s="3"/>
      <c r="B27" s="3" t="s">
        <v>105</v>
      </c>
      <c r="C27" s="3">
        <v>50.534590000000001</v>
      </c>
      <c r="D27" s="3">
        <v>50.356209999999997</v>
      </c>
      <c r="E27" s="3">
        <v>51.169220000000003</v>
      </c>
      <c r="F27" s="3">
        <v>52.281199999999998</v>
      </c>
      <c r="G27" s="3">
        <v>51.93477</v>
      </c>
      <c r="H27" s="3">
        <v>45.106430000000003</v>
      </c>
      <c r="I27" s="3">
        <v>49.479939999999999</v>
      </c>
      <c r="J27" s="3">
        <v>50.712890000000002</v>
      </c>
      <c r="K27" s="3">
        <v>49.69144</v>
      </c>
      <c r="L27" s="3">
        <v>52.102739999999997</v>
      </c>
      <c r="M27" s="3"/>
      <c r="N27" s="3"/>
      <c r="O27" s="3"/>
      <c r="P27" s="3"/>
      <c r="Q27" s="3"/>
      <c r="R27" s="3"/>
    </row>
    <row r="28" spans="1:18" x14ac:dyDescent="0.2">
      <c r="A28" s="3"/>
      <c r="B28" s="3" t="s">
        <v>106</v>
      </c>
      <c r="C28" s="3">
        <v>50.556809999999999</v>
      </c>
      <c r="D28" s="3">
        <v>50.827640000000002</v>
      </c>
      <c r="E28" s="3">
        <v>50.699390000000001</v>
      </c>
      <c r="F28" s="3">
        <v>51.710329999999999</v>
      </c>
      <c r="G28" s="3">
        <v>52.248240000000003</v>
      </c>
      <c r="H28" s="3">
        <v>44.859749999999998</v>
      </c>
      <c r="I28" s="3">
        <v>49.810600000000001</v>
      </c>
      <c r="J28" s="3">
        <v>50.697519999999997</v>
      </c>
      <c r="K28" s="3">
        <v>49.338140000000003</v>
      </c>
      <c r="L28" s="3">
        <v>52.003810000000001</v>
      </c>
      <c r="M28" s="3"/>
      <c r="N28" s="3"/>
      <c r="O28" s="3"/>
      <c r="P28" s="3"/>
      <c r="Q28" s="3"/>
      <c r="R28" s="3"/>
    </row>
    <row r="29" spans="1:18" x14ac:dyDescent="0.2">
      <c r="A29" s="3"/>
      <c r="B29" s="3" t="s">
        <v>109</v>
      </c>
      <c r="C29" s="3">
        <v>49.5533</v>
      </c>
      <c r="D29" s="3">
        <v>50.49944</v>
      </c>
      <c r="E29" s="3">
        <v>50.796689999999998</v>
      </c>
      <c r="F29" s="3">
        <v>52.214190000000002</v>
      </c>
      <c r="G29" s="3">
        <v>51.91865</v>
      </c>
      <c r="H29" s="3">
        <v>44.560270000000003</v>
      </c>
      <c r="I29" s="3">
        <v>49.075240000000001</v>
      </c>
      <c r="J29" s="3">
        <v>50.265799999999999</v>
      </c>
      <c r="K29" s="3">
        <v>49.90531</v>
      </c>
      <c r="L29" s="3">
        <v>52.170200000000001</v>
      </c>
      <c r="M29" s="3"/>
      <c r="N29" s="3"/>
      <c r="O29" s="3"/>
      <c r="P29" s="3"/>
      <c r="Q29" s="3"/>
      <c r="R29" s="3"/>
    </row>
    <row r="30" spans="1:18" x14ac:dyDescent="0.2">
      <c r="A30" s="3"/>
      <c r="B30" s="3" t="s">
        <v>110</v>
      </c>
      <c r="C30" s="3">
        <v>49.76923</v>
      </c>
      <c r="D30" s="3">
        <v>50.665010000000002</v>
      </c>
      <c r="E30" s="3">
        <v>51.287709999999997</v>
      </c>
      <c r="F30" s="3">
        <v>52.447940000000003</v>
      </c>
      <c r="G30" s="3">
        <v>51.693469999999998</v>
      </c>
      <c r="H30" s="3">
        <v>44.76829</v>
      </c>
      <c r="I30" s="3">
        <v>49.299720000000001</v>
      </c>
      <c r="J30" s="3">
        <v>51.029899999999998</v>
      </c>
      <c r="K30" s="3">
        <v>49.631839999999997</v>
      </c>
      <c r="L30" s="3">
        <v>51.85069</v>
      </c>
      <c r="M30" s="3"/>
      <c r="N30" s="3"/>
      <c r="O30" s="3"/>
      <c r="P30" s="3"/>
      <c r="Q30" s="3"/>
      <c r="R30" s="3"/>
    </row>
    <row r="31" spans="1:18" x14ac:dyDescent="0.2">
      <c r="A31" s="3"/>
      <c r="B31" s="3" t="s">
        <v>111</v>
      </c>
      <c r="C31" s="3">
        <v>50.9786</v>
      </c>
      <c r="D31" s="3">
        <v>50.197380000000003</v>
      </c>
      <c r="E31" s="3">
        <v>50.36833</v>
      </c>
      <c r="F31" s="3">
        <v>52.647419999999997</v>
      </c>
      <c r="G31" s="3">
        <v>50.397910000000003</v>
      </c>
      <c r="H31" s="3">
        <v>45.251190000000001</v>
      </c>
      <c r="I31" s="3">
        <v>49.268410000000003</v>
      </c>
      <c r="J31" s="3">
        <v>51.691670000000002</v>
      </c>
      <c r="K31" s="3">
        <v>49.264629999999997</v>
      </c>
      <c r="L31" s="3">
        <v>52.039879999999997</v>
      </c>
      <c r="M31" s="3"/>
      <c r="N31" s="3"/>
      <c r="O31" s="3"/>
      <c r="P31" s="3"/>
      <c r="Q31" s="3"/>
      <c r="R31" s="3"/>
    </row>
    <row r="32" spans="1:18" x14ac:dyDescent="0.2">
      <c r="A32" s="3"/>
      <c r="B32" s="3" t="s">
        <v>112</v>
      </c>
      <c r="C32" s="3">
        <v>50.285119999999999</v>
      </c>
      <c r="D32" s="3">
        <v>50.681829999999998</v>
      </c>
      <c r="E32" s="3">
        <v>50.971620000000001</v>
      </c>
      <c r="F32" s="3">
        <v>52.041159999999998</v>
      </c>
      <c r="G32" s="3">
        <v>52.084569999999999</v>
      </c>
      <c r="H32" s="3">
        <v>45.01905</v>
      </c>
      <c r="I32" s="3">
        <v>49.634569999999997</v>
      </c>
      <c r="J32" s="3">
        <v>51.330089999999998</v>
      </c>
      <c r="K32" s="3">
        <v>49.631839999999997</v>
      </c>
      <c r="L32" s="3">
        <v>51.942889999999998</v>
      </c>
      <c r="M32" s="3"/>
      <c r="N32" s="3"/>
      <c r="O32" s="3"/>
      <c r="P32" s="3"/>
      <c r="Q32" s="3"/>
      <c r="R32" s="3"/>
    </row>
    <row r="33" spans="1:1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">
      <c r="A34" s="3"/>
      <c r="B34" s="3" t="s">
        <v>107</v>
      </c>
      <c r="C34" s="3">
        <f>AVERAGE(C27:C32)</f>
        <v>50.279608333333329</v>
      </c>
      <c r="D34" s="3">
        <f t="shared" ref="D34:L34" si="2">AVERAGE(D27:D32)</f>
        <v>50.53791833333333</v>
      </c>
      <c r="E34" s="3">
        <f t="shared" si="2"/>
        <v>50.882159999999999</v>
      </c>
      <c r="F34" s="3">
        <f t="shared" si="2"/>
        <v>52.223706666666665</v>
      </c>
      <c r="G34" s="3">
        <f t="shared" si="2"/>
        <v>51.712934999999995</v>
      </c>
      <c r="H34" s="3">
        <f t="shared" si="2"/>
        <v>44.927496666666677</v>
      </c>
      <c r="I34" s="3">
        <f t="shared" si="2"/>
        <v>49.428080000000001</v>
      </c>
      <c r="J34" s="3">
        <f t="shared" si="2"/>
        <v>50.954644999999999</v>
      </c>
      <c r="K34" s="3">
        <f t="shared" si="2"/>
        <v>49.577200000000005</v>
      </c>
      <c r="L34" s="3">
        <f t="shared" si="2"/>
        <v>52.018368333333321</v>
      </c>
      <c r="M34" s="3"/>
      <c r="N34" s="3"/>
      <c r="O34" s="3" t="s">
        <v>108</v>
      </c>
      <c r="P34" s="3"/>
      <c r="Q34" s="3"/>
      <c r="R34" s="3"/>
    </row>
    <row r="35" spans="1:18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3"/>
      <c r="B37" s="4" t="s">
        <v>242</v>
      </c>
      <c r="C37" s="3" t="s">
        <v>69</v>
      </c>
      <c r="D37" s="3" t="s">
        <v>71</v>
      </c>
      <c r="E37" s="3" t="s">
        <v>72</v>
      </c>
      <c r="F37" s="3" t="s">
        <v>73</v>
      </c>
      <c r="G37" s="3" t="s">
        <v>74</v>
      </c>
      <c r="H37" s="3" t="s">
        <v>75</v>
      </c>
      <c r="I37" s="3" t="s">
        <v>76</v>
      </c>
      <c r="J37" s="3" t="s">
        <v>77</v>
      </c>
      <c r="K37" s="3" t="s">
        <v>80</v>
      </c>
      <c r="L37" s="3" t="s">
        <v>81</v>
      </c>
      <c r="M37" s="3"/>
      <c r="N37" s="3"/>
      <c r="O37" s="3"/>
      <c r="P37" s="3"/>
      <c r="Q37" s="3"/>
      <c r="R37" s="3"/>
    </row>
    <row r="38" spans="1:18" x14ac:dyDescent="0.2">
      <c r="A38" s="3"/>
      <c r="B38" s="3" t="s">
        <v>105</v>
      </c>
      <c r="C38" s="3">
        <v>48.394950000000001</v>
      </c>
      <c r="D38" s="3">
        <v>47.090249999999997</v>
      </c>
      <c r="E38" s="3">
        <v>49.163780000000003</v>
      </c>
      <c r="F38" s="3">
        <v>46.290210000000002</v>
      </c>
      <c r="G38" s="3">
        <v>46.898499999999999</v>
      </c>
      <c r="H38" s="3">
        <v>51.39396</v>
      </c>
      <c r="I38" s="3">
        <v>43.575539999999997</v>
      </c>
      <c r="J38" s="3">
        <v>51.30274</v>
      </c>
      <c r="K38" s="3">
        <v>54.615609999999997</v>
      </c>
      <c r="L38" s="3">
        <v>50.78848</v>
      </c>
      <c r="M38" s="3"/>
      <c r="N38" s="3"/>
      <c r="O38" s="3"/>
      <c r="P38" s="3"/>
      <c r="Q38" s="3"/>
      <c r="R38" s="3"/>
    </row>
    <row r="39" spans="1:18" x14ac:dyDescent="0.2">
      <c r="A39" s="3"/>
      <c r="B39" s="3" t="s">
        <v>106</v>
      </c>
      <c r="C39" s="3">
        <v>48.914850000000001</v>
      </c>
      <c r="D39" s="3">
        <v>46.51455</v>
      </c>
      <c r="E39" s="3">
        <v>51.100430000000003</v>
      </c>
      <c r="F39" s="3">
        <v>46.388260000000002</v>
      </c>
      <c r="G39" s="3">
        <v>47.231900000000003</v>
      </c>
      <c r="H39" s="3">
        <v>51.398899999999998</v>
      </c>
      <c r="I39" s="3">
        <v>44.548810000000003</v>
      </c>
      <c r="J39" s="3">
        <v>50.44905</v>
      </c>
      <c r="K39" s="3">
        <v>54.474769999999999</v>
      </c>
      <c r="L39" s="3">
        <v>51.531599999999997</v>
      </c>
      <c r="M39" s="3"/>
      <c r="N39" s="3"/>
      <c r="O39" s="3"/>
      <c r="P39" s="3"/>
      <c r="Q39" s="3"/>
      <c r="R39" s="3"/>
    </row>
    <row r="40" spans="1:18" x14ac:dyDescent="0.2">
      <c r="A40" s="3"/>
      <c r="B40" s="3" t="s">
        <v>109</v>
      </c>
      <c r="C40" s="3">
        <v>48.652030000000003</v>
      </c>
      <c r="D40" s="3">
        <v>47.40916</v>
      </c>
      <c r="E40" s="3">
        <v>50.450479999999999</v>
      </c>
      <c r="F40" s="3">
        <v>46.645850000000003</v>
      </c>
      <c r="G40" s="3">
        <v>47.62885</v>
      </c>
      <c r="H40" s="3">
        <v>51.565869999999997</v>
      </c>
      <c r="I40" s="3">
        <v>43.420259999999999</v>
      </c>
      <c r="J40" s="3">
        <v>50.15117</v>
      </c>
      <c r="K40" s="3">
        <v>54.202739999999999</v>
      </c>
      <c r="L40" s="3">
        <v>51.786409999999997</v>
      </c>
      <c r="M40" s="3"/>
      <c r="N40" s="3"/>
      <c r="O40" s="3"/>
      <c r="P40" s="3"/>
      <c r="Q40" s="3"/>
      <c r="R40" s="3"/>
    </row>
    <row r="41" spans="1:18" x14ac:dyDescent="0.2">
      <c r="A41" s="3"/>
      <c r="B41" s="3" t="s">
        <v>110</v>
      </c>
      <c r="C41" s="3">
        <v>48.652030000000003</v>
      </c>
      <c r="D41" s="3">
        <v>46.812109999999997</v>
      </c>
      <c r="E41" s="3">
        <v>50.708750000000002</v>
      </c>
      <c r="F41" s="3">
        <v>46.377929999999999</v>
      </c>
      <c r="G41" s="3">
        <v>47.54815</v>
      </c>
      <c r="H41" s="3">
        <v>51.276710000000001</v>
      </c>
      <c r="I41" s="3">
        <v>43.486809999999998</v>
      </c>
      <c r="J41" s="3">
        <v>50.46593</v>
      </c>
      <c r="K41" s="3">
        <v>54.700839999999999</v>
      </c>
      <c r="L41" s="3">
        <v>52.076749999999997</v>
      </c>
      <c r="M41" s="3"/>
      <c r="N41" s="3"/>
      <c r="O41" s="3"/>
      <c r="P41" s="3"/>
      <c r="Q41" s="3"/>
      <c r="R41" s="3"/>
    </row>
    <row r="42" spans="1:18" x14ac:dyDescent="0.2">
      <c r="A42" s="3"/>
      <c r="B42" s="3" t="s">
        <v>111</v>
      </c>
      <c r="C42" s="3">
        <v>48.054639999999999</v>
      </c>
      <c r="D42" s="3">
        <v>46.914859999999997</v>
      </c>
      <c r="E42" s="3">
        <v>51.100430000000003</v>
      </c>
      <c r="F42" s="3">
        <v>46.46349</v>
      </c>
      <c r="G42" s="3">
        <v>46.849670000000003</v>
      </c>
      <c r="H42" s="3">
        <v>51.909379999999999</v>
      </c>
      <c r="I42" s="3">
        <v>43.851570000000002</v>
      </c>
      <c r="J42" s="3">
        <v>50.668030000000002</v>
      </c>
      <c r="K42" s="3">
        <v>54.624160000000003</v>
      </c>
      <c r="L42" s="3">
        <v>51.578629999999997</v>
      </c>
      <c r="M42" s="3"/>
      <c r="N42" s="3"/>
      <c r="O42" s="3"/>
      <c r="P42" s="3"/>
      <c r="Q42" s="3"/>
      <c r="R42" s="3"/>
    </row>
    <row r="43" spans="1:18" x14ac:dyDescent="0.2">
      <c r="A43" s="3"/>
      <c r="B43" s="3" t="s">
        <v>112</v>
      </c>
      <c r="C43" s="3">
        <v>48.839840000000002</v>
      </c>
      <c r="D43" s="3">
        <v>47.40916</v>
      </c>
      <c r="E43" s="3">
        <v>51.271749999999997</v>
      </c>
      <c r="F43" s="3">
        <v>46.503149999999998</v>
      </c>
      <c r="G43" s="3">
        <v>47.062159999999999</v>
      </c>
      <c r="H43" s="3">
        <v>51.7667</v>
      </c>
      <c r="I43" s="3">
        <v>44.108040000000003</v>
      </c>
      <c r="J43" s="3">
        <v>50.901719999999997</v>
      </c>
      <c r="K43" s="3">
        <v>54.941209999999998</v>
      </c>
      <c r="L43" s="3">
        <v>51.580620000000003</v>
      </c>
      <c r="M43" s="3"/>
      <c r="N43" s="3"/>
      <c r="O43" s="3"/>
      <c r="P43" s="3"/>
      <c r="Q43" s="3"/>
      <c r="R43" s="3"/>
    </row>
    <row r="44" spans="1:1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">
      <c r="A45" s="3"/>
      <c r="B45" s="3" t="s">
        <v>107</v>
      </c>
      <c r="C45" s="3">
        <f>AVERAGE(C38:C43)</f>
        <v>48.584723333333329</v>
      </c>
      <c r="D45" s="3">
        <f t="shared" ref="D45:L45" si="3">AVERAGE(D38:D43)</f>
        <v>47.025014999999996</v>
      </c>
      <c r="E45" s="3">
        <f t="shared" si="3"/>
        <v>50.632603333333343</v>
      </c>
      <c r="F45" s="3">
        <f t="shared" si="3"/>
        <v>46.444814999999998</v>
      </c>
      <c r="G45" s="3">
        <f t="shared" si="3"/>
        <v>47.203204999999997</v>
      </c>
      <c r="H45" s="3">
        <f t="shared" si="3"/>
        <v>51.551919999999996</v>
      </c>
      <c r="I45" s="3">
        <f t="shared" si="3"/>
        <v>43.83183833333333</v>
      </c>
      <c r="J45" s="3">
        <f t="shared" si="3"/>
        <v>50.656440000000003</v>
      </c>
      <c r="K45" s="3">
        <f t="shared" si="3"/>
        <v>54.593221666666665</v>
      </c>
      <c r="L45" s="3">
        <f t="shared" si="3"/>
        <v>51.557081666666669</v>
      </c>
      <c r="M45" s="3"/>
      <c r="N45" s="3"/>
      <c r="O45" s="3" t="s">
        <v>108</v>
      </c>
      <c r="P45" s="3"/>
      <c r="Q45" s="3"/>
      <c r="R45" s="3"/>
    </row>
    <row r="46" spans="1:1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632E9-BF15-074D-8F73-7A7EDA700C2D}">
  <dimension ref="A1:AL230"/>
  <sheetViews>
    <sheetView topLeftCell="A19" workbookViewId="0">
      <selection activeCell="A9" sqref="A9"/>
    </sheetView>
  </sheetViews>
  <sheetFormatPr baseColWidth="10" defaultRowHeight="16" x14ac:dyDescent="0.2"/>
  <cols>
    <col min="1" max="1" width="29.6640625" customWidth="1"/>
    <col min="4" max="4" width="17" customWidth="1"/>
  </cols>
  <sheetData>
    <row r="1" spans="1:38" x14ac:dyDescent="0.2">
      <c r="A1" s="4" t="s">
        <v>246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x14ac:dyDescent="0.2">
      <c r="A3" s="14" t="s">
        <v>101</v>
      </c>
      <c r="B3" s="14" t="s">
        <v>65</v>
      </c>
      <c r="C3" s="3"/>
      <c r="D3" s="17" t="s">
        <v>118</v>
      </c>
      <c r="E3" s="16" t="s">
        <v>69</v>
      </c>
      <c r="F3" s="16" t="s">
        <v>71</v>
      </c>
      <c r="G3" s="16" t="s">
        <v>72</v>
      </c>
      <c r="H3" s="16" t="s">
        <v>73</v>
      </c>
      <c r="I3" s="16" t="s">
        <v>74</v>
      </c>
      <c r="J3" s="16" t="s">
        <v>75</v>
      </c>
      <c r="K3" s="16" t="s">
        <v>76</v>
      </c>
      <c r="L3" s="16" t="s">
        <v>77</v>
      </c>
      <c r="M3" s="16" t="s">
        <v>80</v>
      </c>
      <c r="N3" s="16" t="s">
        <v>81</v>
      </c>
      <c r="O3" s="16" t="s">
        <v>82</v>
      </c>
      <c r="P3" s="16" t="s">
        <v>83</v>
      </c>
      <c r="Q3" s="16" t="s">
        <v>238</v>
      </c>
      <c r="R3" s="16" t="s">
        <v>239</v>
      </c>
      <c r="S3" s="16" t="s">
        <v>240</v>
      </c>
      <c r="T3" s="16" t="s">
        <v>248</v>
      </c>
      <c r="U3" s="16" t="s">
        <v>249</v>
      </c>
      <c r="V3" s="16" t="s">
        <v>250</v>
      </c>
      <c r="W3" s="16" t="s">
        <v>251</v>
      </c>
      <c r="X3" s="16" t="s">
        <v>252</v>
      </c>
      <c r="Y3" s="16" t="s">
        <v>253</v>
      </c>
      <c r="Z3" s="16" t="s">
        <v>254</v>
      </c>
      <c r="AA3" s="16" t="s">
        <v>255</v>
      </c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x14ac:dyDescent="0.2">
      <c r="A4" s="3"/>
      <c r="B4" s="3"/>
      <c r="C4" s="15"/>
      <c r="D4" s="17" t="s">
        <v>129</v>
      </c>
      <c r="E4" s="3">
        <v>7698</v>
      </c>
      <c r="F4" s="3">
        <v>7249</v>
      </c>
      <c r="G4" s="3">
        <v>8178</v>
      </c>
      <c r="H4" s="3">
        <v>8571</v>
      </c>
      <c r="I4" s="3">
        <v>8371</v>
      </c>
      <c r="J4" s="3">
        <v>8296</v>
      </c>
      <c r="K4" s="3">
        <v>9437</v>
      </c>
      <c r="L4" s="3">
        <v>7759</v>
      </c>
      <c r="M4" s="3">
        <v>7883</v>
      </c>
      <c r="N4" s="3">
        <v>8927</v>
      </c>
      <c r="O4" s="3">
        <v>8775</v>
      </c>
      <c r="P4" s="3">
        <v>9095</v>
      </c>
      <c r="Q4" s="3">
        <v>14901</v>
      </c>
      <c r="R4" s="3">
        <v>20378</v>
      </c>
      <c r="S4" s="3">
        <v>16719</v>
      </c>
      <c r="T4" s="3">
        <v>13505</v>
      </c>
      <c r="U4" s="3">
        <v>20998</v>
      </c>
      <c r="V4" s="3">
        <v>17013</v>
      </c>
      <c r="W4" s="3">
        <v>20135</v>
      </c>
      <c r="X4" s="3">
        <v>17357</v>
      </c>
      <c r="Y4" s="3">
        <v>19117</v>
      </c>
      <c r="Z4" s="3">
        <v>19331</v>
      </c>
      <c r="AA4" s="3">
        <v>17832</v>
      </c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x14ac:dyDescent="0.2">
      <c r="A5" s="3"/>
      <c r="B5" s="3"/>
      <c r="C5" s="15"/>
      <c r="D5" s="17" t="s">
        <v>130</v>
      </c>
      <c r="E5" s="3">
        <v>7892</v>
      </c>
      <c r="F5" s="3">
        <v>7300</v>
      </c>
      <c r="G5" s="3">
        <v>8728</v>
      </c>
      <c r="H5" s="3">
        <v>8870</v>
      </c>
      <c r="I5" s="3">
        <v>8385</v>
      </c>
      <c r="J5" s="3">
        <v>8424</v>
      </c>
      <c r="K5" s="3">
        <v>9596</v>
      </c>
      <c r="L5" s="3">
        <v>8188</v>
      </c>
      <c r="M5" s="3">
        <v>8042</v>
      </c>
      <c r="N5" s="3">
        <v>8997</v>
      </c>
      <c r="O5" s="3">
        <v>8989</v>
      </c>
      <c r="P5" s="3">
        <v>9163</v>
      </c>
      <c r="Q5" s="3">
        <v>15201</v>
      </c>
      <c r="R5" s="3">
        <v>20673</v>
      </c>
      <c r="S5" s="3">
        <v>17217</v>
      </c>
      <c r="T5" s="3">
        <v>13583</v>
      </c>
      <c r="U5" s="3">
        <v>21518</v>
      </c>
      <c r="V5" s="3">
        <v>18734</v>
      </c>
      <c r="W5" s="3">
        <v>20871</v>
      </c>
      <c r="X5" s="3">
        <v>18016</v>
      </c>
      <c r="Y5" s="3">
        <v>19844</v>
      </c>
      <c r="Z5" s="3">
        <v>19595</v>
      </c>
      <c r="AA5" s="3">
        <v>19066</v>
      </c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x14ac:dyDescent="0.2">
      <c r="A6" s="3"/>
      <c r="B6" s="3"/>
      <c r="C6" s="15"/>
      <c r="D6" s="17" t="s">
        <v>131</v>
      </c>
      <c r="E6" s="3">
        <v>8027</v>
      </c>
      <c r="F6" s="3">
        <v>7721</v>
      </c>
      <c r="G6" s="3">
        <v>8761</v>
      </c>
      <c r="H6" s="3">
        <v>9109</v>
      </c>
      <c r="I6" s="3">
        <v>8725</v>
      </c>
      <c r="J6" s="3">
        <v>8634</v>
      </c>
      <c r="K6" s="3">
        <v>9625</v>
      </c>
      <c r="L6" s="3">
        <v>8368</v>
      </c>
      <c r="M6" s="3">
        <v>8098</v>
      </c>
      <c r="N6" s="3">
        <v>9181</v>
      </c>
      <c r="O6" s="3">
        <v>8995</v>
      </c>
      <c r="P6" s="3">
        <v>9202</v>
      </c>
      <c r="Q6" s="3">
        <v>15884</v>
      </c>
      <c r="R6" s="3">
        <v>20802</v>
      </c>
      <c r="S6" s="3">
        <v>17552</v>
      </c>
      <c r="T6" s="3">
        <v>13794</v>
      </c>
      <c r="U6" s="3">
        <v>21613</v>
      </c>
      <c r="V6" s="3">
        <v>19104</v>
      </c>
      <c r="W6" s="3">
        <v>21409</v>
      </c>
      <c r="X6" s="3">
        <v>19150</v>
      </c>
      <c r="Y6" s="3">
        <v>20134</v>
      </c>
      <c r="Z6" s="3">
        <v>19615</v>
      </c>
      <c r="AA6" s="3">
        <v>19664</v>
      </c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x14ac:dyDescent="0.2">
      <c r="A7" s="3"/>
      <c r="B7" s="3"/>
      <c r="C7" s="15"/>
      <c r="D7" s="17" t="s">
        <v>132</v>
      </c>
      <c r="E7" s="3">
        <v>8369</v>
      </c>
      <c r="F7" s="3">
        <v>7872</v>
      </c>
      <c r="G7" s="3">
        <v>8883</v>
      </c>
      <c r="H7" s="3">
        <v>9127</v>
      </c>
      <c r="I7" s="3">
        <v>8771</v>
      </c>
      <c r="J7" s="3">
        <v>8636</v>
      </c>
      <c r="K7" s="3">
        <v>9751</v>
      </c>
      <c r="L7" s="3">
        <v>8611</v>
      </c>
      <c r="M7" s="3">
        <v>8208</v>
      </c>
      <c r="N7" s="3">
        <v>9204</v>
      </c>
      <c r="O7" s="3">
        <v>9179</v>
      </c>
      <c r="P7" s="3">
        <v>9252</v>
      </c>
      <c r="Q7" s="3">
        <v>23914</v>
      </c>
      <c r="R7" s="3">
        <v>21670</v>
      </c>
      <c r="S7" s="3">
        <v>17695</v>
      </c>
      <c r="T7" s="3">
        <v>14379</v>
      </c>
      <c r="U7" s="3">
        <v>21660</v>
      </c>
      <c r="V7" s="3">
        <v>19754</v>
      </c>
      <c r="W7" s="3">
        <v>21818</v>
      </c>
      <c r="X7" s="3">
        <v>19836</v>
      </c>
      <c r="Y7" s="3">
        <v>20836</v>
      </c>
      <c r="Z7" s="3">
        <v>19735</v>
      </c>
      <c r="AA7" s="3">
        <v>20251</v>
      </c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x14ac:dyDescent="0.2">
      <c r="A8" s="3"/>
      <c r="B8" s="3"/>
      <c r="C8" s="15"/>
      <c r="D8" s="17" t="s">
        <v>133</v>
      </c>
      <c r="E8" s="3">
        <v>10784</v>
      </c>
      <c r="F8" s="3">
        <v>12319</v>
      </c>
      <c r="G8" s="3">
        <v>11221</v>
      </c>
      <c r="H8" s="3">
        <v>12972</v>
      </c>
      <c r="I8" s="3">
        <v>12895</v>
      </c>
      <c r="J8" s="3">
        <v>12470</v>
      </c>
      <c r="K8" s="3">
        <v>13203</v>
      </c>
      <c r="L8" s="3">
        <v>11481</v>
      </c>
      <c r="M8" s="3">
        <v>10973</v>
      </c>
      <c r="N8" s="3">
        <v>9235</v>
      </c>
      <c r="O8" s="3">
        <v>12769</v>
      </c>
      <c r="P8" s="3">
        <v>12653</v>
      </c>
      <c r="Q8" s="3">
        <v>25527</v>
      </c>
      <c r="R8" s="3">
        <v>27692</v>
      </c>
      <c r="S8" s="3">
        <v>26292</v>
      </c>
      <c r="T8" s="3">
        <v>21459</v>
      </c>
      <c r="U8" s="3">
        <v>31008</v>
      </c>
      <c r="V8" s="3">
        <v>29142</v>
      </c>
      <c r="W8" s="3">
        <v>28522</v>
      </c>
      <c r="X8" s="3">
        <v>24303</v>
      </c>
      <c r="Y8" s="3">
        <v>28147</v>
      </c>
      <c r="Z8" s="3">
        <v>29033</v>
      </c>
      <c r="AA8" s="3">
        <v>20264</v>
      </c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x14ac:dyDescent="0.2">
      <c r="A9" s="3"/>
      <c r="B9" s="3"/>
      <c r="C9" s="15"/>
      <c r="D9" s="17" t="s">
        <v>134</v>
      </c>
      <c r="E9" s="3">
        <v>11804</v>
      </c>
      <c r="F9" s="3">
        <v>12541</v>
      </c>
      <c r="G9" s="3">
        <v>11615</v>
      </c>
      <c r="H9" s="3">
        <v>13391</v>
      </c>
      <c r="I9" s="3">
        <v>13045</v>
      </c>
      <c r="J9" s="3">
        <v>12694</v>
      </c>
      <c r="K9" s="3">
        <v>13394</v>
      </c>
      <c r="L9" s="3">
        <v>11707</v>
      </c>
      <c r="M9" s="3">
        <v>11014</v>
      </c>
      <c r="N9" s="3">
        <v>12734</v>
      </c>
      <c r="O9" s="3">
        <v>12835</v>
      </c>
      <c r="P9" s="3">
        <v>12819</v>
      </c>
      <c r="Q9" s="3">
        <v>25592</v>
      </c>
      <c r="R9" s="3">
        <v>28054</v>
      </c>
      <c r="S9" s="3">
        <v>26802</v>
      </c>
      <c r="T9" s="3">
        <v>21550</v>
      </c>
      <c r="U9" s="3">
        <v>32723</v>
      </c>
      <c r="V9" s="3">
        <v>30392</v>
      </c>
      <c r="W9" s="3">
        <v>29163</v>
      </c>
      <c r="X9" s="3">
        <v>24709</v>
      </c>
      <c r="Y9" s="3">
        <v>28304</v>
      </c>
      <c r="Z9" s="3">
        <v>29177</v>
      </c>
      <c r="AA9" s="3">
        <v>31019</v>
      </c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x14ac:dyDescent="0.2">
      <c r="A10" s="3"/>
      <c r="B10" s="3"/>
      <c r="C10" s="15"/>
      <c r="D10" s="17" t="s">
        <v>135</v>
      </c>
      <c r="E10" s="3">
        <v>11812</v>
      </c>
      <c r="F10" s="3">
        <v>12861</v>
      </c>
      <c r="G10" s="3">
        <v>11615</v>
      </c>
      <c r="H10" s="3">
        <v>13410</v>
      </c>
      <c r="I10" s="3">
        <v>13222</v>
      </c>
      <c r="J10" s="3">
        <v>12731</v>
      </c>
      <c r="K10" s="3">
        <v>13419</v>
      </c>
      <c r="L10" s="3">
        <v>12073</v>
      </c>
      <c r="M10" s="3">
        <v>11267</v>
      </c>
      <c r="N10" s="3">
        <v>12739</v>
      </c>
      <c r="O10" s="3">
        <v>12875</v>
      </c>
      <c r="P10" s="3">
        <v>12858</v>
      </c>
      <c r="Q10" s="3">
        <v>26157</v>
      </c>
      <c r="R10" s="3">
        <v>28540</v>
      </c>
      <c r="S10" s="3">
        <v>27019</v>
      </c>
      <c r="T10" s="3">
        <v>21620</v>
      </c>
      <c r="U10" s="3">
        <v>32734</v>
      </c>
      <c r="V10" s="3">
        <v>30510</v>
      </c>
      <c r="W10" s="3">
        <v>29690</v>
      </c>
      <c r="X10" s="3">
        <v>25526</v>
      </c>
      <c r="Y10" s="3">
        <v>30623</v>
      </c>
      <c r="Z10" s="3">
        <v>29478</v>
      </c>
      <c r="AA10" s="3">
        <v>31672</v>
      </c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x14ac:dyDescent="0.2">
      <c r="A11" s="3"/>
      <c r="B11" s="3"/>
      <c r="C11" s="15"/>
      <c r="D11" s="17" t="s">
        <v>136</v>
      </c>
      <c r="E11" s="3">
        <v>12606</v>
      </c>
      <c r="F11" s="3">
        <v>12874</v>
      </c>
      <c r="G11" s="3">
        <v>11991</v>
      </c>
      <c r="H11" s="3">
        <v>13713</v>
      </c>
      <c r="I11" s="3">
        <v>13286</v>
      </c>
      <c r="J11" s="3">
        <v>12892</v>
      </c>
      <c r="K11" s="3">
        <v>13513</v>
      </c>
      <c r="L11" s="3">
        <v>12196</v>
      </c>
      <c r="M11" s="3">
        <v>11817</v>
      </c>
      <c r="N11" s="3">
        <v>13031</v>
      </c>
      <c r="O11" s="3">
        <v>13346</v>
      </c>
      <c r="P11" s="3">
        <v>12959</v>
      </c>
      <c r="Q11" s="3">
        <v>26194</v>
      </c>
      <c r="R11" s="3">
        <v>28787</v>
      </c>
      <c r="S11" s="3">
        <v>27826</v>
      </c>
      <c r="T11" s="3">
        <v>21921</v>
      </c>
      <c r="U11" s="3">
        <v>33722</v>
      </c>
      <c r="V11" s="3">
        <v>31355</v>
      </c>
      <c r="W11" s="3">
        <v>30081</v>
      </c>
      <c r="X11" s="3">
        <v>26275</v>
      </c>
      <c r="Y11" s="3">
        <v>31094</v>
      </c>
      <c r="Z11" s="3">
        <v>29530</v>
      </c>
      <c r="AA11" s="3">
        <v>32281</v>
      </c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x14ac:dyDescent="0.2">
      <c r="A13" s="3"/>
      <c r="B13" s="3"/>
      <c r="C13" s="3"/>
      <c r="D13" s="3"/>
      <c r="E13" s="65"/>
      <c r="F13" s="65"/>
      <c r="G13" s="65"/>
      <c r="H13" s="65"/>
      <c r="I13" s="65"/>
      <c r="J13" s="65"/>
      <c r="K13" s="6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x14ac:dyDescent="0.2">
      <c r="A14" s="3"/>
      <c r="B14" s="3"/>
      <c r="C14" s="17" t="s">
        <v>99</v>
      </c>
      <c r="D14" s="3" t="s">
        <v>105</v>
      </c>
      <c r="E14" s="3">
        <v>7698</v>
      </c>
      <c r="F14" s="3">
        <v>7249</v>
      </c>
      <c r="G14" s="3">
        <v>8178</v>
      </c>
      <c r="H14" s="3">
        <v>8571</v>
      </c>
      <c r="I14" s="3">
        <v>8371</v>
      </c>
      <c r="J14" s="3">
        <v>8296</v>
      </c>
      <c r="K14" s="3">
        <v>9437</v>
      </c>
      <c r="L14" s="3">
        <v>7759</v>
      </c>
      <c r="M14" s="3">
        <v>7883</v>
      </c>
      <c r="N14" s="3">
        <v>8927</v>
      </c>
      <c r="O14" s="3">
        <v>8775</v>
      </c>
      <c r="P14" s="3">
        <v>9095</v>
      </c>
      <c r="Q14" s="3">
        <v>14901</v>
      </c>
      <c r="R14" s="3">
        <v>20378</v>
      </c>
      <c r="S14" s="3">
        <v>16719</v>
      </c>
      <c r="T14" s="3">
        <v>13505</v>
      </c>
      <c r="U14" s="3">
        <v>20998</v>
      </c>
      <c r="V14" s="3">
        <v>17013</v>
      </c>
      <c r="W14" s="3">
        <v>20135</v>
      </c>
      <c r="X14" s="3">
        <v>17357</v>
      </c>
      <c r="Y14" s="3">
        <v>19117</v>
      </c>
      <c r="Z14" s="3">
        <v>19331</v>
      </c>
      <c r="AA14" s="3">
        <v>17832</v>
      </c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x14ac:dyDescent="0.2">
      <c r="A15" s="3"/>
      <c r="B15" s="3"/>
      <c r="C15" s="3"/>
      <c r="D15" s="3" t="s">
        <v>106</v>
      </c>
      <c r="E15" s="3">
        <v>7892</v>
      </c>
      <c r="F15" s="3">
        <v>7300</v>
      </c>
      <c r="G15" s="3">
        <v>8728</v>
      </c>
      <c r="H15" s="3">
        <v>8870</v>
      </c>
      <c r="I15" s="3">
        <v>8385</v>
      </c>
      <c r="J15" s="3">
        <v>8424</v>
      </c>
      <c r="K15" s="3">
        <v>9596</v>
      </c>
      <c r="L15" s="3">
        <v>8188</v>
      </c>
      <c r="M15" s="3">
        <v>8042</v>
      </c>
      <c r="N15" s="3">
        <v>8997</v>
      </c>
      <c r="O15" s="3">
        <v>8989</v>
      </c>
      <c r="P15" s="3">
        <v>9163</v>
      </c>
      <c r="Q15" s="3">
        <v>15201</v>
      </c>
      <c r="R15" s="3">
        <v>20673</v>
      </c>
      <c r="S15" s="3">
        <v>17217</v>
      </c>
      <c r="T15" s="3">
        <v>13583</v>
      </c>
      <c r="U15" s="3">
        <v>21518</v>
      </c>
      <c r="V15" s="3">
        <v>18734</v>
      </c>
      <c r="W15" s="3">
        <v>20871</v>
      </c>
      <c r="X15" s="3">
        <v>18016</v>
      </c>
      <c r="Y15" s="3">
        <v>19844</v>
      </c>
      <c r="Z15" s="3">
        <v>19595</v>
      </c>
      <c r="AA15" s="3">
        <v>19066</v>
      </c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x14ac:dyDescent="0.2">
      <c r="A16" s="3"/>
      <c r="B16" s="3"/>
      <c r="C16" s="3"/>
      <c r="D16" s="3" t="s">
        <v>107</v>
      </c>
      <c r="E16" s="65">
        <f>AVERAGE(E14:E15)</f>
        <v>7795</v>
      </c>
      <c r="F16" s="65">
        <f t="shared" ref="F16:P16" si="0">AVERAGE(F14:F15)</f>
        <v>7274.5</v>
      </c>
      <c r="G16" s="65">
        <f t="shared" si="0"/>
        <v>8453</v>
      </c>
      <c r="H16" s="65">
        <f t="shared" si="0"/>
        <v>8720.5</v>
      </c>
      <c r="I16" s="65">
        <f t="shared" si="0"/>
        <v>8378</v>
      </c>
      <c r="J16" s="65">
        <f t="shared" si="0"/>
        <v>8360</v>
      </c>
      <c r="K16" s="65">
        <f t="shared" si="0"/>
        <v>9516.5</v>
      </c>
      <c r="L16" s="65">
        <f t="shared" si="0"/>
        <v>7973.5</v>
      </c>
      <c r="M16" s="65">
        <f t="shared" si="0"/>
        <v>7962.5</v>
      </c>
      <c r="N16" s="65">
        <f t="shared" si="0"/>
        <v>8962</v>
      </c>
      <c r="O16" s="65">
        <f t="shared" si="0"/>
        <v>8882</v>
      </c>
      <c r="P16" s="65">
        <f t="shared" si="0"/>
        <v>9129</v>
      </c>
      <c r="Q16" s="65">
        <f t="shared" ref="Q16" si="1">AVERAGE(Q14:Q15)</f>
        <v>15051</v>
      </c>
      <c r="R16" s="65">
        <f t="shared" ref="R16" si="2">AVERAGE(R14:R15)</f>
        <v>20525.5</v>
      </c>
      <c r="S16" s="65">
        <f t="shared" ref="S16" si="3">AVERAGE(S14:S15)</f>
        <v>16968</v>
      </c>
      <c r="T16" s="65">
        <f t="shared" ref="T16" si="4">AVERAGE(T14:T15)</f>
        <v>13544</v>
      </c>
      <c r="U16" s="65">
        <f t="shared" ref="U16" si="5">AVERAGE(U14:U15)</f>
        <v>21258</v>
      </c>
      <c r="V16" s="65">
        <f t="shared" ref="V16" si="6">AVERAGE(V14:V15)</f>
        <v>17873.5</v>
      </c>
      <c r="W16" s="65">
        <f t="shared" ref="W16" si="7">AVERAGE(W14:W15)</f>
        <v>20503</v>
      </c>
      <c r="X16" s="65">
        <f t="shared" ref="X16" si="8">AVERAGE(X14:X15)</f>
        <v>17686.5</v>
      </c>
      <c r="Y16" s="65">
        <f t="shared" ref="Y16" si="9">AVERAGE(Y14:Y15)</f>
        <v>19480.5</v>
      </c>
      <c r="Z16" s="65">
        <f t="shared" ref="Z16" si="10">AVERAGE(Z14:Z15)</f>
        <v>19463</v>
      </c>
      <c r="AA16" s="65">
        <f t="shared" ref="AA16" si="11">AVERAGE(AA14:AA15)</f>
        <v>18449</v>
      </c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x14ac:dyDescent="0.2">
      <c r="A17" s="3"/>
      <c r="B17" s="3"/>
      <c r="C17" s="3"/>
      <c r="D17" s="3"/>
      <c r="E17" s="65"/>
      <c r="F17" s="65"/>
      <c r="G17" s="65"/>
      <c r="H17" s="65"/>
      <c r="I17" s="65"/>
      <c r="J17" s="65"/>
      <c r="K17" s="6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x14ac:dyDescent="0.2">
      <c r="A18" s="3"/>
      <c r="B18" s="3"/>
      <c r="C18" s="17" t="s">
        <v>100</v>
      </c>
      <c r="D18" s="3" t="s">
        <v>105</v>
      </c>
      <c r="E18" s="3">
        <v>11812</v>
      </c>
      <c r="F18" s="3">
        <v>12861</v>
      </c>
      <c r="G18" s="3">
        <v>11615</v>
      </c>
      <c r="H18" s="3">
        <v>13410</v>
      </c>
      <c r="I18" s="3">
        <v>13222</v>
      </c>
      <c r="J18" s="3">
        <v>12731</v>
      </c>
      <c r="K18" s="3">
        <v>13419</v>
      </c>
      <c r="L18" s="3">
        <v>12073</v>
      </c>
      <c r="M18" s="3">
        <v>11267</v>
      </c>
      <c r="N18" s="3">
        <v>12739</v>
      </c>
      <c r="O18" s="3">
        <v>12875</v>
      </c>
      <c r="P18" s="3">
        <v>12858</v>
      </c>
      <c r="Q18" s="3">
        <v>26157</v>
      </c>
      <c r="R18" s="3">
        <v>28540</v>
      </c>
      <c r="S18" s="3">
        <v>27019</v>
      </c>
      <c r="T18" s="3">
        <v>21620</v>
      </c>
      <c r="U18" s="3">
        <v>32734</v>
      </c>
      <c r="V18" s="3">
        <v>30510</v>
      </c>
      <c r="W18" s="3">
        <v>29690</v>
      </c>
      <c r="X18" s="3">
        <v>25526</v>
      </c>
      <c r="Y18" s="3">
        <v>30623</v>
      </c>
      <c r="Z18" s="3">
        <v>29478</v>
      </c>
      <c r="AA18" s="3">
        <v>31672</v>
      </c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x14ac:dyDescent="0.2">
      <c r="A19" s="3"/>
      <c r="B19" s="3"/>
      <c r="C19" s="3"/>
      <c r="D19" s="3" t="s">
        <v>106</v>
      </c>
      <c r="E19" s="3">
        <v>12606</v>
      </c>
      <c r="F19" s="3">
        <v>12874</v>
      </c>
      <c r="G19" s="3">
        <v>11991</v>
      </c>
      <c r="H19" s="3">
        <v>13713</v>
      </c>
      <c r="I19" s="3">
        <v>13286</v>
      </c>
      <c r="J19" s="3">
        <v>12892</v>
      </c>
      <c r="K19" s="3">
        <v>13513</v>
      </c>
      <c r="L19" s="3">
        <v>12196</v>
      </c>
      <c r="M19" s="3">
        <v>11817</v>
      </c>
      <c r="N19" s="3">
        <v>13031</v>
      </c>
      <c r="O19" s="3">
        <v>13346</v>
      </c>
      <c r="P19" s="3">
        <v>12959</v>
      </c>
      <c r="Q19" s="3">
        <v>26194</v>
      </c>
      <c r="R19" s="3">
        <v>28787</v>
      </c>
      <c r="S19" s="3">
        <v>27826</v>
      </c>
      <c r="T19" s="3">
        <v>21921</v>
      </c>
      <c r="U19" s="3">
        <v>33722</v>
      </c>
      <c r="V19" s="3">
        <v>31355</v>
      </c>
      <c r="W19" s="3">
        <v>30081</v>
      </c>
      <c r="X19" s="3">
        <v>26275</v>
      </c>
      <c r="Y19" s="3">
        <v>31094</v>
      </c>
      <c r="Z19" s="3">
        <v>29530</v>
      </c>
      <c r="AA19" s="3">
        <v>32281</v>
      </c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x14ac:dyDescent="0.2">
      <c r="A20" s="3"/>
      <c r="B20" s="3"/>
      <c r="C20" s="3"/>
      <c r="D20" s="3" t="s">
        <v>107</v>
      </c>
      <c r="E20" s="65">
        <f>AVERAGE(E18:E19)</f>
        <v>12209</v>
      </c>
      <c r="F20" s="65">
        <f t="shared" ref="F20:P20" si="12">AVERAGE(F18:F19)</f>
        <v>12867.5</v>
      </c>
      <c r="G20" s="65">
        <f t="shared" si="12"/>
        <v>11803</v>
      </c>
      <c r="H20" s="65">
        <f t="shared" si="12"/>
        <v>13561.5</v>
      </c>
      <c r="I20" s="65">
        <f t="shared" si="12"/>
        <v>13254</v>
      </c>
      <c r="J20" s="65">
        <f t="shared" si="12"/>
        <v>12811.5</v>
      </c>
      <c r="K20" s="65">
        <f t="shared" si="12"/>
        <v>13466</v>
      </c>
      <c r="L20" s="65">
        <f t="shared" si="12"/>
        <v>12134.5</v>
      </c>
      <c r="M20" s="65">
        <f t="shared" si="12"/>
        <v>11542</v>
      </c>
      <c r="N20" s="65">
        <f t="shared" si="12"/>
        <v>12885</v>
      </c>
      <c r="O20" s="65">
        <f t="shared" si="12"/>
        <v>13110.5</v>
      </c>
      <c r="P20" s="65">
        <f t="shared" si="12"/>
        <v>12908.5</v>
      </c>
      <c r="Q20" s="65">
        <f t="shared" ref="Q20" si="13">AVERAGE(Q18:Q19)</f>
        <v>26175.5</v>
      </c>
      <c r="R20" s="65">
        <f t="shared" ref="R20" si="14">AVERAGE(R18:R19)</f>
        <v>28663.5</v>
      </c>
      <c r="S20" s="65">
        <f t="shared" ref="S20" si="15">AVERAGE(S18:S19)</f>
        <v>27422.5</v>
      </c>
      <c r="T20" s="65">
        <f t="shared" ref="T20" si="16">AVERAGE(T18:T19)</f>
        <v>21770.5</v>
      </c>
      <c r="U20" s="65">
        <f t="shared" ref="U20" si="17">AVERAGE(U18:U19)</f>
        <v>33228</v>
      </c>
      <c r="V20" s="65">
        <f t="shared" ref="V20" si="18">AVERAGE(V18:V19)</f>
        <v>30932.5</v>
      </c>
      <c r="W20" s="65">
        <f t="shared" ref="W20" si="19">AVERAGE(W18:W19)</f>
        <v>29885.5</v>
      </c>
      <c r="X20" s="65">
        <f t="shared" ref="X20" si="20">AVERAGE(X18:X19)</f>
        <v>25900.5</v>
      </c>
      <c r="Y20" s="65">
        <f t="shared" ref="Y20" si="21">AVERAGE(Y18:Y19)</f>
        <v>30858.5</v>
      </c>
      <c r="Z20" s="65">
        <f t="shared" ref="Z20" si="22">AVERAGE(Z18:Z19)</f>
        <v>29504</v>
      </c>
      <c r="AA20" s="65">
        <f t="shared" ref="AA20" si="23">AVERAGE(AA18:AA19)</f>
        <v>31976.5</v>
      </c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x14ac:dyDescent="0.2">
      <c r="A22" s="3" t="s">
        <v>78</v>
      </c>
      <c r="B22" s="3"/>
      <c r="C22" s="17" t="s">
        <v>102</v>
      </c>
      <c r="D22" s="3"/>
      <c r="E22" s="66">
        <f t="shared" ref="E22:K22" si="24">(E20-E16)/E20</f>
        <v>0.36153657138176754</v>
      </c>
      <c r="F22" s="66">
        <f t="shared" si="24"/>
        <v>0.43466096755391492</v>
      </c>
      <c r="G22" s="66">
        <f t="shared" si="24"/>
        <v>0.2838261458951114</v>
      </c>
      <c r="H22" s="66">
        <f t="shared" si="24"/>
        <v>0.35696641227002912</v>
      </c>
      <c r="I22" s="66">
        <f t="shared" si="24"/>
        <v>0.36788893918816962</v>
      </c>
      <c r="J22" s="66">
        <f t="shared" si="24"/>
        <v>0.34746126526948445</v>
      </c>
      <c r="K22" s="66">
        <f t="shared" si="24"/>
        <v>0.29329422248626169</v>
      </c>
      <c r="L22" s="66">
        <f t="shared" ref="L22:AA22" si="25">(L20-L16)/L20</f>
        <v>0.34290658865219004</v>
      </c>
      <c r="M22" s="66">
        <f t="shared" si="25"/>
        <v>0.31012822734361462</v>
      </c>
      <c r="N22" s="66">
        <f t="shared" si="25"/>
        <v>0.30446255335661621</v>
      </c>
      <c r="O22" s="66">
        <f t="shared" si="25"/>
        <v>0.32252774493726405</v>
      </c>
      <c r="P22" s="66">
        <f t="shared" si="25"/>
        <v>0.29279157144517176</v>
      </c>
      <c r="Q22" s="66">
        <f t="shared" si="25"/>
        <v>0.42499665717942353</v>
      </c>
      <c r="R22" s="66">
        <f t="shared" si="25"/>
        <v>0.28391508364296059</v>
      </c>
      <c r="S22" s="66">
        <f t="shared" si="25"/>
        <v>0.38123803446075305</v>
      </c>
      <c r="T22" s="66">
        <f t="shared" si="25"/>
        <v>0.37787372821019272</v>
      </c>
      <c r="U22" s="66">
        <f t="shared" si="25"/>
        <v>0.36023835319609965</v>
      </c>
      <c r="V22" s="66">
        <f t="shared" si="25"/>
        <v>0.42217732158732724</v>
      </c>
      <c r="W22" s="66">
        <f t="shared" si="25"/>
        <v>0.31394823576650882</v>
      </c>
      <c r="X22" s="66">
        <f t="shared" si="25"/>
        <v>0.31713673481206928</v>
      </c>
      <c r="Y22" s="66">
        <f t="shared" si="25"/>
        <v>0.36871526483788908</v>
      </c>
      <c r="Z22" s="66">
        <f t="shared" si="25"/>
        <v>0.34032673535791758</v>
      </c>
      <c r="AA22" s="66">
        <f t="shared" si="25"/>
        <v>0.4230450487076447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x14ac:dyDescent="0.2">
      <c r="A25" s="3"/>
      <c r="B25" s="14" t="s">
        <v>91</v>
      </c>
      <c r="C25" s="3"/>
      <c r="D25" s="17" t="s">
        <v>118</v>
      </c>
      <c r="E25" s="16" t="s">
        <v>69</v>
      </c>
      <c r="F25" s="16" t="s">
        <v>71</v>
      </c>
      <c r="G25" s="16" t="s">
        <v>72</v>
      </c>
      <c r="H25" s="16" t="s">
        <v>73</v>
      </c>
      <c r="I25" s="16" t="s">
        <v>74</v>
      </c>
      <c r="J25" s="16" t="s">
        <v>75</v>
      </c>
      <c r="K25" s="16" t="s">
        <v>76</v>
      </c>
      <c r="L25" s="16" t="s">
        <v>77</v>
      </c>
      <c r="M25" s="16" t="s">
        <v>80</v>
      </c>
      <c r="N25" s="16" t="s">
        <v>81</v>
      </c>
      <c r="O25" s="16" t="s">
        <v>82</v>
      </c>
      <c r="P25" s="16" t="s">
        <v>83</v>
      </c>
      <c r="Q25" s="16" t="s">
        <v>238</v>
      </c>
      <c r="R25" s="16" t="s">
        <v>239</v>
      </c>
      <c r="S25" s="16" t="s">
        <v>240</v>
      </c>
      <c r="T25" s="16" t="s">
        <v>248</v>
      </c>
      <c r="U25" s="16" t="s">
        <v>249</v>
      </c>
      <c r="V25" s="16" t="s">
        <v>250</v>
      </c>
      <c r="W25" s="16" t="s">
        <v>251</v>
      </c>
      <c r="X25" s="16" t="s">
        <v>252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x14ac:dyDescent="0.2">
      <c r="A26" s="3"/>
      <c r="B26" s="3"/>
      <c r="C26" s="15"/>
      <c r="D26" s="17" t="s">
        <v>129</v>
      </c>
      <c r="E26" s="3">
        <v>7603</v>
      </c>
      <c r="F26" s="3">
        <v>9348</v>
      </c>
      <c r="G26" s="3">
        <v>5803</v>
      </c>
      <c r="H26" s="3">
        <v>6684</v>
      </c>
      <c r="I26" s="3">
        <v>9959</v>
      </c>
      <c r="J26" s="3">
        <v>7632</v>
      </c>
      <c r="K26" s="3">
        <v>9988</v>
      </c>
      <c r="L26" s="3">
        <v>7256</v>
      </c>
      <c r="M26" s="3">
        <v>11947</v>
      </c>
      <c r="N26" s="3">
        <v>8729</v>
      </c>
      <c r="O26" s="3">
        <v>6338</v>
      </c>
      <c r="P26" s="3">
        <v>6486</v>
      </c>
      <c r="Q26" s="3">
        <v>24288</v>
      </c>
      <c r="R26" s="3">
        <v>27247</v>
      </c>
      <c r="S26" s="3">
        <v>21925</v>
      </c>
      <c r="T26" s="3">
        <v>10566</v>
      </c>
      <c r="U26" s="3">
        <v>12418</v>
      </c>
      <c r="V26" s="3">
        <v>13596</v>
      </c>
      <c r="W26" s="3">
        <v>13897</v>
      </c>
      <c r="X26" s="3">
        <v>12654</v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x14ac:dyDescent="0.2">
      <c r="A27" s="3"/>
      <c r="B27" s="3"/>
      <c r="C27" s="15"/>
      <c r="D27" s="17" t="s">
        <v>130</v>
      </c>
      <c r="E27" s="3">
        <v>7607</v>
      </c>
      <c r="F27" s="3">
        <v>9456</v>
      </c>
      <c r="G27" s="3">
        <v>5862</v>
      </c>
      <c r="H27" s="3">
        <v>6690</v>
      </c>
      <c r="I27" s="3">
        <v>9962</v>
      </c>
      <c r="J27" s="3">
        <v>7699</v>
      </c>
      <c r="K27" s="3">
        <v>10028</v>
      </c>
      <c r="L27" s="3">
        <v>7312</v>
      </c>
      <c r="M27" s="3">
        <v>11981</v>
      </c>
      <c r="N27" s="3">
        <v>8802</v>
      </c>
      <c r="O27" s="3">
        <v>6418</v>
      </c>
      <c r="P27" s="3">
        <v>6615</v>
      </c>
      <c r="Q27" s="3">
        <v>24333</v>
      </c>
      <c r="R27" s="3">
        <v>27763</v>
      </c>
      <c r="S27" s="3">
        <v>22144</v>
      </c>
      <c r="T27" s="3">
        <v>10612</v>
      </c>
      <c r="U27" s="3">
        <v>12890</v>
      </c>
      <c r="V27" s="3">
        <v>13611</v>
      </c>
      <c r="W27" s="3">
        <v>13970</v>
      </c>
      <c r="X27" s="3">
        <v>12655</v>
      </c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x14ac:dyDescent="0.2">
      <c r="A28" s="3"/>
      <c r="B28" s="3"/>
      <c r="C28" s="15"/>
      <c r="D28" s="17" t="s">
        <v>131</v>
      </c>
      <c r="E28" s="3">
        <v>7642</v>
      </c>
      <c r="F28" s="3">
        <v>9475</v>
      </c>
      <c r="G28" s="3">
        <v>5968</v>
      </c>
      <c r="H28" s="3">
        <v>6708</v>
      </c>
      <c r="I28" s="3">
        <v>10081</v>
      </c>
      <c r="J28" s="3">
        <v>7748</v>
      </c>
      <c r="K28" s="3">
        <v>10182</v>
      </c>
      <c r="L28" s="3">
        <v>7314</v>
      </c>
      <c r="M28" s="3">
        <v>12111</v>
      </c>
      <c r="N28" s="3">
        <v>8839</v>
      </c>
      <c r="O28" s="3">
        <v>6496</v>
      </c>
      <c r="P28" s="3">
        <v>6672</v>
      </c>
      <c r="Q28" s="3">
        <v>24493</v>
      </c>
      <c r="R28" s="3">
        <v>28641</v>
      </c>
      <c r="S28" s="3">
        <v>22292</v>
      </c>
      <c r="T28" s="3">
        <v>10633</v>
      </c>
      <c r="U28" s="3">
        <v>12958</v>
      </c>
      <c r="V28" s="3">
        <v>13792</v>
      </c>
      <c r="W28" s="3">
        <v>14043</v>
      </c>
      <c r="X28" s="3">
        <v>12952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">
      <c r="A29" s="3"/>
      <c r="B29" s="3"/>
      <c r="C29" s="15"/>
      <c r="D29" s="17" t="s">
        <v>132</v>
      </c>
      <c r="E29" s="3">
        <v>7650</v>
      </c>
      <c r="F29" s="3">
        <v>9548</v>
      </c>
      <c r="G29" s="3">
        <v>6012</v>
      </c>
      <c r="H29" s="3">
        <v>6891</v>
      </c>
      <c r="I29" s="3">
        <v>10100</v>
      </c>
      <c r="J29" s="3">
        <v>7759</v>
      </c>
      <c r="K29" s="3">
        <v>10354</v>
      </c>
      <c r="L29" s="3">
        <v>7384</v>
      </c>
      <c r="M29" s="3">
        <v>12126</v>
      </c>
      <c r="N29" s="3">
        <v>8946</v>
      </c>
      <c r="O29" s="3">
        <v>6518</v>
      </c>
      <c r="P29" s="3">
        <v>6686</v>
      </c>
      <c r="Q29" s="3">
        <v>24810</v>
      </c>
      <c r="R29" s="3">
        <v>29197</v>
      </c>
      <c r="S29" s="3">
        <v>22762</v>
      </c>
      <c r="T29" s="3">
        <v>10707</v>
      </c>
      <c r="U29" s="3">
        <v>13045</v>
      </c>
      <c r="V29" s="3">
        <v>13809</v>
      </c>
      <c r="W29" s="3">
        <v>14376</v>
      </c>
      <c r="X29" s="3">
        <v>13133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">
      <c r="A30" s="3"/>
      <c r="B30" s="3"/>
      <c r="C30" s="15"/>
      <c r="D30" s="17" t="s">
        <v>133</v>
      </c>
      <c r="E30" s="3">
        <v>7700</v>
      </c>
      <c r="F30" s="3">
        <v>9622</v>
      </c>
      <c r="G30" s="3">
        <v>6024</v>
      </c>
      <c r="H30" s="3">
        <v>6960</v>
      </c>
      <c r="I30" s="3">
        <v>10245</v>
      </c>
      <c r="J30" s="3">
        <v>7837</v>
      </c>
      <c r="K30" s="3">
        <v>10418</v>
      </c>
      <c r="L30" s="3">
        <v>7464</v>
      </c>
      <c r="M30" s="3">
        <v>12200</v>
      </c>
      <c r="N30" s="3">
        <v>8981</v>
      </c>
      <c r="O30" s="3">
        <v>6579</v>
      </c>
      <c r="P30" s="3">
        <v>6750</v>
      </c>
      <c r="Q30" s="3">
        <v>24896</v>
      </c>
      <c r="R30" s="3">
        <v>29448</v>
      </c>
      <c r="S30" s="3">
        <v>22791</v>
      </c>
      <c r="T30" s="3">
        <v>10897</v>
      </c>
      <c r="U30" s="3">
        <v>13081</v>
      </c>
      <c r="V30" s="3">
        <v>13877</v>
      </c>
      <c r="W30" s="3">
        <v>14457</v>
      </c>
      <c r="X30" s="3">
        <v>13233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">
      <c r="A31" s="3"/>
      <c r="B31" s="3"/>
      <c r="C31" s="15"/>
      <c r="D31" s="17" t="s">
        <v>134</v>
      </c>
      <c r="E31" s="3">
        <v>7727</v>
      </c>
      <c r="F31" s="3">
        <v>9658</v>
      </c>
      <c r="G31" s="3">
        <v>6024</v>
      </c>
      <c r="H31" s="3">
        <v>6988</v>
      </c>
      <c r="I31" s="3">
        <v>10369</v>
      </c>
      <c r="J31" s="3">
        <v>7842</v>
      </c>
      <c r="K31" s="3">
        <v>10591</v>
      </c>
      <c r="L31" s="3">
        <v>7517</v>
      </c>
      <c r="M31" s="3">
        <v>12266</v>
      </c>
      <c r="N31" s="3">
        <v>9049</v>
      </c>
      <c r="O31" s="3">
        <v>6622</v>
      </c>
      <c r="P31" s="3">
        <v>6865</v>
      </c>
      <c r="Q31" s="3">
        <v>25839</v>
      </c>
      <c r="R31" s="3">
        <v>29639</v>
      </c>
      <c r="S31" s="3">
        <v>23029</v>
      </c>
      <c r="T31" s="3">
        <v>10958</v>
      </c>
      <c r="U31" s="3">
        <v>13131</v>
      </c>
      <c r="V31" s="3">
        <v>14196</v>
      </c>
      <c r="W31" s="3">
        <v>15024</v>
      </c>
      <c r="X31" s="3">
        <v>13351</v>
      </c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x14ac:dyDescent="0.2">
      <c r="A33" s="3"/>
      <c r="B33" s="3"/>
      <c r="C33" s="3"/>
      <c r="D33" s="3"/>
      <c r="E33" s="65"/>
      <c r="F33" s="65"/>
      <c r="G33" s="65"/>
      <c r="H33" s="65"/>
      <c r="I33" s="65"/>
      <c r="J33" s="65"/>
      <c r="K33" s="65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">
      <c r="A34" s="3"/>
      <c r="B34" s="3"/>
      <c r="C34" s="17" t="s">
        <v>99</v>
      </c>
      <c r="D34" s="3" t="s">
        <v>105</v>
      </c>
      <c r="E34" s="3">
        <v>7603</v>
      </c>
      <c r="F34" s="3">
        <v>9348</v>
      </c>
      <c r="G34" s="3">
        <v>5803</v>
      </c>
      <c r="H34" s="3">
        <v>6684</v>
      </c>
      <c r="I34" s="3">
        <v>9959</v>
      </c>
      <c r="J34" s="3">
        <v>7632</v>
      </c>
      <c r="K34" s="3">
        <v>9988</v>
      </c>
      <c r="L34" s="3">
        <v>7256</v>
      </c>
      <c r="M34" s="3">
        <v>11947</v>
      </c>
      <c r="N34" s="3">
        <v>8729</v>
      </c>
      <c r="O34" s="3">
        <v>6338</v>
      </c>
      <c r="P34" s="3">
        <v>6486</v>
      </c>
      <c r="Q34" s="3">
        <v>24288</v>
      </c>
      <c r="R34" s="3">
        <v>27247</v>
      </c>
      <c r="S34" s="3">
        <v>21925</v>
      </c>
      <c r="T34" s="3">
        <v>10566</v>
      </c>
      <c r="U34" s="3">
        <v>12418</v>
      </c>
      <c r="V34" s="3">
        <v>13596</v>
      </c>
      <c r="W34" s="3">
        <v>13897</v>
      </c>
      <c r="X34" s="3">
        <v>12654</v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">
      <c r="A35" s="3"/>
      <c r="B35" s="3"/>
      <c r="C35" s="3"/>
      <c r="D35" s="3" t="s">
        <v>106</v>
      </c>
      <c r="E35" s="3">
        <v>7607</v>
      </c>
      <c r="F35" s="3">
        <v>9456</v>
      </c>
      <c r="G35" s="3">
        <v>5862</v>
      </c>
      <c r="H35" s="3">
        <v>6690</v>
      </c>
      <c r="I35" s="3">
        <v>9962</v>
      </c>
      <c r="J35" s="3">
        <v>7699</v>
      </c>
      <c r="K35" s="3">
        <v>10028</v>
      </c>
      <c r="L35" s="3">
        <v>7312</v>
      </c>
      <c r="M35" s="3">
        <v>11981</v>
      </c>
      <c r="N35" s="3">
        <v>8802</v>
      </c>
      <c r="O35" s="3">
        <v>6418</v>
      </c>
      <c r="P35" s="3">
        <v>6615</v>
      </c>
      <c r="Q35" s="3">
        <v>24333</v>
      </c>
      <c r="R35" s="3">
        <v>27763</v>
      </c>
      <c r="S35" s="3">
        <v>22144</v>
      </c>
      <c r="T35" s="3">
        <v>10612</v>
      </c>
      <c r="U35" s="3">
        <v>12890</v>
      </c>
      <c r="V35" s="3">
        <v>13611</v>
      </c>
      <c r="W35" s="3">
        <v>13970</v>
      </c>
      <c r="X35" s="3">
        <v>12655</v>
      </c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">
      <c r="A36" s="3"/>
      <c r="B36" s="3"/>
      <c r="C36" s="3"/>
      <c r="D36" s="3" t="s">
        <v>107</v>
      </c>
      <c r="E36" s="65">
        <f>AVERAGE(E34:E35)</f>
        <v>7605</v>
      </c>
      <c r="F36" s="65">
        <f t="shared" ref="F36" si="26">AVERAGE(F34:F35)</f>
        <v>9402</v>
      </c>
      <c r="G36" s="65">
        <f t="shared" ref="G36" si="27">AVERAGE(G34:G35)</f>
        <v>5832.5</v>
      </c>
      <c r="H36" s="65">
        <f t="shared" ref="H36" si="28">AVERAGE(H34:H35)</f>
        <v>6687</v>
      </c>
      <c r="I36" s="65">
        <f t="shared" ref="I36" si="29">AVERAGE(I34:I35)</f>
        <v>9960.5</v>
      </c>
      <c r="J36" s="65">
        <f t="shared" ref="J36" si="30">AVERAGE(J34:J35)</f>
        <v>7665.5</v>
      </c>
      <c r="K36" s="65">
        <f t="shared" ref="K36" si="31">AVERAGE(K34:K35)</f>
        <v>10008</v>
      </c>
      <c r="L36" s="65">
        <f t="shared" ref="L36" si="32">AVERAGE(L34:L35)</f>
        <v>7284</v>
      </c>
      <c r="M36" s="65">
        <f t="shared" ref="M36" si="33">AVERAGE(M34:M35)</f>
        <v>11964</v>
      </c>
      <c r="N36" s="65">
        <f t="shared" ref="N36" si="34">AVERAGE(N34:N35)</f>
        <v>8765.5</v>
      </c>
      <c r="O36" s="65">
        <f t="shared" ref="O36" si="35">AVERAGE(O34:O35)</f>
        <v>6378</v>
      </c>
      <c r="P36" s="65">
        <f t="shared" ref="P36" si="36">AVERAGE(P34:P35)</f>
        <v>6550.5</v>
      </c>
      <c r="Q36" s="65">
        <f t="shared" ref="Q36" si="37">AVERAGE(Q34:Q35)</f>
        <v>24310.5</v>
      </c>
      <c r="R36" s="65">
        <f t="shared" ref="R36" si="38">AVERAGE(R34:R35)</f>
        <v>27505</v>
      </c>
      <c r="S36" s="65">
        <f t="shared" ref="S36" si="39">AVERAGE(S34:S35)</f>
        <v>22034.5</v>
      </c>
      <c r="T36" s="65">
        <f t="shared" ref="T36" si="40">AVERAGE(T34:T35)</f>
        <v>10589</v>
      </c>
      <c r="U36" s="65">
        <f t="shared" ref="U36" si="41">AVERAGE(U34:U35)</f>
        <v>12654</v>
      </c>
      <c r="V36" s="65">
        <f t="shared" ref="V36" si="42">AVERAGE(V34:V35)</f>
        <v>13603.5</v>
      </c>
      <c r="W36" s="65">
        <f t="shared" ref="W36" si="43">AVERAGE(W34:W35)</f>
        <v>13933.5</v>
      </c>
      <c r="X36" s="65">
        <f t="shared" ref="X36" si="44">AVERAGE(X34:X35)</f>
        <v>12654.5</v>
      </c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">
      <c r="A37" s="3"/>
      <c r="B37" s="3"/>
      <c r="C37" s="3"/>
      <c r="D37" s="3"/>
      <c r="E37" s="65"/>
      <c r="F37" s="65"/>
      <c r="G37" s="65"/>
      <c r="H37" s="65"/>
      <c r="I37" s="65"/>
      <c r="J37" s="65"/>
      <c r="K37" s="65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">
      <c r="A38" s="3"/>
      <c r="B38" s="3"/>
      <c r="C38" s="17" t="s">
        <v>100</v>
      </c>
      <c r="D38" s="3" t="s">
        <v>105</v>
      </c>
      <c r="E38" s="3">
        <v>7700</v>
      </c>
      <c r="F38" s="3">
        <v>9622</v>
      </c>
      <c r="G38" s="3">
        <v>6024</v>
      </c>
      <c r="H38" s="3">
        <v>6960</v>
      </c>
      <c r="I38" s="3">
        <v>10245</v>
      </c>
      <c r="J38" s="3">
        <v>7837</v>
      </c>
      <c r="K38" s="3">
        <v>10418</v>
      </c>
      <c r="L38" s="3">
        <v>7464</v>
      </c>
      <c r="M38" s="3">
        <v>12200</v>
      </c>
      <c r="N38" s="3">
        <v>8981</v>
      </c>
      <c r="O38" s="3">
        <v>6579</v>
      </c>
      <c r="P38" s="3">
        <v>6750</v>
      </c>
      <c r="Q38" s="3">
        <v>24896</v>
      </c>
      <c r="R38" s="3">
        <v>29448</v>
      </c>
      <c r="S38" s="3">
        <v>22791</v>
      </c>
      <c r="T38" s="3">
        <v>10897</v>
      </c>
      <c r="U38" s="3">
        <v>13081</v>
      </c>
      <c r="V38" s="3">
        <v>13877</v>
      </c>
      <c r="W38" s="3">
        <v>14457</v>
      </c>
      <c r="X38" s="3">
        <v>13233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">
      <c r="A39" s="3"/>
      <c r="B39" s="3"/>
      <c r="C39" s="3"/>
      <c r="D39" s="3" t="s">
        <v>106</v>
      </c>
      <c r="E39" s="3">
        <v>7727</v>
      </c>
      <c r="F39" s="3">
        <v>9658</v>
      </c>
      <c r="G39" s="3">
        <v>6024</v>
      </c>
      <c r="H39" s="3">
        <v>6988</v>
      </c>
      <c r="I39" s="3">
        <v>10369</v>
      </c>
      <c r="J39" s="3">
        <v>7842</v>
      </c>
      <c r="K39" s="3">
        <v>10591</v>
      </c>
      <c r="L39" s="3">
        <v>7517</v>
      </c>
      <c r="M39" s="3">
        <v>12266</v>
      </c>
      <c r="N39" s="3">
        <v>9049</v>
      </c>
      <c r="O39" s="3">
        <v>6622</v>
      </c>
      <c r="P39" s="3">
        <v>6865</v>
      </c>
      <c r="Q39" s="3">
        <v>25839</v>
      </c>
      <c r="R39" s="3">
        <v>29639</v>
      </c>
      <c r="S39" s="3">
        <v>23029</v>
      </c>
      <c r="T39" s="3">
        <v>10958</v>
      </c>
      <c r="U39" s="3">
        <v>13131</v>
      </c>
      <c r="V39" s="3">
        <v>14196</v>
      </c>
      <c r="W39" s="3">
        <v>15024</v>
      </c>
      <c r="X39" s="3">
        <v>13351</v>
      </c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">
      <c r="A40" s="3"/>
      <c r="B40" s="3"/>
      <c r="C40" s="3"/>
      <c r="D40" s="3" t="s">
        <v>107</v>
      </c>
      <c r="E40" s="65">
        <f>AVERAGE(E38:E39)</f>
        <v>7713.5</v>
      </c>
      <c r="F40" s="65">
        <f t="shared" ref="F40" si="45">AVERAGE(F38:F39)</f>
        <v>9640</v>
      </c>
      <c r="G40" s="65">
        <f t="shared" ref="G40" si="46">AVERAGE(G38:G39)</f>
        <v>6024</v>
      </c>
      <c r="H40" s="65">
        <f t="shared" ref="H40" si="47">AVERAGE(H38:H39)</f>
        <v>6974</v>
      </c>
      <c r="I40" s="65">
        <f t="shared" ref="I40" si="48">AVERAGE(I38:I39)</f>
        <v>10307</v>
      </c>
      <c r="J40" s="65">
        <f t="shared" ref="J40" si="49">AVERAGE(J38:J39)</f>
        <v>7839.5</v>
      </c>
      <c r="K40" s="65">
        <f t="shared" ref="K40" si="50">AVERAGE(K38:K39)</f>
        <v>10504.5</v>
      </c>
      <c r="L40" s="65">
        <f t="shared" ref="L40" si="51">AVERAGE(L38:L39)</f>
        <v>7490.5</v>
      </c>
      <c r="M40" s="65">
        <f t="shared" ref="M40" si="52">AVERAGE(M38:M39)</f>
        <v>12233</v>
      </c>
      <c r="N40" s="65">
        <f t="shared" ref="N40" si="53">AVERAGE(N38:N39)</f>
        <v>9015</v>
      </c>
      <c r="O40" s="65">
        <f t="shared" ref="O40" si="54">AVERAGE(O38:O39)</f>
        <v>6600.5</v>
      </c>
      <c r="P40" s="65">
        <f t="shared" ref="P40" si="55">AVERAGE(P38:P39)</f>
        <v>6807.5</v>
      </c>
      <c r="Q40" s="65">
        <f t="shared" ref="Q40" si="56">AVERAGE(Q38:Q39)</f>
        <v>25367.5</v>
      </c>
      <c r="R40" s="65">
        <f t="shared" ref="R40" si="57">AVERAGE(R38:R39)</f>
        <v>29543.5</v>
      </c>
      <c r="S40" s="65">
        <f t="shared" ref="S40" si="58">AVERAGE(S38:S39)</f>
        <v>22910</v>
      </c>
      <c r="T40" s="65">
        <f t="shared" ref="T40" si="59">AVERAGE(T38:T39)</f>
        <v>10927.5</v>
      </c>
      <c r="U40" s="65">
        <f t="shared" ref="U40" si="60">AVERAGE(U38:U39)</f>
        <v>13106</v>
      </c>
      <c r="V40" s="65">
        <f t="shared" ref="V40" si="61">AVERAGE(V38:V39)</f>
        <v>14036.5</v>
      </c>
      <c r="W40" s="65">
        <f t="shared" ref="W40" si="62">AVERAGE(W38:W39)</f>
        <v>14740.5</v>
      </c>
      <c r="X40" s="65">
        <f t="shared" ref="X40" si="63">AVERAGE(X38:X39)</f>
        <v>13292</v>
      </c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x14ac:dyDescent="0.2">
      <c r="A42" s="3" t="s">
        <v>78</v>
      </c>
      <c r="B42" s="3"/>
      <c r="C42" s="17" t="s">
        <v>102</v>
      </c>
      <c r="D42" s="3"/>
      <c r="E42" s="66">
        <f t="shared" ref="E42:K42" si="64">(E40-E36)/E40</f>
        <v>1.4066247488170092E-2</v>
      </c>
      <c r="F42" s="66">
        <f t="shared" si="64"/>
        <v>2.4688796680497924E-2</v>
      </c>
      <c r="G42" s="66">
        <f t="shared" si="64"/>
        <v>3.1789508632138114E-2</v>
      </c>
      <c r="H42" s="66">
        <f t="shared" si="64"/>
        <v>4.115285345569257E-2</v>
      </c>
      <c r="I42" s="66">
        <f t="shared" si="64"/>
        <v>3.3617929562433299E-2</v>
      </c>
      <c r="J42" s="66">
        <f t="shared" si="64"/>
        <v>2.2195293067159897E-2</v>
      </c>
      <c r="K42" s="66">
        <f t="shared" si="64"/>
        <v>4.726545766100243E-2</v>
      </c>
      <c r="L42" s="66">
        <f t="shared" ref="L42:X42" si="65">(L40-L36)/L40</f>
        <v>2.7568253120619453E-2</v>
      </c>
      <c r="M42" s="66">
        <f t="shared" si="65"/>
        <v>2.1989699991825391E-2</v>
      </c>
      <c r="N42" s="66">
        <f t="shared" si="65"/>
        <v>2.7676095396561285E-2</v>
      </c>
      <c r="O42" s="66">
        <f t="shared" si="65"/>
        <v>3.3709567457010835E-2</v>
      </c>
      <c r="P42" s="66">
        <f t="shared" si="65"/>
        <v>3.7752478883584281E-2</v>
      </c>
      <c r="Q42" s="66">
        <f t="shared" si="65"/>
        <v>4.1667487927466246E-2</v>
      </c>
      <c r="R42" s="66">
        <f t="shared" si="65"/>
        <v>6.8999949227410429E-2</v>
      </c>
      <c r="S42" s="66">
        <f t="shared" si="65"/>
        <v>3.8214753382802273E-2</v>
      </c>
      <c r="T42" s="66">
        <f t="shared" si="65"/>
        <v>3.0976893159460079E-2</v>
      </c>
      <c r="U42" s="66">
        <f t="shared" si="65"/>
        <v>3.4488020753853196E-2</v>
      </c>
      <c r="V42" s="66">
        <f t="shared" si="65"/>
        <v>3.0848145905318276E-2</v>
      </c>
      <c r="W42" s="66">
        <f t="shared" si="65"/>
        <v>5.4747125267121194E-2</v>
      </c>
      <c r="X42" s="66">
        <f t="shared" si="65"/>
        <v>4.7961179656936505E-2</v>
      </c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x14ac:dyDescent="0.2">
      <c r="A45" s="3"/>
      <c r="B45" s="14" t="s">
        <v>247</v>
      </c>
      <c r="C45" s="3"/>
      <c r="D45" s="17" t="s">
        <v>118</v>
      </c>
      <c r="E45" s="16" t="s">
        <v>69</v>
      </c>
      <c r="F45" s="16" t="s">
        <v>71</v>
      </c>
      <c r="G45" s="16" t="s">
        <v>72</v>
      </c>
      <c r="H45" s="16" t="s">
        <v>73</v>
      </c>
      <c r="I45" s="16" t="s">
        <v>74</v>
      </c>
      <c r="J45" s="16" t="s">
        <v>75</v>
      </c>
      <c r="K45" s="16" t="s">
        <v>76</v>
      </c>
      <c r="L45" s="16" t="s">
        <v>77</v>
      </c>
      <c r="M45" s="16" t="s">
        <v>80</v>
      </c>
      <c r="N45" s="16" t="s">
        <v>81</v>
      </c>
      <c r="O45" s="16" t="s">
        <v>82</v>
      </c>
      <c r="P45" s="16" t="s">
        <v>83</v>
      </c>
      <c r="Q45" s="16" t="s">
        <v>238</v>
      </c>
      <c r="R45" s="16" t="s">
        <v>239</v>
      </c>
      <c r="S45" s="16" t="s">
        <v>240</v>
      </c>
      <c r="T45" s="16" t="s">
        <v>248</v>
      </c>
      <c r="U45" s="16" t="s">
        <v>249</v>
      </c>
      <c r="V45" s="16" t="s">
        <v>250</v>
      </c>
      <c r="W45" s="16" t="s">
        <v>251</v>
      </c>
      <c r="X45" s="16" t="s">
        <v>252</v>
      </c>
      <c r="Y45" s="16" t="s">
        <v>253</v>
      </c>
      <c r="Z45" s="16" t="s">
        <v>254</v>
      </c>
      <c r="AA45" s="16" t="s">
        <v>255</v>
      </c>
      <c r="AB45" s="16" t="s">
        <v>256</v>
      </c>
      <c r="AC45" s="16" t="s">
        <v>257</v>
      </c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">
      <c r="A46" s="3"/>
      <c r="B46" s="3"/>
      <c r="C46" s="15"/>
      <c r="D46" s="17" t="s">
        <v>129</v>
      </c>
      <c r="E46" s="3">
        <v>7676</v>
      </c>
      <c r="F46" s="3">
        <v>8483</v>
      </c>
      <c r="G46" s="3">
        <v>9987</v>
      </c>
      <c r="H46" s="3">
        <v>8156</v>
      </c>
      <c r="I46" s="3">
        <v>9422</v>
      </c>
      <c r="J46" s="3">
        <v>4401</v>
      </c>
      <c r="K46" s="3">
        <v>6775</v>
      </c>
      <c r="L46" s="3">
        <v>9331</v>
      </c>
      <c r="M46" s="3">
        <v>7499</v>
      </c>
      <c r="N46" s="3">
        <v>6747</v>
      </c>
      <c r="O46" s="3">
        <v>9421</v>
      </c>
      <c r="P46" s="3">
        <v>6874</v>
      </c>
      <c r="Q46" s="3">
        <v>7670</v>
      </c>
      <c r="R46" s="3">
        <v>9575</v>
      </c>
      <c r="S46" s="3">
        <v>9366</v>
      </c>
      <c r="T46" s="3">
        <v>9407</v>
      </c>
      <c r="U46" s="3">
        <v>11481</v>
      </c>
      <c r="V46" s="3">
        <v>8458</v>
      </c>
      <c r="W46" s="3">
        <v>5500</v>
      </c>
      <c r="X46" s="3">
        <v>8963</v>
      </c>
      <c r="Y46" s="3">
        <v>7278</v>
      </c>
      <c r="Z46" s="3">
        <v>8898</v>
      </c>
      <c r="AA46" s="3">
        <v>10399</v>
      </c>
      <c r="AB46" s="3">
        <v>9866</v>
      </c>
      <c r="AC46" s="3">
        <v>8157</v>
      </c>
      <c r="AD46" s="3"/>
      <c r="AE46" s="3"/>
      <c r="AF46" s="3"/>
      <c r="AG46" s="3"/>
      <c r="AH46" s="3"/>
      <c r="AI46" s="3"/>
      <c r="AJ46" s="3"/>
      <c r="AK46" s="3"/>
      <c r="AL46" s="3"/>
    </row>
    <row r="47" spans="1:38" x14ac:dyDescent="0.2">
      <c r="A47" s="3"/>
      <c r="B47" s="3"/>
      <c r="C47" s="15"/>
      <c r="D47" s="17" t="s">
        <v>130</v>
      </c>
      <c r="E47" s="3">
        <v>7733</v>
      </c>
      <c r="F47" s="3">
        <v>8547</v>
      </c>
      <c r="G47" s="3">
        <v>10175</v>
      </c>
      <c r="H47" s="3">
        <v>8201</v>
      </c>
      <c r="I47" s="3">
        <v>10194</v>
      </c>
      <c r="J47" s="3">
        <v>4844</v>
      </c>
      <c r="K47" s="3">
        <v>6874</v>
      </c>
      <c r="L47" s="3">
        <v>10066</v>
      </c>
      <c r="M47" s="3">
        <v>8208</v>
      </c>
      <c r="N47" s="3">
        <v>6809</v>
      </c>
      <c r="O47" s="3">
        <v>9535</v>
      </c>
      <c r="P47" s="3">
        <v>7339</v>
      </c>
      <c r="Q47" s="3">
        <v>7695</v>
      </c>
      <c r="R47" s="3">
        <v>9622</v>
      </c>
      <c r="S47" s="3">
        <v>9452</v>
      </c>
      <c r="T47" s="3">
        <v>9538</v>
      </c>
      <c r="U47" s="3">
        <v>11549</v>
      </c>
      <c r="V47" s="3">
        <v>8534</v>
      </c>
      <c r="W47" s="3">
        <v>5524</v>
      </c>
      <c r="X47" s="3">
        <v>9092</v>
      </c>
      <c r="Y47" s="3">
        <v>7442</v>
      </c>
      <c r="Z47" s="3">
        <v>9072</v>
      </c>
      <c r="AA47" s="3">
        <v>10518</v>
      </c>
      <c r="AB47" s="3">
        <v>10044</v>
      </c>
      <c r="AC47" s="3">
        <v>8423</v>
      </c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">
      <c r="A48" s="3"/>
      <c r="B48" s="3"/>
      <c r="C48" s="15"/>
      <c r="D48" s="17" t="s">
        <v>131</v>
      </c>
      <c r="E48" s="3">
        <v>7838</v>
      </c>
      <c r="F48" s="3">
        <v>8798</v>
      </c>
      <c r="G48" s="3">
        <v>10237</v>
      </c>
      <c r="H48" s="3">
        <v>8272</v>
      </c>
      <c r="I48" s="3">
        <v>10324</v>
      </c>
      <c r="J48" s="3">
        <v>4893</v>
      </c>
      <c r="K48" s="3">
        <v>7002</v>
      </c>
      <c r="L48" s="3">
        <v>10114</v>
      </c>
      <c r="M48" s="3">
        <v>8443</v>
      </c>
      <c r="N48" s="3">
        <v>6868</v>
      </c>
      <c r="O48" s="3">
        <v>9556</v>
      </c>
      <c r="P48" s="3">
        <v>7470</v>
      </c>
      <c r="Q48" s="3">
        <v>7757</v>
      </c>
      <c r="R48" s="3">
        <v>9818</v>
      </c>
      <c r="S48" s="3">
        <v>9654</v>
      </c>
      <c r="T48" s="3">
        <v>9734</v>
      </c>
      <c r="U48" s="3">
        <v>11618</v>
      </c>
      <c r="V48" s="3">
        <v>8569</v>
      </c>
      <c r="W48" s="3">
        <v>5525</v>
      </c>
      <c r="X48" s="3">
        <v>9511</v>
      </c>
      <c r="Y48" s="3">
        <v>7567</v>
      </c>
      <c r="Z48" s="3">
        <v>9231</v>
      </c>
      <c r="AA48" s="3">
        <v>10550</v>
      </c>
      <c r="AB48" s="3">
        <v>10170</v>
      </c>
      <c r="AC48" s="3">
        <v>8465</v>
      </c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">
      <c r="A49" s="3"/>
      <c r="B49" s="3"/>
      <c r="C49" s="15"/>
      <c r="D49" s="17" t="s">
        <v>132</v>
      </c>
      <c r="E49" s="3">
        <v>7896</v>
      </c>
      <c r="F49" s="3">
        <v>9059</v>
      </c>
      <c r="G49" s="3">
        <v>10400</v>
      </c>
      <c r="H49" s="3">
        <v>8492</v>
      </c>
      <c r="I49" s="3">
        <v>10549</v>
      </c>
      <c r="J49" s="3">
        <v>4973</v>
      </c>
      <c r="K49" s="3">
        <v>7024</v>
      </c>
      <c r="L49" s="3">
        <v>10135</v>
      </c>
      <c r="M49" s="3">
        <v>8666</v>
      </c>
      <c r="N49" s="3">
        <v>6880</v>
      </c>
      <c r="O49" s="3">
        <v>9620</v>
      </c>
      <c r="P49" s="3">
        <v>7548</v>
      </c>
      <c r="Q49" s="3">
        <v>7817</v>
      </c>
      <c r="R49" s="3">
        <v>9868</v>
      </c>
      <c r="S49" s="3">
        <v>9670</v>
      </c>
      <c r="T49" s="3">
        <v>9877</v>
      </c>
      <c r="U49" s="3">
        <v>11892</v>
      </c>
      <c r="V49" s="3">
        <v>8666</v>
      </c>
      <c r="W49" s="3">
        <v>5718</v>
      </c>
      <c r="X49" s="3">
        <v>9653</v>
      </c>
      <c r="Y49" s="3">
        <v>7855</v>
      </c>
      <c r="Z49" s="3">
        <v>9333</v>
      </c>
      <c r="AA49" s="3">
        <v>10580</v>
      </c>
      <c r="AB49" s="3">
        <v>10969</v>
      </c>
      <c r="AC49" s="3">
        <v>8769</v>
      </c>
      <c r="AD49" s="3"/>
      <c r="AE49" s="3"/>
      <c r="AF49" s="3"/>
      <c r="AG49" s="3"/>
      <c r="AH49" s="3"/>
      <c r="AI49" s="3"/>
      <c r="AJ49" s="3"/>
      <c r="AK49" s="3"/>
      <c r="AL49" s="3"/>
    </row>
    <row r="50" spans="1:38" x14ac:dyDescent="0.2">
      <c r="A50" s="3"/>
      <c r="B50" s="3"/>
      <c r="C50" s="15"/>
      <c r="D50" s="17" t="s">
        <v>133</v>
      </c>
      <c r="E50" s="3">
        <v>9381</v>
      </c>
      <c r="F50" s="3">
        <v>9181</v>
      </c>
      <c r="G50" s="3">
        <v>12991</v>
      </c>
      <c r="H50" s="3">
        <v>9035</v>
      </c>
      <c r="I50" s="3">
        <v>12477</v>
      </c>
      <c r="J50" s="3">
        <v>5820</v>
      </c>
      <c r="K50" s="3">
        <v>7155</v>
      </c>
      <c r="L50" s="3">
        <v>15084</v>
      </c>
      <c r="M50" s="3">
        <v>12244</v>
      </c>
      <c r="N50" s="3">
        <v>7875</v>
      </c>
      <c r="O50" s="3">
        <v>9676</v>
      </c>
      <c r="P50" s="3">
        <v>10519</v>
      </c>
      <c r="Q50" s="3">
        <v>9126</v>
      </c>
      <c r="R50" s="3">
        <v>10387</v>
      </c>
      <c r="S50" s="3">
        <v>12417</v>
      </c>
      <c r="T50" s="3">
        <v>14192</v>
      </c>
      <c r="U50" s="3">
        <v>15885</v>
      </c>
      <c r="V50" s="3">
        <v>10491</v>
      </c>
      <c r="W50" s="3">
        <v>7746</v>
      </c>
      <c r="X50" s="3">
        <v>12269</v>
      </c>
      <c r="Y50" s="3">
        <v>12385</v>
      </c>
      <c r="Z50" s="3">
        <v>10677</v>
      </c>
      <c r="AA50" s="3">
        <v>12605</v>
      </c>
      <c r="AB50" s="3">
        <v>14637</v>
      </c>
      <c r="AC50" s="3">
        <v>11787</v>
      </c>
      <c r="AD50" s="3"/>
      <c r="AE50" s="3"/>
      <c r="AF50" s="3"/>
      <c r="AG50" s="3"/>
      <c r="AH50" s="3"/>
      <c r="AI50" s="3"/>
      <c r="AJ50" s="3"/>
      <c r="AK50" s="3"/>
      <c r="AL50" s="3"/>
    </row>
    <row r="51" spans="1:38" x14ac:dyDescent="0.2">
      <c r="A51" s="3"/>
      <c r="B51" s="3"/>
      <c r="C51" s="15"/>
      <c r="D51" s="17" t="s">
        <v>134</v>
      </c>
      <c r="E51" s="3">
        <v>9442</v>
      </c>
      <c r="F51" s="3">
        <v>10011</v>
      </c>
      <c r="G51" s="3">
        <v>13036</v>
      </c>
      <c r="H51" s="3">
        <v>9401</v>
      </c>
      <c r="I51" s="3">
        <v>13135</v>
      </c>
      <c r="J51" s="3">
        <v>5832</v>
      </c>
      <c r="K51" s="3">
        <v>11536</v>
      </c>
      <c r="L51" s="3">
        <v>15157</v>
      </c>
      <c r="M51" s="3">
        <v>12375</v>
      </c>
      <c r="N51" s="3">
        <v>7961</v>
      </c>
      <c r="O51" s="3">
        <v>9924</v>
      </c>
      <c r="P51" s="3">
        <v>10573</v>
      </c>
      <c r="Q51" s="3">
        <v>9133</v>
      </c>
      <c r="R51" s="3">
        <v>10536</v>
      </c>
      <c r="S51" s="3">
        <v>12624</v>
      </c>
      <c r="T51" s="3">
        <v>14292</v>
      </c>
      <c r="U51" s="3">
        <v>15902</v>
      </c>
      <c r="V51" s="3">
        <v>10634</v>
      </c>
      <c r="W51" s="3">
        <v>7834</v>
      </c>
      <c r="X51" s="3">
        <v>12927</v>
      </c>
      <c r="Y51" s="3">
        <v>12416</v>
      </c>
      <c r="Z51" s="3">
        <v>10814</v>
      </c>
      <c r="AA51" s="3">
        <v>12837</v>
      </c>
      <c r="AB51" s="3">
        <v>14908</v>
      </c>
      <c r="AC51" s="3">
        <v>11788</v>
      </c>
      <c r="AD51" s="3"/>
      <c r="AE51" s="3"/>
      <c r="AF51" s="3"/>
      <c r="AG51" s="3"/>
      <c r="AH51" s="3"/>
      <c r="AI51" s="3"/>
      <c r="AJ51" s="3"/>
      <c r="AK51" s="3"/>
      <c r="AL51" s="3"/>
    </row>
    <row r="52" spans="1:38" x14ac:dyDescent="0.2">
      <c r="A52" s="3"/>
      <c r="B52" s="3"/>
      <c r="C52" s="15"/>
      <c r="D52" s="17" t="s">
        <v>135</v>
      </c>
      <c r="E52" s="3">
        <v>9442</v>
      </c>
      <c r="F52" s="3">
        <v>10264</v>
      </c>
      <c r="G52" s="3">
        <v>13161</v>
      </c>
      <c r="H52" s="3">
        <v>9701</v>
      </c>
      <c r="I52" s="3">
        <v>13493</v>
      </c>
      <c r="J52" s="3">
        <v>5868</v>
      </c>
      <c r="K52" s="3">
        <v>11663</v>
      </c>
      <c r="L52" s="3">
        <v>15843</v>
      </c>
      <c r="M52" s="3">
        <v>12761</v>
      </c>
      <c r="N52" s="3">
        <v>8253</v>
      </c>
      <c r="O52" s="3">
        <v>10395</v>
      </c>
      <c r="P52" s="3">
        <v>10858</v>
      </c>
      <c r="Q52" s="3">
        <v>9171</v>
      </c>
      <c r="R52" s="3">
        <v>10603</v>
      </c>
      <c r="S52" s="3">
        <v>12669</v>
      </c>
      <c r="T52" s="3">
        <v>14301</v>
      </c>
      <c r="U52" s="3">
        <v>15974</v>
      </c>
      <c r="V52" s="3">
        <v>10827</v>
      </c>
      <c r="W52" s="3">
        <v>7937</v>
      </c>
      <c r="X52" s="3">
        <v>12952</v>
      </c>
      <c r="Y52" s="3">
        <v>12680</v>
      </c>
      <c r="Z52" s="3">
        <v>10849</v>
      </c>
      <c r="AA52" s="3">
        <v>12855</v>
      </c>
      <c r="AB52" s="3">
        <v>15054</v>
      </c>
      <c r="AC52" s="3">
        <v>12484</v>
      </c>
      <c r="AD52" s="3"/>
      <c r="AE52" s="3"/>
      <c r="AF52" s="3"/>
      <c r="AG52" s="3"/>
      <c r="AH52" s="3"/>
      <c r="AI52" s="3"/>
      <c r="AJ52" s="3"/>
      <c r="AK52" s="3"/>
      <c r="AL52" s="3"/>
    </row>
    <row r="53" spans="1:38" x14ac:dyDescent="0.2">
      <c r="A53" s="3"/>
      <c r="B53" s="3"/>
      <c r="C53" s="15"/>
      <c r="D53" s="17" t="s">
        <v>136</v>
      </c>
      <c r="E53" s="3">
        <v>9658</v>
      </c>
      <c r="F53" s="3">
        <v>11155</v>
      </c>
      <c r="G53" s="3">
        <v>13412</v>
      </c>
      <c r="H53" s="3">
        <v>9875</v>
      </c>
      <c r="I53" s="3">
        <v>14288</v>
      </c>
      <c r="J53" s="3">
        <v>6022</v>
      </c>
      <c r="K53" s="3">
        <v>11711</v>
      </c>
      <c r="L53" s="3">
        <v>16103</v>
      </c>
      <c r="M53" s="3">
        <v>13071</v>
      </c>
      <c r="N53" s="3">
        <v>8359</v>
      </c>
      <c r="O53" s="3">
        <v>10488</v>
      </c>
      <c r="P53" s="3">
        <v>11076</v>
      </c>
      <c r="Q53" s="3">
        <v>9314</v>
      </c>
      <c r="R53" s="3">
        <v>10706</v>
      </c>
      <c r="S53" s="3">
        <v>12881</v>
      </c>
      <c r="T53" s="3">
        <v>14520</v>
      </c>
      <c r="U53" s="3">
        <v>16033</v>
      </c>
      <c r="V53" s="3">
        <v>10831</v>
      </c>
      <c r="W53" s="3">
        <v>7944</v>
      </c>
      <c r="X53" s="3">
        <v>13228</v>
      </c>
      <c r="Y53" s="3">
        <v>12700</v>
      </c>
      <c r="Z53" s="3">
        <v>11125</v>
      </c>
      <c r="AA53" s="3">
        <v>13099</v>
      </c>
      <c r="AB53" s="3">
        <v>15251</v>
      </c>
      <c r="AC53" s="3">
        <v>12489</v>
      </c>
      <c r="AD53" s="3"/>
      <c r="AE53" s="3"/>
      <c r="AF53" s="3"/>
      <c r="AG53" s="3"/>
      <c r="AH53" s="3"/>
      <c r="AI53" s="3"/>
      <c r="AJ53" s="3"/>
      <c r="AK53" s="3"/>
      <c r="AL53" s="3"/>
    </row>
    <row r="54" spans="1:3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x14ac:dyDescent="0.2">
      <c r="A55" s="3"/>
      <c r="B55" s="3"/>
      <c r="C55" s="3"/>
      <c r="D55" s="3"/>
      <c r="E55" s="65"/>
      <c r="F55" s="65"/>
      <c r="G55" s="65"/>
      <c r="H55" s="65"/>
      <c r="I55" s="65"/>
      <c r="J55" s="65"/>
      <c r="K55" s="6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x14ac:dyDescent="0.2">
      <c r="A56" s="3"/>
      <c r="B56" s="3"/>
      <c r="C56" s="17" t="s">
        <v>99</v>
      </c>
      <c r="D56" s="3" t="s">
        <v>105</v>
      </c>
      <c r="E56" s="3">
        <v>7676</v>
      </c>
      <c r="F56" s="3">
        <v>8483</v>
      </c>
      <c r="G56" s="3">
        <v>9987</v>
      </c>
      <c r="H56" s="3">
        <v>8156</v>
      </c>
      <c r="I56" s="3">
        <v>9422</v>
      </c>
      <c r="J56" s="3">
        <v>4401</v>
      </c>
      <c r="K56" s="3">
        <v>6775</v>
      </c>
      <c r="L56" s="3">
        <v>9331</v>
      </c>
      <c r="M56" s="3">
        <v>7499</v>
      </c>
      <c r="N56" s="3">
        <v>6747</v>
      </c>
      <c r="O56" s="3">
        <v>9421</v>
      </c>
      <c r="P56" s="3">
        <v>6874</v>
      </c>
      <c r="Q56" s="3">
        <v>7670</v>
      </c>
      <c r="R56" s="3">
        <v>9575</v>
      </c>
      <c r="S56" s="3">
        <v>9366</v>
      </c>
      <c r="T56" s="3">
        <v>9407</v>
      </c>
      <c r="U56" s="3">
        <v>11481</v>
      </c>
      <c r="V56" s="3">
        <v>8458</v>
      </c>
      <c r="W56" s="3">
        <v>5500</v>
      </c>
      <c r="X56" s="3">
        <v>8963</v>
      </c>
      <c r="Y56" s="3">
        <v>7278</v>
      </c>
      <c r="Z56" s="3">
        <v>8898</v>
      </c>
      <c r="AA56" s="3">
        <v>10399</v>
      </c>
      <c r="AB56" s="3">
        <v>9866</v>
      </c>
      <c r="AC56" s="3">
        <v>8157</v>
      </c>
      <c r="AD56" s="3"/>
      <c r="AE56" s="3"/>
      <c r="AF56" s="3"/>
      <c r="AG56" s="3"/>
      <c r="AH56" s="3"/>
      <c r="AI56" s="3"/>
      <c r="AJ56" s="3"/>
      <c r="AK56" s="3"/>
      <c r="AL56" s="3"/>
    </row>
    <row r="57" spans="1:38" x14ac:dyDescent="0.2">
      <c r="A57" s="3"/>
      <c r="B57" s="3"/>
      <c r="C57" s="3"/>
      <c r="D57" s="3" t="s">
        <v>106</v>
      </c>
      <c r="E57" s="3">
        <v>7733</v>
      </c>
      <c r="F57" s="3">
        <v>8547</v>
      </c>
      <c r="G57" s="3">
        <v>10175</v>
      </c>
      <c r="H57" s="3">
        <v>8201</v>
      </c>
      <c r="I57" s="3">
        <v>10194</v>
      </c>
      <c r="J57" s="3">
        <v>4844</v>
      </c>
      <c r="K57" s="3">
        <v>6874</v>
      </c>
      <c r="L57" s="3">
        <v>10066</v>
      </c>
      <c r="M57" s="3">
        <v>8208</v>
      </c>
      <c r="N57" s="3">
        <v>6809</v>
      </c>
      <c r="O57" s="3">
        <v>9535</v>
      </c>
      <c r="P57" s="3">
        <v>7339</v>
      </c>
      <c r="Q57" s="3">
        <v>7695</v>
      </c>
      <c r="R57" s="3">
        <v>9622</v>
      </c>
      <c r="S57" s="3">
        <v>9452</v>
      </c>
      <c r="T57" s="3">
        <v>9538</v>
      </c>
      <c r="U57" s="3">
        <v>11549</v>
      </c>
      <c r="V57" s="3">
        <v>8534</v>
      </c>
      <c r="W57" s="3">
        <v>5524</v>
      </c>
      <c r="X57" s="3">
        <v>9092</v>
      </c>
      <c r="Y57" s="3">
        <v>7442</v>
      </c>
      <c r="Z57" s="3">
        <v>9072</v>
      </c>
      <c r="AA57" s="3">
        <v>10518</v>
      </c>
      <c r="AB57" s="3">
        <v>10044</v>
      </c>
      <c r="AC57" s="3">
        <v>8423</v>
      </c>
      <c r="AD57" s="3"/>
      <c r="AE57" s="3"/>
      <c r="AF57" s="3"/>
      <c r="AG57" s="3"/>
      <c r="AH57" s="3"/>
      <c r="AI57" s="3"/>
      <c r="AJ57" s="3"/>
      <c r="AK57" s="3"/>
      <c r="AL57" s="3"/>
    </row>
    <row r="58" spans="1:38" x14ac:dyDescent="0.2">
      <c r="A58" s="3"/>
      <c r="B58" s="3"/>
      <c r="C58" s="3"/>
      <c r="D58" s="3" t="s">
        <v>107</v>
      </c>
      <c r="E58" s="65">
        <f>AVERAGE(E56:E57)</f>
        <v>7704.5</v>
      </c>
      <c r="F58" s="65">
        <f t="shared" ref="F58" si="66">AVERAGE(F56:F57)</f>
        <v>8515</v>
      </c>
      <c r="G58" s="65">
        <f t="shared" ref="G58" si="67">AVERAGE(G56:G57)</f>
        <v>10081</v>
      </c>
      <c r="H58" s="65">
        <f t="shared" ref="H58" si="68">AVERAGE(H56:H57)</f>
        <v>8178.5</v>
      </c>
      <c r="I58" s="65">
        <f t="shared" ref="I58" si="69">AVERAGE(I56:I57)</f>
        <v>9808</v>
      </c>
      <c r="J58" s="65">
        <f t="shared" ref="J58" si="70">AVERAGE(J56:J57)</f>
        <v>4622.5</v>
      </c>
      <c r="K58" s="65">
        <f t="shared" ref="K58" si="71">AVERAGE(K56:K57)</f>
        <v>6824.5</v>
      </c>
      <c r="L58" s="65">
        <f t="shared" ref="L58" si="72">AVERAGE(L56:L57)</f>
        <v>9698.5</v>
      </c>
      <c r="M58" s="65">
        <f t="shared" ref="M58" si="73">AVERAGE(M56:M57)</f>
        <v>7853.5</v>
      </c>
      <c r="N58" s="65">
        <f t="shared" ref="N58" si="74">AVERAGE(N56:N57)</f>
        <v>6778</v>
      </c>
      <c r="O58" s="65">
        <f t="shared" ref="O58" si="75">AVERAGE(O56:O57)</f>
        <v>9478</v>
      </c>
      <c r="P58" s="65">
        <f t="shared" ref="P58" si="76">AVERAGE(P56:P57)</f>
        <v>7106.5</v>
      </c>
      <c r="Q58" s="65">
        <f t="shared" ref="Q58" si="77">AVERAGE(Q56:Q57)</f>
        <v>7682.5</v>
      </c>
      <c r="R58" s="65">
        <f t="shared" ref="R58" si="78">AVERAGE(R56:R57)</f>
        <v>9598.5</v>
      </c>
      <c r="S58" s="65">
        <f t="shared" ref="S58" si="79">AVERAGE(S56:S57)</f>
        <v>9409</v>
      </c>
      <c r="T58" s="65">
        <f t="shared" ref="T58" si="80">AVERAGE(T56:T57)</f>
        <v>9472.5</v>
      </c>
      <c r="U58" s="65">
        <f t="shared" ref="U58" si="81">AVERAGE(U56:U57)</f>
        <v>11515</v>
      </c>
      <c r="V58" s="65">
        <f t="shared" ref="V58" si="82">AVERAGE(V56:V57)</f>
        <v>8496</v>
      </c>
      <c r="W58" s="65">
        <f t="shared" ref="W58" si="83">AVERAGE(W56:W57)</f>
        <v>5512</v>
      </c>
      <c r="X58" s="65">
        <f t="shared" ref="X58" si="84">AVERAGE(X56:X57)</f>
        <v>9027.5</v>
      </c>
      <c r="Y58" s="65">
        <f t="shared" ref="Y58" si="85">AVERAGE(Y56:Y57)</f>
        <v>7360</v>
      </c>
      <c r="Z58" s="65">
        <f t="shared" ref="Z58" si="86">AVERAGE(Z56:Z57)</f>
        <v>8985</v>
      </c>
      <c r="AA58" s="65">
        <f t="shared" ref="AA58" si="87">AVERAGE(AA56:AA57)</f>
        <v>10458.5</v>
      </c>
      <c r="AB58" s="65">
        <f t="shared" ref="AB58" si="88">AVERAGE(AB56:AB57)</f>
        <v>9955</v>
      </c>
      <c r="AC58" s="65">
        <f t="shared" ref="AC58" si="89">AVERAGE(AC56:AC57)</f>
        <v>8290</v>
      </c>
      <c r="AD58" s="3"/>
      <c r="AE58" s="3"/>
      <c r="AF58" s="3"/>
      <c r="AG58" s="3"/>
      <c r="AH58" s="3"/>
      <c r="AI58" s="3"/>
      <c r="AJ58" s="3"/>
      <c r="AK58" s="3"/>
      <c r="AL58" s="3"/>
    </row>
    <row r="59" spans="1:38" x14ac:dyDescent="0.2">
      <c r="A59" s="3"/>
      <c r="B59" s="3"/>
      <c r="C59" s="3"/>
      <c r="D59" s="3"/>
      <c r="E59" s="65"/>
      <c r="F59" s="65"/>
      <c r="G59" s="65"/>
      <c r="H59" s="65"/>
      <c r="I59" s="65"/>
      <c r="J59" s="65"/>
      <c r="K59" s="65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spans="1:38" x14ac:dyDescent="0.2">
      <c r="A60" s="3"/>
      <c r="B60" s="3"/>
      <c r="C60" s="17" t="s">
        <v>100</v>
      </c>
      <c r="D60" s="3" t="s">
        <v>105</v>
      </c>
      <c r="E60" s="3">
        <v>9442</v>
      </c>
      <c r="F60" s="3">
        <v>10264</v>
      </c>
      <c r="G60" s="3">
        <v>13161</v>
      </c>
      <c r="H60" s="3">
        <v>9701</v>
      </c>
      <c r="I60" s="3">
        <v>13493</v>
      </c>
      <c r="J60" s="3">
        <v>5868</v>
      </c>
      <c r="K60" s="3">
        <v>11663</v>
      </c>
      <c r="L60" s="3">
        <v>15843</v>
      </c>
      <c r="M60" s="3">
        <v>12761</v>
      </c>
      <c r="N60" s="3">
        <v>8253</v>
      </c>
      <c r="O60" s="3">
        <v>10395</v>
      </c>
      <c r="P60" s="3">
        <v>10858</v>
      </c>
      <c r="Q60" s="3">
        <v>9171</v>
      </c>
      <c r="R60" s="3">
        <v>10603</v>
      </c>
      <c r="S60" s="3">
        <v>12669</v>
      </c>
      <c r="T60" s="3">
        <v>14301</v>
      </c>
      <c r="U60" s="3">
        <v>15974</v>
      </c>
      <c r="V60" s="3">
        <v>10827</v>
      </c>
      <c r="W60" s="3">
        <v>7937</v>
      </c>
      <c r="X60" s="3">
        <v>12952</v>
      </c>
      <c r="Y60" s="3">
        <v>12680</v>
      </c>
      <c r="Z60" s="3">
        <v>10849</v>
      </c>
      <c r="AA60" s="3">
        <v>12855</v>
      </c>
      <c r="AB60" s="3">
        <v>15054</v>
      </c>
      <c r="AC60" s="3">
        <v>12484</v>
      </c>
      <c r="AD60" s="3"/>
      <c r="AE60" s="3"/>
      <c r="AF60" s="3"/>
      <c r="AG60" s="3"/>
      <c r="AH60" s="3"/>
      <c r="AI60" s="3"/>
      <c r="AJ60" s="3"/>
      <c r="AK60" s="3"/>
      <c r="AL60" s="3"/>
    </row>
    <row r="61" spans="1:38" x14ac:dyDescent="0.2">
      <c r="A61" s="3"/>
      <c r="B61" s="3"/>
      <c r="C61" s="3"/>
      <c r="D61" s="3" t="s">
        <v>106</v>
      </c>
      <c r="E61" s="3">
        <v>9658</v>
      </c>
      <c r="F61" s="3">
        <v>11155</v>
      </c>
      <c r="G61" s="3">
        <v>13412</v>
      </c>
      <c r="H61" s="3">
        <v>9875</v>
      </c>
      <c r="I61" s="3">
        <v>14288</v>
      </c>
      <c r="J61" s="3">
        <v>6022</v>
      </c>
      <c r="K61" s="3">
        <v>11711</v>
      </c>
      <c r="L61" s="3">
        <v>16103</v>
      </c>
      <c r="M61" s="3">
        <v>13071</v>
      </c>
      <c r="N61" s="3">
        <v>8359</v>
      </c>
      <c r="O61" s="3">
        <v>10488</v>
      </c>
      <c r="P61" s="3">
        <v>11076</v>
      </c>
      <c r="Q61" s="3">
        <v>9314</v>
      </c>
      <c r="R61" s="3">
        <v>10706</v>
      </c>
      <c r="S61" s="3">
        <v>12881</v>
      </c>
      <c r="T61" s="3">
        <v>14520</v>
      </c>
      <c r="U61" s="3">
        <v>16033</v>
      </c>
      <c r="V61" s="3">
        <v>10831</v>
      </c>
      <c r="W61" s="3">
        <v>7944</v>
      </c>
      <c r="X61" s="3">
        <v>13228</v>
      </c>
      <c r="Y61" s="3">
        <v>12700</v>
      </c>
      <c r="Z61" s="3">
        <v>11125</v>
      </c>
      <c r="AA61" s="3">
        <v>13099</v>
      </c>
      <c r="AB61" s="3">
        <v>15251</v>
      </c>
      <c r="AC61" s="3">
        <v>12489</v>
      </c>
      <c r="AD61" s="3"/>
      <c r="AE61" s="3"/>
      <c r="AF61" s="3"/>
      <c r="AG61" s="3"/>
      <c r="AH61" s="3"/>
      <c r="AI61" s="3"/>
      <c r="AJ61" s="3"/>
      <c r="AK61" s="3"/>
      <c r="AL61" s="3"/>
    </row>
    <row r="62" spans="1:38" x14ac:dyDescent="0.2">
      <c r="A62" s="3"/>
      <c r="B62" s="3"/>
      <c r="C62" s="3"/>
      <c r="D62" s="3" t="s">
        <v>107</v>
      </c>
      <c r="E62" s="65">
        <f>AVERAGE(E60:E61)</f>
        <v>9550</v>
      </c>
      <c r="F62" s="65">
        <f t="shared" ref="F62" si="90">AVERAGE(F60:F61)</f>
        <v>10709.5</v>
      </c>
      <c r="G62" s="65">
        <f t="shared" ref="G62" si="91">AVERAGE(G60:G61)</f>
        <v>13286.5</v>
      </c>
      <c r="H62" s="65">
        <f t="shared" ref="H62" si="92">AVERAGE(H60:H61)</f>
        <v>9788</v>
      </c>
      <c r="I62" s="65">
        <f t="shared" ref="I62" si="93">AVERAGE(I60:I61)</f>
        <v>13890.5</v>
      </c>
      <c r="J62" s="65">
        <f t="shared" ref="J62" si="94">AVERAGE(J60:J61)</f>
        <v>5945</v>
      </c>
      <c r="K62" s="65">
        <f t="shared" ref="K62" si="95">AVERAGE(K60:K61)</f>
        <v>11687</v>
      </c>
      <c r="L62" s="65">
        <f t="shared" ref="L62" si="96">AVERAGE(L60:L61)</f>
        <v>15973</v>
      </c>
      <c r="M62" s="65">
        <f t="shared" ref="M62" si="97">AVERAGE(M60:M61)</f>
        <v>12916</v>
      </c>
      <c r="N62" s="65">
        <f t="shared" ref="N62" si="98">AVERAGE(N60:N61)</f>
        <v>8306</v>
      </c>
      <c r="O62" s="65">
        <f t="shared" ref="O62" si="99">AVERAGE(O60:O61)</f>
        <v>10441.5</v>
      </c>
      <c r="P62" s="65">
        <f t="shared" ref="P62" si="100">AVERAGE(P60:P61)</f>
        <v>10967</v>
      </c>
      <c r="Q62" s="65">
        <f t="shared" ref="Q62" si="101">AVERAGE(Q60:Q61)</f>
        <v>9242.5</v>
      </c>
      <c r="R62" s="65">
        <f t="shared" ref="R62" si="102">AVERAGE(R60:R61)</f>
        <v>10654.5</v>
      </c>
      <c r="S62" s="65">
        <f t="shared" ref="S62" si="103">AVERAGE(S60:S61)</f>
        <v>12775</v>
      </c>
      <c r="T62" s="65">
        <f t="shared" ref="T62" si="104">AVERAGE(T60:T61)</f>
        <v>14410.5</v>
      </c>
      <c r="U62" s="65">
        <f t="shared" ref="U62" si="105">AVERAGE(U60:U61)</f>
        <v>16003.5</v>
      </c>
      <c r="V62" s="65">
        <f t="shared" ref="V62" si="106">AVERAGE(V60:V61)</f>
        <v>10829</v>
      </c>
      <c r="W62" s="65">
        <f t="shared" ref="W62" si="107">AVERAGE(W60:W61)</f>
        <v>7940.5</v>
      </c>
      <c r="X62" s="65">
        <f t="shared" ref="X62" si="108">AVERAGE(X60:X61)</f>
        <v>13090</v>
      </c>
      <c r="Y62" s="65">
        <f t="shared" ref="Y62" si="109">AVERAGE(Y60:Y61)</f>
        <v>12690</v>
      </c>
      <c r="Z62" s="65">
        <f t="shared" ref="Z62" si="110">AVERAGE(Z60:Z61)</f>
        <v>10987</v>
      </c>
      <c r="AA62" s="65">
        <f t="shared" ref="AA62" si="111">AVERAGE(AA60:AA61)</f>
        <v>12977</v>
      </c>
      <c r="AB62" s="65">
        <f t="shared" ref="AB62" si="112">AVERAGE(AB60:AB61)</f>
        <v>15152.5</v>
      </c>
      <c r="AC62" s="65">
        <f t="shared" ref="AC62" si="113">AVERAGE(AC60:AC61)</f>
        <v>12486.5</v>
      </c>
      <c r="AD62" s="3"/>
      <c r="AE62" s="3"/>
      <c r="AF62" s="3"/>
      <c r="AG62" s="3"/>
      <c r="AH62" s="3"/>
      <c r="AI62" s="3"/>
      <c r="AJ62" s="3"/>
      <c r="AK62" s="3"/>
      <c r="AL62" s="3"/>
    </row>
    <row r="63" spans="1:3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x14ac:dyDescent="0.2">
      <c r="A64" s="3" t="s">
        <v>78</v>
      </c>
      <c r="B64" s="3"/>
      <c r="C64" s="17" t="s">
        <v>102</v>
      </c>
      <c r="D64" s="3"/>
      <c r="E64" s="66">
        <f t="shared" ref="E64:K64" si="114">(E62-E58)/E62</f>
        <v>0.19324607329842933</v>
      </c>
      <c r="F64" s="66">
        <f t="shared" si="114"/>
        <v>0.20491152714879313</v>
      </c>
      <c r="G64" s="66">
        <f t="shared" si="114"/>
        <v>0.24125992548827757</v>
      </c>
      <c r="H64" s="66">
        <f t="shared" si="114"/>
        <v>0.16443604413567633</v>
      </c>
      <c r="I64" s="66">
        <f t="shared" si="114"/>
        <v>0.2939059069147979</v>
      </c>
      <c r="J64" s="66">
        <f t="shared" si="114"/>
        <v>0.22245584524810766</v>
      </c>
      <c r="K64" s="66">
        <f t="shared" si="114"/>
        <v>0.41606058013177033</v>
      </c>
      <c r="L64" s="66">
        <f t="shared" ref="L64:AC64" si="115">(L62-L58)/L62</f>
        <v>0.39281913228573218</v>
      </c>
      <c r="M64" s="66">
        <f t="shared" si="115"/>
        <v>0.39195571384329514</v>
      </c>
      <c r="N64" s="66">
        <f t="shared" si="115"/>
        <v>0.18396339995184205</v>
      </c>
      <c r="O64" s="66">
        <f t="shared" si="115"/>
        <v>9.2276013982665328E-2</v>
      </c>
      <c r="P64" s="66">
        <f t="shared" si="115"/>
        <v>0.35201057718610379</v>
      </c>
      <c r="Q64" s="66">
        <f t="shared" si="115"/>
        <v>0.1687855017581823</v>
      </c>
      <c r="R64" s="66">
        <f t="shared" si="115"/>
        <v>9.9113050823595658E-2</v>
      </c>
      <c r="S64" s="66">
        <f t="shared" si="115"/>
        <v>0.26348336594911936</v>
      </c>
      <c r="T64" s="66">
        <f t="shared" si="115"/>
        <v>0.34266680545435618</v>
      </c>
      <c r="U64" s="66">
        <f t="shared" si="115"/>
        <v>0.28046989720998533</v>
      </c>
      <c r="V64" s="66">
        <f t="shared" si="115"/>
        <v>0.21544002216271124</v>
      </c>
      <c r="W64" s="66">
        <f t="shared" si="115"/>
        <v>0.30583716390655502</v>
      </c>
      <c r="X64" s="66">
        <f t="shared" si="115"/>
        <v>0.31035141329258975</v>
      </c>
      <c r="Y64" s="66">
        <f t="shared" si="115"/>
        <v>0.42001576044129235</v>
      </c>
      <c r="Z64" s="66">
        <f t="shared" si="115"/>
        <v>0.18221534540820969</v>
      </c>
      <c r="AA64" s="66">
        <f t="shared" si="115"/>
        <v>0.19407413115512059</v>
      </c>
      <c r="AB64" s="66">
        <f t="shared" si="115"/>
        <v>0.34301270417422869</v>
      </c>
      <c r="AC64" s="66">
        <f t="shared" si="115"/>
        <v>0.33608296960717576</v>
      </c>
      <c r="AD64" s="3"/>
      <c r="AE64" s="3"/>
      <c r="AF64" s="3"/>
      <c r="AG64" s="3"/>
      <c r="AH64" s="3"/>
      <c r="AI64" s="3"/>
      <c r="AJ64" s="3"/>
      <c r="AK64" s="3"/>
      <c r="AL64" s="3"/>
    </row>
    <row r="65" spans="1:3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x14ac:dyDescent="0.2">
      <c r="A67" s="3"/>
      <c r="B67" s="14" t="s">
        <v>258</v>
      </c>
      <c r="C67" s="3"/>
      <c r="D67" s="17" t="s">
        <v>118</v>
      </c>
      <c r="E67" s="16" t="s">
        <v>69</v>
      </c>
      <c r="F67" s="16" t="s">
        <v>71</v>
      </c>
      <c r="G67" s="16" t="s">
        <v>72</v>
      </c>
      <c r="H67" s="16" t="s">
        <v>73</v>
      </c>
      <c r="I67" s="16" t="s">
        <v>74</v>
      </c>
      <c r="J67" s="16" t="s">
        <v>75</v>
      </c>
      <c r="K67" s="16" t="s">
        <v>76</v>
      </c>
      <c r="L67" s="16" t="s">
        <v>77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x14ac:dyDescent="0.2">
      <c r="A68" s="3"/>
      <c r="B68" s="3"/>
      <c r="C68" s="15"/>
      <c r="D68" s="17" t="s">
        <v>129</v>
      </c>
      <c r="E68" s="3">
        <v>25300</v>
      </c>
      <c r="F68" s="3">
        <v>26429</v>
      </c>
      <c r="G68" s="3">
        <v>34380</v>
      </c>
      <c r="H68" s="3">
        <v>27747</v>
      </c>
      <c r="I68" s="3">
        <v>22639</v>
      </c>
      <c r="J68" s="3">
        <v>19341</v>
      </c>
      <c r="K68" s="3">
        <v>23579</v>
      </c>
      <c r="L68" s="3">
        <v>19937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x14ac:dyDescent="0.2">
      <c r="A69" s="3"/>
      <c r="B69" s="3"/>
      <c r="C69" s="15"/>
      <c r="D69" s="17" t="s">
        <v>130</v>
      </c>
      <c r="E69" s="3">
        <v>25468</v>
      </c>
      <c r="F69" s="3">
        <v>26932</v>
      </c>
      <c r="G69" s="3">
        <v>35085</v>
      </c>
      <c r="H69" s="3">
        <v>27843</v>
      </c>
      <c r="I69" s="3">
        <v>23049</v>
      </c>
      <c r="J69" s="3">
        <v>19574</v>
      </c>
      <c r="K69" s="3">
        <v>24228</v>
      </c>
      <c r="L69" s="3">
        <v>20639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x14ac:dyDescent="0.2">
      <c r="A70" s="3"/>
      <c r="B70" s="3"/>
      <c r="C70" s="15"/>
      <c r="D70" s="17" t="s">
        <v>131</v>
      </c>
      <c r="E70" s="3">
        <v>25891</v>
      </c>
      <c r="F70" s="3">
        <v>27611</v>
      </c>
      <c r="G70" s="3">
        <v>36783</v>
      </c>
      <c r="H70" s="3">
        <v>28149</v>
      </c>
      <c r="I70" s="3">
        <v>23102</v>
      </c>
      <c r="J70" s="3">
        <v>19701</v>
      </c>
      <c r="K70" s="3">
        <v>24441</v>
      </c>
      <c r="L70" s="3">
        <v>20681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x14ac:dyDescent="0.2">
      <c r="A71" s="3"/>
      <c r="B71" s="3"/>
      <c r="C71" s="15"/>
      <c r="D71" s="17" t="s">
        <v>132</v>
      </c>
      <c r="E71" s="3">
        <v>26222</v>
      </c>
      <c r="F71" s="3">
        <v>27966</v>
      </c>
      <c r="G71" s="3">
        <v>37596</v>
      </c>
      <c r="H71" s="3">
        <v>28376</v>
      </c>
      <c r="I71" s="3">
        <v>23223</v>
      </c>
      <c r="J71" s="3">
        <v>20090</v>
      </c>
      <c r="K71" s="3">
        <v>24462</v>
      </c>
      <c r="L71" s="3">
        <v>20915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x14ac:dyDescent="0.2">
      <c r="A72" s="3"/>
      <c r="B72" s="3"/>
      <c r="C72" s="15"/>
      <c r="D72" s="17" t="s">
        <v>133</v>
      </c>
      <c r="E72" s="3">
        <v>26422</v>
      </c>
      <c r="F72" s="3">
        <v>28564</v>
      </c>
      <c r="G72" s="3">
        <v>37648</v>
      </c>
      <c r="H72" s="3">
        <v>28383</v>
      </c>
      <c r="I72" s="3">
        <v>23583</v>
      </c>
      <c r="J72" s="3">
        <v>20297</v>
      </c>
      <c r="K72" s="3">
        <v>24548</v>
      </c>
      <c r="L72" s="3">
        <v>21042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x14ac:dyDescent="0.2">
      <c r="A73" s="3"/>
      <c r="B73" s="3"/>
      <c r="C73" s="15"/>
      <c r="D73" s="17" t="s">
        <v>134</v>
      </c>
      <c r="E73" s="3">
        <v>26811</v>
      </c>
      <c r="F73" s="3">
        <v>29160</v>
      </c>
      <c r="G73" s="3">
        <v>37675</v>
      </c>
      <c r="H73" s="3">
        <v>28603</v>
      </c>
      <c r="I73" s="3">
        <v>23744</v>
      </c>
      <c r="J73" s="3">
        <v>21024</v>
      </c>
      <c r="K73" s="3">
        <v>24614</v>
      </c>
      <c r="L73" s="3">
        <v>21363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x14ac:dyDescent="0.2">
      <c r="A75" s="3"/>
      <c r="B75" s="3"/>
      <c r="C75" s="3"/>
      <c r="D75" s="3"/>
      <c r="E75" s="65"/>
      <c r="F75" s="65"/>
      <c r="G75" s="65"/>
      <c r="H75" s="65"/>
      <c r="I75" s="65"/>
      <c r="J75" s="65"/>
      <c r="K75" s="65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x14ac:dyDescent="0.2">
      <c r="A76" s="3"/>
      <c r="B76" s="3"/>
      <c r="C76" s="17" t="s">
        <v>99</v>
      </c>
      <c r="D76" s="3" t="s">
        <v>105</v>
      </c>
      <c r="E76" s="3">
        <v>25300</v>
      </c>
      <c r="F76" s="3">
        <v>26429</v>
      </c>
      <c r="G76" s="3">
        <v>34380</v>
      </c>
      <c r="H76" s="3">
        <v>27747</v>
      </c>
      <c r="I76" s="3">
        <v>22639</v>
      </c>
      <c r="J76" s="3">
        <v>19341</v>
      </c>
      <c r="K76" s="3">
        <v>23579</v>
      </c>
      <c r="L76" s="3">
        <v>19937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x14ac:dyDescent="0.2">
      <c r="A77" s="3"/>
      <c r="B77" s="3"/>
      <c r="C77" s="3"/>
      <c r="D77" s="3" t="s">
        <v>106</v>
      </c>
      <c r="E77" s="3">
        <v>25468</v>
      </c>
      <c r="F77" s="3">
        <v>26932</v>
      </c>
      <c r="G77" s="3">
        <v>35085</v>
      </c>
      <c r="H77" s="3">
        <v>27843</v>
      </c>
      <c r="I77" s="3">
        <v>23049</v>
      </c>
      <c r="J77" s="3">
        <v>19574</v>
      </c>
      <c r="K77" s="3">
        <v>24228</v>
      </c>
      <c r="L77" s="3">
        <v>20639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x14ac:dyDescent="0.2">
      <c r="A78" s="3"/>
      <c r="B78" s="3"/>
      <c r="C78" s="3"/>
      <c r="D78" s="3" t="s">
        <v>107</v>
      </c>
      <c r="E78" s="65">
        <f>AVERAGE(E76:E77)</f>
        <v>25384</v>
      </c>
      <c r="F78" s="65">
        <f t="shared" ref="F78" si="116">AVERAGE(F76:F77)</f>
        <v>26680.5</v>
      </c>
      <c r="G78" s="65">
        <f t="shared" ref="G78" si="117">AVERAGE(G76:G77)</f>
        <v>34732.5</v>
      </c>
      <c r="H78" s="65">
        <f t="shared" ref="H78" si="118">AVERAGE(H76:H77)</f>
        <v>27795</v>
      </c>
      <c r="I78" s="65">
        <f t="shared" ref="I78" si="119">AVERAGE(I76:I77)</f>
        <v>22844</v>
      </c>
      <c r="J78" s="65">
        <f t="shared" ref="J78" si="120">AVERAGE(J76:J77)</f>
        <v>19457.5</v>
      </c>
      <c r="K78" s="65">
        <f t="shared" ref="K78" si="121">AVERAGE(K76:K77)</f>
        <v>23903.5</v>
      </c>
      <c r="L78" s="65">
        <f t="shared" ref="L78" si="122">AVERAGE(L76:L77)</f>
        <v>20288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x14ac:dyDescent="0.2">
      <c r="A79" s="3"/>
      <c r="B79" s="3"/>
      <c r="C79" s="3"/>
      <c r="D79" s="3"/>
      <c r="E79" s="65"/>
      <c r="F79" s="65"/>
      <c r="G79" s="65"/>
      <c r="H79" s="65"/>
      <c r="I79" s="65"/>
      <c r="J79" s="65"/>
      <c r="K79" s="65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x14ac:dyDescent="0.2">
      <c r="A80" s="3"/>
      <c r="B80" s="3"/>
      <c r="C80" s="17" t="s">
        <v>100</v>
      </c>
      <c r="D80" s="3" t="s">
        <v>105</v>
      </c>
      <c r="E80" s="3">
        <v>26422</v>
      </c>
      <c r="F80" s="3">
        <v>28564</v>
      </c>
      <c r="G80" s="3">
        <v>37648</v>
      </c>
      <c r="H80" s="3">
        <v>28383</v>
      </c>
      <c r="I80" s="3">
        <v>23583</v>
      </c>
      <c r="J80" s="3">
        <v>20297</v>
      </c>
      <c r="K80" s="3">
        <v>24548</v>
      </c>
      <c r="L80" s="3">
        <v>21042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x14ac:dyDescent="0.2">
      <c r="A81" s="3"/>
      <c r="B81" s="3"/>
      <c r="C81" s="3"/>
      <c r="D81" s="3" t="s">
        <v>106</v>
      </c>
      <c r="E81" s="3">
        <v>26811</v>
      </c>
      <c r="F81" s="3">
        <v>29160</v>
      </c>
      <c r="G81" s="3">
        <v>37675</v>
      </c>
      <c r="H81" s="3">
        <v>28603</v>
      </c>
      <c r="I81" s="3">
        <v>23744</v>
      </c>
      <c r="J81" s="3">
        <v>21024</v>
      </c>
      <c r="K81" s="3">
        <v>24614</v>
      </c>
      <c r="L81" s="3">
        <v>21363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x14ac:dyDescent="0.2">
      <c r="A82" s="3"/>
      <c r="B82" s="3"/>
      <c r="C82" s="3"/>
      <c r="D82" s="3" t="s">
        <v>107</v>
      </c>
      <c r="E82" s="65">
        <f>AVERAGE(E80:E81)</f>
        <v>26616.5</v>
      </c>
      <c r="F82" s="65">
        <f t="shared" ref="F82" si="123">AVERAGE(F80:F81)</f>
        <v>28862</v>
      </c>
      <c r="G82" s="65">
        <f t="shared" ref="G82" si="124">AVERAGE(G80:G81)</f>
        <v>37661.5</v>
      </c>
      <c r="H82" s="65">
        <f t="shared" ref="H82" si="125">AVERAGE(H80:H81)</f>
        <v>28493</v>
      </c>
      <c r="I82" s="65">
        <f t="shared" ref="I82" si="126">AVERAGE(I80:I81)</f>
        <v>23663.5</v>
      </c>
      <c r="J82" s="65">
        <f t="shared" ref="J82" si="127">AVERAGE(J80:J81)</f>
        <v>20660.5</v>
      </c>
      <c r="K82" s="65">
        <f t="shared" ref="K82" si="128">AVERAGE(K80:K81)</f>
        <v>24581</v>
      </c>
      <c r="L82" s="65">
        <f t="shared" ref="L82" si="129">AVERAGE(L80:L81)</f>
        <v>21202.5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1:3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spans="1:38" x14ac:dyDescent="0.2">
      <c r="A84" s="3" t="s">
        <v>78</v>
      </c>
      <c r="B84" s="3"/>
      <c r="C84" s="17" t="s">
        <v>102</v>
      </c>
      <c r="D84" s="3"/>
      <c r="E84" s="66">
        <f t="shared" ref="E84:K84" si="130">(E82-E78)/E82</f>
        <v>4.6305862904589261E-2</v>
      </c>
      <c r="F84" s="66">
        <f t="shared" si="130"/>
        <v>7.5583812625597671E-2</v>
      </c>
      <c r="G84" s="66">
        <f t="shared" si="130"/>
        <v>7.7771729750541002E-2</v>
      </c>
      <c r="H84" s="66">
        <f t="shared" si="130"/>
        <v>2.4497244937353033E-2</v>
      </c>
      <c r="I84" s="66">
        <f t="shared" si="130"/>
        <v>3.4631394341496397E-2</v>
      </c>
      <c r="J84" s="66">
        <f t="shared" si="130"/>
        <v>5.8227051620241527E-2</v>
      </c>
      <c r="K84" s="66">
        <f t="shared" si="130"/>
        <v>2.7561938082258656E-2</v>
      </c>
      <c r="L84" s="66">
        <f t="shared" ref="L84" si="131">(L82-L78)/L82</f>
        <v>4.3131706166725625E-2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x14ac:dyDescent="0.2">
      <c r="A87" s="3"/>
      <c r="B87" s="14" t="s">
        <v>259</v>
      </c>
      <c r="C87" s="3"/>
      <c r="D87" s="17" t="s">
        <v>118</v>
      </c>
      <c r="E87" s="16" t="s">
        <v>69</v>
      </c>
      <c r="F87" s="16" t="s">
        <v>71</v>
      </c>
      <c r="G87" s="16" t="s">
        <v>72</v>
      </c>
      <c r="H87" s="16" t="s">
        <v>73</v>
      </c>
      <c r="I87" s="16" t="s">
        <v>74</v>
      </c>
      <c r="J87" s="16" t="s">
        <v>75</v>
      </c>
      <c r="K87" s="16" t="s">
        <v>76</v>
      </c>
      <c r="L87" s="16" t="s">
        <v>77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spans="1:38" x14ac:dyDescent="0.2">
      <c r="A88" s="3"/>
      <c r="B88" s="3"/>
      <c r="C88" s="15"/>
      <c r="D88" s="17" t="s">
        <v>129</v>
      </c>
      <c r="E88" s="3">
        <v>26057</v>
      </c>
      <c r="F88" s="3">
        <v>24549</v>
      </c>
      <c r="G88" s="3">
        <v>19482</v>
      </c>
      <c r="H88" s="3">
        <v>24008</v>
      </c>
      <c r="I88" s="3">
        <v>11046</v>
      </c>
      <c r="J88" s="3">
        <v>16666</v>
      </c>
      <c r="K88" s="3">
        <v>15598</v>
      </c>
      <c r="L88" s="3">
        <v>29559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spans="1:38" x14ac:dyDescent="0.2">
      <c r="A89" s="3"/>
      <c r="B89" s="3"/>
      <c r="C89" s="15"/>
      <c r="D89" s="17" t="s">
        <v>130</v>
      </c>
      <c r="E89" s="3">
        <v>26316</v>
      </c>
      <c r="F89" s="3">
        <v>24608</v>
      </c>
      <c r="G89" s="3">
        <v>20226</v>
      </c>
      <c r="H89" s="3">
        <v>24106</v>
      </c>
      <c r="I89" s="3">
        <v>11176</v>
      </c>
      <c r="J89" s="3">
        <v>16678</v>
      </c>
      <c r="K89" s="3">
        <v>16141</v>
      </c>
      <c r="L89" s="3">
        <v>29588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spans="1:38" x14ac:dyDescent="0.2">
      <c r="A90" s="3"/>
      <c r="B90" s="3"/>
      <c r="C90" s="15"/>
      <c r="D90" s="17" t="s">
        <v>131</v>
      </c>
      <c r="E90" s="3">
        <v>26368</v>
      </c>
      <c r="F90" s="3">
        <v>25089</v>
      </c>
      <c r="G90" s="3">
        <v>20898</v>
      </c>
      <c r="H90" s="3">
        <v>24108</v>
      </c>
      <c r="I90" s="3">
        <v>11439</v>
      </c>
      <c r="J90" s="3">
        <v>16704</v>
      </c>
      <c r="K90" s="3">
        <v>16511</v>
      </c>
      <c r="L90" s="3">
        <v>30014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spans="1:38" x14ac:dyDescent="0.2">
      <c r="A91" s="3"/>
      <c r="B91" s="3"/>
      <c r="C91" s="15"/>
      <c r="D91" s="17" t="s">
        <v>132</v>
      </c>
      <c r="E91" s="3">
        <v>26547</v>
      </c>
      <c r="F91" s="3">
        <v>25097</v>
      </c>
      <c r="G91" s="3">
        <v>20904</v>
      </c>
      <c r="H91" s="3">
        <v>24126</v>
      </c>
      <c r="I91" s="3">
        <v>11865</v>
      </c>
      <c r="J91" s="3">
        <v>16855</v>
      </c>
      <c r="K91" s="3">
        <v>16541</v>
      </c>
      <c r="L91" s="3">
        <v>30396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spans="1:38" x14ac:dyDescent="0.2">
      <c r="A92" s="3"/>
      <c r="B92" s="3"/>
      <c r="C92" s="15"/>
      <c r="D92" s="17" t="s">
        <v>133</v>
      </c>
      <c r="E92" s="3">
        <v>27289</v>
      </c>
      <c r="F92" s="3">
        <v>25102</v>
      </c>
      <c r="G92" s="3">
        <v>20929</v>
      </c>
      <c r="H92" s="3">
        <v>24283</v>
      </c>
      <c r="I92" s="3">
        <v>11872</v>
      </c>
      <c r="J92" s="3">
        <v>16866</v>
      </c>
      <c r="K92" s="3">
        <v>16654</v>
      </c>
      <c r="L92" s="3">
        <v>31048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spans="1:38" x14ac:dyDescent="0.2">
      <c r="A93" s="3"/>
      <c r="B93" s="3"/>
      <c r="C93" s="15"/>
      <c r="D93" s="17" t="s">
        <v>134</v>
      </c>
      <c r="E93" s="3">
        <v>27322</v>
      </c>
      <c r="F93" s="3">
        <v>25647</v>
      </c>
      <c r="G93" s="3">
        <v>20983</v>
      </c>
      <c r="H93" s="3">
        <v>24513</v>
      </c>
      <c r="I93" s="3">
        <v>11910</v>
      </c>
      <c r="J93" s="3">
        <v>16888</v>
      </c>
      <c r="K93" s="3">
        <v>16904</v>
      </c>
      <c r="L93" s="3">
        <v>31876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spans="1:3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spans="1:38" x14ac:dyDescent="0.2">
      <c r="A95" s="3"/>
      <c r="B95" s="3"/>
      <c r="C95" s="3"/>
      <c r="D95" s="3"/>
      <c r="E95" s="65"/>
      <c r="F95" s="65"/>
      <c r="G95" s="65"/>
      <c r="H95" s="65"/>
      <c r="I95" s="65"/>
      <c r="J95" s="65"/>
      <c r="K95" s="65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spans="1:38" x14ac:dyDescent="0.2">
      <c r="A96" s="3"/>
      <c r="B96" s="3"/>
      <c r="C96" s="17" t="s">
        <v>99</v>
      </c>
      <c r="D96" s="3" t="s">
        <v>105</v>
      </c>
      <c r="E96" s="3">
        <v>26057</v>
      </c>
      <c r="F96" s="3">
        <v>24549</v>
      </c>
      <c r="G96" s="3">
        <v>19482</v>
      </c>
      <c r="H96" s="3">
        <v>24008</v>
      </c>
      <c r="I96" s="3">
        <v>11046</v>
      </c>
      <c r="J96" s="3">
        <v>16666</v>
      </c>
      <c r="K96" s="3">
        <v>15598</v>
      </c>
      <c r="L96" s="3">
        <v>29559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spans="1:38" x14ac:dyDescent="0.2">
      <c r="A97" s="3"/>
      <c r="B97" s="3"/>
      <c r="C97" s="3"/>
      <c r="D97" s="3" t="s">
        <v>106</v>
      </c>
      <c r="E97" s="3">
        <v>26316</v>
      </c>
      <c r="F97" s="3">
        <v>24608</v>
      </c>
      <c r="G97" s="3">
        <v>20226</v>
      </c>
      <c r="H97" s="3">
        <v>24106</v>
      </c>
      <c r="I97" s="3">
        <v>11176</v>
      </c>
      <c r="J97" s="3">
        <v>16678</v>
      </c>
      <c r="K97" s="3">
        <v>16141</v>
      </c>
      <c r="L97" s="3">
        <v>29588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spans="1:38" x14ac:dyDescent="0.2">
      <c r="A98" s="3"/>
      <c r="B98" s="3"/>
      <c r="C98" s="3"/>
      <c r="D98" s="3" t="s">
        <v>107</v>
      </c>
      <c r="E98" s="65">
        <f>AVERAGE(E96:E97)</f>
        <v>26186.5</v>
      </c>
      <c r="F98" s="65">
        <f t="shared" ref="F98" si="132">AVERAGE(F96:F97)</f>
        <v>24578.5</v>
      </c>
      <c r="G98" s="65">
        <f t="shared" ref="G98" si="133">AVERAGE(G96:G97)</f>
        <v>19854</v>
      </c>
      <c r="H98" s="65">
        <f t="shared" ref="H98" si="134">AVERAGE(H96:H97)</f>
        <v>24057</v>
      </c>
      <c r="I98" s="65">
        <f t="shared" ref="I98" si="135">AVERAGE(I96:I97)</f>
        <v>11111</v>
      </c>
      <c r="J98" s="65">
        <f t="shared" ref="J98" si="136">AVERAGE(J96:J97)</f>
        <v>16672</v>
      </c>
      <c r="K98" s="65">
        <f t="shared" ref="K98" si="137">AVERAGE(K96:K97)</f>
        <v>15869.5</v>
      </c>
      <c r="L98" s="65">
        <f t="shared" ref="L98" si="138">AVERAGE(L96:L97)</f>
        <v>29573.5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spans="1:38" x14ac:dyDescent="0.2">
      <c r="A99" s="3"/>
      <c r="B99" s="3"/>
      <c r="C99" s="3"/>
      <c r="D99" s="3"/>
      <c r="E99" s="65"/>
      <c r="F99" s="65"/>
      <c r="G99" s="65"/>
      <c r="H99" s="65"/>
      <c r="I99" s="65"/>
      <c r="J99" s="65"/>
      <c r="K99" s="65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spans="1:38" x14ac:dyDescent="0.2">
      <c r="A100" s="3"/>
      <c r="B100" s="3"/>
      <c r="C100" s="17" t="s">
        <v>100</v>
      </c>
      <c r="D100" s="3" t="s">
        <v>105</v>
      </c>
      <c r="E100" s="3">
        <v>27289</v>
      </c>
      <c r="F100" s="3">
        <v>25102</v>
      </c>
      <c r="G100" s="3">
        <v>20929</v>
      </c>
      <c r="H100" s="3">
        <v>24283</v>
      </c>
      <c r="I100" s="3">
        <v>11872</v>
      </c>
      <c r="J100" s="3">
        <v>16866</v>
      </c>
      <c r="K100" s="3">
        <v>16654</v>
      </c>
      <c r="L100" s="3">
        <v>31048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spans="1:38" x14ac:dyDescent="0.2">
      <c r="A101" s="3"/>
      <c r="B101" s="3"/>
      <c r="C101" s="3"/>
      <c r="D101" s="3" t="s">
        <v>106</v>
      </c>
      <c r="E101" s="3">
        <v>27322</v>
      </c>
      <c r="F101" s="3">
        <v>25647</v>
      </c>
      <c r="G101" s="3">
        <v>20983</v>
      </c>
      <c r="H101" s="3">
        <v>24513</v>
      </c>
      <c r="I101" s="3">
        <v>11910</v>
      </c>
      <c r="J101" s="3">
        <v>16888</v>
      </c>
      <c r="K101" s="3">
        <v>16904</v>
      </c>
      <c r="L101" s="3">
        <v>31876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spans="1:38" x14ac:dyDescent="0.2">
      <c r="A102" s="3"/>
      <c r="B102" s="3"/>
      <c r="C102" s="3"/>
      <c r="D102" s="3" t="s">
        <v>107</v>
      </c>
      <c r="E102" s="65">
        <f>AVERAGE(E100:E101)</f>
        <v>27305.5</v>
      </c>
      <c r="F102" s="65">
        <f t="shared" ref="F102" si="139">AVERAGE(F100:F101)</f>
        <v>25374.5</v>
      </c>
      <c r="G102" s="65">
        <f t="shared" ref="G102" si="140">AVERAGE(G100:G101)</f>
        <v>20956</v>
      </c>
      <c r="H102" s="65">
        <f t="shared" ref="H102" si="141">AVERAGE(H100:H101)</f>
        <v>24398</v>
      </c>
      <c r="I102" s="65">
        <f t="shared" ref="I102" si="142">AVERAGE(I100:I101)</f>
        <v>11891</v>
      </c>
      <c r="J102" s="65">
        <f t="shared" ref="J102" si="143">AVERAGE(J100:J101)</f>
        <v>16877</v>
      </c>
      <c r="K102" s="65">
        <f t="shared" ref="K102" si="144">AVERAGE(K100:K101)</f>
        <v>16779</v>
      </c>
      <c r="L102" s="65">
        <f t="shared" ref="L102" si="145">AVERAGE(L100:L101)</f>
        <v>31462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spans="1:3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spans="1:38" x14ac:dyDescent="0.2">
      <c r="A104" s="3" t="s">
        <v>78</v>
      </c>
      <c r="B104" s="3"/>
      <c r="C104" s="17" t="s">
        <v>102</v>
      </c>
      <c r="D104" s="3"/>
      <c r="E104" s="66">
        <f t="shared" ref="E104:K104" si="146">(E102-E98)/E102</f>
        <v>4.0980754792990425E-2</v>
      </c>
      <c r="F104" s="66">
        <f t="shared" si="146"/>
        <v>3.1370076257660251E-2</v>
      </c>
      <c r="G104" s="66">
        <f t="shared" si="146"/>
        <v>5.2586371444932237E-2</v>
      </c>
      <c r="H104" s="66">
        <f t="shared" si="146"/>
        <v>1.3976555455365193E-2</v>
      </c>
      <c r="I104" s="66">
        <f t="shared" si="146"/>
        <v>6.5595828778067453E-2</v>
      </c>
      <c r="J104" s="66">
        <f t="shared" si="146"/>
        <v>1.2146708538247319E-2</v>
      </c>
      <c r="K104" s="66">
        <f t="shared" si="146"/>
        <v>5.4204660587639314E-2</v>
      </c>
      <c r="L104" s="66">
        <f t="shared" ref="L104" si="147">(L102-L98)/L102</f>
        <v>6.0024791812345053E-2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spans="1:3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spans="1:3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spans="1:38" x14ac:dyDescent="0.2">
      <c r="A107" s="3"/>
      <c r="B107" s="14" t="s">
        <v>260</v>
      </c>
      <c r="C107" s="3"/>
      <c r="D107" s="17" t="s">
        <v>118</v>
      </c>
      <c r="E107" s="16" t="s">
        <v>69</v>
      </c>
      <c r="F107" s="16" t="s">
        <v>71</v>
      </c>
      <c r="G107" s="16" t="s">
        <v>72</v>
      </c>
      <c r="H107" s="16" t="s">
        <v>73</v>
      </c>
      <c r="I107" s="16" t="s">
        <v>74</v>
      </c>
      <c r="J107" s="16" t="s">
        <v>75</v>
      </c>
      <c r="K107" s="16" t="s">
        <v>76</v>
      </c>
      <c r="L107" s="16" t="s">
        <v>77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spans="1:38" x14ac:dyDescent="0.2">
      <c r="A108" s="3"/>
      <c r="B108" s="3"/>
      <c r="C108" s="15"/>
      <c r="D108" s="17" t="s">
        <v>129</v>
      </c>
      <c r="E108" s="3">
        <v>20506</v>
      </c>
      <c r="F108" s="3">
        <v>29265</v>
      </c>
      <c r="G108" s="3">
        <v>28514</v>
      </c>
      <c r="H108" s="3">
        <v>31442</v>
      </c>
      <c r="I108" s="3">
        <v>24279</v>
      </c>
      <c r="J108" s="3">
        <v>17703</v>
      </c>
      <c r="K108" s="3">
        <v>20552</v>
      </c>
      <c r="L108" s="3">
        <v>18306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spans="1:38" x14ac:dyDescent="0.2">
      <c r="A109" s="3"/>
      <c r="B109" s="3"/>
      <c r="C109" s="15"/>
      <c r="D109" s="17" t="s">
        <v>130</v>
      </c>
      <c r="E109" s="3">
        <v>20731</v>
      </c>
      <c r="F109" s="3">
        <v>29848</v>
      </c>
      <c r="G109" s="3">
        <v>28865</v>
      </c>
      <c r="H109" s="3">
        <v>31444</v>
      </c>
      <c r="I109" s="3">
        <v>25239</v>
      </c>
      <c r="J109" s="3">
        <v>17755</v>
      </c>
      <c r="K109" s="3">
        <v>20784</v>
      </c>
      <c r="L109" s="3">
        <v>18634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spans="1:38" x14ac:dyDescent="0.2">
      <c r="A110" s="3"/>
      <c r="B110" s="3"/>
      <c r="C110" s="15"/>
      <c r="D110" s="17" t="s">
        <v>131</v>
      </c>
      <c r="E110" s="3">
        <v>20835</v>
      </c>
      <c r="F110" s="3">
        <v>30061</v>
      </c>
      <c r="G110" s="3">
        <v>28998</v>
      </c>
      <c r="H110" s="3">
        <v>31501</v>
      </c>
      <c r="I110" s="3">
        <v>25516</v>
      </c>
      <c r="J110" s="3">
        <v>17818</v>
      </c>
      <c r="K110" s="3">
        <v>20796</v>
      </c>
      <c r="L110" s="3">
        <v>19511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spans="1:38" x14ac:dyDescent="0.2">
      <c r="A111" s="3"/>
      <c r="B111" s="3"/>
      <c r="C111" s="15"/>
      <c r="D111" s="17" t="s">
        <v>132</v>
      </c>
      <c r="E111" s="3">
        <v>21097</v>
      </c>
      <c r="F111" s="3">
        <v>30406</v>
      </c>
      <c r="G111" s="3">
        <v>29400</v>
      </c>
      <c r="H111" s="3">
        <v>31641</v>
      </c>
      <c r="I111" s="3">
        <v>25610</v>
      </c>
      <c r="J111" s="3">
        <v>18385</v>
      </c>
      <c r="K111" s="3">
        <v>20864</v>
      </c>
      <c r="L111" s="3">
        <v>19603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spans="1:38" x14ac:dyDescent="0.2">
      <c r="A112" s="3"/>
      <c r="B112" s="3"/>
      <c r="C112" s="15"/>
      <c r="D112" s="17" t="s">
        <v>133</v>
      </c>
      <c r="E112" s="3">
        <v>21107</v>
      </c>
      <c r="F112" s="3">
        <v>31252</v>
      </c>
      <c r="G112" s="3">
        <v>30462</v>
      </c>
      <c r="H112" s="3">
        <v>31666</v>
      </c>
      <c r="I112" s="3">
        <v>26342</v>
      </c>
      <c r="J112" s="3">
        <v>18666</v>
      </c>
      <c r="K112" s="3">
        <v>20943</v>
      </c>
      <c r="L112" s="3">
        <v>19745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spans="1:38" x14ac:dyDescent="0.2">
      <c r="A113" s="3"/>
      <c r="B113" s="3"/>
      <c r="C113" s="15"/>
      <c r="D113" s="17" t="s">
        <v>134</v>
      </c>
      <c r="E113" s="3">
        <v>21178</v>
      </c>
      <c r="F113" s="3">
        <v>31585</v>
      </c>
      <c r="G113" s="3">
        <v>30956</v>
      </c>
      <c r="H113" s="3">
        <v>32226</v>
      </c>
      <c r="I113" s="3">
        <v>26342</v>
      </c>
      <c r="J113" s="3">
        <v>18715</v>
      </c>
      <c r="K113" s="3">
        <v>20989</v>
      </c>
      <c r="L113" s="3">
        <v>20066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spans="1:3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spans="1:38" x14ac:dyDescent="0.2">
      <c r="A115" s="3"/>
      <c r="B115" s="3"/>
      <c r="C115" s="3"/>
      <c r="D115" s="3"/>
      <c r="E115" s="65"/>
      <c r="F115" s="65"/>
      <c r="G115" s="65"/>
      <c r="H115" s="65"/>
      <c r="I115" s="65"/>
      <c r="J115" s="65"/>
      <c r="K115" s="65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spans="1:38" x14ac:dyDescent="0.2">
      <c r="A116" s="3"/>
      <c r="B116" s="3"/>
      <c r="C116" s="17" t="s">
        <v>99</v>
      </c>
      <c r="D116" s="3" t="s">
        <v>105</v>
      </c>
      <c r="E116" s="3">
        <v>20506</v>
      </c>
      <c r="F116" s="3">
        <v>29265</v>
      </c>
      <c r="G116" s="3">
        <v>28514</v>
      </c>
      <c r="H116" s="3">
        <v>31442</v>
      </c>
      <c r="I116" s="3">
        <v>24279</v>
      </c>
      <c r="J116" s="3">
        <v>17703</v>
      </c>
      <c r="K116" s="3">
        <v>20552</v>
      </c>
      <c r="L116" s="3">
        <v>18306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spans="1:38" x14ac:dyDescent="0.2">
      <c r="A117" s="3"/>
      <c r="B117" s="3"/>
      <c r="C117" s="3"/>
      <c r="D117" s="3" t="s">
        <v>106</v>
      </c>
      <c r="E117" s="3">
        <v>20731</v>
      </c>
      <c r="F117" s="3">
        <v>29848</v>
      </c>
      <c r="G117" s="3">
        <v>28865</v>
      </c>
      <c r="H117" s="3">
        <v>31444</v>
      </c>
      <c r="I117" s="3">
        <v>25239</v>
      </c>
      <c r="J117" s="3">
        <v>17755</v>
      </c>
      <c r="K117" s="3">
        <v>20784</v>
      </c>
      <c r="L117" s="3">
        <v>18634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spans="1:38" x14ac:dyDescent="0.2">
      <c r="A118" s="3"/>
      <c r="B118" s="3"/>
      <c r="C118" s="3"/>
      <c r="D118" s="3" t="s">
        <v>107</v>
      </c>
      <c r="E118" s="65">
        <f>AVERAGE(E116:E117)</f>
        <v>20618.5</v>
      </c>
      <c r="F118" s="65">
        <f t="shared" ref="F118" si="148">AVERAGE(F116:F117)</f>
        <v>29556.5</v>
      </c>
      <c r="G118" s="65">
        <f t="shared" ref="G118" si="149">AVERAGE(G116:G117)</f>
        <v>28689.5</v>
      </c>
      <c r="H118" s="65">
        <f t="shared" ref="H118" si="150">AVERAGE(H116:H117)</f>
        <v>31443</v>
      </c>
      <c r="I118" s="65">
        <f t="shared" ref="I118" si="151">AVERAGE(I116:I117)</f>
        <v>24759</v>
      </c>
      <c r="J118" s="65">
        <f t="shared" ref="J118" si="152">AVERAGE(J116:J117)</f>
        <v>17729</v>
      </c>
      <c r="K118" s="65">
        <f t="shared" ref="K118" si="153">AVERAGE(K116:K117)</f>
        <v>20668</v>
      </c>
      <c r="L118" s="65">
        <f t="shared" ref="L118" si="154">AVERAGE(L116:L117)</f>
        <v>18470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spans="1:38" x14ac:dyDescent="0.2">
      <c r="A119" s="3"/>
      <c r="B119" s="3"/>
      <c r="C119" s="3"/>
      <c r="D119" s="3"/>
      <c r="E119" s="65"/>
      <c r="F119" s="65"/>
      <c r="G119" s="65"/>
      <c r="H119" s="65"/>
      <c r="I119" s="65"/>
      <c r="J119" s="65"/>
      <c r="K119" s="65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spans="1:38" x14ac:dyDescent="0.2">
      <c r="A120" s="3"/>
      <c r="B120" s="3"/>
      <c r="C120" s="17" t="s">
        <v>100</v>
      </c>
      <c r="D120" s="3" t="s">
        <v>105</v>
      </c>
      <c r="E120" s="3">
        <v>21107</v>
      </c>
      <c r="F120" s="3">
        <v>31252</v>
      </c>
      <c r="G120" s="3">
        <v>30462</v>
      </c>
      <c r="H120" s="3">
        <v>31666</v>
      </c>
      <c r="I120" s="3">
        <v>26342</v>
      </c>
      <c r="J120" s="3">
        <v>18666</v>
      </c>
      <c r="K120" s="3">
        <v>20943</v>
      </c>
      <c r="L120" s="3">
        <v>19745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spans="1:38" x14ac:dyDescent="0.2">
      <c r="A121" s="3"/>
      <c r="B121" s="3"/>
      <c r="C121" s="3"/>
      <c r="D121" s="3" t="s">
        <v>106</v>
      </c>
      <c r="E121" s="3">
        <v>21178</v>
      </c>
      <c r="F121" s="3">
        <v>31585</v>
      </c>
      <c r="G121" s="3">
        <v>30956</v>
      </c>
      <c r="H121" s="3">
        <v>32226</v>
      </c>
      <c r="I121" s="3">
        <v>26342</v>
      </c>
      <c r="J121" s="3">
        <v>18715</v>
      </c>
      <c r="K121" s="3">
        <v>20989</v>
      </c>
      <c r="L121" s="3">
        <v>20066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spans="1:38" x14ac:dyDescent="0.2">
      <c r="A122" s="3"/>
      <c r="B122" s="3"/>
      <c r="C122" s="3"/>
      <c r="D122" s="3" t="s">
        <v>107</v>
      </c>
      <c r="E122" s="65">
        <f>AVERAGE(E120:E121)</f>
        <v>21142.5</v>
      </c>
      <c r="F122" s="65">
        <f t="shared" ref="F122" si="155">AVERAGE(F120:F121)</f>
        <v>31418.5</v>
      </c>
      <c r="G122" s="65">
        <f t="shared" ref="G122" si="156">AVERAGE(G120:G121)</f>
        <v>30709</v>
      </c>
      <c r="H122" s="65">
        <f t="shared" ref="H122" si="157">AVERAGE(H120:H121)</f>
        <v>31946</v>
      </c>
      <c r="I122" s="65">
        <f t="shared" ref="I122" si="158">AVERAGE(I120:I121)</f>
        <v>26342</v>
      </c>
      <c r="J122" s="65">
        <f t="shared" ref="J122" si="159">AVERAGE(J120:J121)</f>
        <v>18690.5</v>
      </c>
      <c r="K122" s="65">
        <f t="shared" ref="K122" si="160">AVERAGE(K120:K121)</f>
        <v>20966</v>
      </c>
      <c r="L122" s="65">
        <f t="shared" ref="L122" si="161">AVERAGE(L120:L121)</f>
        <v>19905.5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spans="1:3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spans="1:38" x14ac:dyDescent="0.2">
      <c r="A124" s="3" t="s">
        <v>78</v>
      </c>
      <c r="B124" s="3"/>
      <c r="C124" s="17" t="s">
        <v>102</v>
      </c>
      <c r="D124" s="3"/>
      <c r="E124" s="66">
        <f t="shared" ref="E124:K124" si="162">(E122-E118)/E122</f>
        <v>2.4784202435851957E-2</v>
      </c>
      <c r="F124" s="66">
        <f t="shared" si="162"/>
        <v>5.9264446106593247E-2</v>
      </c>
      <c r="G124" s="66">
        <f t="shared" si="162"/>
        <v>6.5762480054707084E-2</v>
      </c>
      <c r="H124" s="66">
        <f t="shared" si="162"/>
        <v>1.5745320227884555E-2</v>
      </c>
      <c r="I124" s="66">
        <f t="shared" si="162"/>
        <v>6.009414623035457E-2</v>
      </c>
      <c r="J124" s="66">
        <f t="shared" si="162"/>
        <v>5.1443246569112651E-2</v>
      </c>
      <c r="K124" s="66">
        <f t="shared" si="162"/>
        <v>1.4213488505198893E-2</v>
      </c>
      <c r="L124" s="66">
        <f t="shared" ref="L124" si="163">(L122-L118)/L122</f>
        <v>7.211574690412198E-2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spans="1:3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spans="1:3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spans="1:3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spans="1:3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spans="1:3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spans="1:3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spans="1:3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spans="1:3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spans="1:3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spans="1:3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spans="1:3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spans="1:3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spans="1:3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spans="1:3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spans="1:3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spans="1:3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spans="1:3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spans="1:3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spans="1:3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spans="1:3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spans="1:3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spans="1:3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spans="1:3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spans="1:3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spans="1:3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spans="1:3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spans="1:3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spans="1:3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spans="1:3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spans="1:3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spans="1:3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spans="1:3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spans="1:3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spans="1:3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spans="1:3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spans="1:3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spans="1:3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spans="1:3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spans="1:3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spans="1:3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spans="1:3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spans="1:3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spans="1:3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spans="1:3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spans="1:3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spans="1:3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spans="1:3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spans="1:3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spans="1:3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spans="1:3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spans="1:3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spans="1:3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spans="1:3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spans="1:3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spans="1:3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spans="1:3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spans="1:3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spans="1:3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spans="1:3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spans="1:3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spans="1:3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spans="1:3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spans="1:3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spans="1:3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spans="1:3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spans="1:3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spans="1:3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spans="1:3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spans="1:3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spans="1:3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spans="1:3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spans="1:3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spans="1:3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spans="1:3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spans="1:3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spans="1:3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spans="1:3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spans="1:3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spans="1:3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spans="1:3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spans="1:3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spans="1:3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spans="1:3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spans="1:3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spans="1:3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spans="1:3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spans="1:3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spans="1:3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spans="1:3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spans="1:3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spans="1:3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spans="1:3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spans="1:3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spans="1:3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spans="1:3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spans="1:3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spans="1:3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spans="1:3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spans="1:3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spans="1:3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spans="1:3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spans="1:3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spans="1:3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spans="1:3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spans="1:3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spans="1:3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</sheetData>
  <phoneticPr fontId="7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24357-AA95-3A4F-B748-CAE3CE48F582}">
  <dimension ref="A1:U39"/>
  <sheetViews>
    <sheetView workbookViewId="0">
      <selection activeCell="B50" sqref="B50"/>
    </sheetView>
  </sheetViews>
  <sheetFormatPr baseColWidth="10" defaultRowHeight="16" x14ac:dyDescent="0.2"/>
  <cols>
    <col min="1" max="1" width="15" customWidth="1"/>
    <col min="2" max="2" width="29.83203125" customWidth="1"/>
    <col min="3" max="3" width="23.1640625" customWidth="1"/>
  </cols>
  <sheetData>
    <row r="1" spans="1:21" x14ac:dyDescent="0.2">
      <c r="A1" s="4" t="s">
        <v>265</v>
      </c>
      <c r="B1" s="3"/>
      <c r="C1" s="3"/>
      <c r="D1" s="3"/>
      <c r="E1" s="3"/>
      <c r="F1" s="3"/>
      <c r="G1" s="7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3"/>
      <c r="B2" s="3"/>
      <c r="C2" s="3"/>
      <c r="D2" s="3"/>
      <c r="E2" s="3"/>
      <c r="F2" s="3"/>
      <c r="G2" s="7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4" t="s">
        <v>266</v>
      </c>
      <c r="B3" s="3"/>
      <c r="C3" s="3"/>
      <c r="D3" s="74" t="s">
        <v>267</v>
      </c>
      <c r="E3" s="74" t="s">
        <v>268</v>
      </c>
      <c r="F3" s="74" t="s">
        <v>269</v>
      </c>
      <c r="G3" s="73"/>
      <c r="H3" s="3"/>
      <c r="I3" s="74" t="s">
        <v>267</v>
      </c>
      <c r="J3" s="74" t="s">
        <v>268</v>
      </c>
      <c r="K3" s="74" t="s">
        <v>269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3"/>
      <c r="B4" s="72" t="s">
        <v>270</v>
      </c>
      <c r="C4" s="3" t="s">
        <v>271</v>
      </c>
      <c r="D4" s="75">
        <v>16.1890048980713</v>
      </c>
      <c r="E4" s="75">
        <v>20.939655303955078</v>
      </c>
      <c r="F4" s="75">
        <v>23.686641693115234</v>
      </c>
      <c r="G4" s="73"/>
      <c r="H4" s="3" t="s">
        <v>272</v>
      </c>
      <c r="I4" s="75">
        <v>15.760055541992188</v>
      </c>
      <c r="J4" s="75">
        <v>21.751625061035156</v>
      </c>
      <c r="K4" s="75">
        <v>25.332975387573242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">
      <c r="A5" s="3"/>
      <c r="B5" s="72"/>
      <c r="C5" s="3" t="s">
        <v>273</v>
      </c>
      <c r="D5" s="75">
        <v>15.985319137573242</v>
      </c>
      <c r="E5" s="75">
        <v>20.862777709960938</v>
      </c>
      <c r="F5" s="75">
        <v>23.734960556030273</v>
      </c>
      <c r="G5" s="73"/>
      <c r="H5" s="3" t="s">
        <v>274</v>
      </c>
      <c r="I5" s="75">
        <v>15.74945068359375</v>
      </c>
      <c r="J5" s="75">
        <v>21.653629302978516</v>
      </c>
      <c r="K5" s="75">
        <v>25.115032196044922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">
      <c r="A6" s="3"/>
      <c r="B6" s="72"/>
      <c r="C6" s="3" t="s">
        <v>275</v>
      </c>
      <c r="D6" s="75">
        <v>16.096826553344727</v>
      </c>
      <c r="E6" s="75">
        <v>20.849191665649414</v>
      </c>
      <c r="F6" s="75">
        <v>23.801246643066406</v>
      </c>
      <c r="G6" s="73"/>
      <c r="H6" s="3" t="s">
        <v>276</v>
      </c>
      <c r="I6" s="75">
        <v>15.779905319213867</v>
      </c>
      <c r="J6" s="75">
        <v>21.669639587402344</v>
      </c>
      <c r="K6" s="75">
        <v>25.504415512084961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">
      <c r="A7" s="3"/>
      <c r="B7" s="72"/>
      <c r="C7" s="3" t="s">
        <v>277</v>
      </c>
      <c r="D7" s="75">
        <v>15.976987838745117</v>
      </c>
      <c r="E7" s="75">
        <v>21.166629791259766</v>
      </c>
      <c r="F7" s="75">
        <v>23.979831695556641</v>
      </c>
      <c r="G7" s="73"/>
      <c r="H7" s="3" t="s">
        <v>278</v>
      </c>
      <c r="I7" s="75">
        <v>15.777764320373535</v>
      </c>
      <c r="J7" s="75">
        <v>21.027652740478516</v>
      </c>
      <c r="K7" s="75">
        <v>24.816356658935547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">
      <c r="A8" s="3"/>
      <c r="B8" s="72"/>
      <c r="C8" s="3" t="s">
        <v>279</v>
      </c>
      <c r="D8" s="75">
        <v>15.917880058288574</v>
      </c>
      <c r="E8" s="75">
        <v>21.012901306152344</v>
      </c>
      <c r="F8" s="75">
        <v>23.796062469482422</v>
      </c>
      <c r="G8" s="73"/>
      <c r="H8" s="3" t="s">
        <v>280</v>
      </c>
      <c r="I8" s="75">
        <v>15.551716804504395</v>
      </c>
      <c r="J8" s="75">
        <v>21.024391174316406</v>
      </c>
      <c r="K8" s="75">
        <v>24.858558654785156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">
      <c r="A9" s="3"/>
      <c r="B9" s="72"/>
      <c r="C9" s="3" t="s">
        <v>281</v>
      </c>
      <c r="D9" s="75">
        <v>15.959707260131836</v>
      </c>
      <c r="E9" s="75">
        <v>21.01582145690918</v>
      </c>
      <c r="F9" s="75">
        <v>23.900634765625</v>
      </c>
      <c r="G9" s="73"/>
      <c r="H9" s="3" t="s">
        <v>282</v>
      </c>
      <c r="I9" s="75">
        <v>15.712993621826172</v>
      </c>
      <c r="J9" s="75">
        <v>21.181013107299805</v>
      </c>
      <c r="K9" s="75">
        <v>25.004997253417969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">
      <c r="A10" s="3"/>
      <c r="B10" s="72"/>
      <c r="C10" s="3" t="s">
        <v>283</v>
      </c>
      <c r="D10" s="75">
        <v>15.97696590423584</v>
      </c>
      <c r="E10" s="75">
        <v>20.600452423095703</v>
      </c>
      <c r="F10" s="75">
        <v>24.258478164672852</v>
      </c>
      <c r="G10" s="73"/>
      <c r="H10" s="3" t="s">
        <v>284</v>
      </c>
      <c r="I10" s="75">
        <v>15.262038230895996</v>
      </c>
      <c r="J10" s="75">
        <v>20.999929428100586</v>
      </c>
      <c r="K10" s="75">
        <v>24.526309967041016</v>
      </c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">
      <c r="A11" s="3"/>
      <c r="B11" s="72"/>
      <c r="C11" s="3" t="s">
        <v>285</v>
      </c>
      <c r="D11" s="75">
        <v>15.861876487731934</v>
      </c>
      <c r="E11" s="75">
        <v>20.592739105224609</v>
      </c>
      <c r="F11" s="75">
        <v>24.165931701660156</v>
      </c>
      <c r="G11" s="73"/>
      <c r="H11" s="3" t="s">
        <v>286</v>
      </c>
      <c r="I11" s="75">
        <v>15.36698055267334</v>
      </c>
      <c r="J11" s="75">
        <v>21.029296875</v>
      </c>
      <c r="K11" s="75">
        <v>24.513473510742188</v>
      </c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">
      <c r="A12" s="3"/>
      <c r="B12" s="72"/>
      <c r="C12" s="3" t="s">
        <v>287</v>
      </c>
      <c r="D12" s="75">
        <v>15.957134246826172</v>
      </c>
      <c r="E12" s="75">
        <v>20.655485153198242</v>
      </c>
      <c r="F12" s="75">
        <v>24.099725723266602</v>
      </c>
      <c r="G12" s="73"/>
      <c r="H12" s="3" t="s">
        <v>288</v>
      </c>
      <c r="I12" s="75">
        <v>15.220952987670898</v>
      </c>
      <c r="J12" s="75">
        <v>20.948667526245117</v>
      </c>
      <c r="K12" s="75">
        <v>24.436872482299805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">
      <c r="A13" s="3"/>
      <c r="B13" s="72"/>
      <c r="C13" s="3" t="s">
        <v>289</v>
      </c>
      <c r="D13" s="75">
        <v>15.601930618286133</v>
      </c>
      <c r="E13" s="75">
        <v>20.545080184936523</v>
      </c>
      <c r="F13" s="75">
        <v>23.544795989990234</v>
      </c>
      <c r="G13" s="73"/>
      <c r="H13" s="3" t="s">
        <v>290</v>
      </c>
      <c r="I13" s="75">
        <v>15.814973831176758</v>
      </c>
      <c r="J13" s="75">
        <v>21.406805038452148</v>
      </c>
      <c r="K13" s="75">
        <v>24.496709823608398</v>
      </c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">
      <c r="A14" s="3"/>
      <c r="B14" s="72"/>
      <c r="C14" s="3" t="s">
        <v>291</v>
      </c>
      <c r="D14" s="75">
        <v>15.615934371948242</v>
      </c>
      <c r="E14" s="75">
        <v>20.470788955688477</v>
      </c>
      <c r="F14" s="75">
        <v>23.313095092773438</v>
      </c>
      <c r="G14" s="73"/>
      <c r="H14" s="3" t="s">
        <v>292</v>
      </c>
      <c r="I14" s="75">
        <v>15.583074569702148</v>
      </c>
      <c r="J14" s="75">
        <v>21.319225311279297</v>
      </c>
      <c r="K14" s="75">
        <v>24.616491317749023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">
      <c r="A15" s="3"/>
      <c r="B15" s="72"/>
      <c r="C15" s="3" t="s">
        <v>293</v>
      </c>
      <c r="D15" s="75">
        <v>15.718774795532227</v>
      </c>
      <c r="E15" s="75">
        <v>20.61663818359375</v>
      </c>
      <c r="F15" s="75">
        <v>23.542791366577148</v>
      </c>
      <c r="G15" s="73"/>
      <c r="H15" s="3" t="s">
        <v>294</v>
      </c>
      <c r="I15" s="75">
        <v>15.176786422729492</v>
      </c>
      <c r="J15" s="75">
        <v>21.244756698608398</v>
      </c>
      <c r="K15" s="75">
        <v>24.649923324584961</v>
      </c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">
      <c r="A16" s="3"/>
      <c r="B16" s="7"/>
      <c r="C16" s="3"/>
      <c r="D16" s="3"/>
      <c r="E16" s="3"/>
      <c r="F16" s="3"/>
      <c r="G16" s="7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">
      <c r="A17" s="3"/>
      <c r="B17" s="72" t="s">
        <v>295</v>
      </c>
      <c r="C17" s="2" t="s">
        <v>93</v>
      </c>
      <c r="D17" s="75">
        <f>AVERAGE(D4:D6)</f>
        <v>16.090383529663089</v>
      </c>
      <c r="E17" s="75">
        <f t="shared" ref="E17:F17" si="0">AVERAGE(E4:E6)</f>
        <v>20.883874893188477</v>
      </c>
      <c r="F17" s="75">
        <f t="shared" si="0"/>
        <v>23.740949630737305</v>
      </c>
      <c r="G17" s="73"/>
      <c r="H17" s="2" t="s">
        <v>96</v>
      </c>
      <c r="I17" s="75">
        <f>AVERAGE(I4:I6)</f>
        <v>15.763137181599935</v>
      </c>
      <c r="J17" s="75">
        <f t="shared" ref="J17:K17" si="1">AVERAGE(J4:J6)</f>
        <v>21.691631317138672</v>
      </c>
      <c r="K17" s="75">
        <f t="shared" si="1"/>
        <v>25.317474365234375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">
      <c r="A18" s="3"/>
      <c r="B18" s="72"/>
      <c r="C18" s="2" t="s">
        <v>94</v>
      </c>
      <c r="D18" s="75">
        <f>AVERAGE(D7:D9)</f>
        <v>15.95152505238851</v>
      </c>
      <c r="E18" s="75">
        <f>AVERAGE(E7:E9)</f>
        <v>21.065117518107098</v>
      </c>
      <c r="F18" s="75">
        <f>AVERAGE(F7:F9)</f>
        <v>23.892176310221355</v>
      </c>
      <c r="G18" s="73"/>
      <c r="H18" s="2" t="s">
        <v>97</v>
      </c>
      <c r="I18" s="75">
        <f>AVERAGE(I7:I9)</f>
        <v>15.680824915568033</v>
      </c>
      <c r="J18" s="75">
        <f>AVERAGE(J7:J9)</f>
        <v>21.077685674031574</v>
      </c>
      <c r="K18" s="75">
        <f>AVERAGE(K7:K9)</f>
        <v>24.893304189046223</v>
      </c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">
      <c r="A19" s="3"/>
      <c r="B19" s="72"/>
      <c r="C19" s="2" t="s">
        <v>95</v>
      </c>
      <c r="D19" s="75">
        <f>AVERAGE(D10:D12)</f>
        <v>15.931992212931315</v>
      </c>
      <c r="E19" s="75">
        <f>AVERAGE(E10:E12)</f>
        <v>20.616225560506184</v>
      </c>
      <c r="F19" s="75">
        <f>AVERAGE(F10:F12)</f>
        <v>24.174711863199871</v>
      </c>
      <c r="G19" s="73"/>
      <c r="H19" s="2" t="s">
        <v>98</v>
      </c>
      <c r="I19" s="75">
        <f>AVERAGE(I10:I12)</f>
        <v>15.283323923746744</v>
      </c>
      <c r="J19" s="75">
        <f>AVERAGE(J10:J12)</f>
        <v>20.992631276448567</v>
      </c>
      <c r="K19" s="75">
        <f>AVERAGE(K10:K12)</f>
        <v>24.492218653361004</v>
      </c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">
      <c r="A20" s="3"/>
      <c r="B20" s="72"/>
      <c r="C20" s="2" t="s">
        <v>204</v>
      </c>
      <c r="D20" s="75">
        <f>AVERAGE(D13:D15)</f>
        <v>15.645546595255533</v>
      </c>
      <c r="E20" s="75">
        <f>AVERAGE(E13:E15)</f>
        <v>20.544169108072918</v>
      </c>
      <c r="F20" s="75">
        <f>AVERAGE(F13:F15)</f>
        <v>23.466894149780273</v>
      </c>
      <c r="G20" s="73"/>
      <c r="H20" s="2" t="s">
        <v>206</v>
      </c>
      <c r="I20" s="75">
        <f>AVERAGE(I13:I15)</f>
        <v>15.524944941202799</v>
      </c>
      <c r="J20" s="75">
        <f>AVERAGE(J13:J15)</f>
        <v>21.323595682779949</v>
      </c>
      <c r="K20" s="75">
        <f>AVERAGE(K13:K15)</f>
        <v>24.587708155314129</v>
      </c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">
      <c r="A21" s="3"/>
      <c r="B21" s="71"/>
      <c r="C21" s="3"/>
      <c r="D21" s="3"/>
      <c r="E21" s="3"/>
      <c r="F21" s="75"/>
      <c r="G21" s="73"/>
      <c r="H21" s="3"/>
      <c r="I21" s="3"/>
      <c r="J21" s="3"/>
      <c r="K21" s="75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">
      <c r="A22" s="3"/>
      <c r="B22" s="72" t="s">
        <v>296</v>
      </c>
      <c r="C22" s="2" t="s">
        <v>93</v>
      </c>
      <c r="D22" s="3"/>
      <c r="E22" s="75">
        <f>E17-D17</f>
        <v>4.7934913635253871</v>
      </c>
      <c r="F22" s="75">
        <f>F17-D17</f>
        <v>7.6505661010742152</v>
      </c>
      <c r="G22" s="73"/>
      <c r="H22" s="2" t="s">
        <v>96</v>
      </c>
      <c r="I22" s="3"/>
      <c r="J22" s="75">
        <f>J17-I17</f>
        <v>5.9284941355387364</v>
      </c>
      <c r="K22" s="75">
        <f>K17-I17</f>
        <v>9.5543371836344395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">
      <c r="A23" s="3"/>
      <c r="B23" s="72"/>
      <c r="C23" s="2" t="s">
        <v>94</v>
      </c>
      <c r="D23" s="3"/>
      <c r="E23" s="75">
        <f>E18-D18</f>
        <v>5.1135924657185878</v>
      </c>
      <c r="F23" s="75">
        <f>F18-D18</f>
        <v>7.9406512578328456</v>
      </c>
      <c r="G23" s="73"/>
      <c r="H23" s="2" t="s">
        <v>97</v>
      </c>
      <c r="I23" s="3"/>
      <c r="J23" s="75">
        <f>J18-I18</f>
        <v>5.3968607584635411</v>
      </c>
      <c r="K23" s="75">
        <f>K18-I18</f>
        <v>9.2124792734781895</v>
      </c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">
      <c r="A24" s="3"/>
      <c r="B24" s="72"/>
      <c r="C24" s="2" t="s">
        <v>95</v>
      </c>
      <c r="D24" s="3"/>
      <c r="E24" s="75">
        <f>E19-D19</f>
        <v>4.6842333475748692</v>
      </c>
      <c r="F24" s="75">
        <f>F19-D19</f>
        <v>8.2427196502685565</v>
      </c>
      <c r="G24" s="73"/>
      <c r="H24" s="2" t="s">
        <v>98</v>
      </c>
      <c r="I24" s="3"/>
      <c r="J24" s="75">
        <f>J19-I19</f>
        <v>5.7093073527018223</v>
      </c>
      <c r="K24" s="75">
        <f>K19-I19</f>
        <v>9.2088947296142596</v>
      </c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2">
      <c r="A25" s="3"/>
      <c r="B25" s="72"/>
      <c r="C25" s="2" t="s">
        <v>204</v>
      </c>
      <c r="D25" s="75"/>
      <c r="E25" s="75">
        <f>E20-D20</f>
        <v>4.8986225128173846</v>
      </c>
      <c r="F25" s="75">
        <f>F20-D20</f>
        <v>7.8213475545247402</v>
      </c>
      <c r="G25" s="73"/>
      <c r="H25" s="2" t="s">
        <v>206</v>
      </c>
      <c r="I25" s="75"/>
      <c r="J25" s="75">
        <f>J20-I20</f>
        <v>5.7986507415771502</v>
      </c>
      <c r="K25" s="75">
        <f>K20-I20</f>
        <v>9.0627632141113299</v>
      </c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x14ac:dyDescent="0.2">
      <c r="A26" s="3"/>
      <c r="B26" s="7" t="s">
        <v>297</v>
      </c>
      <c r="C26" s="2" t="s">
        <v>298</v>
      </c>
      <c r="D26" s="75"/>
      <c r="E26" s="75">
        <f>AVERAGE(E22:E25)</f>
        <v>4.8724849224090576</v>
      </c>
      <c r="F26" s="75">
        <f>AVERAGE(F22:F25)</f>
        <v>7.9138211409250889</v>
      </c>
      <c r="G26" s="73"/>
      <c r="H26" s="2"/>
      <c r="I26" s="75"/>
      <c r="J26" s="75"/>
      <c r="K26" s="75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2">
      <c r="A27" s="3"/>
      <c r="B27" s="76"/>
      <c r="C27" s="3"/>
      <c r="D27" s="75"/>
      <c r="E27" s="75"/>
      <c r="F27" s="75"/>
      <c r="G27" s="7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7" x14ac:dyDescent="0.2">
      <c r="A28" s="3"/>
      <c r="B28" s="77" t="s">
        <v>299</v>
      </c>
      <c r="C28" s="2" t="s">
        <v>93</v>
      </c>
      <c r="D28" s="75"/>
      <c r="E28" s="75">
        <f>E22-E26</f>
        <v>-7.8993558883670545E-2</v>
      </c>
      <c r="F28" s="75">
        <f>F22-F26</f>
        <v>-0.26325503985087373</v>
      </c>
      <c r="G28" s="73"/>
      <c r="H28" s="2" t="s">
        <v>96</v>
      </c>
      <c r="I28" s="75"/>
      <c r="J28" s="75">
        <f>J22-E26</f>
        <v>1.0560092131296788</v>
      </c>
      <c r="K28" s="75">
        <f>K22-F26</f>
        <v>1.6405160427093506</v>
      </c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2">
      <c r="A29" s="3"/>
      <c r="B29" s="77"/>
      <c r="C29" s="2" t="s">
        <v>94</v>
      </c>
      <c r="D29" s="75"/>
      <c r="E29" s="75">
        <f>E23-E26</f>
        <v>0.24110754330953021</v>
      </c>
      <c r="F29" s="75">
        <f>F23-F26</f>
        <v>2.6830116907756718E-2</v>
      </c>
      <c r="G29" s="73"/>
      <c r="H29" s="2" t="s">
        <v>97</v>
      </c>
      <c r="I29" s="75"/>
      <c r="J29" s="75">
        <f>J23-E26</f>
        <v>0.52437583605448346</v>
      </c>
      <c r="K29" s="75">
        <f>K23-F26</f>
        <v>1.2986581325531006</v>
      </c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x14ac:dyDescent="0.2">
      <c r="A30" s="3"/>
      <c r="B30" s="77"/>
      <c r="C30" s="2" t="s">
        <v>95</v>
      </c>
      <c r="D30" s="3"/>
      <c r="E30" s="75">
        <f>E24-E26</f>
        <v>-0.18825157483418842</v>
      </c>
      <c r="F30" s="75">
        <f>F24-F26</f>
        <v>0.32889850934346754</v>
      </c>
      <c r="G30" s="73"/>
      <c r="H30" s="2" t="s">
        <v>98</v>
      </c>
      <c r="I30" s="3"/>
      <c r="J30" s="75">
        <f>J24-E26</f>
        <v>0.83682243029276471</v>
      </c>
      <c r="K30" s="75">
        <f>K24-F26</f>
        <v>1.2950735886891707</v>
      </c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2">
      <c r="A31" s="3"/>
      <c r="B31" s="77"/>
      <c r="C31" s="2" t="s">
        <v>204</v>
      </c>
      <c r="D31" s="75"/>
      <c r="E31" s="75">
        <f>E25-E26</f>
        <v>2.6137590408326972E-2</v>
      </c>
      <c r="F31" s="75">
        <f>F25-F26</f>
        <v>-9.2473586400348751E-2</v>
      </c>
      <c r="G31" s="73"/>
      <c r="H31" s="2" t="s">
        <v>206</v>
      </c>
      <c r="I31" s="75"/>
      <c r="J31" s="75">
        <f>J25-E26</f>
        <v>0.9261658191680926</v>
      </c>
      <c r="K31" s="75">
        <f>K25-F26</f>
        <v>1.148942073186241</v>
      </c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2">
      <c r="A32" s="3"/>
      <c r="B32" s="78"/>
      <c r="C32" s="3"/>
      <c r="D32" s="75"/>
      <c r="E32" s="75"/>
      <c r="F32" s="75"/>
      <c r="G32" s="73"/>
      <c r="H32" s="3"/>
      <c r="I32" s="75"/>
      <c r="J32" s="75"/>
      <c r="K32" s="75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34" x14ac:dyDescent="0.2">
      <c r="A33" s="79" t="s">
        <v>264</v>
      </c>
      <c r="B33" s="79" t="s">
        <v>300</v>
      </c>
      <c r="C33" s="2" t="s">
        <v>93</v>
      </c>
      <c r="D33" s="75"/>
      <c r="E33" s="80">
        <f t="shared" ref="E33:F36" si="2">2^-E28</f>
        <v>1.0562809094256156</v>
      </c>
      <c r="F33" s="80">
        <f t="shared" si="2"/>
        <v>1.2001835322498546</v>
      </c>
      <c r="G33" s="73"/>
      <c r="H33" s="2" t="s">
        <v>96</v>
      </c>
      <c r="I33" s="75"/>
      <c r="J33" s="80">
        <f t="shared" ref="J33:K36" si="3">2^-J28</f>
        <v>0.48096065588144571</v>
      </c>
      <c r="K33" s="80">
        <f t="shared" si="3"/>
        <v>0.32074172662316197</v>
      </c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2">
      <c r="A34" s="79"/>
      <c r="B34" s="79"/>
      <c r="C34" s="2" t="s">
        <v>94</v>
      </c>
      <c r="D34" s="75"/>
      <c r="E34" s="80">
        <f t="shared" si="2"/>
        <v>0.84609552346168604</v>
      </c>
      <c r="F34" s="80">
        <f t="shared" si="2"/>
        <v>0.9815746413754729</v>
      </c>
      <c r="G34" s="73"/>
      <c r="H34" s="2" t="s">
        <v>97</v>
      </c>
      <c r="I34" s="75"/>
      <c r="J34" s="80">
        <f t="shared" si="3"/>
        <v>0.6952598403274538</v>
      </c>
      <c r="K34" s="80">
        <f t="shared" si="3"/>
        <v>0.40650411660725777</v>
      </c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2">
      <c r="A35" s="79"/>
      <c r="B35" s="79"/>
      <c r="C35" s="2" t="s">
        <v>95</v>
      </c>
      <c r="D35" s="3"/>
      <c r="E35" s="80">
        <f t="shared" si="2"/>
        <v>1.1393820435030015</v>
      </c>
      <c r="F35" s="80">
        <f t="shared" si="2"/>
        <v>0.79614410392434343</v>
      </c>
      <c r="G35" s="73"/>
      <c r="H35" s="2" t="s">
        <v>98</v>
      </c>
      <c r="I35" s="3"/>
      <c r="J35" s="80">
        <f t="shared" si="3"/>
        <v>0.55987535063186245</v>
      </c>
      <c r="K35" s="80">
        <f t="shared" si="3"/>
        <v>0.40751537921129732</v>
      </c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x14ac:dyDescent="0.2">
      <c r="A36" s="79"/>
      <c r="B36" s="79"/>
      <c r="C36" s="2" t="s">
        <v>204</v>
      </c>
      <c r="D36" s="3"/>
      <c r="E36" s="80">
        <f t="shared" si="2"/>
        <v>0.98204593268018592</v>
      </c>
      <c r="F36" s="80">
        <f t="shared" si="2"/>
        <v>1.0661966737630773</v>
      </c>
      <c r="G36" s="73"/>
      <c r="H36" s="2" t="s">
        <v>206</v>
      </c>
      <c r="I36" s="3"/>
      <c r="J36" s="80">
        <f t="shared" si="3"/>
        <v>0.52625508765076556</v>
      </c>
      <c r="K36" s="80">
        <f t="shared" si="3"/>
        <v>0.45095579551797543</v>
      </c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x14ac:dyDescent="0.2">
      <c r="A37" s="3"/>
      <c r="B37" s="3"/>
      <c r="C37" s="3"/>
      <c r="D37" s="3"/>
      <c r="E37" s="3"/>
      <c r="F37" s="3"/>
      <c r="G37" s="7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x14ac:dyDescent="0.2">
      <c r="A38" s="3"/>
      <c r="B38" s="3"/>
      <c r="C38" s="3"/>
      <c r="D38" s="3"/>
      <c r="E38" s="3"/>
      <c r="F38" s="3"/>
      <c r="G38" s="7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x14ac:dyDescent="0.2">
      <c r="A39" s="3"/>
      <c r="B39" s="3"/>
      <c r="C39" s="3"/>
      <c r="D39" s="3"/>
      <c r="E39" s="3"/>
      <c r="F39" s="3"/>
      <c r="G39" s="7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1853-7E53-1E4D-AEF0-8C25D5D0143A}">
  <dimension ref="A1:AL740"/>
  <sheetViews>
    <sheetView tabSelected="1" topLeftCell="A215" workbookViewId="0">
      <selection activeCell="R350" sqref="R350:R352"/>
    </sheetView>
  </sheetViews>
  <sheetFormatPr baseColWidth="10" defaultRowHeight="16" x14ac:dyDescent="0.2"/>
  <sheetData>
    <row r="1" spans="1:38" x14ac:dyDescent="0.2">
      <c r="A1" s="4" t="s">
        <v>301</v>
      </c>
      <c r="B1" s="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8" x14ac:dyDescent="0.2">
      <c r="A2" s="4"/>
      <c r="B2" s="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8" x14ac:dyDescent="0.2">
      <c r="A3" s="4" t="s">
        <v>266</v>
      </c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8" x14ac:dyDescent="0.2">
      <c r="A4" s="4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8" x14ac:dyDescent="0.2">
      <c r="A5" s="81" t="s">
        <v>302</v>
      </c>
      <c r="B5" s="7"/>
      <c r="C5" s="4" t="s">
        <v>303</v>
      </c>
      <c r="D5" s="3"/>
      <c r="E5" s="3"/>
      <c r="F5" s="73"/>
      <c r="G5" s="3"/>
      <c r="H5" s="3"/>
      <c r="I5" s="3"/>
      <c r="J5" s="3"/>
      <c r="K5" s="3"/>
      <c r="L5" s="4" t="s">
        <v>304</v>
      </c>
      <c r="M5" s="3"/>
      <c r="N5" s="3"/>
      <c r="O5" s="3"/>
      <c r="P5" s="3"/>
      <c r="Q5" s="3"/>
      <c r="R5" s="3"/>
      <c r="S5" s="3"/>
      <c r="T5" s="3"/>
      <c r="U5" s="4" t="s">
        <v>305</v>
      </c>
      <c r="V5" s="3"/>
      <c r="W5" s="3"/>
      <c r="X5" s="3"/>
      <c r="Y5" s="3"/>
      <c r="Z5" s="3"/>
      <c r="AA5" s="3"/>
      <c r="AB5" s="3"/>
      <c r="AC5" s="3"/>
      <c r="AD5" s="4" t="s">
        <v>306</v>
      </c>
      <c r="AE5" s="3"/>
      <c r="AF5" s="3"/>
      <c r="AG5" s="3"/>
      <c r="AH5" s="3"/>
      <c r="AI5" s="3"/>
      <c r="AJ5" s="3"/>
      <c r="AK5" s="3"/>
      <c r="AL5" s="3"/>
    </row>
    <row r="6" spans="1:38" x14ac:dyDescent="0.2">
      <c r="A6" s="3"/>
      <c r="B6" s="7"/>
      <c r="C6" s="3"/>
      <c r="D6" s="74" t="s">
        <v>267</v>
      </c>
      <c r="E6" s="74" t="s">
        <v>302</v>
      </c>
      <c r="F6" s="73"/>
      <c r="G6" s="3"/>
      <c r="H6" s="74" t="s">
        <v>267</v>
      </c>
      <c r="I6" s="74" t="s">
        <v>302</v>
      </c>
      <c r="J6" s="3"/>
      <c r="K6" s="3"/>
      <c r="L6" s="3"/>
      <c r="M6" s="74" t="s">
        <v>267</v>
      </c>
      <c r="N6" s="74" t="s">
        <v>302</v>
      </c>
      <c r="O6" s="73"/>
      <c r="P6" s="3"/>
      <c r="Q6" s="74" t="s">
        <v>267</v>
      </c>
      <c r="R6" s="74" t="s">
        <v>302</v>
      </c>
      <c r="S6" s="3"/>
      <c r="T6" s="3"/>
      <c r="U6" s="3"/>
      <c r="V6" s="74" t="s">
        <v>267</v>
      </c>
      <c r="W6" s="74" t="s">
        <v>302</v>
      </c>
      <c r="X6" s="73"/>
      <c r="Y6" s="3"/>
      <c r="Z6" s="74" t="s">
        <v>267</v>
      </c>
      <c r="AA6" s="74" t="s">
        <v>302</v>
      </c>
      <c r="AB6" s="3"/>
      <c r="AC6" s="3"/>
      <c r="AD6" s="3"/>
      <c r="AE6" s="74" t="s">
        <v>267</v>
      </c>
      <c r="AF6" s="74" t="s">
        <v>302</v>
      </c>
      <c r="AG6" s="73"/>
      <c r="AH6" s="3"/>
      <c r="AI6" s="74" t="s">
        <v>267</v>
      </c>
      <c r="AJ6" s="74" t="s">
        <v>302</v>
      </c>
      <c r="AK6" s="3"/>
      <c r="AL6" s="3"/>
    </row>
    <row r="7" spans="1:38" x14ac:dyDescent="0.2">
      <c r="A7" s="3"/>
      <c r="B7" s="71" t="s">
        <v>270</v>
      </c>
      <c r="C7" s="3" t="s">
        <v>271</v>
      </c>
      <c r="D7" s="75">
        <v>18.966516494750977</v>
      </c>
      <c r="E7" s="75">
        <v>23.855855941772461</v>
      </c>
      <c r="F7" s="73"/>
      <c r="G7" s="3" t="s">
        <v>272</v>
      </c>
      <c r="H7" s="75">
        <v>19.183628082275391</v>
      </c>
      <c r="I7" s="75">
        <v>24.998622894287109</v>
      </c>
      <c r="J7" s="3"/>
      <c r="K7" s="3"/>
      <c r="L7" s="3" t="s">
        <v>271</v>
      </c>
      <c r="M7" s="75">
        <v>20.484956741333008</v>
      </c>
      <c r="N7" s="75">
        <v>25.045530319213867</v>
      </c>
      <c r="O7" s="73"/>
      <c r="P7" s="3" t="s">
        <v>272</v>
      </c>
      <c r="Q7" s="75">
        <v>21.702484130859375</v>
      </c>
      <c r="R7" s="75">
        <v>26.497039794921875</v>
      </c>
      <c r="S7" s="3"/>
      <c r="T7" s="3"/>
      <c r="U7" s="3" t="s">
        <v>271</v>
      </c>
      <c r="V7" s="75">
        <v>20.599353790283203</v>
      </c>
      <c r="W7" s="75">
        <v>24.567173004150391</v>
      </c>
      <c r="X7" s="73"/>
      <c r="Y7" s="3" t="s">
        <v>272</v>
      </c>
      <c r="Z7" s="75">
        <v>21.365575790405273</v>
      </c>
      <c r="AA7" s="75">
        <v>26.567352294921875</v>
      </c>
      <c r="AB7" s="3"/>
      <c r="AC7" s="3"/>
      <c r="AD7" s="3" t="s">
        <v>271</v>
      </c>
      <c r="AE7" s="75">
        <v>22.150772094726562</v>
      </c>
      <c r="AF7" s="75">
        <v>25.514484405517578</v>
      </c>
      <c r="AG7" s="73"/>
      <c r="AH7" s="3" t="s">
        <v>272</v>
      </c>
      <c r="AI7" s="75">
        <v>22.286167144775391</v>
      </c>
      <c r="AJ7" s="75">
        <v>27.149133682250977</v>
      </c>
      <c r="AK7" s="3"/>
      <c r="AL7" s="3"/>
    </row>
    <row r="8" spans="1:38" x14ac:dyDescent="0.2">
      <c r="A8" s="3"/>
      <c r="B8" s="71"/>
      <c r="C8" s="3" t="s">
        <v>273</v>
      </c>
      <c r="D8" s="75">
        <v>18.894865036010742</v>
      </c>
      <c r="E8" s="75">
        <v>23.860984802246094</v>
      </c>
      <c r="F8" s="73"/>
      <c r="G8" s="3" t="s">
        <v>274</v>
      </c>
      <c r="H8" s="75">
        <v>19.403362274169922</v>
      </c>
      <c r="I8" s="75">
        <v>24.881019592285156</v>
      </c>
      <c r="J8" s="3"/>
      <c r="K8" s="3"/>
      <c r="L8" s="3" t="s">
        <v>273</v>
      </c>
      <c r="M8" s="75">
        <v>20.767839431762695</v>
      </c>
      <c r="N8" s="75">
        <v>24.846775054931641</v>
      </c>
      <c r="O8" s="73"/>
      <c r="P8" s="3" t="s">
        <v>274</v>
      </c>
      <c r="Q8" s="75">
        <v>21.356857299804688</v>
      </c>
      <c r="R8" s="75">
        <v>26.718664169311523</v>
      </c>
      <c r="S8" s="3"/>
      <c r="T8" s="3"/>
      <c r="U8" s="3" t="s">
        <v>273</v>
      </c>
      <c r="V8" s="75">
        <v>20.12476921081543</v>
      </c>
      <c r="W8" s="75">
        <v>24.544038772583008</v>
      </c>
      <c r="X8" s="73"/>
      <c r="Y8" s="3" t="s">
        <v>274</v>
      </c>
      <c r="Z8" s="75">
        <v>21.352090835571289</v>
      </c>
      <c r="AA8" s="75">
        <v>26.159561157226562</v>
      </c>
      <c r="AB8" s="3"/>
      <c r="AC8" s="3"/>
      <c r="AD8" s="3" t="s">
        <v>273</v>
      </c>
      <c r="AE8" s="75">
        <v>21.565851211547852</v>
      </c>
      <c r="AF8" s="75">
        <v>25.95037841796875</v>
      </c>
      <c r="AG8" s="73"/>
      <c r="AH8" s="3" t="s">
        <v>274</v>
      </c>
      <c r="AI8" s="75">
        <v>22.476774215698242</v>
      </c>
      <c r="AJ8" s="75">
        <v>27.882326126098633</v>
      </c>
      <c r="AK8" s="3"/>
      <c r="AL8" s="3"/>
    </row>
    <row r="9" spans="1:38" x14ac:dyDescent="0.2">
      <c r="A9" s="3"/>
      <c r="B9" s="71"/>
      <c r="C9" s="3" t="s">
        <v>275</v>
      </c>
      <c r="D9" s="75">
        <v>18.961952209472656</v>
      </c>
      <c r="E9" s="75">
        <v>23.838272094726562</v>
      </c>
      <c r="F9" s="73"/>
      <c r="G9" s="3" t="s">
        <v>276</v>
      </c>
      <c r="H9" s="75">
        <v>19.309539794921875</v>
      </c>
      <c r="I9" s="75">
        <v>24.829303741455078</v>
      </c>
      <c r="J9" s="3"/>
      <c r="K9" s="3"/>
      <c r="L9" s="3" t="s">
        <v>275</v>
      </c>
      <c r="M9" s="75">
        <v>20.520961761474609</v>
      </c>
      <c r="N9" s="75">
        <v>25.398538589477539</v>
      </c>
      <c r="O9" s="73"/>
      <c r="P9" s="3" t="s">
        <v>276</v>
      </c>
      <c r="Q9" s="75">
        <v>21.207952499389648</v>
      </c>
      <c r="R9" s="75">
        <v>26.591316223144531</v>
      </c>
      <c r="S9" s="3"/>
      <c r="T9" s="3"/>
      <c r="U9" s="3" t="s">
        <v>275</v>
      </c>
      <c r="V9" s="75">
        <v>20.787172317504883</v>
      </c>
      <c r="W9" s="75">
        <v>24.467020034790039</v>
      </c>
      <c r="X9" s="73"/>
      <c r="Y9" s="3" t="s">
        <v>276</v>
      </c>
      <c r="Z9" s="75">
        <v>21.442062377929688</v>
      </c>
      <c r="AA9" s="75">
        <v>26.186128616333008</v>
      </c>
      <c r="AB9" s="3"/>
      <c r="AC9" s="3"/>
      <c r="AD9" s="3" t="s">
        <v>275</v>
      </c>
      <c r="AE9" s="75">
        <v>21.425081253051758</v>
      </c>
      <c r="AF9" s="75">
        <v>25.841175079345703</v>
      </c>
      <c r="AG9" s="73"/>
      <c r="AH9" s="3" t="s">
        <v>276</v>
      </c>
      <c r="AI9" s="75">
        <v>22.381717681884766</v>
      </c>
      <c r="AJ9" s="75">
        <v>26.957111358642578</v>
      </c>
      <c r="AK9" s="3"/>
      <c r="AL9" s="3"/>
    </row>
    <row r="10" spans="1:38" x14ac:dyDescent="0.2">
      <c r="A10" s="3"/>
      <c r="B10" s="71"/>
      <c r="C10" s="3" t="s">
        <v>277</v>
      </c>
      <c r="D10" s="75">
        <v>19.797174453735352</v>
      </c>
      <c r="E10" s="75">
        <v>25.008153915405273</v>
      </c>
      <c r="F10" s="73"/>
      <c r="G10" s="3" t="s">
        <v>278</v>
      </c>
      <c r="H10" s="75">
        <v>20.524253845214844</v>
      </c>
      <c r="I10" s="75">
        <v>25.982789993286133</v>
      </c>
      <c r="J10" s="3"/>
      <c r="K10" s="3"/>
      <c r="L10" s="3" t="s">
        <v>277</v>
      </c>
      <c r="M10" s="75">
        <v>20.434280395507812</v>
      </c>
      <c r="N10" s="75">
        <v>24.580354690551758</v>
      </c>
      <c r="O10" s="73"/>
      <c r="P10" s="3" t="s">
        <v>278</v>
      </c>
      <c r="Q10" s="75">
        <v>20.832372665405273</v>
      </c>
      <c r="R10" s="75">
        <v>26.301530838012695</v>
      </c>
      <c r="S10" s="3"/>
      <c r="T10" s="3"/>
      <c r="U10" s="3" t="s">
        <v>277</v>
      </c>
      <c r="V10" s="75">
        <v>20.071464538574219</v>
      </c>
      <c r="W10" s="75">
        <v>23.92078971862793</v>
      </c>
      <c r="X10" s="73"/>
      <c r="Y10" s="3" t="s">
        <v>278</v>
      </c>
      <c r="Z10" s="75">
        <v>21.457618713378906</v>
      </c>
      <c r="AA10" s="75">
        <v>26.737957000732422</v>
      </c>
      <c r="AB10" s="3"/>
      <c r="AC10" s="3"/>
      <c r="AD10" s="3" t="s">
        <v>277</v>
      </c>
      <c r="AE10" s="75">
        <v>21.379207611083984</v>
      </c>
      <c r="AF10" s="75">
        <v>25.109256744384766</v>
      </c>
      <c r="AG10" s="73"/>
      <c r="AH10" s="3" t="s">
        <v>278</v>
      </c>
      <c r="AI10" s="75">
        <v>21.688077926635742</v>
      </c>
      <c r="AJ10" s="75">
        <v>27.640169143676758</v>
      </c>
      <c r="AK10" s="3"/>
      <c r="AL10" s="3"/>
    </row>
    <row r="11" spans="1:38" x14ac:dyDescent="0.2">
      <c r="A11" s="3"/>
      <c r="B11" s="71"/>
      <c r="C11" s="3" t="s">
        <v>279</v>
      </c>
      <c r="D11" s="75">
        <v>19.806623458862305</v>
      </c>
      <c r="E11" s="75">
        <v>24.378988265991211</v>
      </c>
      <c r="F11" s="73"/>
      <c r="G11" s="3" t="s">
        <v>280</v>
      </c>
      <c r="H11" s="75">
        <v>20.824419021606445</v>
      </c>
      <c r="I11" s="75">
        <v>26.1076145172119</v>
      </c>
      <c r="J11" s="3"/>
      <c r="K11" s="3"/>
      <c r="L11" s="3" t="s">
        <v>279</v>
      </c>
      <c r="M11" s="75">
        <v>20.395444869995117</v>
      </c>
      <c r="N11" s="75">
        <v>24.540027618408203</v>
      </c>
      <c r="O11" s="73"/>
      <c r="P11" s="3" t="s">
        <v>280</v>
      </c>
      <c r="Q11" s="75">
        <v>20.987176895141602</v>
      </c>
      <c r="R11" s="75">
        <v>27.749179840087891</v>
      </c>
      <c r="S11" s="3"/>
      <c r="T11" s="3"/>
      <c r="U11" s="3" t="s">
        <v>279</v>
      </c>
      <c r="V11" s="75">
        <v>20.316980361938477</v>
      </c>
      <c r="W11" s="75">
        <v>24.178213119506836</v>
      </c>
      <c r="X11" s="73"/>
      <c r="Y11" s="3" t="s">
        <v>280</v>
      </c>
      <c r="Z11" s="75">
        <v>21.333011627197266</v>
      </c>
      <c r="AA11" s="75">
        <v>26.639156341552734</v>
      </c>
      <c r="AB11" s="3"/>
      <c r="AC11" s="3"/>
      <c r="AD11" s="3" t="s">
        <v>279</v>
      </c>
      <c r="AE11" s="75">
        <v>21.33837890625</v>
      </c>
      <c r="AF11" s="75">
        <v>25.428138732910156</v>
      </c>
      <c r="AG11" s="73"/>
      <c r="AH11" s="3" t="s">
        <v>280</v>
      </c>
      <c r="AI11" s="75">
        <v>22.442121505737305</v>
      </c>
      <c r="AJ11" s="75">
        <v>27.717140197753906</v>
      </c>
      <c r="AK11" s="3"/>
      <c r="AL11" s="3"/>
    </row>
    <row r="12" spans="1:38" x14ac:dyDescent="0.2">
      <c r="A12" s="3"/>
      <c r="B12" s="71"/>
      <c r="C12" s="3" t="s">
        <v>281</v>
      </c>
      <c r="D12" s="75">
        <v>19.8427734375</v>
      </c>
      <c r="E12" s="75">
        <v>24.617523193359375</v>
      </c>
      <c r="F12" s="73"/>
      <c r="G12" s="3" t="s">
        <v>282</v>
      </c>
      <c r="H12" s="75">
        <v>20.892463684082031</v>
      </c>
      <c r="I12" s="75">
        <v>24.854270935058594</v>
      </c>
      <c r="J12" s="3"/>
      <c r="K12" s="3"/>
      <c r="L12" s="3" t="s">
        <v>281</v>
      </c>
      <c r="M12" s="75">
        <v>20.498353958129883</v>
      </c>
      <c r="N12" s="75">
        <v>24.673746109008789</v>
      </c>
      <c r="O12" s="73"/>
      <c r="P12" s="3" t="s">
        <v>282</v>
      </c>
      <c r="Q12" s="75">
        <v>20.971748352050781</v>
      </c>
      <c r="R12" s="75">
        <v>26.721590042114258</v>
      </c>
      <c r="S12" s="3"/>
      <c r="T12" s="3"/>
      <c r="U12" s="3" t="s">
        <v>281</v>
      </c>
      <c r="V12" s="75">
        <v>20.118886947631836</v>
      </c>
      <c r="W12" s="75">
        <v>24.083995819091797</v>
      </c>
      <c r="X12" s="73"/>
      <c r="Y12" s="3" t="s">
        <v>282</v>
      </c>
      <c r="Z12" s="75">
        <v>21.239017486572266</v>
      </c>
      <c r="AA12" s="75">
        <v>26.662717819213867</v>
      </c>
      <c r="AB12" s="3"/>
      <c r="AC12" s="3"/>
      <c r="AD12" s="3" t="s">
        <v>281</v>
      </c>
      <c r="AE12" s="75">
        <v>20.903593063354492</v>
      </c>
      <c r="AF12" s="75">
        <v>25.451433181762695</v>
      </c>
      <c r="AG12" s="73"/>
      <c r="AH12" s="3" t="s">
        <v>282</v>
      </c>
      <c r="AI12" s="75">
        <v>22.318088531494141</v>
      </c>
      <c r="AJ12" s="75">
        <v>27.184289932250977</v>
      </c>
      <c r="AK12" s="3"/>
      <c r="AL12" s="3"/>
    </row>
    <row r="13" spans="1:38" x14ac:dyDescent="0.2">
      <c r="A13" s="3"/>
      <c r="B13" s="71"/>
      <c r="C13" s="3" t="s">
        <v>283</v>
      </c>
      <c r="D13" s="75">
        <v>20.435232162475586</v>
      </c>
      <c r="E13" s="75">
        <v>25.321178436279297</v>
      </c>
      <c r="F13" s="73"/>
      <c r="G13" s="3" t="s">
        <v>284</v>
      </c>
      <c r="H13" s="75">
        <v>21.161376953125</v>
      </c>
      <c r="I13" s="75">
        <v>26.206212997436523</v>
      </c>
      <c r="J13" s="3"/>
      <c r="K13" s="3"/>
      <c r="L13" s="3" t="s">
        <v>283</v>
      </c>
      <c r="M13" s="75">
        <v>20.5758056640625</v>
      </c>
      <c r="N13" s="75">
        <v>24.996026992797852</v>
      </c>
      <c r="O13" s="73"/>
      <c r="P13" s="3" t="s">
        <v>284</v>
      </c>
      <c r="Q13" s="75">
        <v>21.542587280273438</v>
      </c>
      <c r="R13" s="75">
        <v>26.568862915039062</v>
      </c>
      <c r="S13" s="3"/>
      <c r="T13" s="3"/>
      <c r="U13" s="3" t="s">
        <v>283</v>
      </c>
      <c r="V13" s="75">
        <v>19.849126815795898</v>
      </c>
      <c r="W13" s="75">
        <v>24.121837615966797</v>
      </c>
      <c r="X13" s="73"/>
      <c r="Y13" s="3" t="s">
        <v>284</v>
      </c>
      <c r="Z13" s="75">
        <v>20.456079483032227</v>
      </c>
      <c r="AA13" s="75">
        <v>26.481637954711914</v>
      </c>
      <c r="AB13" s="3"/>
      <c r="AC13" s="3"/>
      <c r="AD13" s="3" t="s">
        <v>283</v>
      </c>
      <c r="AE13" s="75">
        <v>20.774076461791992</v>
      </c>
      <c r="AF13" s="75">
        <v>24.848348617553711</v>
      </c>
      <c r="AG13" s="73"/>
      <c r="AH13" s="3" t="s">
        <v>284</v>
      </c>
      <c r="AI13" s="75">
        <v>21.437736511230469</v>
      </c>
      <c r="AJ13" s="75">
        <v>26.813735961914062</v>
      </c>
      <c r="AK13" s="3"/>
      <c r="AL13" s="3"/>
    </row>
    <row r="14" spans="1:38" x14ac:dyDescent="0.2">
      <c r="A14" s="3"/>
      <c r="B14" s="71"/>
      <c r="C14" s="3" t="s">
        <v>285</v>
      </c>
      <c r="D14" s="75">
        <v>20.582130432128906</v>
      </c>
      <c r="E14" s="75">
        <v>25.261716842651367</v>
      </c>
      <c r="F14" s="73"/>
      <c r="G14" s="3" t="s">
        <v>286</v>
      </c>
      <c r="H14" s="75">
        <v>21.240934371948242</v>
      </c>
      <c r="I14" s="75">
        <v>26.973791122436523</v>
      </c>
      <c r="J14" s="3"/>
      <c r="K14" s="3"/>
      <c r="L14" s="3" t="s">
        <v>285</v>
      </c>
      <c r="M14" s="75">
        <v>20.897319793701172</v>
      </c>
      <c r="N14" s="75">
        <v>24.874603271484375</v>
      </c>
      <c r="O14" s="73"/>
      <c r="P14" s="3" t="s">
        <v>286</v>
      </c>
      <c r="Q14" s="75">
        <v>21.949411392211914</v>
      </c>
      <c r="R14" s="75">
        <v>26.660211563110352</v>
      </c>
      <c r="S14" s="3"/>
      <c r="T14" s="3"/>
      <c r="U14" s="3" t="s">
        <v>285</v>
      </c>
      <c r="V14" s="75">
        <v>19.592689514160156</v>
      </c>
      <c r="W14" s="75">
        <v>24.0106201171875</v>
      </c>
      <c r="X14" s="73"/>
      <c r="Y14" s="3" t="s">
        <v>286</v>
      </c>
      <c r="Z14" s="75">
        <v>20.378273010253906</v>
      </c>
      <c r="AA14" s="75">
        <v>26.138431549072266</v>
      </c>
      <c r="AB14" s="3"/>
      <c r="AC14" s="3"/>
      <c r="AD14" s="3" t="s">
        <v>285</v>
      </c>
      <c r="AE14" s="75">
        <v>20.69482421875</v>
      </c>
      <c r="AF14" s="75">
        <v>24.736175537109375</v>
      </c>
      <c r="AG14" s="73"/>
      <c r="AH14" s="3" t="s">
        <v>286</v>
      </c>
      <c r="AI14" s="75">
        <v>21.490798950195312</v>
      </c>
      <c r="AJ14" s="75">
        <v>26.469005584716797</v>
      </c>
      <c r="AK14" s="3"/>
      <c r="AL14" s="3"/>
    </row>
    <row r="15" spans="1:38" x14ac:dyDescent="0.2">
      <c r="A15" s="3"/>
      <c r="B15" s="71"/>
      <c r="C15" s="3" t="s">
        <v>287</v>
      </c>
      <c r="D15" s="75">
        <v>20.818897247314453</v>
      </c>
      <c r="E15" s="3" t="s">
        <v>307</v>
      </c>
      <c r="F15" s="73"/>
      <c r="G15" s="3" t="s">
        <v>288</v>
      </c>
      <c r="H15" s="75">
        <v>20.936334609985352</v>
      </c>
      <c r="I15" s="75">
        <v>26.878719329833984</v>
      </c>
      <c r="J15" s="3"/>
      <c r="K15" s="3"/>
      <c r="L15" s="3" t="s">
        <v>287</v>
      </c>
      <c r="M15" s="75">
        <v>20.915420532226562</v>
      </c>
      <c r="N15" s="75">
        <v>24.93168830871582</v>
      </c>
      <c r="O15" s="73"/>
      <c r="P15" s="3" t="s">
        <v>288</v>
      </c>
      <c r="Q15" s="75">
        <v>22.040218353271484</v>
      </c>
      <c r="R15" s="75">
        <v>26.798002243041992</v>
      </c>
      <c r="S15" s="3"/>
      <c r="T15" s="3"/>
      <c r="U15" s="3" t="s">
        <v>287</v>
      </c>
      <c r="V15" s="75">
        <v>19.639369964599609</v>
      </c>
      <c r="W15" s="75">
        <v>23.966373443603516</v>
      </c>
      <c r="X15" s="73"/>
      <c r="Y15" s="3" t="s">
        <v>288</v>
      </c>
      <c r="Z15" s="75">
        <v>20.388704299926758</v>
      </c>
      <c r="AA15" s="75">
        <v>26.114971160888672</v>
      </c>
      <c r="AB15" s="3"/>
      <c r="AC15" s="3"/>
      <c r="AD15" s="3" t="s">
        <v>287</v>
      </c>
      <c r="AE15" s="75">
        <v>20.772785186767578</v>
      </c>
      <c r="AF15" s="75">
        <v>24.868501663208008</v>
      </c>
      <c r="AG15" s="73"/>
      <c r="AH15" s="3" t="s">
        <v>288</v>
      </c>
      <c r="AI15" s="75">
        <v>21.549198150634766</v>
      </c>
      <c r="AJ15" s="75">
        <v>26.521694183349609</v>
      </c>
      <c r="AK15" s="3"/>
      <c r="AL15" s="3"/>
    </row>
    <row r="16" spans="1:38" x14ac:dyDescent="0.2">
      <c r="A16" s="3"/>
      <c r="B16" s="7"/>
      <c r="C16" s="3"/>
      <c r="D16" s="3"/>
      <c r="E16" s="3"/>
      <c r="F16" s="73"/>
      <c r="G16" s="3"/>
      <c r="H16" s="3"/>
      <c r="I16" s="3"/>
      <c r="J16" s="3"/>
      <c r="K16" s="3"/>
      <c r="L16" s="3"/>
      <c r="M16" s="3"/>
      <c r="N16" s="3"/>
      <c r="O16" s="73"/>
      <c r="P16" s="3"/>
      <c r="Q16" s="3"/>
      <c r="R16" s="3"/>
      <c r="S16" s="3"/>
      <c r="T16" s="3"/>
      <c r="U16" s="3"/>
      <c r="V16" s="3"/>
      <c r="W16" s="3"/>
      <c r="X16" s="73"/>
      <c r="Y16" s="3"/>
      <c r="Z16" s="3"/>
      <c r="AA16" s="3"/>
      <c r="AB16" s="3"/>
      <c r="AC16" s="3"/>
      <c r="AD16" s="3"/>
      <c r="AE16" s="3"/>
      <c r="AF16" s="3"/>
      <c r="AG16" s="73"/>
      <c r="AH16" s="3"/>
      <c r="AI16" s="3"/>
      <c r="AJ16" s="3"/>
      <c r="AK16" s="3"/>
      <c r="AL16" s="3"/>
    </row>
    <row r="17" spans="1:38" x14ac:dyDescent="0.2">
      <c r="A17" s="3"/>
      <c r="B17" s="71" t="s">
        <v>295</v>
      </c>
      <c r="C17" s="3" t="s">
        <v>93</v>
      </c>
      <c r="D17" s="75">
        <f>AVERAGE(D7:D9)</f>
        <v>18.941111246744793</v>
      </c>
      <c r="E17" s="75">
        <f>AVERAGE(E7:E9)</f>
        <v>23.851704279581707</v>
      </c>
      <c r="F17" s="73"/>
      <c r="G17" s="3" t="s">
        <v>96</v>
      </c>
      <c r="H17" s="75">
        <f>AVERAGE(H7:H9)</f>
        <v>19.298843383789062</v>
      </c>
      <c r="I17" s="75">
        <f>AVERAGE(I7:I9)</f>
        <v>24.902982076009113</v>
      </c>
      <c r="J17" s="3"/>
      <c r="K17" s="3"/>
      <c r="L17" s="3" t="s">
        <v>93</v>
      </c>
      <c r="M17" s="75">
        <f>AVERAGE(M7:M9)</f>
        <v>20.59125264485677</v>
      </c>
      <c r="N17" s="75">
        <f>AVERAGE(N7:N9)</f>
        <v>25.096947987874348</v>
      </c>
      <c r="O17" s="73"/>
      <c r="P17" s="3" t="s">
        <v>96</v>
      </c>
      <c r="Q17" s="75">
        <f>AVERAGE(Q7:Q9)</f>
        <v>21.422431310017902</v>
      </c>
      <c r="R17" s="75">
        <f>AVERAGE(R7:R9)</f>
        <v>26.602340062459309</v>
      </c>
      <c r="S17" s="3"/>
      <c r="T17" s="3"/>
      <c r="U17" s="3" t="s">
        <v>93</v>
      </c>
      <c r="V17" s="75">
        <f>AVERAGE(V7:V9)</f>
        <v>20.503765106201172</v>
      </c>
      <c r="W17" s="75">
        <f>AVERAGE(W7:W9)</f>
        <v>24.526077270507812</v>
      </c>
      <c r="X17" s="73"/>
      <c r="Y17" s="3" t="s">
        <v>96</v>
      </c>
      <c r="Z17" s="75">
        <f>AVERAGE(Z7:Z9)</f>
        <v>21.386576334635418</v>
      </c>
      <c r="AA17" s="75">
        <f>AVERAGE(AA7:AA9)</f>
        <v>26.304347356160481</v>
      </c>
      <c r="AB17" s="3"/>
      <c r="AC17" s="3"/>
      <c r="AD17" s="3" t="s">
        <v>93</v>
      </c>
      <c r="AE17" s="75">
        <f>AVERAGE(AE7:AE9)</f>
        <v>21.713901519775391</v>
      </c>
      <c r="AF17" s="75">
        <f>AVERAGE(AF7:AF9)</f>
        <v>25.768679300944012</v>
      </c>
      <c r="AG17" s="73"/>
      <c r="AH17" s="3" t="s">
        <v>96</v>
      </c>
      <c r="AI17" s="75">
        <f>AVERAGE(AI7:AI9)</f>
        <v>22.381553014119465</v>
      </c>
      <c r="AJ17" s="75">
        <f>AVERAGE(AJ7:AJ9)</f>
        <v>27.32952372233073</v>
      </c>
      <c r="AK17" s="3"/>
      <c r="AL17" s="3"/>
    </row>
    <row r="18" spans="1:38" x14ac:dyDescent="0.2">
      <c r="A18" s="3"/>
      <c r="B18" s="71"/>
      <c r="C18" s="3" t="s">
        <v>94</v>
      </c>
      <c r="D18" s="75">
        <f>AVERAGE(D10:D12)</f>
        <v>19.815523783365887</v>
      </c>
      <c r="E18" s="75">
        <f>AVERAGE(E10:E12)</f>
        <v>24.668221791585285</v>
      </c>
      <c r="F18" s="73"/>
      <c r="G18" s="3" t="s">
        <v>97</v>
      </c>
      <c r="H18" s="75">
        <f>AVERAGE(H10:H12)</f>
        <v>20.747045516967773</v>
      </c>
      <c r="I18" s="75">
        <f>AVERAGE(I10:I11)</f>
        <v>26.045202255249016</v>
      </c>
      <c r="J18" s="3"/>
      <c r="K18" s="3"/>
      <c r="L18" s="3" t="s">
        <v>94</v>
      </c>
      <c r="M18" s="75">
        <f>AVERAGE(M10:M12)</f>
        <v>20.44269307454427</v>
      </c>
      <c r="N18" s="75">
        <f>AVERAGE(N10:N12)</f>
        <v>24.598042805989582</v>
      </c>
      <c r="O18" s="73"/>
      <c r="P18" s="3" t="s">
        <v>97</v>
      </c>
      <c r="Q18" s="75">
        <f>AVERAGE(Q10:Q12)</f>
        <v>20.930432637532551</v>
      </c>
      <c r="R18" s="75">
        <f>AVERAGE(R10:R12)</f>
        <v>26.924100240071613</v>
      </c>
      <c r="S18" s="3"/>
      <c r="T18" s="3"/>
      <c r="U18" s="3" t="s">
        <v>94</v>
      </c>
      <c r="V18" s="75">
        <f>AVERAGE(V10:V12)</f>
        <v>20.169110616048176</v>
      </c>
      <c r="W18" s="75">
        <f>AVERAGE(W10:W12)</f>
        <v>24.060999552408855</v>
      </c>
      <c r="X18" s="73"/>
      <c r="Y18" s="3" t="s">
        <v>97</v>
      </c>
      <c r="Z18" s="75">
        <f>AVERAGE(Z10:Z12)</f>
        <v>21.343215942382812</v>
      </c>
      <c r="AA18" s="75">
        <f>AVERAGE(AA10:AA12)</f>
        <v>26.679943720499676</v>
      </c>
      <c r="AB18" s="3"/>
      <c r="AC18" s="3"/>
      <c r="AD18" s="3" t="s">
        <v>94</v>
      </c>
      <c r="AE18" s="75">
        <f>AVERAGE(AE10:AE12)</f>
        <v>21.207059860229492</v>
      </c>
      <c r="AF18" s="75">
        <f>AVERAGE(AF10:AF12)</f>
        <v>25.329609553019207</v>
      </c>
      <c r="AG18" s="73"/>
      <c r="AH18" s="3" t="s">
        <v>97</v>
      </c>
      <c r="AI18" s="75">
        <f>AVERAGE(AI10:AI12)</f>
        <v>22.149429321289062</v>
      </c>
      <c r="AJ18" s="75">
        <f>AVERAGE(AJ10:AJ12)</f>
        <v>27.513866424560547</v>
      </c>
      <c r="AK18" s="3"/>
      <c r="AL18" s="3"/>
    </row>
    <row r="19" spans="1:38" x14ac:dyDescent="0.2">
      <c r="A19" s="3"/>
      <c r="B19" s="71"/>
      <c r="C19" s="3" t="s">
        <v>95</v>
      </c>
      <c r="D19" s="75">
        <f>AVERAGE(D13:D15)</f>
        <v>20.612086613972981</v>
      </c>
      <c r="E19" s="75">
        <f>AVERAGE(E13:E15)</f>
        <v>25.291447639465332</v>
      </c>
      <c r="F19" s="73"/>
      <c r="G19" s="3" t="s">
        <v>98</v>
      </c>
      <c r="H19" s="75">
        <f>AVERAGE(H13:H15)</f>
        <v>21.112881978352863</v>
      </c>
      <c r="I19" s="75">
        <f>AVERAGE(I13:I15)</f>
        <v>26.686241149902344</v>
      </c>
      <c r="J19" s="3"/>
      <c r="K19" s="3"/>
      <c r="L19" s="3" t="s">
        <v>95</v>
      </c>
      <c r="M19" s="75">
        <f>AVERAGE(M13:M15)</f>
        <v>20.79618199666341</v>
      </c>
      <c r="N19" s="75">
        <f>AVERAGE(N13:N15)</f>
        <v>24.934106190999348</v>
      </c>
      <c r="O19" s="73"/>
      <c r="P19" s="3" t="s">
        <v>98</v>
      </c>
      <c r="Q19" s="75">
        <f>AVERAGE(Q13:Q15)</f>
        <v>21.844072341918945</v>
      </c>
      <c r="R19" s="75">
        <f>AVERAGE(R13:R15)</f>
        <v>26.675692240397137</v>
      </c>
      <c r="S19" s="3"/>
      <c r="T19" s="3"/>
      <c r="U19" s="3" t="s">
        <v>95</v>
      </c>
      <c r="V19" s="75">
        <f>AVERAGE(V13:V15)</f>
        <v>19.693728764851887</v>
      </c>
      <c r="W19" s="75">
        <f>AVERAGE(W13:W15)</f>
        <v>24.032943725585938</v>
      </c>
      <c r="X19" s="73"/>
      <c r="Y19" s="3" t="s">
        <v>98</v>
      </c>
      <c r="Z19" s="75">
        <f>AVERAGE(Z13:Z15)</f>
        <v>20.407685597737629</v>
      </c>
      <c r="AA19" s="75">
        <f>AVERAGE(AA13:AA15)</f>
        <v>26.245013554890949</v>
      </c>
      <c r="AB19" s="3"/>
      <c r="AC19" s="3"/>
      <c r="AD19" s="3" t="s">
        <v>95</v>
      </c>
      <c r="AE19" s="75">
        <f>AVERAGE(AE13:AE15)</f>
        <v>20.747228622436523</v>
      </c>
      <c r="AF19" s="75">
        <f>AVERAGE(AF13:AF15)</f>
        <v>24.817675272623699</v>
      </c>
      <c r="AG19" s="73"/>
      <c r="AH19" s="3" t="s">
        <v>98</v>
      </c>
      <c r="AI19" s="75">
        <f>AVERAGE(AI13:AI15)</f>
        <v>21.492577870686848</v>
      </c>
      <c r="AJ19" s="75">
        <f>AVERAGE(AJ13:AJ15)</f>
        <v>26.601478576660156</v>
      </c>
      <c r="AK19" s="3"/>
      <c r="AL19" s="3"/>
    </row>
    <row r="20" spans="1:38" x14ac:dyDescent="0.2">
      <c r="A20" s="3"/>
      <c r="B20" s="71"/>
      <c r="C20" s="3"/>
      <c r="D20" s="3"/>
      <c r="E20" s="3"/>
      <c r="F20" s="73"/>
      <c r="G20" s="3"/>
      <c r="H20" s="3"/>
      <c r="I20" s="3"/>
      <c r="J20" s="3"/>
      <c r="K20" s="3"/>
      <c r="L20" s="3"/>
      <c r="M20" s="3"/>
      <c r="N20" s="3"/>
      <c r="O20" s="73"/>
      <c r="P20" s="3"/>
      <c r="Q20" s="3"/>
      <c r="R20" s="3"/>
      <c r="S20" s="3"/>
      <c r="T20" s="3"/>
      <c r="U20" s="3"/>
      <c r="V20" s="3"/>
      <c r="W20" s="3"/>
      <c r="X20" s="73"/>
      <c r="Y20" s="3"/>
      <c r="Z20" s="3"/>
      <c r="AA20" s="3"/>
      <c r="AB20" s="3"/>
      <c r="AC20" s="3"/>
      <c r="AD20" s="3"/>
      <c r="AE20" s="3"/>
      <c r="AF20" s="3"/>
      <c r="AG20" s="73"/>
      <c r="AH20" s="3"/>
      <c r="AI20" s="3"/>
      <c r="AJ20" s="3"/>
      <c r="AK20" s="3"/>
      <c r="AL20" s="3"/>
    </row>
    <row r="21" spans="1:38" x14ac:dyDescent="0.2">
      <c r="A21" s="3"/>
      <c r="B21" s="71" t="s">
        <v>296</v>
      </c>
      <c r="C21" s="3" t="s">
        <v>93</v>
      </c>
      <c r="D21" s="3"/>
      <c r="E21" s="75">
        <f>E17-D17</f>
        <v>4.9105930328369141</v>
      </c>
      <c r="F21" s="73"/>
      <c r="G21" s="3" t="s">
        <v>96</v>
      </c>
      <c r="H21" s="3"/>
      <c r="I21" s="75">
        <f>I17-H17</f>
        <v>5.6041386922200509</v>
      </c>
      <c r="J21" s="3"/>
      <c r="K21" s="3"/>
      <c r="L21" s="3" t="s">
        <v>93</v>
      </c>
      <c r="M21" s="3"/>
      <c r="N21" s="75">
        <f>N17-M17</f>
        <v>4.5056953430175781</v>
      </c>
      <c r="O21" s="73"/>
      <c r="P21" s="3" t="s">
        <v>96</v>
      </c>
      <c r="Q21" s="3"/>
      <c r="R21" s="75">
        <f>R17-Q17</f>
        <v>5.1799087524414062</v>
      </c>
      <c r="S21" s="3"/>
      <c r="T21" s="3"/>
      <c r="U21" s="3" t="s">
        <v>93</v>
      </c>
      <c r="V21" s="3"/>
      <c r="W21" s="75">
        <f>W17-V17</f>
        <v>4.0223121643066406</v>
      </c>
      <c r="X21" s="73"/>
      <c r="Y21" s="3" t="s">
        <v>96</v>
      </c>
      <c r="Z21" s="3"/>
      <c r="AA21" s="75">
        <f>AA17-Z17</f>
        <v>4.9177710215250627</v>
      </c>
      <c r="AB21" s="3"/>
      <c r="AC21" s="3"/>
      <c r="AD21" s="3" t="s">
        <v>93</v>
      </c>
      <c r="AE21" s="3"/>
      <c r="AF21" s="75">
        <f>AF17-AE17</f>
        <v>4.054777781168621</v>
      </c>
      <c r="AG21" s="73"/>
      <c r="AH21" s="3" t="s">
        <v>96</v>
      </c>
      <c r="AI21" s="3"/>
      <c r="AJ21" s="75">
        <f>AJ17-AI17</f>
        <v>4.9479707082112654</v>
      </c>
      <c r="AK21" s="3"/>
      <c r="AL21" s="3"/>
    </row>
    <row r="22" spans="1:38" x14ac:dyDescent="0.2">
      <c r="A22" s="3"/>
      <c r="B22" s="71"/>
      <c r="C22" s="3" t="s">
        <v>94</v>
      </c>
      <c r="D22" s="3"/>
      <c r="E22" s="75">
        <f>E18-D18</f>
        <v>4.8526980082193987</v>
      </c>
      <c r="F22" s="73"/>
      <c r="G22" s="3" t="s">
        <v>97</v>
      </c>
      <c r="H22" s="3"/>
      <c r="I22" s="75">
        <f>I18-H18</f>
        <v>5.2981567382812429</v>
      </c>
      <c r="J22" s="3"/>
      <c r="K22" s="3"/>
      <c r="L22" s="3" t="s">
        <v>94</v>
      </c>
      <c r="M22" s="3"/>
      <c r="N22" s="75">
        <f>N18-M18</f>
        <v>4.1553497314453125</v>
      </c>
      <c r="O22" s="73"/>
      <c r="P22" s="3" t="s">
        <v>97</v>
      </c>
      <c r="Q22" s="3"/>
      <c r="R22" s="75">
        <f>R18-Q18</f>
        <v>5.9936676025390625</v>
      </c>
      <c r="S22" s="3"/>
      <c r="T22" s="3"/>
      <c r="U22" s="3" t="s">
        <v>94</v>
      </c>
      <c r="V22" s="3"/>
      <c r="W22" s="75">
        <f>W18-V18</f>
        <v>3.8918889363606795</v>
      </c>
      <c r="X22" s="73"/>
      <c r="Y22" s="3" t="s">
        <v>97</v>
      </c>
      <c r="Z22" s="3"/>
      <c r="AA22" s="75">
        <f>AA18-Z18</f>
        <v>5.3367277781168632</v>
      </c>
      <c r="AB22" s="3"/>
      <c r="AC22" s="3"/>
      <c r="AD22" s="3" t="s">
        <v>94</v>
      </c>
      <c r="AE22" s="3"/>
      <c r="AF22" s="75">
        <f>AF18-AE18</f>
        <v>4.1225496927897147</v>
      </c>
      <c r="AG22" s="73"/>
      <c r="AH22" s="3" t="s">
        <v>97</v>
      </c>
      <c r="AI22" s="3"/>
      <c r="AJ22" s="75">
        <f>AJ18-AI18</f>
        <v>5.3644371032714844</v>
      </c>
      <c r="AK22" s="3"/>
      <c r="AL22" s="3"/>
    </row>
    <row r="23" spans="1:38" x14ac:dyDescent="0.2">
      <c r="A23" s="3"/>
      <c r="B23" s="71"/>
      <c r="C23" s="3" t="s">
        <v>95</v>
      </c>
      <c r="D23" s="3"/>
      <c r="E23" s="75">
        <f>E19-D19</f>
        <v>4.6793610254923514</v>
      </c>
      <c r="F23" s="73"/>
      <c r="G23" s="3" t="s">
        <v>98</v>
      </c>
      <c r="H23" s="3"/>
      <c r="I23" s="75">
        <f>I19-H19</f>
        <v>5.5733591715494804</v>
      </c>
      <c r="J23" s="3"/>
      <c r="K23" s="3"/>
      <c r="L23" s="3" t="s">
        <v>95</v>
      </c>
      <c r="M23" s="3"/>
      <c r="N23" s="75">
        <f>N19-M19</f>
        <v>4.1379241943359375</v>
      </c>
      <c r="O23" s="73"/>
      <c r="P23" s="3" t="s">
        <v>98</v>
      </c>
      <c r="Q23" s="3"/>
      <c r="R23" s="75">
        <f>R19-Q19</f>
        <v>4.8316198984781913</v>
      </c>
      <c r="S23" s="3"/>
      <c r="T23" s="3"/>
      <c r="U23" s="3" t="s">
        <v>95</v>
      </c>
      <c r="V23" s="3"/>
      <c r="W23" s="75">
        <f>W19-V19</f>
        <v>4.3392149607340507</v>
      </c>
      <c r="X23" s="73"/>
      <c r="Y23" s="3" t="s">
        <v>98</v>
      </c>
      <c r="Z23" s="3"/>
      <c r="AA23" s="75">
        <f>AA19-Z19</f>
        <v>5.8373279571533203</v>
      </c>
      <c r="AB23" s="3"/>
      <c r="AC23" s="3"/>
      <c r="AD23" s="3" t="s">
        <v>95</v>
      </c>
      <c r="AE23" s="3"/>
      <c r="AF23" s="75">
        <f>AF19-AE19</f>
        <v>4.0704466501871757</v>
      </c>
      <c r="AG23" s="73"/>
      <c r="AH23" s="3" t="s">
        <v>98</v>
      </c>
      <c r="AI23" s="3"/>
      <c r="AJ23" s="75">
        <f>AJ19-AI19</f>
        <v>5.1089007059733085</v>
      </c>
      <c r="AK23" s="3"/>
      <c r="AL23" s="3"/>
    </row>
    <row r="24" spans="1:38" x14ac:dyDescent="0.2">
      <c r="A24" s="3"/>
      <c r="B24" s="7" t="s">
        <v>297</v>
      </c>
      <c r="C24" s="3" t="s">
        <v>308</v>
      </c>
      <c r="D24" s="75"/>
      <c r="E24" s="75">
        <f>AVERAGE(E21:E23)</f>
        <v>4.8142173555162211</v>
      </c>
      <c r="F24" s="73"/>
      <c r="G24" s="3"/>
      <c r="H24" s="75"/>
      <c r="I24" s="75"/>
      <c r="J24" s="3"/>
      <c r="K24" s="3"/>
      <c r="L24" s="3" t="s">
        <v>308</v>
      </c>
      <c r="M24" s="75"/>
      <c r="N24" s="75">
        <f>AVERAGE(N21:N23)</f>
        <v>4.2663230895996094</v>
      </c>
      <c r="O24" s="73"/>
      <c r="P24" s="3"/>
      <c r="Q24" s="75"/>
      <c r="R24" s="75"/>
      <c r="S24" s="3"/>
      <c r="T24" s="3"/>
      <c r="U24" s="3" t="s">
        <v>308</v>
      </c>
      <c r="V24" s="75"/>
      <c r="W24" s="75">
        <f>AVERAGE(W21:W23)</f>
        <v>4.0844720204671239</v>
      </c>
      <c r="X24" s="73"/>
      <c r="Y24" s="3"/>
      <c r="Z24" s="75"/>
      <c r="AA24" s="75"/>
      <c r="AB24" s="3"/>
      <c r="AC24" s="3"/>
      <c r="AD24" s="3" t="s">
        <v>308</v>
      </c>
      <c r="AE24" s="75"/>
      <c r="AF24" s="75">
        <f>AVERAGE(AF21:AF23)</f>
        <v>4.0825913747151708</v>
      </c>
      <c r="AG24" s="73"/>
      <c r="AH24" s="3"/>
      <c r="AI24" s="75"/>
      <c r="AJ24" s="75"/>
      <c r="AK24" s="3"/>
      <c r="AL24" s="3"/>
    </row>
    <row r="25" spans="1:38" x14ac:dyDescent="0.2">
      <c r="A25" s="3"/>
      <c r="B25" s="76"/>
      <c r="C25" s="3"/>
      <c r="D25" s="75"/>
      <c r="E25" s="75"/>
      <c r="F25" s="73"/>
      <c r="G25" s="3"/>
      <c r="H25" s="3"/>
      <c r="I25" s="3"/>
      <c r="J25" s="3"/>
      <c r="K25" s="3"/>
      <c r="L25" s="3"/>
      <c r="M25" s="75"/>
      <c r="N25" s="75"/>
      <c r="O25" s="73"/>
      <c r="P25" s="3"/>
      <c r="Q25" s="3"/>
      <c r="R25" s="3"/>
      <c r="S25" s="3"/>
      <c r="T25" s="3"/>
      <c r="U25" s="3"/>
      <c r="V25" s="75"/>
      <c r="W25" s="75"/>
      <c r="X25" s="73"/>
      <c r="Y25" s="3"/>
      <c r="Z25" s="75"/>
      <c r="AA25" s="75"/>
      <c r="AB25" s="3"/>
      <c r="AC25" s="3"/>
      <c r="AD25" s="3"/>
      <c r="AE25" s="75"/>
      <c r="AF25" s="75"/>
      <c r="AG25" s="73"/>
      <c r="AH25" s="3"/>
      <c r="AI25" s="75"/>
      <c r="AJ25" s="75"/>
      <c r="AK25" s="3"/>
      <c r="AL25" s="3"/>
    </row>
    <row r="26" spans="1:38" ht="17" x14ac:dyDescent="0.2">
      <c r="A26" s="3"/>
      <c r="B26" s="76" t="s">
        <v>299</v>
      </c>
      <c r="C26" s="3" t="s">
        <v>93</v>
      </c>
      <c r="D26" s="75"/>
      <c r="E26" s="75">
        <f>E21-E24</f>
        <v>9.6375677320692965E-2</v>
      </c>
      <c r="F26" s="73"/>
      <c r="G26" s="3" t="s">
        <v>96</v>
      </c>
      <c r="H26" s="75"/>
      <c r="I26" s="75">
        <f>I21-E24</f>
        <v>0.7899213367038298</v>
      </c>
      <c r="J26" s="3"/>
      <c r="K26" s="3"/>
      <c r="L26" s="3" t="s">
        <v>93</v>
      </c>
      <c r="M26" s="75"/>
      <c r="N26" s="75">
        <f>N21-N24</f>
        <v>0.23937225341796875</v>
      </c>
      <c r="O26" s="73"/>
      <c r="P26" s="3" t="s">
        <v>96</v>
      </c>
      <c r="Q26" s="75"/>
      <c r="R26" s="75">
        <f>R21-N24</f>
        <v>0.91358566284179688</v>
      </c>
      <c r="S26" s="3"/>
      <c r="T26" s="3"/>
      <c r="U26" s="3" t="s">
        <v>93</v>
      </c>
      <c r="V26" s="75"/>
      <c r="W26" s="75">
        <f>W21-W24</f>
        <v>-6.2159856160483251E-2</v>
      </c>
      <c r="X26" s="73"/>
      <c r="Y26" s="3" t="s">
        <v>96</v>
      </c>
      <c r="Z26" s="75"/>
      <c r="AA26" s="75">
        <f>AA21-W24</f>
        <v>0.83329900105793886</v>
      </c>
      <c r="AB26" s="3"/>
      <c r="AC26" s="3"/>
      <c r="AD26" s="3" t="s">
        <v>93</v>
      </c>
      <c r="AE26" s="75"/>
      <c r="AF26" s="75">
        <f>AF21-AF24</f>
        <v>-2.7813593546549775E-2</v>
      </c>
      <c r="AG26" s="73"/>
      <c r="AH26" s="3" t="s">
        <v>96</v>
      </c>
      <c r="AI26" s="75"/>
      <c r="AJ26" s="75">
        <f>AJ21-AF24</f>
        <v>0.86537933349609464</v>
      </c>
      <c r="AK26" s="3"/>
      <c r="AL26" s="3"/>
    </row>
    <row r="27" spans="1:38" x14ac:dyDescent="0.2">
      <c r="A27" s="3"/>
      <c r="B27" s="76"/>
      <c r="C27" s="3" t="s">
        <v>94</v>
      </c>
      <c r="D27" s="75"/>
      <c r="E27" s="75">
        <f>E22-E24</f>
        <v>3.8480652703177576E-2</v>
      </c>
      <c r="F27" s="73"/>
      <c r="G27" s="3" t="s">
        <v>97</v>
      </c>
      <c r="H27" s="75"/>
      <c r="I27" s="75">
        <f>I22-E24</f>
        <v>0.4839393827650218</v>
      </c>
      <c r="J27" s="3"/>
      <c r="K27" s="3"/>
      <c r="L27" s="3" t="s">
        <v>94</v>
      </c>
      <c r="M27" s="75"/>
      <c r="N27" s="75">
        <f>N22-N24</f>
        <v>-0.11097335815429688</v>
      </c>
      <c r="O27" s="73"/>
      <c r="P27" s="3" t="s">
        <v>97</v>
      </c>
      <c r="Q27" s="75"/>
      <c r="R27" s="75">
        <f>R22-N24</f>
        <v>1.7273445129394531</v>
      </c>
      <c r="S27" s="3"/>
      <c r="T27" s="3"/>
      <c r="U27" s="3" t="s">
        <v>94</v>
      </c>
      <c r="V27" s="75"/>
      <c r="W27" s="75">
        <f>W22-W24</f>
        <v>-0.19258308410644442</v>
      </c>
      <c r="X27" s="73"/>
      <c r="Y27" s="3" t="s">
        <v>97</v>
      </c>
      <c r="Z27" s="75"/>
      <c r="AA27" s="75">
        <f>AA22-W24</f>
        <v>1.2522557576497393</v>
      </c>
      <c r="AB27" s="3"/>
      <c r="AC27" s="3"/>
      <c r="AD27" s="3" t="s">
        <v>94</v>
      </c>
      <c r="AE27" s="75"/>
      <c r="AF27" s="75">
        <f>AF22-AF24</f>
        <v>3.9958318074543975E-2</v>
      </c>
      <c r="AG27" s="73"/>
      <c r="AH27" s="3" t="s">
        <v>97</v>
      </c>
      <c r="AI27" s="75"/>
      <c r="AJ27" s="75">
        <f>AJ22-AF24</f>
        <v>1.2818457285563136</v>
      </c>
      <c r="AK27" s="3"/>
      <c r="AL27" s="3"/>
    </row>
    <row r="28" spans="1:38" x14ac:dyDescent="0.2">
      <c r="A28" s="3"/>
      <c r="B28" s="76"/>
      <c r="C28" s="3" t="s">
        <v>95</v>
      </c>
      <c r="D28" s="3"/>
      <c r="E28" s="75">
        <f>E23-E24</f>
        <v>-0.13485633002386965</v>
      </c>
      <c r="F28" s="73"/>
      <c r="G28" s="3" t="s">
        <v>98</v>
      </c>
      <c r="H28" s="3"/>
      <c r="I28" s="75">
        <f>I23-E24</f>
        <v>0.75914181603325925</v>
      </c>
      <c r="J28" s="3"/>
      <c r="K28" s="3"/>
      <c r="L28" s="3" t="s">
        <v>95</v>
      </c>
      <c r="M28" s="3"/>
      <c r="N28" s="75">
        <f>N23-N24</f>
        <v>-0.12839889526367188</v>
      </c>
      <c r="O28" s="73"/>
      <c r="P28" s="3" t="s">
        <v>98</v>
      </c>
      <c r="Q28" s="3"/>
      <c r="R28" s="75">
        <f>R23-N24</f>
        <v>0.56529680887858191</v>
      </c>
      <c r="S28" s="3"/>
      <c r="T28" s="3"/>
      <c r="U28" s="3" t="s">
        <v>95</v>
      </c>
      <c r="V28" s="3"/>
      <c r="W28" s="75">
        <f>W23-W24</f>
        <v>0.25474294026692679</v>
      </c>
      <c r="X28" s="3"/>
      <c r="Y28" s="3" t="s">
        <v>98</v>
      </c>
      <c r="Z28" s="3"/>
      <c r="AA28" s="75">
        <f>AA23-W24</f>
        <v>1.7528559366861964</v>
      </c>
      <c r="AB28" s="3"/>
      <c r="AC28" s="3"/>
      <c r="AD28" s="3" t="s">
        <v>95</v>
      </c>
      <c r="AE28" s="3"/>
      <c r="AF28" s="75">
        <f>AF23-AF24</f>
        <v>-1.2144724527995088E-2</v>
      </c>
      <c r="AG28" s="3"/>
      <c r="AH28" s="3" t="s">
        <v>98</v>
      </c>
      <c r="AI28" s="3"/>
      <c r="AJ28" s="75">
        <f>AJ23-AF24</f>
        <v>1.0263093312581377</v>
      </c>
      <c r="AK28" s="3"/>
      <c r="AL28" s="3"/>
    </row>
    <row r="29" spans="1:38" x14ac:dyDescent="0.2">
      <c r="A29" s="3"/>
      <c r="B29" s="78"/>
      <c r="C29" s="3"/>
      <c r="D29" s="75"/>
      <c r="E29" s="75"/>
      <c r="F29" s="73"/>
      <c r="G29" s="3"/>
      <c r="H29" s="75"/>
      <c r="I29" s="75"/>
      <c r="J29" s="3"/>
      <c r="K29" s="3"/>
      <c r="L29" s="3"/>
      <c r="M29" s="75"/>
      <c r="N29" s="75"/>
      <c r="O29" s="73"/>
      <c r="P29" s="3"/>
      <c r="Q29" s="75"/>
      <c r="R29" s="75"/>
      <c r="S29" s="3"/>
      <c r="T29" s="3"/>
      <c r="U29" s="3"/>
      <c r="V29" s="75"/>
      <c r="W29" s="75"/>
      <c r="X29" s="3"/>
      <c r="Y29" s="3"/>
      <c r="Z29" s="75"/>
      <c r="AA29" s="75"/>
      <c r="AB29" s="3"/>
      <c r="AC29" s="3"/>
      <c r="AD29" s="3"/>
      <c r="AE29" s="75"/>
      <c r="AF29" s="75"/>
      <c r="AG29" s="3"/>
      <c r="AH29" s="3"/>
      <c r="AI29" s="75"/>
      <c r="AJ29" s="75"/>
      <c r="AK29" s="3"/>
      <c r="AL29" s="3"/>
    </row>
    <row r="30" spans="1:38" ht="51" x14ac:dyDescent="0.2">
      <c r="A30" s="79" t="s">
        <v>264</v>
      </c>
      <c r="B30" s="82" t="s">
        <v>300</v>
      </c>
      <c r="C30" s="3" t="s">
        <v>93</v>
      </c>
      <c r="D30" s="75"/>
      <c r="E30" s="80">
        <f>2^-E26</f>
        <v>0.93537989349466655</v>
      </c>
      <c r="F30" s="73"/>
      <c r="G30" s="3" t="s">
        <v>96</v>
      </c>
      <c r="H30" s="75"/>
      <c r="I30" s="80">
        <f>2^-I26</f>
        <v>0.57837562716391477</v>
      </c>
      <c r="J30" s="3"/>
      <c r="K30" s="3"/>
      <c r="L30" s="3" t="s">
        <v>93</v>
      </c>
      <c r="M30" s="75"/>
      <c r="N30" s="80">
        <f>2^-N26</f>
        <v>0.84711382900655929</v>
      </c>
      <c r="O30" s="73"/>
      <c r="P30" s="3" t="s">
        <v>96</v>
      </c>
      <c r="Q30" s="75"/>
      <c r="R30" s="80">
        <f>2^-R26</f>
        <v>0.53086404494994943</v>
      </c>
      <c r="S30" s="3"/>
      <c r="T30" s="3"/>
      <c r="U30" s="3" t="s">
        <v>93</v>
      </c>
      <c r="V30" s="75"/>
      <c r="W30" s="80">
        <f>2^-W26</f>
        <v>1.0440276032876847</v>
      </c>
      <c r="X30" s="3"/>
      <c r="Y30" s="3" t="s">
        <v>96</v>
      </c>
      <c r="Z30" s="75"/>
      <c r="AA30" s="80">
        <f>2^-AA26</f>
        <v>0.56124438010781885</v>
      </c>
      <c r="AB30" s="3"/>
      <c r="AC30" s="3"/>
      <c r="AD30" s="3" t="s">
        <v>93</v>
      </c>
      <c r="AE30" s="75"/>
      <c r="AF30" s="80">
        <f>2^-AF26</f>
        <v>1.019465952241065</v>
      </c>
      <c r="AG30" s="3"/>
      <c r="AH30" s="3" t="s">
        <v>96</v>
      </c>
      <c r="AI30" s="75"/>
      <c r="AJ30" s="80">
        <f>2^-AJ26</f>
        <v>0.54890206293399502</v>
      </c>
      <c r="AK30" s="3"/>
      <c r="AL30" s="3"/>
    </row>
    <row r="31" spans="1:38" x14ac:dyDescent="0.2">
      <c r="A31" s="79"/>
      <c r="B31" s="82"/>
      <c r="C31" s="3" t="s">
        <v>94</v>
      </c>
      <c r="D31" s="75"/>
      <c r="E31" s="80">
        <f>2^-E27</f>
        <v>0.97367982034488032</v>
      </c>
      <c r="F31" s="73"/>
      <c r="G31" s="3" t="s">
        <v>97</v>
      </c>
      <c r="H31" s="75"/>
      <c r="I31" s="80">
        <f>2^-I27</f>
        <v>0.71502253541241234</v>
      </c>
      <c r="J31" s="3"/>
      <c r="K31" s="3"/>
      <c r="L31" s="3" t="s">
        <v>94</v>
      </c>
      <c r="M31" s="75"/>
      <c r="N31" s="80">
        <f>2^-N27</f>
        <v>1.0799566163920382</v>
      </c>
      <c r="O31" s="73"/>
      <c r="P31" s="3" t="s">
        <v>97</v>
      </c>
      <c r="Q31" s="75"/>
      <c r="R31" s="80">
        <f>2^-R27</f>
        <v>0.30200733343653041</v>
      </c>
      <c r="S31" s="3"/>
      <c r="T31" s="3"/>
      <c r="U31" s="3" t="s">
        <v>94</v>
      </c>
      <c r="V31" s="75"/>
      <c r="W31" s="80">
        <f>2^-W27</f>
        <v>1.1428080343664366</v>
      </c>
      <c r="X31" s="3"/>
      <c r="Y31" s="3" t="s">
        <v>97</v>
      </c>
      <c r="Z31" s="75"/>
      <c r="AA31" s="80">
        <f>2^-AA27</f>
        <v>0.41979132023807064</v>
      </c>
      <c r="AB31" s="3"/>
      <c r="AC31" s="3"/>
      <c r="AD31" s="3" t="s">
        <v>94</v>
      </c>
      <c r="AE31" s="75"/>
      <c r="AF31" s="80">
        <f>2^-AF27</f>
        <v>0.9726830494820472</v>
      </c>
      <c r="AG31" s="3"/>
      <c r="AH31" s="3" t="s">
        <v>97</v>
      </c>
      <c r="AI31" s="75"/>
      <c r="AJ31" s="80">
        <f>2^-AJ27</f>
        <v>0.4112690101584473</v>
      </c>
      <c r="AK31" s="3"/>
      <c r="AL31" s="3"/>
    </row>
    <row r="32" spans="1:38" x14ac:dyDescent="0.2">
      <c r="A32" s="79"/>
      <c r="B32" s="82"/>
      <c r="C32" s="3" t="s">
        <v>95</v>
      </c>
      <c r="D32" s="3"/>
      <c r="E32" s="80">
        <f>2^-E28</f>
        <v>1.0979834662750898</v>
      </c>
      <c r="F32" s="73"/>
      <c r="G32" s="3" t="s">
        <v>98</v>
      </c>
      <c r="H32" s="3"/>
      <c r="I32" s="80">
        <f>2^-I28</f>
        <v>0.59084769064867759</v>
      </c>
      <c r="J32" s="3"/>
      <c r="K32" s="3"/>
      <c r="L32" s="3" t="s">
        <v>95</v>
      </c>
      <c r="M32" s="3"/>
      <c r="N32" s="80">
        <f>2^-N28</f>
        <v>1.09307992640997</v>
      </c>
      <c r="O32" s="73"/>
      <c r="P32" s="3" t="s">
        <v>98</v>
      </c>
      <c r="Q32" s="3"/>
      <c r="R32" s="80">
        <f>2^-R28</f>
        <v>0.67581636499805198</v>
      </c>
      <c r="S32" s="3"/>
      <c r="T32" s="3"/>
      <c r="U32" s="3" t="s">
        <v>95</v>
      </c>
      <c r="V32" s="3"/>
      <c r="W32" s="80">
        <f>2^-W28</f>
        <v>0.83813646071076231</v>
      </c>
      <c r="X32" s="3"/>
      <c r="Y32" s="3" t="s">
        <v>98</v>
      </c>
      <c r="Z32" s="3"/>
      <c r="AA32" s="80">
        <f>2^-AA28</f>
        <v>0.29671382691113796</v>
      </c>
      <c r="AB32" s="3"/>
      <c r="AC32" s="3"/>
      <c r="AD32" s="3" t="s">
        <v>95</v>
      </c>
      <c r="AE32" s="3"/>
      <c r="AF32" s="80">
        <f>2^-AF28</f>
        <v>1.0084536132467596</v>
      </c>
      <c r="AG32" s="3"/>
      <c r="AH32" s="3" t="s">
        <v>98</v>
      </c>
      <c r="AI32" s="3"/>
      <c r="AJ32" s="80">
        <f>2^-AJ28</f>
        <v>0.49096451761738319</v>
      </c>
      <c r="AK32" s="3"/>
      <c r="AL32" s="3"/>
    </row>
    <row r="33" spans="1:38" x14ac:dyDescent="0.2">
      <c r="A33" s="79"/>
      <c r="B33" s="7"/>
      <c r="C33" s="3"/>
      <c r="D33" s="3"/>
      <c r="E33" s="3"/>
      <c r="F33" s="7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">
      <c r="A34" s="3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">
      <c r="A35" s="3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">
      <c r="A36" s="3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">
      <c r="A37" s="81" t="s">
        <v>309</v>
      </c>
      <c r="B37" s="7"/>
      <c r="C37" s="4" t="s">
        <v>303</v>
      </c>
      <c r="D37" s="3"/>
      <c r="E37" s="3"/>
      <c r="F37" s="73"/>
      <c r="G37" s="3"/>
      <c r="H37" s="3"/>
      <c r="I37" s="3"/>
      <c r="J37" s="3"/>
      <c r="K37" s="3"/>
      <c r="L37" s="4" t="s">
        <v>304</v>
      </c>
      <c r="M37" s="3"/>
      <c r="N37" s="3"/>
      <c r="O37" s="3"/>
      <c r="P37" s="3"/>
      <c r="Q37" s="3"/>
      <c r="R37" s="3"/>
      <c r="S37" s="3"/>
      <c r="T37" s="3"/>
      <c r="U37" s="4" t="s">
        <v>305</v>
      </c>
      <c r="V37" s="3"/>
      <c r="W37" s="3"/>
      <c r="X37" s="3"/>
      <c r="Y37" s="3"/>
      <c r="Z37" s="3"/>
      <c r="AA37" s="3"/>
      <c r="AB37" s="3"/>
      <c r="AC37" s="3"/>
      <c r="AD37" s="4" t="s">
        <v>306</v>
      </c>
      <c r="AE37" s="3"/>
      <c r="AF37" s="3"/>
      <c r="AG37" s="3"/>
      <c r="AH37" s="3"/>
      <c r="AI37" s="3"/>
      <c r="AJ37" s="3"/>
      <c r="AK37" s="3"/>
      <c r="AL37" s="3"/>
    </row>
    <row r="38" spans="1:38" x14ac:dyDescent="0.2">
      <c r="A38" s="4"/>
      <c r="B38" s="7"/>
      <c r="C38" s="3"/>
      <c r="D38" s="74" t="s">
        <v>267</v>
      </c>
      <c r="E38" s="74" t="s">
        <v>309</v>
      </c>
      <c r="F38" s="73"/>
      <c r="G38" s="3"/>
      <c r="H38" s="74" t="s">
        <v>267</v>
      </c>
      <c r="I38" s="74" t="s">
        <v>309</v>
      </c>
      <c r="J38" s="3"/>
      <c r="K38" s="3"/>
      <c r="L38" s="3"/>
      <c r="M38" s="74" t="s">
        <v>267</v>
      </c>
      <c r="N38" s="74" t="s">
        <v>309</v>
      </c>
      <c r="O38" s="73"/>
      <c r="P38" s="3"/>
      <c r="Q38" s="74" t="s">
        <v>267</v>
      </c>
      <c r="R38" s="74" t="s">
        <v>309</v>
      </c>
      <c r="S38" s="3"/>
      <c r="T38" s="3"/>
      <c r="U38" s="3"/>
      <c r="V38" s="74" t="s">
        <v>267</v>
      </c>
      <c r="W38" s="74" t="s">
        <v>309</v>
      </c>
      <c r="X38" s="73"/>
      <c r="Y38" s="3"/>
      <c r="Z38" s="74" t="s">
        <v>267</v>
      </c>
      <c r="AA38" s="74" t="s">
        <v>309</v>
      </c>
      <c r="AB38" s="3"/>
      <c r="AC38" s="3"/>
      <c r="AD38" s="3"/>
      <c r="AE38" s="74" t="s">
        <v>267</v>
      </c>
      <c r="AF38" s="74" t="s">
        <v>309</v>
      </c>
      <c r="AG38" s="73"/>
      <c r="AH38" s="3"/>
      <c r="AI38" s="74" t="s">
        <v>267</v>
      </c>
      <c r="AJ38" s="74" t="s">
        <v>309</v>
      </c>
      <c r="AK38" s="3"/>
      <c r="AL38" s="3"/>
    </row>
    <row r="39" spans="1:38" x14ac:dyDescent="0.2">
      <c r="A39" s="3"/>
      <c r="B39" s="71" t="s">
        <v>270</v>
      </c>
      <c r="C39" s="3" t="s">
        <v>271</v>
      </c>
      <c r="D39" s="75">
        <v>18.966516494750977</v>
      </c>
      <c r="E39" s="75">
        <v>25.964300155639648</v>
      </c>
      <c r="F39" s="73"/>
      <c r="G39" s="3" t="s">
        <v>272</v>
      </c>
      <c r="H39" s="75">
        <v>19.183628082275391</v>
      </c>
      <c r="I39" s="75">
        <v>26.081937789916992</v>
      </c>
      <c r="J39" s="3"/>
      <c r="K39" s="3"/>
      <c r="L39" s="3" t="s">
        <v>271</v>
      </c>
      <c r="M39" s="75">
        <v>20.484956741333008</v>
      </c>
      <c r="N39" s="75">
        <v>26.676130294799805</v>
      </c>
      <c r="O39" s="73"/>
      <c r="P39" s="3" t="s">
        <v>272</v>
      </c>
      <c r="Q39" s="75">
        <v>21.702484130859375</v>
      </c>
      <c r="R39" s="75">
        <v>27.551931381225586</v>
      </c>
      <c r="S39" s="3"/>
      <c r="T39" s="3"/>
      <c r="U39" s="3" t="s">
        <v>271</v>
      </c>
      <c r="V39" s="75">
        <v>20.599353790283203</v>
      </c>
      <c r="W39" s="75">
        <v>25.678874969482422</v>
      </c>
      <c r="X39" s="73"/>
      <c r="Y39" s="3" t="s">
        <v>272</v>
      </c>
      <c r="Z39" s="75">
        <v>21.365575790405273</v>
      </c>
      <c r="AA39" s="75">
        <v>27.5751953125</v>
      </c>
      <c r="AB39" s="3"/>
      <c r="AC39" s="3"/>
      <c r="AD39" s="3" t="s">
        <v>271</v>
      </c>
      <c r="AE39" s="75">
        <v>22.150772094726562</v>
      </c>
      <c r="AF39" s="75">
        <v>27.487930297851562</v>
      </c>
      <c r="AG39" s="73"/>
      <c r="AH39" s="3" t="s">
        <v>272</v>
      </c>
      <c r="AI39" s="75">
        <v>22.286167144775391</v>
      </c>
      <c r="AJ39" s="75">
        <v>29.79533576965332</v>
      </c>
      <c r="AK39" s="3"/>
      <c r="AL39" s="3"/>
    </row>
    <row r="40" spans="1:38" x14ac:dyDescent="0.2">
      <c r="A40" s="3"/>
      <c r="B40" s="71"/>
      <c r="C40" s="3" t="s">
        <v>273</v>
      </c>
      <c r="D40" s="75">
        <v>18.894865036010742</v>
      </c>
      <c r="E40" s="75">
        <v>25.568767547607422</v>
      </c>
      <c r="F40" s="73"/>
      <c r="G40" s="3" t="s">
        <v>274</v>
      </c>
      <c r="H40" s="75">
        <v>19.403362274169922</v>
      </c>
      <c r="I40" s="75">
        <v>26.103096008300781</v>
      </c>
      <c r="J40" s="3"/>
      <c r="K40" s="3"/>
      <c r="L40" s="3" t="s">
        <v>273</v>
      </c>
      <c r="M40" s="75">
        <v>20.767839431762695</v>
      </c>
      <c r="N40" s="75">
        <v>26.69019889831543</v>
      </c>
      <c r="O40" s="73"/>
      <c r="P40" s="3" t="s">
        <v>274</v>
      </c>
      <c r="Q40" s="75">
        <v>21.356857299804688</v>
      </c>
      <c r="R40" s="75">
        <v>27.918989181518555</v>
      </c>
      <c r="S40" s="3"/>
      <c r="T40" s="3"/>
      <c r="U40" s="3" t="s">
        <v>273</v>
      </c>
      <c r="V40" s="75">
        <v>20.12476921081543</v>
      </c>
      <c r="W40" s="75">
        <v>25.909128189086914</v>
      </c>
      <c r="X40" s="73"/>
      <c r="Y40" s="3" t="s">
        <v>274</v>
      </c>
      <c r="Z40" s="75">
        <v>21.352090835571289</v>
      </c>
      <c r="AA40" s="75">
        <v>27.98454475402832</v>
      </c>
      <c r="AB40" s="3"/>
      <c r="AC40" s="3"/>
      <c r="AD40" s="3" t="s">
        <v>273</v>
      </c>
      <c r="AE40" s="75">
        <v>21.565851211547852</v>
      </c>
      <c r="AF40" s="75">
        <v>27.77031135559082</v>
      </c>
      <c r="AG40" s="73"/>
      <c r="AH40" s="3" t="s">
        <v>274</v>
      </c>
      <c r="AI40" s="75">
        <v>22.476774215698242</v>
      </c>
      <c r="AJ40" s="75">
        <v>29.380161285400391</v>
      </c>
      <c r="AK40" s="3"/>
      <c r="AL40" s="3"/>
    </row>
    <row r="41" spans="1:38" x14ac:dyDescent="0.2">
      <c r="A41" s="3"/>
      <c r="B41" s="71"/>
      <c r="C41" s="3" t="s">
        <v>275</v>
      </c>
      <c r="D41" s="75">
        <v>18.961952209472656</v>
      </c>
      <c r="E41" s="75">
        <v>25.80470085144043</v>
      </c>
      <c r="F41" s="73"/>
      <c r="G41" s="3" t="s">
        <v>276</v>
      </c>
      <c r="H41" s="75">
        <v>19.309539794921875</v>
      </c>
      <c r="I41" s="75">
        <v>26.397686004638672</v>
      </c>
      <c r="J41" s="3"/>
      <c r="K41" s="3"/>
      <c r="L41" s="3" t="s">
        <v>275</v>
      </c>
      <c r="M41" s="75">
        <v>20.520961761474609</v>
      </c>
      <c r="N41" s="75">
        <v>26.484195709228516</v>
      </c>
      <c r="O41" s="73"/>
      <c r="P41" s="3" t="s">
        <v>276</v>
      </c>
      <c r="Q41" s="75">
        <v>21.207952499389648</v>
      </c>
      <c r="R41" s="75">
        <v>27.595226287841797</v>
      </c>
      <c r="S41" s="3"/>
      <c r="T41" s="3"/>
      <c r="U41" s="3" t="s">
        <v>275</v>
      </c>
      <c r="V41" s="75">
        <v>20.787172317504883</v>
      </c>
      <c r="W41" s="75">
        <v>26.273395538330078</v>
      </c>
      <c r="X41" s="73"/>
      <c r="Y41" s="3" t="s">
        <v>276</v>
      </c>
      <c r="Z41" s="75">
        <v>21.442062377929688</v>
      </c>
      <c r="AA41" s="75">
        <v>27.830448150634766</v>
      </c>
      <c r="AB41" s="3"/>
      <c r="AC41" s="3"/>
      <c r="AD41" s="3" t="s">
        <v>275</v>
      </c>
      <c r="AE41" s="75">
        <v>21.425081253051758</v>
      </c>
      <c r="AF41" s="75">
        <v>27.801538467407227</v>
      </c>
      <c r="AG41" s="73"/>
      <c r="AH41" s="3" t="s">
        <v>276</v>
      </c>
      <c r="AI41" s="75">
        <v>22.381717681884766</v>
      </c>
      <c r="AJ41" s="75">
        <v>29.136417388916016</v>
      </c>
      <c r="AK41" s="3"/>
      <c r="AL41" s="3"/>
    </row>
    <row r="42" spans="1:38" x14ac:dyDescent="0.2">
      <c r="A42" s="3"/>
      <c r="B42" s="71"/>
      <c r="C42" s="3" t="s">
        <v>277</v>
      </c>
      <c r="D42" s="75">
        <v>19.797174453735352</v>
      </c>
      <c r="E42" s="75">
        <v>26.098896026611328</v>
      </c>
      <c r="F42" s="73"/>
      <c r="G42" s="3" t="s">
        <v>278</v>
      </c>
      <c r="H42" s="75">
        <v>20.524253845214844</v>
      </c>
      <c r="I42" s="75">
        <v>27.680717468261719</v>
      </c>
      <c r="J42" s="3"/>
      <c r="K42" s="3"/>
      <c r="L42" s="3" t="s">
        <v>277</v>
      </c>
      <c r="M42" s="75">
        <v>20.434280395507812</v>
      </c>
      <c r="N42" s="75">
        <v>26.501716613769531</v>
      </c>
      <c r="O42" s="73"/>
      <c r="P42" s="3" t="s">
        <v>278</v>
      </c>
      <c r="Q42" s="75">
        <v>20.832372665405273</v>
      </c>
      <c r="R42" s="75">
        <v>27.32490348815918</v>
      </c>
      <c r="S42" s="3"/>
      <c r="T42" s="3"/>
      <c r="U42" s="3" t="s">
        <v>277</v>
      </c>
      <c r="V42" s="75">
        <v>20.071464538574219</v>
      </c>
      <c r="W42" s="75">
        <v>25.875288009643555</v>
      </c>
      <c r="X42" s="73"/>
      <c r="Y42" s="3" t="s">
        <v>278</v>
      </c>
      <c r="Z42" s="75">
        <v>21.457618713378906</v>
      </c>
      <c r="AA42" s="75">
        <v>27.854013442993164</v>
      </c>
      <c r="AB42" s="3"/>
      <c r="AC42" s="3"/>
      <c r="AD42" s="3" t="s">
        <v>277</v>
      </c>
      <c r="AE42" s="75">
        <v>21.379207611083984</v>
      </c>
      <c r="AF42" s="75">
        <v>27.111953735351562</v>
      </c>
      <c r="AG42" s="73"/>
      <c r="AH42" s="3" t="s">
        <v>278</v>
      </c>
      <c r="AI42" s="75">
        <v>21.688077926635742</v>
      </c>
      <c r="AJ42" s="75">
        <v>28.499471664428711</v>
      </c>
      <c r="AK42" s="3"/>
      <c r="AL42" s="3"/>
    </row>
    <row r="43" spans="1:38" x14ac:dyDescent="0.2">
      <c r="A43" s="3"/>
      <c r="B43" s="71"/>
      <c r="C43" s="3" t="s">
        <v>279</v>
      </c>
      <c r="D43" s="75">
        <v>19.806623458862305</v>
      </c>
      <c r="E43" s="75">
        <v>25.976221084594727</v>
      </c>
      <c r="F43" s="73"/>
      <c r="G43" s="3" t="s">
        <v>280</v>
      </c>
      <c r="H43" s="75">
        <v>20.824419021606445</v>
      </c>
      <c r="I43" s="75">
        <v>27.887395858764648</v>
      </c>
      <c r="J43" s="3"/>
      <c r="K43" s="3"/>
      <c r="L43" s="3" t="s">
        <v>279</v>
      </c>
      <c r="M43" s="75">
        <v>20.395444869995117</v>
      </c>
      <c r="N43" s="75">
        <v>26.651723861694336</v>
      </c>
      <c r="O43" s="73"/>
      <c r="P43" s="3" t="s">
        <v>280</v>
      </c>
      <c r="Q43" s="75">
        <v>20.987176895141602</v>
      </c>
      <c r="R43" s="75">
        <v>29.760623931884766</v>
      </c>
      <c r="S43" s="3"/>
      <c r="T43" s="3"/>
      <c r="U43" s="3" t="s">
        <v>279</v>
      </c>
      <c r="V43" s="75">
        <v>20.316980361938477</v>
      </c>
      <c r="W43" s="75">
        <v>25.845149993896484</v>
      </c>
      <c r="X43" s="73"/>
      <c r="Y43" s="3" t="s">
        <v>280</v>
      </c>
      <c r="Z43" s="75">
        <v>21.333011627197266</v>
      </c>
      <c r="AA43" s="75">
        <v>27.705854415893555</v>
      </c>
      <c r="AB43" s="3"/>
      <c r="AC43" s="3"/>
      <c r="AD43" s="3" t="s">
        <v>279</v>
      </c>
      <c r="AE43" s="75">
        <v>21.33837890625</v>
      </c>
      <c r="AF43" s="75">
        <v>27.64100456237793</v>
      </c>
      <c r="AG43" s="73"/>
      <c r="AH43" s="3" t="s">
        <v>280</v>
      </c>
      <c r="AI43" s="75">
        <v>22.442121505737305</v>
      </c>
      <c r="AJ43" s="75">
        <v>28.385690689086914</v>
      </c>
      <c r="AK43" s="3"/>
      <c r="AL43" s="3"/>
    </row>
    <row r="44" spans="1:38" x14ac:dyDescent="0.2">
      <c r="A44" s="3"/>
      <c r="B44" s="71"/>
      <c r="C44" s="3" t="s">
        <v>281</v>
      </c>
      <c r="D44" s="75">
        <v>19.8427734375</v>
      </c>
      <c r="E44" s="75">
        <v>26.38349723815918</v>
      </c>
      <c r="F44" s="73"/>
      <c r="G44" s="3" t="s">
        <v>282</v>
      </c>
      <c r="H44" s="75">
        <v>20.892463684082031</v>
      </c>
      <c r="I44" s="75">
        <v>27.949186325073242</v>
      </c>
      <c r="J44" s="3"/>
      <c r="K44" s="3"/>
      <c r="L44" s="3" t="s">
        <v>281</v>
      </c>
      <c r="M44" s="75">
        <v>20.498353958129883</v>
      </c>
      <c r="N44" s="75">
        <v>26.98914909362793</v>
      </c>
      <c r="O44" s="73"/>
      <c r="P44" s="3" t="s">
        <v>282</v>
      </c>
      <c r="Q44" s="75">
        <v>20.971748352050781</v>
      </c>
      <c r="R44" s="75">
        <v>28.894065856933594</v>
      </c>
      <c r="S44" s="3"/>
      <c r="T44" s="3"/>
      <c r="U44" s="3" t="s">
        <v>281</v>
      </c>
      <c r="V44" s="75">
        <v>20.118886947631836</v>
      </c>
      <c r="W44" s="75">
        <v>25.776622772216797</v>
      </c>
      <c r="X44" s="73"/>
      <c r="Y44" s="3" t="s">
        <v>282</v>
      </c>
      <c r="Z44" s="75">
        <v>21.239017486572266</v>
      </c>
      <c r="AA44" s="75">
        <v>27.489953994750977</v>
      </c>
      <c r="AB44" s="3"/>
      <c r="AC44" s="3"/>
      <c r="AD44" s="3" t="s">
        <v>281</v>
      </c>
      <c r="AE44" s="75">
        <v>20.903593063354492</v>
      </c>
      <c r="AF44" s="75">
        <v>27.455652236938477</v>
      </c>
      <c r="AG44" s="73"/>
      <c r="AH44" s="3" t="s">
        <v>282</v>
      </c>
      <c r="AI44" s="75">
        <v>22.318088531494141</v>
      </c>
      <c r="AJ44" s="75">
        <v>28.512502670288086</v>
      </c>
      <c r="AK44" s="3"/>
      <c r="AL44" s="3"/>
    </row>
    <row r="45" spans="1:38" x14ac:dyDescent="0.2">
      <c r="A45" s="3"/>
      <c r="B45" s="71"/>
      <c r="C45" s="3" t="s">
        <v>283</v>
      </c>
      <c r="D45" s="75">
        <v>20.435232162475586</v>
      </c>
      <c r="E45" s="75">
        <v>27.205148696899414</v>
      </c>
      <c r="F45" s="73"/>
      <c r="G45" s="3" t="s">
        <v>284</v>
      </c>
      <c r="H45" s="75">
        <v>21.161376953125</v>
      </c>
      <c r="I45" s="75">
        <v>28.242910385131836</v>
      </c>
      <c r="J45" s="3"/>
      <c r="K45" s="3"/>
      <c r="L45" s="3" t="s">
        <v>283</v>
      </c>
      <c r="M45" s="75">
        <v>20.5758056640625</v>
      </c>
      <c r="N45" s="75">
        <v>26.942636489868164</v>
      </c>
      <c r="O45" s="73"/>
      <c r="P45" s="3" t="s">
        <v>284</v>
      </c>
      <c r="Q45" s="75">
        <v>21.542587280273438</v>
      </c>
      <c r="R45" s="75">
        <v>27.583770751953125</v>
      </c>
      <c r="S45" s="3"/>
      <c r="T45" s="3"/>
      <c r="U45" s="3" t="s">
        <v>283</v>
      </c>
      <c r="V45" s="75">
        <v>19.849126815795898</v>
      </c>
      <c r="W45" s="75">
        <v>25.443881988525391</v>
      </c>
      <c r="X45" s="73"/>
      <c r="Y45" s="3" t="s">
        <v>284</v>
      </c>
      <c r="Z45" s="75">
        <v>20.456079483032227</v>
      </c>
      <c r="AA45" s="75">
        <v>27.200187683105469</v>
      </c>
      <c r="AB45" s="3"/>
      <c r="AC45" s="3"/>
      <c r="AD45" s="3" t="s">
        <v>283</v>
      </c>
      <c r="AE45" s="75">
        <v>20.774076461791992</v>
      </c>
      <c r="AF45" s="75">
        <v>26.347667694091797</v>
      </c>
      <c r="AG45" s="73"/>
      <c r="AH45" s="3" t="s">
        <v>284</v>
      </c>
      <c r="AI45" s="75">
        <v>21.437736511230469</v>
      </c>
      <c r="AJ45" s="75">
        <v>27.87849235534668</v>
      </c>
      <c r="AK45" s="3"/>
      <c r="AL45" s="3"/>
    </row>
    <row r="46" spans="1:38" x14ac:dyDescent="0.2">
      <c r="A46" s="3"/>
      <c r="B46" s="71"/>
      <c r="C46" s="3" t="s">
        <v>285</v>
      </c>
      <c r="D46" s="75">
        <v>20.582130432128906</v>
      </c>
      <c r="E46" s="75">
        <v>27.172773361206055</v>
      </c>
      <c r="F46" s="73"/>
      <c r="G46" s="3" t="s">
        <v>286</v>
      </c>
      <c r="H46" s="75">
        <v>21.240934371948242</v>
      </c>
      <c r="I46" s="75">
        <v>28.697006225585938</v>
      </c>
      <c r="J46" s="3"/>
      <c r="K46" s="3"/>
      <c r="L46" s="3" t="s">
        <v>285</v>
      </c>
      <c r="M46" s="75">
        <v>20.897319793701172</v>
      </c>
      <c r="N46" s="75">
        <v>27.10357666015625</v>
      </c>
      <c r="O46" s="73"/>
      <c r="P46" s="3" t="s">
        <v>286</v>
      </c>
      <c r="Q46" s="75">
        <v>21.949411392211914</v>
      </c>
      <c r="R46" s="75">
        <v>28.463596343994141</v>
      </c>
      <c r="S46" s="3"/>
      <c r="T46" s="3"/>
      <c r="U46" s="3" t="s">
        <v>285</v>
      </c>
      <c r="V46" s="75">
        <v>19.592689514160156</v>
      </c>
      <c r="W46" s="75">
        <v>25.381061553955078</v>
      </c>
      <c r="X46" s="73"/>
      <c r="Y46" s="3" t="s">
        <v>286</v>
      </c>
      <c r="Z46" s="75">
        <v>20.378273010253906</v>
      </c>
      <c r="AA46" s="75">
        <v>27.172895431518555</v>
      </c>
      <c r="AB46" s="3"/>
      <c r="AC46" s="3"/>
      <c r="AD46" s="3" t="s">
        <v>285</v>
      </c>
      <c r="AE46" s="75">
        <v>20.69482421875</v>
      </c>
      <c r="AF46" s="75">
        <v>26.978691101074219</v>
      </c>
      <c r="AG46" s="73"/>
      <c r="AH46" s="3" t="s">
        <v>286</v>
      </c>
      <c r="AI46" s="75">
        <v>21.490798950195312</v>
      </c>
      <c r="AJ46" s="75">
        <v>27.422529220581055</v>
      </c>
      <c r="AK46" s="3"/>
      <c r="AL46" s="3"/>
    </row>
    <row r="47" spans="1:38" x14ac:dyDescent="0.2">
      <c r="A47" s="3"/>
      <c r="B47" s="71"/>
      <c r="C47" s="3" t="s">
        <v>287</v>
      </c>
      <c r="D47" s="75">
        <v>20.818897247314453</v>
      </c>
      <c r="E47" s="75">
        <v>27.53375244140625</v>
      </c>
      <c r="F47" s="73"/>
      <c r="G47" s="3" t="s">
        <v>288</v>
      </c>
      <c r="H47" s="75">
        <v>20.936334609985352</v>
      </c>
      <c r="I47" s="75">
        <v>27.814830780029297</v>
      </c>
      <c r="J47" s="3"/>
      <c r="K47" s="3"/>
      <c r="L47" s="3" t="s">
        <v>287</v>
      </c>
      <c r="M47" s="75">
        <v>20.915420532226562</v>
      </c>
      <c r="N47" s="75">
        <v>26.885982513427734</v>
      </c>
      <c r="O47" s="73"/>
      <c r="P47" s="3" t="s">
        <v>288</v>
      </c>
      <c r="Q47" s="75">
        <v>22.040218353271484</v>
      </c>
      <c r="R47" s="75">
        <v>28.370700836181641</v>
      </c>
      <c r="S47" s="3"/>
      <c r="T47" s="3"/>
      <c r="U47" s="3" t="s">
        <v>287</v>
      </c>
      <c r="V47" s="75">
        <v>19.639369964599609</v>
      </c>
      <c r="W47" s="75">
        <v>25.568317413330078</v>
      </c>
      <c r="X47" s="73"/>
      <c r="Y47" s="3" t="s">
        <v>288</v>
      </c>
      <c r="Z47" s="75">
        <v>20.388704299926758</v>
      </c>
      <c r="AA47" s="75">
        <v>27.306707382202148</v>
      </c>
      <c r="AB47" s="3"/>
      <c r="AC47" s="3"/>
      <c r="AD47" s="3" t="s">
        <v>287</v>
      </c>
      <c r="AE47" s="75">
        <v>20.772785186767578</v>
      </c>
      <c r="AF47" s="75">
        <v>26.854927062988281</v>
      </c>
      <c r="AG47" s="73"/>
      <c r="AH47" s="3" t="s">
        <v>288</v>
      </c>
      <c r="AI47" s="75">
        <v>21.549198150634766</v>
      </c>
      <c r="AJ47" s="75">
        <v>28.004133224487305</v>
      </c>
      <c r="AK47" s="3"/>
      <c r="AL47" s="3"/>
    </row>
    <row r="48" spans="1:38" x14ac:dyDescent="0.2">
      <c r="A48" s="3"/>
      <c r="B48" s="7"/>
      <c r="C48" s="3"/>
      <c r="D48" s="3"/>
      <c r="E48" s="3"/>
      <c r="F48" s="73"/>
      <c r="G48" s="3"/>
      <c r="H48" s="3"/>
      <c r="I48" s="3"/>
      <c r="J48" s="3"/>
      <c r="K48" s="3"/>
      <c r="L48" s="3"/>
      <c r="M48" s="3"/>
      <c r="N48" s="3"/>
      <c r="O48" s="73"/>
      <c r="P48" s="3"/>
      <c r="Q48" s="3"/>
      <c r="R48" s="3"/>
      <c r="S48" s="3"/>
      <c r="T48" s="3"/>
      <c r="U48" s="3"/>
      <c r="V48" s="3"/>
      <c r="W48" s="3"/>
      <c r="X48" s="73"/>
      <c r="Y48" s="3"/>
      <c r="Z48" s="3"/>
      <c r="AA48" s="3"/>
      <c r="AB48" s="3"/>
      <c r="AC48" s="3"/>
      <c r="AD48" s="3"/>
      <c r="AE48" s="3"/>
      <c r="AF48" s="3"/>
      <c r="AG48" s="73"/>
      <c r="AH48" s="3"/>
      <c r="AI48" s="3"/>
      <c r="AJ48" s="3"/>
      <c r="AK48" s="3"/>
      <c r="AL48" s="3"/>
    </row>
    <row r="49" spans="1:38" x14ac:dyDescent="0.2">
      <c r="A49" s="3"/>
      <c r="B49" s="71" t="s">
        <v>295</v>
      </c>
      <c r="C49" s="3" t="s">
        <v>93</v>
      </c>
      <c r="D49" s="75">
        <f>AVERAGE(D39:D41)</f>
        <v>18.941111246744793</v>
      </c>
      <c r="E49" s="75">
        <f>AVERAGE(E39:E41)</f>
        <v>25.779256184895832</v>
      </c>
      <c r="F49" s="73"/>
      <c r="G49" s="3" t="s">
        <v>96</v>
      </c>
      <c r="H49" s="75">
        <f>AVERAGE(H39:H41)</f>
        <v>19.298843383789062</v>
      </c>
      <c r="I49" s="75">
        <f>AVERAGE(I39:I41)</f>
        <v>26.194239934285481</v>
      </c>
      <c r="J49" s="3"/>
      <c r="K49" s="3"/>
      <c r="L49" s="3" t="s">
        <v>93</v>
      </c>
      <c r="M49" s="75">
        <f>AVERAGE(M39:M41)</f>
        <v>20.59125264485677</v>
      </c>
      <c r="N49" s="75">
        <f>AVERAGE(N39:N41)</f>
        <v>26.616841634114582</v>
      </c>
      <c r="O49" s="73"/>
      <c r="P49" s="3" t="s">
        <v>96</v>
      </c>
      <c r="Q49" s="75">
        <f>AVERAGE(Q40:Q41)</f>
        <v>21.282404899597168</v>
      </c>
      <c r="R49" s="75">
        <f>AVERAGE(R39:R41)</f>
        <v>27.68871561686198</v>
      </c>
      <c r="S49" s="3"/>
      <c r="T49" s="3"/>
      <c r="U49" s="3" t="s">
        <v>93</v>
      </c>
      <c r="V49" s="75">
        <f>AVERAGE(V39:V41)</f>
        <v>20.503765106201172</v>
      </c>
      <c r="W49" s="75">
        <f>AVERAGE(W39:W41)</f>
        <v>25.953799565633137</v>
      </c>
      <c r="X49" s="73"/>
      <c r="Y49" s="3" t="s">
        <v>96</v>
      </c>
      <c r="Z49" s="75">
        <f>AVERAGE(Z39:Z41)</f>
        <v>21.386576334635418</v>
      </c>
      <c r="AA49" s="75">
        <f>AVERAGE(AA39:AA41)</f>
        <v>27.796729405721027</v>
      </c>
      <c r="AB49" s="3"/>
      <c r="AC49" s="3"/>
      <c r="AD49" s="3" t="s">
        <v>93</v>
      </c>
      <c r="AE49" s="75">
        <f>AVERAGE(AE39:AE41)</f>
        <v>21.713901519775391</v>
      </c>
      <c r="AF49" s="75">
        <f>AVERAGE(AF39:AF41)</f>
        <v>27.686593373616535</v>
      </c>
      <c r="AG49" s="73"/>
      <c r="AH49" s="3" t="s">
        <v>96</v>
      </c>
      <c r="AI49" s="75">
        <f>AVERAGE(AI39:AI41)</f>
        <v>22.381553014119465</v>
      </c>
      <c r="AJ49" s="75">
        <f>AVERAGE(AJ39:AJ41)</f>
        <v>29.437304814656574</v>
      </c>
      <c r="AK49" s="3"/>
      <c r="AL49" s="3"/>
    </row>
    <row r="50" spans="1:38" x14ac:dyDescent="0.2">
      <c r="A50" s="3"/>
      <c r="B50" s="71"/>
      <c r="C50" s="3" t="s">
        <v>94</v>
      </c>
      <c r="D50" s="75">
        <f>AVERAGE(D42:D44)</f>
        <v>19.815523783365887</v>
      </c>
      <c r="E50" s="75">
        <f>AVERAGE(E42:E44)</f>
        <v>26.15287144978841</v>
      </c>
      <c r="F50" s="73"/>
      <c r="G50" s="3" t="s">
        <v>97</v>
      </c>
      <c r="H50" s="75">
        <f>AVERAGE(H42:H44)</f>
        <v>20.747045516967773</v>
      </c>
      <c r="I50" s="75">
        <f>AVERAGE(I42:I44)</f>
        <v>27.839099884033203</v>
      </c>
      <c r="J50" s="3"/>
      <c r="K50" s="3"/>
      <c r="L50" s="3" t="s">
        <v>94</v>
      </c>
      <c r="M50" s="75">
        <f>AVERAGE(M42:M44)</f>
        <v>20.44269307454427</v>
      </c>
      <c r="N50" s="75">
        <f>AVERAGE(N42:N44)</f>
        <v>26.714196523030598</v>
      </c>
      <c r="O50" s="73"/>
      <c r="P50" s="3" t="s">
        <v>97</v>
      </c>
      <c r="Q50" s="75">
        <f>AVERAGE(Q42:Q44)</f>
        <v>20.930432637532551</v>
      </c>
      <c r="R50" s="75">
        <f>AVERAGE(R42:R44)</f>
        <v>28.65986442565918</v>
      </c>
      <c r="S50" s="3"/>
      <c r="T50" s="3"/>
      <c r="U50" s="3" t="s">
        <v>94</v>
      </c>
      <c r="V50" s="75">
        <f>AVERAGE(V42:V44)</f>
        <v>20.169110616048176</v>
      </c>
      <c r="W50" s="75">
        <f>AVERAGE(W42:W44)</f>
        <v>25.832353591918945</v>
      </c>
      <c r="X50" s="73"/>
      <c r="Y50" s="3" t="s">
        <v>97</v>
      </c>
      <c r="Z50" s="75">
        <f>AVERAGE(Z42:Z44)</f>
        <v>21.343215942382812</v>
      </c>
      <c r="AA50" s="75">
        <f>AVERAGE(AA42:AA44)</f>
        <v>27.683273951212566</v>
      </c>
      <c r="AB50" s="3"/>
      <c r="AC50" s="3"/>
      <c r="AD50" s="3" t="s">
        <v>94</v>
      </c>
      <c r="AE50" s="75">
        <f>AVERAGE(AE42:AE44)</f>
        <v>21.207059860229492</v>
      </c>
      <c r="AF50" s="75">
        <f>AVERAGE(AF42:AF44)</f>
        <v>27.402870178222656</v>
      </c>
      <c r="AG50" s="73"/>
      <c r="AH50" s="3" t="s">
        <v>97</v>
      </c>
      <c r="AI50" s="75">
        <f>AVERAGE(AI42:AI44)</f>
        <v>22.149429321289062</v>
      </c>
      <c r="AJ50" s="75">
        <f>AVERAGE(AJ42:AJ44)</f>
        <v>28.465888341267902</v>
      </c>
      <c r="AK50" s="3"/>
      <c r="AL50" s="3"/>
    </row>
    <row r="51" spans="1:38" x14ac:dyDescent="0.2">
      <c r="A51" s="3"/>
      <c r="B51" s="71"/>
      <c r="C51" s="3" t="s">
        <v>95</v>
      </c>
      <c r="D51" s="75">
        <f>AVERAGE(D45:D47)</f>
        <v>20.612086613972981</v>
      </c>
      <c r="E51" s="75">
        <f>AVERAGE(E45:E47)</f>
        <v>27.303891499837238</v>
      </c>
      <c r="F51" s="73"/>
      <c r="G51" s="3" t="s">
        <v>98</v>
      </c>
      <c r="H51" s="75">
        <f>AVERAGE(H45:H47)</f>
        <v>21.112881978352863</v>
      </c>
      <c r="I51" s="75">
        <f>AVERAGE(I45:I47)</f>
        <v>28.251582463582356</v>
      </c>
      <c r="J51" s="3"/>
      <c r="K51" s="3"/>
      <c r="L51" s="3" t="s">
        <v>95</v>
      </c>
      <c r="M51" s="75">
        <f>AVERAGE(M45:M47)</f>
        <v>20.79618199666341</v>
      </c>
      <c r="N51" s="75">
        <f>AVERAGE(N45:N47)</f>
        <v>26.977398554484051</v>
      </c>
      <c r="O51" s="73"/>
      <c r="P51" s="3" t="s">
        <v>98</v>
      </c>
      <c r="Q51" s="75">
        <f>AVERAGE(Q45:Q47)</f>
        <v>21.844072341918945</v>
      </c>
      <c r="R51" s="75">
        <f>AVERAGE(R46:R47)</f>
        <v>28.417148590087891</v>
      </c>
      <c r="S51" s="3"/>
      <c r="T51" s="3"/>
      <c r="U51" s="3" t="s">
        <v>95</v>
      </c>
      <c r="V51" s="75">
        <f>AVERAGE(V45:V47)</f>
        <v>19.693728764851887</v>
      </c>
      <c r="W51" s="75">
        <f>AVERAGE(W45:W47)</f>
        <v>25.464420318603516</v>
      </c>
      <c r="X51" s="73"/>
      <c r="Y51" s="3" t="s">
        <v>98</v>
      </c>
      <c r="Z51" s="75">
        <f>AVERAGE(Z45:Z47)</f>
        <v>20.407685597737629</v>
      </c>
      <c r="AA51" s="75">
        <f>AVERAGE(AA45:AA47)</f>
        <v>27.226596832275391</v>
      </c>
      <c r="AB51" s="3"/>
      <c r="AC51" s="3"/>
      <c r="AD51" s="3" t="s">
        <v>95</v>
      </c>
      <c r="AE51" s="75">
        <f>AVERAGE(AE45:AE47)</f>
        <v>20.747228622436523</v>
      </c>
      <c r="AF51" s="75">
        <f>AVERAGE(AF45:AF47)</f>
        <v>26.727095286051433</v>
      </c>
      <c r="AG51" s="73"/>
      <c r="AH51" s="3" t="s">
        <v>98</v>
      </c>
      <c r="AI51" s="75">
        <f>AVERAGE(AI45:AI47)</f>
        <v>21.492577870686848</v>
      </c>
      <c r="AJ51" s="75">
        <f>AVERAGE(AJ45:AJ47)</f>
        <v>27.76838493347168</v>
      </c>
      <c r="AK51" s="3"/>
      <c r="AL51" s="3"/>
    </row>
    <row r="52" spans="1:38" x14ac:dyDescent="0.2">
      <c r="A52" s="3"/>
      <c r="B52" s="71"/>
      <c r="C52" s="3"/>
      <c r="D52" s="3"/>
      <c r="E52" s="3"/>
      <c r="F52" s="73"/>
      <c r="G52" s="3"/>
      <c r="H52" s="3"/>
      <c r="I52" s="3"/>
      <c r="J52" s="3"/>
      <c r="K52" s="3"/>
      <c r="L52" s="3"/>
      <c r="M52" s="3"/>
      <c r="N52" s="3"/>
      <c r="O52" s="73"/>
      <c r="P52" s="3"/>
      <c r="Q52" s="3"/>
      <c r="R52" s="3"/>
      <c r="S52" s="3"/>
      <c r="T52" s="3"/>
      <c r="U52" s="3"/>
      <c r="V52" s="3"/>
      <c r="W52" s="3"/>
      <c r="X52" s="73"/>
      <c r="Y52" s="3"/>
      <c r="Z52" s="3"/>
      <c r="AA52" s="3"/>
      <c r="AB52" s="3"/>
      <c r="AC52" s="3"/>
      <c r="AD52" s="3"/>
      <c r="AE52" s="3"/>
      <c r="AF52" s="3"/>
      <c r="AG52" s="73"/>
      <c r="AH52" s="3"/>
      <c r="AI52" s="3"/>
      <c r="AJ52" s="3"/>
      <c r="AK52" s="3"/>
      <c r="AL52" s="3"/>
    </row>
    <row r="53" spans="1:38" x14ac:dyDescent="0.2">
      <c r="A53" s="3"/>
      <c r="B53" s="71" t="s">
        <v>296</v>
      </c>
      <c r="C53" s="3" t="s">
        <v>93</v>
      </c>
      <c r="D53" s="3"/>
      <c r="E53" s="75">
        <f>E49-D49</f>
        <v>6.8381449381510393</v>
      </c>
      <c r="F53" s="73"/>
      <c r="G53" s="3" t="s">
        <v>96</v>
      </c>
      <c r="H53" s="3"/>
      <c r="I53" s="75">
        <f>I49-H49</f>
        <v>6.8953965504964181</v>
      </c>
      <c r="J53" s="3"/>
      <c r="K53" s="3"/>
      <c r="L53" s="3" t="s">
        <v>93</v>
      </c>
      <c r="M53" s="3"/>
      <c r="N53" s="75">
        <f>N49-M49</f>
        <v>6.0255889892578125</v>
      </c>
      <c r="O53" s="73"/>
      <c r="P53" s="3" t="s">
        <v>96</v>
      </c>
      <c r="Q53" s="3"/>
      <c r="R53" s="75">
        <f>R49-Q49</f>
        <v>6.4063107172648124</v>
      </c>
      <c r="S53" s="3"/>
      <c r="T53" s="3"/>
      <c r="U53" s="3" t="s">
        <v>93</v>
      </c>
      <c r="V53" s="3"/>
      <c r="W53" s="75">
        <f>W49-V49</f>
        <v>5.450034459431965</v>
      </c>
      <c r="X53" s="73"/>
      <c r="Y53" s="3" t="s">
        <v>96</v>
      </c>
      <c r="Z53" s="3"/>
      <c r="AA53" s="75">
        <f>AA49-Z49</f>
        <v>6.4101530710856096</v>
      </c>
      <c r="AB53" s="3"/>
      <c r="AC53" s="3"/>
      <c r="AD53" s="3" t="s">
        <v>93</v>
      </c>
      <c r="AE53" s="3"/>
      <c r="AF53" s="75">
        <f>AF49-AE49</f>
        <v>5.9726918538411446</v>
      </c>
      <c r="AG53" s="73"/>
      <c r="AH53" s="3" t="s">
        <v>96</v>
      </c>
      <c r="AI53" s="3"/>
      <c r="AJ53" s="75">
        <f>AJ49-AI49</f>
        <v>7.0557518005371094</v>
      </c>
      <c r="AK53" s="3"/>
      <c r="AL53" s="3"/>
    </row>
    <row r="54" spans="1:38" x14ac:dyDescent="0.2">
      <c r="A54" s="3"/>
      <c r="B54" s="71"/>
      <c r="C54" s="3" t="s">
        <v>94</v>
      </c>
      <c r="D54" s="3"/>
      <c r="E54" s="75">
        <f>E50-D50</f>
        <v>6.3373476664225237</v>
      </c>
      <c r="F54" s="73"/>
      <c r="G54" s="3" t="s">
        <v>97</v>
      </c>
      <c r="H54" s="3"/>
      <c r="I54" s="75">
        <f>I50-H50</f>
        <v>7.0920543670654297</v>
      </c>
      <c r="J54" s="3"/>
      <c r="K54" s="3"/>
      <c r="L54" s="3" t="s">
        <v>94</v>
      </c>
      <c r="M54" s="3"/>
      <c r="N54" s="75">
        <f>N50-M50</f>
        <v>6.2715034484863281</v>
      </c>
      <c r="O54" s="73"/>
      <c r="P54" s="3" t="s">
        <v>97</v>
      </c>
      <c r="Q54" s="3"/>
      <c r="R54" s="75">
        <f>R50-Q50</f>
        <v>7.7294317881266288</v>
      </c>
      <c r="S54" s="3"/>
      <c r="T54" s="3"/>
      <c r="U54" s="3" t="s">
        <v>94</v>
      </c>
      <c r="V54" s="3"/>
      <c r="W54" s="75">
        <f>W50-V50</f>
        <v>5.6632429758707694</v>
      </c>
      <c r="X54" s="73"/>
      <c r="Y54" s="3" t="s">
        <v>97</v>
      </c>
      <c r="Z54" s="3"/>
      <c r="AA54" s="75">
        <f>AA50-Z50</f>
        <v>6.3400580088297538</v>
      </c>
      <c r="AB54" s="3"/>
      <c r="AC54" s="3"/>
      <c r="AD54" s="3" t="s">
        <v>94</v>
      </c>
      <c r="AE54" s="3"/>
      <c r="AF54" s="75">
        <f>AF50-AE50</f>
        <v>6.1958103179931641</v>
      </c>
      <c r="AG54" s="73"/>
      <c r="AH54" s="3" t="s">
        <v>97</v>
      </c>
      <c r="AI54" s="3"/>
      <c r="AJ54" s="75">
        <f>AJ50-AI50</f>
        <v>6.31645901997884</v>
      </c>
      <c r="AK54" s="3"/>
      <c r="AL54" s="3"/>
    </row>
    <row r="55" spans="1:38" x14ac:dyDescent="0.2">
      <c r="A55" s="3"/>
      <c r="B55" s="71"/>
      <c r="C55" s="3" t="s">
        <v>95</v>
      </c>
      <c r="D55" s="3"/>
      <c r="E55" s="75">
        <f>E51-D51</f>
        <v>6.6918048858642578</v>
      </c>
      <c r="F55" s="73"/>
      <c r="G55" s="3" t="s">
        <v>98</v>
      </c>
      <c r="H55" s="3"/>
      <c r="I55" s="75">
        <f>I51-H51</f>
        <v>7.1387004852294922</v>
      </c>
      <c r="J55" s="3"/>
      <c r="K55" s="3"/>
      <c r="L55" s="3" t="s">
        <v>95</v>
      </c>
      <c r="M55" s="3"/>
      <c r="N55" s="75">
        <f>N51-M51</f>
        <v>6.1812165578206404</v>
      </c>
      <c r="O55" s="73"/>
      <c r="P55" s="3" t="s">
        <v>98</v>
      </c>
      <c r="Q55" s="3"/>
      <c r="R55" s="75">
        <f>R51-Q51</f>
        <v>6.5730762481689453</v>
      </c>
      <c r="S55" s="3"/>
      <c r="T55" s="3"/>
      <c r="U55" s="3" t="s">
        <v>95</v>
      </c>
      <c r="V55" s="3"/>
      <c r="W55" s="75">
        <f>W51-V51</f>
        <v>5.7706915537516288</v>
      </c>
      <c r="X55" s="73"/>
      <c r="Y55" s="3" t="s">
        <v>98</v>
      </c>
      <c r="Z55" s="3"/>
      <c r="AA55" s="75">
        <f>AA51-Z51</f>
        <v>6.8189112345377616</v>
      </c>
      <c r="AB55" s="3"/>
      <c r="AC55" s="3"/>
      <c r="AD55" s="3" t="s">
        <v>95</v>
      </c>
      <c r="AE55" s="3"/>
      <c r="AF55" s="75">
        <f>AF51-AE51</f>
        <v>5.97986666361491</v>
      </c>
      <c r="AG55" s="73"/>
      <c r="AH55" s="3" t="s">
        <v>98</v>
      </c>
      <c r="AI55" s="3"/>
      <c r="AJ55" s="75">
        <f>AJ51-AI51</f>
        <v>6.2758070627848319</v>
      </c>
      <c r="AK55" s="3"/>
      <c r="AL55" s="3"/>
    </row>
    <row r="56" spans="1:38" x14ac:dyDescent="0.2">
      <c r="A56" s="3"/>
      <c r="B56" s="7" t="s">
        <v>297</v>
      </c>
      <c r="C56" s="3" t="s">
        <v>308</v>
      </c>
      <c r="D56" s="75"/>
      <c r="E56" s="75">
        <f>AVERAGE(E53:E55)</f>
        <v>6.6224324968126069</v>
      </c>
      <c r="F56" s="73"/>
      <c r="G56" s="3"/>
      <c r="H56" s="75"/>
      <c r="I56" s="75"/>
      <c r="J56" s="3"/>
      <c r="K56" s="3"/>
      <c r="L56" s="3" t="s">
        <v>308</v>
      </c>
      <c r="M56" s="75"/>
      <c r="N56" s="75">
        <f>AVERAGE(N53:N55)</f>
        <v>6.159436331854927</v>
      </c>
      <c r="O56" s="73"/>
      <c r="P56" s="3"/>
      <c r="Q56" s="75"/>
      <c r="R56" s="75"/>
      <c r="S56" s="3"/>
      <c r="T56" s="3"/>
      <c r="U56" s="3" t="s">
        <v>308</v>
      </c>
      <c r="V56" s="75"/>
      <c r="W56" s="75">
        <f>AVERAGE(W53:W55)</f>
        <v>5.6279896630181208</v>
      </c>
      <c r="X56" s="73"/>
      <c r="Y56" s="3"/>
      <c r="Z56" s="75"/>
      <c r="AA56" s="75"/>
      <c r="AB56" s="3"/>
      <c r="AC56" s="3"/>
      <c r="AD56" s="3" t="s">
        <v>308</v>
      </c>
      <c r="AE56" s="75"/>
      <c r="AF56" s="75">
        <f>AVERAGE(AF53:AF55)</f>
        <v>6.0494562784830732</v>
      </c>
      <c r="AG56" s="73"/>
      <c r="AH56" s="3"/>
      <c r="AI56" s="75"/>
      <c r="AJ56" s="75"/>
      <c r="AK56" s="3"/>
      <c r="AL56" s="3"/>
    </row>
    <row r="57" spans="1:38" x14ac:dyDescent="0.2">
      <c r="A57" s="3"/>
      <c r="B57" s="76"/>
      <c r="C57" s="3"/>
      <c r="D57" s="75"/>
      <c r="E57" s="75"/>
      <c r="F57" s="73"/>
      <c r="G57" s="3"/>
      <c r="H57" s="3"/>
      <c r="I57" s="3"/>
      <c r="J57" s="3"/>
      <c r="K57" s="3"/>
      <c r="L57" s="3"/>
      <c r="M57" s="75"/>
      <c r="N57" s="75"/>
      <c r="O57" s="73"/>
      <c r="P57" s="3"/>
      <c r="Q57" s="3"/>
      <c r="R57" s="3"/>
      <c r="S57" s="3"/>
      <c r="T57" s="3"/>
      <c r="U57" s="3"/>
      <c r="V57" s="75"/>
      <c r="W57" s="75"/>
      <c r="X57" s="73"/>
      <c r="Y57" s="3"/>
      <c r="Z57" s="75"/>
      <c r="AA57" s="75"/>
      <c r="AB57" s="3"/>
      <c r="AC57" s="3"/>
      <c r="AD57" s="3"/>
      <c r="AE57" s="75"/>
      <c r="AF57" s="75"/>
      <c r="AG57" s="73"/>
      <c r="AH57" s="3"/>
      <c r="AI57" s="75"/>
      <c r="AJ57" s="75"/>
      <c r="AK57" s="3"/>
      <c r="AL57" s="3"/>
    </row>
    <row r="58" spans="1:38" ht="17" x14ac:dyDescent="0.2">
      <c r="A58" s="3"/>
      <c r="B58" s="76" t="s">
        <v>299</v>
      </c>
      <c r="C58" s="3" t="s">
        <v>93</v>
      </c>
      <c r="D58" s="75"/>
      <c r="E58" s="75">
        <f>E53-E56</f>
        <v>0.21571244133843237</v>
      </c>
      <c r="F58" s="73"/>
      <c r="G58" s="3" t="s">
        <v>96</v>
      </c>
      <c r="H58" s="75"/>
      <c r="I58" s="75">
        <f>I53-E56</f>
        <v>0.27296405368381116</v>
      </c>
      <c r="J58" s="3"/>
      <c r="K58" s="3"/>
      <c r="L58" s="3" t="s">
        <v>93</v>
      </c>
      <c r="M58" s="75"/>
      <c r="N58" s="75">
        <f>N53-N56</f>
        <v>-0.1338473425971145</v>
      </c>
      <c r="O58" s="73"/>
      <c r="P58" s="3" t="s">
        <v>96</v>
      </c>
      <c r="Q58" s="75"/>
      <c r="R58" s="75">
        <f>R53-N56</f>
        <v>0.24687438540988538</v>
      </c>
      <c r="S58" s="3"/>
      <c r="T58" s="3"/>
      <c r="U58" s="3" t="s">
        <v>93</v>
      </c>
      <c r="V58" s="75"/>
      <c r="W58" s="75">
        <f>W53-W56</f>
        <v>-0.1779552035861558</v>
      </c>
      <c r="X58" s="73"/>
      <c r="Y58" s="3" t="s">
        <v>96</v>
      </c>
      <c r="Z58" s="75"/>
      <c r="AA58" s="75">
        <f>AA53-W56</f>
        <v>0.78216340806748885</v>
      </c>
      <c r="AB58" s="3"/>
      <c r="AC58" s="3"/>
      <c r="AD58" s="3" t="s">
        <v>93</v>
      </c>
      <c r="AE58" s="75"/>
      <c r="AF58" s="75">
        <f>AF53-AF56</f>
        <v>-7.6764424641928564E-2</v>
      </c>
      <c r="AG58" s="73"/>
      <c r="AH58" s="3" t="s">
        <v>96</v>
      </c>
      <c r="AI58" s="75"/>
      <c r="AJ58" s="75">
        <f>AJ53-AF56</f>
        <v>1.0062955220540362</v>
      </c>
      <c r="AK58" s="3"/>
      <c r="AL58" s="3"/>
    </row>
    <row r="59" spans="1:38" x14ac:dyDescent="0.2">
      <c r="A59" s="3"/>
      <c r="B59" s="76"/>
      <c r="C59" s="3" t="s">
        <v>94</v>
      </c>
      <c r="D59" s="75"/>
      <c r="E59" s="75">
        <f>E54-E56</f>
        <v>-0.28508483039008325</v>
      </c>
      <c r="F59" s="73"/>
      <c r="G59" s="3" t="s">
        <v>97</v>
      </c>
      <c r="H59" s="75"/>
      <c r="I59" s="75">
        <f>I54-E56</f>
        <v>0.46962187025282276</v>
      </c>
      <c r="J59" s="3"/>
      <c r="K59" s="3"/>
      <c r="L59" s="3" t="s">
        <v>94</v>
      </c>
      <c r="M59" s="75"/>
      <c r="N59" s="75">
        <f>N54-N56</f>
        <v>0.11206711663140112</v>
      </c>
      <c r="O59" s="73"/>
      <c r="P59" s="3" t="s">
        <v>97</v>
      </c>
      <c r="Q59" s="75"/>
      <c r="R59" s="75">
        <f>R54-N56</f>
        <v>1.5699954562717018</v>
      </c>
      <c r="S59" s="3"/>
      <c r="T59" s="3"/>
      <c r="U59" s="3" t="s">
        <v>94</v>
      </c>
      <c r="V59" s="75"/>
      <c r="W59" s="75">
        <f>W54-W56</f>
        <v>3.5253312852648655E-2</v>
      </c>
      <c r="X59" s="73"/>
      <c r="Y59" s="3" t="s">
        <v>97</v>
      </c>
      <c r="Z59" s="75"/>
      <c r="AA59" s="75">
        <f>AA54-W56</f>
        <v>0.71206834581163303</v>
      </c>
      <c r="AB59" s="3"/>
      <c r="AC59" s="3"/>
      <c r="AD59" s="3" t="s">
        <v>94</v>
      </c>
      <c r="AE59" s="75"/>
      <c r="AF59" s="75">
        <f>AF54-AF56</f>
        <v>0.14635403951009085</v>
      </c>
      <c r="AG59" s="73"/>
      <c r="AH59" s="3" t="s">
        <v>97</v>
      </c>
      <c r="AI59" s="75"/>
      <c r="AJ59" s="75">
        <f>AJ54-AF56</f>
        <v>0.26700274149576675</v>
      </c>
      <c r="AK59" s="3"/>
      <c r="AL59" s="3"/>
    </row>
    <row r="60" spans="1:38" x14ac:dyDescent="0.2">
      <c r="A60" s="3"/>
      <c r="B60" s="76"/>
      <c r="C60" s="3" t="s">
        <v>95</v>
      </c>
      <c r="D60" s="3"/>
      <c r="E60" s="75">
        <f>E55-E56</f>
        <v>6.9372389051650885E-2</v>
      </c>
      <c r="F60" s="73"/>
      <c r="G60" s="3" t="s">
        <v>98</v>
      </c>
      <c r="H60" s="3"/>
      <c r="I60" s="75">
        <f>I55-E56</f>
        <v>0.51626798841688526</v>
      </c>
      <c r="J60" s="3"/>
      <c r="K60" s="3"/>
      <c r="L60" s="3" t="s">
        <v>95</v>
      </c>
      <c r="M60" s="3"/>
      <c r="N60" s="75">
        <f>N55-N56</f>
        <v>2.1780225965713385E-2</v>
      </c>
      <c r="O60" s="73"/>
      <c r="P60" s="3" t="s">
        <v>98</v>
      </c>
      <c r="Q60" s="3"/>
      <c r="R60" s="75">
        <f>R55-N56</f>
        <v>0.41363991631401831</v>
      </c>
      <c r="S60" s="3"/>
      <c r="T60" s="3"/>
      <c r="U60" s="3" t="s">
        <v>95</v>
      </c>
      <c r="V60" s="3"/>
      <c r="W60" s="75">
        <f>W55-W56</f>
        <v>0.14270189073350803</v>
      </c>
      <c r="X60" s="3"/>
      <c r="Y60" s="3" t="s">
        <v>98</v>
      </c>
      <c r="Z60" s="3"/>
      <c r="AA60" s="75">
        <f>AA55-W56</f>
        <v>1.1909215715196408</v>
      </c>
      <c r="AB60" s="3"/>
      <c r="AC60" s="3"/>
      <c r="AD60" s="3" t="s">
        <v>95</v>
      </c>
      <c r="AE60" s="3"/>
      <c r="AF60" s="75">
        <f>AF55-AF56</f>
        <v>-6.9589614868163174E-2</v>
      </c>
      <c r="AG60" s="3"/>
      <c r="AH60" s="3" t="s">
        <v>98</v>
      </c>
      <c r="AI60" s="3"/>
      <c r="AJ60" s="75">
        <f>AJ55-AF56</f>
        <v>0.2263507843017587</v>
      </c>
      <c r="AK60" s="3"/>
      <c r="AL60" s="3"/>
    </row>
    <row r="61" spans="1:38" x14ac:dyDescent="0.2">
      <c r="A61" s="3"/>
      <c r="B61" s="78"/>
      <c r="C61" s="3"/>
      <c r="D61" s="75"/>
      <c r="E61" s="75"/>
      <c r="F61" s="73"/>
      <c r="G61" s="3"/>
      <c r="H61" s="75"/>
      <c r="I61" s="75"/>
      <c r="J61" s="3"/>
      <c r="K61" s="3"/>
      <c r="L61" s="3"/>
      <c r="M61" s="75"/>
      <c r="N61" s="75"/>
      <c r="O61" s="73"/>
      <c r="P61" s="3"/>
      <c r="Q61" s="75"/>
      <c r="R61" s="75"/>
      <c r="S61" s="3"/>
      <c r="T61" s="3"/>
      <c r="U61" s="3"/>
      <c r="V61" s="75"/>
      <c r="W61" s="75"/>
      <c r="X61" s="3"/>
      <c r="Y61" s="3"/>
      <c r="Z61" s="75"/>
      <c r="AA61" s="75"/>
      <c r="AB61" s="3"/>
      <c r="AC61" s="3"/>
      <c r="AD61" s="3"/>
      <c r="AE61" s="75"/>
      <c r="AF61" s="75"/>
      <c r="AG61" s="3"/>
      <c r="AH61" s="3"/>
      <c r="AI61" s="75"/>
      <c r="AJ61" s="75"/>
      <c r="AK61" s="3"/>
      <c r="AL61" s="3"/>
    </row>
    <row r="62" spans="1:38" ht="51" x14ac:dyDescent="0.2">
      <c r="A62" s="79" t="s">
        <v>264</v>
      </c>
      <c r="B62" s="82" t="s">
        <v>300</v>
      </c>
      <c r="C62" s="3" t="s">
        <v>93</v>
      </c>
      <c r="D62" s="75"/>
      <c r="E62" s="80">
        <f>2^-E58</f>
        <v>0.86112081024382636</v>
      </c>
      <c r="F62" s="73"/>
      <c r="G62" s="3" t="s">
        <v>96</v>
      </c>
      <c r="H62" s="75"/>
      <c r="I62" s="80">
        <f>2^-I58</f>
        <v>0.82761743680996269</v>
      </c>
      <c r="J62" s="3"/>
      <c r="K62" s="3"/>
      <c r="L62" s="3" t="s">
        <v>93</v>
      </c>
      <c r="M62" s="75"/>
      <c r="N62" s="80">
        <f>2^-N58</f>
        <v>1.0972158305874711</v>
      </c>
      <c r="O62" s="73"/>
      <c r="P62" s="3" t="s">
        <v>96</v>
      </c>
      <c r="Q62" s="75"/>
      <c r="R62" s="80">
        <f>2^-R58</f>
        <v>0.84272020145032422</v>
      </c>
      <c r="S62" s="3"/>
      <c r="T62" s="3"/>
      <c r="U62" s="3" t="s">
        <v>93</v>
      </c>
      <c r="V62" s="75"/>
      <c r="W62" s="80">
        <f>2^-W58</f>
        <v>1.1312793355025355</v>
      </c>
      <c r="X62" s="3"/>
      <c r="Y62" s="3" t="s">
        <v>96</v>
      </c>
      <c r="Z62" s="75"/>
      <c r="AA62" s="80">
        <f>2^-AA58</f>
        <v>0.58149415361924872</v>
      </c>
      <c r="AB62" s="3"/>
      <c r="AC62" s="3"/>
      <c r="AD62" s="3" t="s">
        <v>93</v>
      </c>
      <c r="AE62" s="75"/>
      <c r="AF62" s="80">
        <f>2^-AF58</f>
        <v>1.0546500908862777</v>
      </c>
      <c r="AG62" s="3"/>
      <c r="AH62" s="3" t="s">
        <v>96</v>
      </c>
      <c r="AI62" s="75"/>
      <c r="AJ62" s="80">
        <f>2^-AJ58</f>
        <v>0.49782289192245699</v>
      </c>
      <c r="AK62" s="3"/>
      <c r="AL62" s="3"/>
    </row>
    <row r="63" spans="1:38" x14ac:dyDescent="0.2">
      <c r="A63" s="79"/>
      <c r="B63" s="82"/>
      <c r="C63" s="3" t="s">
        <v>94</v>
      </c>
      <c r="D63" s="75"/>
      <c r="E63" s="80">
        <f>2^-E59</f>
        <v>1.2184819082388778</v>
      </c>
      <c r="F63" s="73"/>
      <c r="G63" s="3" t="s">
        <v>97</v>
      </c>
      <c r="H63" s="75"/>
      <c r="I63" s="80">
        <f>2^-I59</f>
        <v>0.72215384917080783</v>
      </c>
      <c r="J63" s="3"/>
      <c r="K63" s="3"/>
      <c r="L63" s="3" t="s">
        <v>94</v>
      </c>
      <c r="M63" s="75"/>
      <c r="N63" s="80">
        <f>2^-N59</f>
        <v>0.92526138230059196</v>
      </c>
      <c r="O63" s="73"/>
      <c r="P63" s="3" t="s">
        <v>97</v>
      </c>
      <c r="Q63" s="75"/>
      <c r="R63" s="80">
        <f>2^-R59</f>
        <v>0.33680945498685461</v>
      </c>
      <c r="S63" s="3"/>
      <c r="T63" s="3"/>
      <c r="U63" s="3" t="s">
        <v>94</v>
      </c>
      <c r="V63" s="75"/>
      <c r="W63" s="80">
        <f>2^-W59</f>
        <v>0.97586040114847372</v>
      </c>
      <c r="X63" s="3"/>
      <c r="Y63" s="3" t="s">
        <v>97</v>
      </c>
      <c r="Z63" s="75"/>
      <c r="AA63" s="80">
        <f>2^-AA59</f>
        <v>0.61044433663863418</v>
      </c>
      <c r="AB63" s="3"/>
      <c r="AC63" s="3"/>
      <c r="AD63" s="3" t="s">
        <v>94</v>
      </c>
      <c r="AE63" s="75"/>
      <c r="AF63" s="80">
        <f>2^-AF59</f>
        <v>0.90353097169757546</v>
      </c>
      <c r="AG63" s="3"/>
      <c r="AH63" s="3" t="s">
        <v>97</v>
      </c>
      <c r="AI63" s="75"/>
      <c r="AJ63" s="80">
        <f>2^-AJ59</f>
        <v>0.83104428239188843</v>
      </c>
      <c r="AK63" s="3"/>
      <c r="AL63" s="3"/>
    </row>
    <row r="64" spans="1:38" x14ac:dyDescent="0.2">
      <c r="A64" s="79"/>
      <c r="B64" s="82"/>
      <c r="C64" s="3" t="s">
        <v>95</v>
      </c>
      <c r="D64" s="3"/>
      <c r="E64" s="80">
        <f>2^-E60</f>
        <v>0.95305251122067236</v>
      </c>
      <c r="F64" s="73"/>
      <c r="G64" s="3" t="s">
        <v>98</v>
      </c>
      <c r="H64" s="3"/>
      <c r="I64" s="80">
        <f>2^-I60</f>
        <v>0.699178153177474</v>
      </c>
      <c r="J64" s="3"/>
      <c r="K64" s="3"/>
      <c r="L64" s="3" t="s">
        <v>95</v>
      </c>
      <c r="M64" s="3"/>
      <c r="N64" s="80">
        <f>2^-N60</f>
        <v>0.98501648469404612</v>
      </c>
      <c r="O64" s="73"/>
      <c r="P64" s="3" t="s">
        <v>98</v>
      </c>
      <c r="Q64" s="3"/>
      <c r="R64" s="80">
        <f>2^-R60</f>
        <v>0.75072690004709741</v>
      </c>
      <c r="S64" s="3"/>
      <c r="T64" s="3"/>
      <c r="U64" s="3" t="s">
        <v>95</v>
      </c>
      <c r="V64" s="3"/>
      <c r="W64" s="80">
        <f>2^-W60</f>
        <v>0.90582113676127307</v>
      </c>
      <c r="X64" s="3"/>
      <c r="Y64" s="3" t="s">
        <v>98</v>
      </c>
      <c r="Z64" s="3"/>
      <c r="AA64" s="80">
        <f>2^-AA60</f>
        <v>0.43802296890123699</v>
      </c>
      <c r="AB64" s="3"/>
      <c r="AC64" s="3"/>
      <c r="AD64" s="3" t="s">
        <v>95</v>
      </c>
      <c r="AE64" s="3"/>
      <c r="AF64" s="80">
        <f>2^-AF60</f>
        <v>1.0494181265179345</v>
      </c>
      <c r="AG64" s="3"/>
      <c r="AH64" s="3" t="s">
        <v>98</v>
      </c>
      <c r="AI64" s="3"/>
      <c r="AJ64" s="80">
        <f>2^-AJ60</f>
        <v>0.85479431353102342</v>
      </c>
      <c r="AK64" s="3"/>
      <c r="AL64" s="3"/>
    </row>
    <row r="65" spans="1:38" x14ac:dyDescent="0.2">
      <c r="A65" s="3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x14ac:dyDescent="0.2">
      <c r="A66" s="3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x14ac:dyDescent="0.2">
      <c r="A67" s="3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x14ac:dyDescent="0.2">
      <c r="A68" s="3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x14ac:dyDescent="0.2">
      <c r="A69" s="81" t="s">
        <v>310</v>
      </c>
      <c r="B69" s="7"/>
      <c r="C69" s="4" t="s">
        <v>303</v>
      </c>
      <c r="D69" s="3"/>
      <c r="E69" s="3"/>
      <c r="F69" s="73"/>
      <c r="G69" s="3"/>
      <c r="H69" s="3"/>
      <c r="I69" s="3"/>
      <c r="J69" s="3"/>
      <c r="K69" s="3"/>
      <c r="L69" s="4" t="s">
        <v>304</v>
      </c>
      <c r="M69" s="3"/>
      <c r="N69" s="3"/>
      <c r="O69" s="3"/>
      <c r="P69" s="3"/>
      <c r="Q69" s="3"/>
      <c r="R69" s="3"/>
      <c r="S69" s="3"/>
      <c r="T69" s="3"/>
      <c r="U69" s="4" t="s">
        <v>305</v>
      </c>
      <c r="V69" s="3"/>
      <c r="W69" s="3"/>
      <c r="X69" s="3"/>
      <c r="Y69" s="3"/>
      <c r="Z69" s="3"/>
      <c r="AA69" s="3"/>
      <c r="AB69" s="3"/>
      <c r="AC69" s="3"/>
      <c r="AD69" s="4" t="s">
        <v>306</v>
      </c>
      <c r="AE69" s="3"/>
      <c r="AF69" s="3"/>
      <c r="AG69" s="3"/>
      <c r="AH69" s="3"/>
      <c r="AI69" s="3"/>
      <c r="AJ69" s="3"/>
      <c r="AK69" s="3"/>
      <c r="AL69" s="3"/>
    </row>
    <row r="70" spans="1:38" x14ac:dyDescent="0.2">
      <c r="A70" s="4"/>
      <c r="B70" s="7"/>
      <c r="C70" s="3"/>
      <c r="D70" s="74" t="s">
        <v>267</v>
      </c>
      <c r="E70" s="74" t="s">
        <v>310</v>
      </c>
      <c r="F70" s="73"/>
      <c r="G70" s="3"/>
      <c r="H70" s="74" t="s">
        <v>267</v>
      </c>
      <c r="I70" s="74" t="s">
        <v>310</v>
      </c>
      <c r="J70" s="3"/>
      <c r="K70" s="3"/>
      <c r="L70" s="3"/>
      <c r="M70" s="74" t="s">
        <v>267</v>
      </c>
      <c r="N70" s="74" t="s">
        <v>310</v>
      </c>
      <c r="O70" s="73"/>
      <c r="P70" s="3"/>
      <c r="Q70" s="74" t="s">
        <v>267</v>
      </c>
      <c r="R70" s="74" t="s">
        <v>310</v>
      </c>
      <c r="S70" s="3"/>
      <c r="T70" s="3"/>
      <c r="U70" s="75"/>
      <c r="V70" s="75" t="s">
        <v>267</v>
      </c>
      <c r="W70" s="75" t="s">
        <v>310</v>
      </c>
      <c r="X70" s="75"/>
      <c r="Y70" s="75"/>
      <c r="Z70" s="75" t="s">
        <v>267</v>
      </c>
      <c r="AA70" s="75" t="s">
        <v>310</v>
      </c>
      <c r="AB70" s="3"/>
      <c r="AC70" s="3"/>
      <c r="AD70" s="3"/>
      <c r="AE70" s="74" t="s">
        <v>267</v>
      </c>
      <c r="AF70" s="74" t="s">
        <v>310</v>
      </c>
      <c r="AG70" s="73"/>
      <c r="AH70" s="3"/>
      <c r="AI70" s="74" t="s">
        <v>267</v>
      </c>
      <c r="AJ70" s="74" t="s">
        <v>310</v>
      </c>
      <c r="AK70" s="3"/>
      <c r="AL70" s="3"/>
    </row>
    <row r="71" spans="1:38" x14ac:dyDescent="0.2">
      <c r="A71" s="3"/>
      <c r="B71" s="71" t="s">
        <v>270</v>
      </c>
      <c r="C71" s="3" t="s">
        <v>271</v>
      </c>
      <c r="D71" s="75">
        <v>18.966516494750977</v>
      </c>
      <c r="E71" s="75">
        <v>24.953193664550781</v>
      </c>
      <c r="F71" s="73"/>
      <c r="G71" s="3" t="s">
        <v>272</v>
      </c>
      <c r="H71" s="75">
        <v>19.183628082275391</v>
      </c>
      <c r="I71" s="75">
        <v>25.592464447021484</v>
      </c>
      <c r="J71" s="3"/>
      <c r="K71" s="3"/>
      <c r="L71" s="3" t="s">
        <v>271</v>
      </c>
      <c r="M71" s="75">
        <v>20.484956741333008</v>
      </c>
      <c r="N71" s="75">
        <v>26.023712158203125</v>
      </c>
      <c r="O71" s="73"/>
      <c r="P71" s="75" t="s">
        <v>272</v>
      </c>
      <c r="Q71" s="75">
        <v>21.702484130859375</v>
      </c>
      <c r="R71" s="75">
        <v>27.07518196105957</v>
      </c>
      <c r="S71" s="3"/>
      <c r="T71" s="3"/>
      <c r="U71" s="75" t="s">
        <v>271</v>
      </c>
      <c r="V71" s="75">
        <v>18.5921306610107</v>
      </c>
      <c r="W71" s="75">
        <v>24.062709808349609</v>
      </c>
      <c r="X71" s="75"/>
      <c r="Y71" s="75" t="s">
        <v>272</v>
      </c>
      <c r="Z71" s="75">
        <v>19.700721740722656</v>
      </c>
      <c r="AA71" s="75">
        <v>27.311958312988281</v>
      </c>
      <c r="AB71" s="3"/>
      <c r="AC71" s="3"/>
      <c r="AD71" s="3" t="s">
        <v>271</v>
      </c>
      <c r="AE71" s="75">
        <v>21.379207611083984</v>
      </c>
      <c r="AF71" s="75">
        <v>26.822755813598633</v>
      </c>
      <c r="AG71" s="73"/>
      <c r="AH71" s="3" t="s">
        <v>272</v>
      </c>
      <c r="AI71" s="75">
        <v>21.688077926635742</v>
      </c>
      <c r="AJ71" s="75">
        <v>28.04560661315918</v>
      </c>
      <c r="AK71" s="3"/>
      <c r="AL71" s="3"/>
    </row>
    <row r="72" spans="1:38" x14ac:dyDescent="0.2">
      <c r="A72" s="3"/>
      <c r="B72" s="71"/>
      <c r="C72" s="3" t="s">
        <v>273</v>
      </c>
      <c r="D72" s="75">
        <v>18.894865036010742</v>
      </c>
      <c r="E72" s="75">
        <v>24.648097991943359</v>
      </c>
      <c r="F72" s="73"/>
      <c r="G72" s="3" t="s">
        <v>274</v>
      </c>
      <c r="H72" s="75">
        <v>19.403362274169922</v>
      </c>
      <c r="I72" s="75">
        <v>25.19361686706543</v>
      </c>
      <c r="J72" s="3"/>
      <c r="K72" s="3"/>
      <c r="L72" s="3" t="s">
        <v>273</v>
      </c>
      <c r="M72" s="75">
        <v>20.767839431762695</v>
      </c>
      <c r="N72" s="75">
        <v>25.922492980957031</v>
      </c>
      <c r="O72" s="73"/>
      <c r="P72" s="75" t="s">
        <v>274</v>
      </c>
      <c r="Q72" s="75">
        <v>21.356857299804688</v>
      </c>
      <c r="R72" s="75">
        <v>26.973752975463867</v>
      </c>
      <c r="S72" s="3"/>
      <c r="T72" s="3"/>
      <c r="U72" s="75" t="s">
        <v>273</v>
      </c>
      <c r="V72" s="75">
        <v>18.779863357543945</v>
      </c>
      <c r="W72" s="75">
        <v>24.34144401550293</v>
      </c>
      <c r="X72" s="75"/>
      <c r="Y72" s="75" t="s">
        <v>274</v>
      </c>
      <c r="Z72" s="75">
        <v>20.008695602416992</v>
      </c>
      <c r="AA72" s="75">
        <v>27.239612579345703</v>
      </c>
      <c r="AB72" s="3"/>
      <c r="AC72" s="3"/>
      <c r="AD72" s="3" t="s">
        <v>273</v>
      </c>
      <c r="AE72" s="75">
        <v>21.33837890625</v>
      </c>
      <c r="AF72" s="75">
        <v>27.313148498535156</v>
      </c>
      <c r="AG72" s="73"/>
      <c r="AH72" s="3" t="s">
        <v>274</v>
      </c>
      <c r="AI72" s="75">
        <v>22.442121505737305</v>
      </c>
      <c r="AJ72" s="75">
        <v>27.954864501953125</v>
      </c>
      <c r="AK72" s="3"/>
      <c r="AL72" s="3"/>
    </row>
    <row r="73" spans="1:38" x14ac:dyDescent="0.2">
      <c r="A73" s="3"/>
      <c r="B73" s="71"/>
      <c r="C73" s="3" t="s">
        <v>275</v>
      </c>
      <c r="D73" s="75">
        <v>18.961952209472656</v>
      </c>
      <c r="E73" s="75">
        <v>25.113067626953125</v>
      </c>
      <c r="F73" s="73"/>
      <c r="G73" s="3" t="s">
        <v>276</v>
      </c>
      <c r="H73" s="75">
        <v>19.309539794921875</v>
      </c>
      <c r="I73" s="75">
        <v>25.379217147827148</v>
      </c>
      <c r="J73" s="3"/>
      <c r="K73" s="3"/>
      <c r="L73" s="3" t="s">
        <v>275</v>
      </c>
      <c r="M73" s="75">
        <v>20.520961761474609</v>
      </c>
      <c r="N73" s="75">
        <v>25.915712356567383</v>
      </c>
      <c r="O73" s="73"/>
      <c r="P73" s="75" t="s">
        <v>276</v>
      </c>
      <c r="Q73" s="75">
        <v>21.207952499389648</v>
      </c>
      <c r="R73" s="75">
        <v>27.162044525146484</v>
      </c>
      <c r="S73" s="3"/>
      <c r="T73" s="3"/>
      <c r="U73" s="75" t="s">
        <v>275</v>
      </c>
      <c r="V73" s="75">
        <v>18.880012512207031</v>
      </c>
      <c r="W73" s="75">
        <v>24.643789291381836</v>
      </c>
      <c r="X73" s="75"/>
      <c r="Y73" s="75" t="s">
        <v>276</v>
      </c>
      <c r="Z73" s="75">
        <v>19.788604736328125</v>
      </c>
      <c r="AA73" s="75">
        <v>27.421459197998047</v>
      </c>
      <c r="AB73" s="3"/>
      <c r="AC73" s="3"/>
      <c r="AD73" s="3" t="s">
        <v>275</v>
      </c>
      <c r="AE73" s="75">
        <v>20.903593063354492</v>
      </c>
      <c r="AF73" s="75">
        <v>26.33464241027832</v>
      </c>
      <c r="AG73" s="73"/>
      <c r="AH73" s="3" t="s">
        <v>276</v>
      </c>
      <c r="AI73" s="75">
        <v>22.318088531494141</v>
      </c>
      <c r="AJ73" s="75">
        <v>28.122896194458008</v>
      </c>
      <c r="AK73" s="3"/>
      <c r="AL73" s="3"/>
    </row>
    <row r="74" spans="1:38" x14ac:dyDescent="0.2">
      <c r="A74" s="3"/>
      <c r="B74" s="71"/>
      <c r="C74" s="3" t="s">
        <v>277</v>
      </c>
      <c r="D74" s="75">
        <v>19.797174453735352</v>
      </c>
      <c r="E74" s="75">
        <v>25.527603149414062</v>
      </c>
      <c r="F74" s="73"/>
      <c r="G74" s="3" t="s">
        <v>278</v>
      </c>
      <c r="H74" s="75">
        <v>20.524253845214844</v>
      </c>
      <c r="I74" s="75">
        <v>26.878740310668945</v>
      </c>
      <c r="J74" s="3"/>
      <c r="K74" s="3"/>
      <c r="L74" s="3" t="s">
        <v>277</v>
      </c>
      <c r="M74" s="75">
        <v>20.434280395507812</v>
      </c>
      <c r="N74" s="75">
        <v>25.261129379272461</v>
      </c>
      <c r="O74" s="73"/>
      <c r="P74" s="75" t="s">
        <v>278</v>
      </c>
      <c r="Q74" s="75">
        <v>20.832372665405273</v>
      </c>
      <c r="R74" s="75">
        <v>27.432146072387695</v>
      </c>
      <c r="S74" s="3"/>
      <c r="T74" s="3"/>
      <c r="U74" s="75" t="s">
        <v>277</v>
      </c>
      <c r="V74" s="75">
        <v>18.356052398681641</v>
      </c>
      <c r="W74" s="75">
        <v>23.956466674804688</v>
      </c>
      <c r="X74" s="75"/>
      <c r="Y74" s="75" t="s">
        <v>278</v>
      </c>
      <c r="Z74" s="75">
        <v>20.070497512817383</v>
      </c>
      <c r="AA74" s="75">
        <v>27.000858306884766</v>
      </c>
      <c r="AB74" s="3"/>
      <c r="AC74" s="3"/>
      <c r="AD74" s="3" t="s">
        <v>277</v>
      </c>
      <c r="AE74" s="75">
        <v>20.774076461791992</v>
      </c>
      <c r="AF74" s="75">
        <v>25.9129638671875</v>
      </c>
      <c r="AG74" s="73"/>
      <c r="AH74" s="3" t="s">
        <v>278</v>
      </c>
      <c r="AI74" s="75">
        <v>21.437736511230469</v>
      </c>
      <c r="AJ74" s="75">
        <v>27.414443969726562</v>
      </c>
      <c r="AK74" s="3"/>
      <c r="AL74" s="3"/>
    </row>
    <row r="75" spans="1:38" x14ac:dyDescent="0.2">
      <c r="A75" s="3"/>
      <c r="B75" s="71"/>
      <c r="C75" s="3" t="s">
        <v>279</v>
      </c>
      <c r="D75" s="75">
        <v>19.806623458862305</v>
      </c>
      <c r="E75" s="75">
        <v>25.318950653076172</v>
      </c>
      <c r="F75" s="73"/>
      <c r="G75" s="3" t="s">
        <v>280</v>
      </c>
      <c r="H75" s="75">
        <v>20.824419021606445</v>
      </c>
      <c r="I75" s="75">
        <v>26.877475738525391</v>
      </c>
      <c r="J75" s="3"/>
      <c r="K75" s="3"/>
      <c r="L75" s="3" t="s">
        <v>279</v>
      </c>
      <c r="M75" s="75">
        <v>20.395444869995117</v>
      </c>
      <c r="N75" s="75">
        <v>25.444755554199219</v>
      </c>
      <c r="O75" s="73"/>
      <c r="P75" s="75" t="s">
        <v>280</v>
      </c>
      <c r="Q75" s="75">
        <v>20.987176895141602</v>
      </c>
      <c r="R75" s="75">
        <v>27.187643051147461</v>
      </c>
      <c r="S75" s="3"/>
      <c r="T75" s="3"/>
      <c r="U75" s="75" t="s">
        <v>279</v>
      </c>
      <c r="V75" s="75">
        <v>18.485639572143601</v>
      </c>
      <c r="W75" s="75">
        <v>23.708457946777344</v>
      </c>
      <c r="X75" s="75"/>
      <c r="Y75" s="75" t="s">
        <v>280</v>
      </c>
      <c r="Z75" s="75">
        <v>21.193874359130859</v>
      </c>
      <c r="AA75" s="75">
        <v>27.511838912963867</v>
      </c>
      <c r="AB75" s="3"/>
      <c r="AC75" s="3"/>
      <c r="AD75" s="3" t="s">
        <v>279</v>
      </c>
      <c r="AE75" s="75">
        <v>20.69482421875</v>
      </c>
      <c r="AF75" s="75">
        <v>25.851949691772461</v>
      </c>
      <c r="AG75" s="73"/>
      <c r="AH75" s="3" t="s">
        <v>280</v>
      </c>
      <c r="AI75" s="75">
        <v>21.490798950195312</v>
      </c>
      <c r="AJ75" s="75">
        <v>27.034015655517578</v>
      </c>
      <c r="AK75" s="3"/>
      <c r="AL75" s="3"/>
    </row>
    <row r="76" spans="1:38" x14ac:dyDescent="0.2">
      <c r="A76" s="3"/>
      <c r="B76" s="71"/>
      <c r="C76" s="3" t="s">
        <v>281</v>
      </c>
      <c r="D76" s="75">
        <v>19.8427734375</v>
      </c>
      <c r="E76" s="75">
        <v>25.498163223266602</v>
      </c>
      <c r="F76" s="73"/>
      <c r="G76" s="3" t="s">
        <v>282</v>
      </c>
      <c r="H76" s="75">
        <v>20.892463684082031</v>
      </c>
      <c r="I76" s="75">
        <v>26.70936393737793</v>
      </c>
      <c r="J76" s="3"/>
      <c r="K76" s="3"/>
      <c r="L76" s="3" t="s">
        <v>281</v>
      </c>
      <c r="M76" s="75">
        <v>20.498353958129883</v>
      </c>
      <c r="N76" s="75">
        <v>25.416971206665039</v>
      </c>
      <c r="O76" s="73"/>
      <c r="P76" s="75" t="s">
        <v>282</v>
      </c>
      <c r="Q76" s="75">
        <v>20.971748352050781</v>
      </c>
      <c r="R76" s="75">
        <v>26.967119216918945</v>
      </c>
      <c r="S76" s="3"/>
      <c r="T76" s="3"/>
      <c r="U76" s="75" t="s">
        <v>281</v>
      </c>
      <c r="V76" s="75">
        <v>18.380462646484375</v>
      </c>
      <c r="W76" s="75">
        <v>24.360334396362305</v>
      </c>
      <c r="X76" s="75"/>
      <c r="Y76" s="75" t="s">
        <v>282</v>
      </c>
      <c r="Z76" s="75">
        <v>21.426214218139648</v>
      </c>
      <c r="AA76" s="75">
        <v>27.019824981689453</v>
      </c>
      <c r="AB76" s="3"/>
      <c r="AC76" s="3"/>
      <c r="AD76" s="3" t="s">
        <v>281</v>
      </c>
      <c r="AE76" s="75">
        <v>20.772785186767578</v>
      </c>
      <c r="AF76" s="75">
        <v>25.656270980834961</v>
      </c>
      <c r="AG76" s="73"/>
      <c r="AH76" s="3" t="s">
        <v>282</v>
      </c>
      <c r="AI76" s="75">
        <v>21.549198150634766</v>
      </c>
      <c r="AJ76" s="75">
        <v>26.907688140869141</v>
      </c>
      <c r="AK76" s="3"/>
      <c r="AL76" s="3"/>
    </row>
    <row r="77" spans="1:38" x14ac:dyDescent="0.2">
      <c r="A77" s="3"/>
      <c r="B77" s="71"/>
      <c r="C77" s="3" t="s">
        <v>283</v>
      </c>
      <c r="D77" s="75">
        <v>20.435232162475586</v>
      </c>
      <c r="E77" s="75">
        <v>26.368083953857422</v>
      </c>
      <c r="F77" s="73"/>
      <c r="G77" s="3" t="s">
        <v>284</v>
      </c>
      <c r="H77" s="75">
        <v>21.161376953125</v>
      </c>
      <c r="I77" s="75">
        <v>27.084922790527344</v>
      </c>
      <c r="J77" s="3"/>
      <c r="K77" s="3"/>
      <c r="L77" s="3" t="s">
        <v>283</v>
      </c>
      <c r="M77" s="75">
        <v>20.5758056640625</v>
      </c>
      <c r="N77" s="75">
        <v>26.699884414672852</v>
      </c>
      <c r="O77" s="73"/>
      <c r="P77" s="75" t="s">
        <v>284</v>
      </c>
      <c r="Q77" s="75">
        <v>21.542587280273438</v>
      </c>
      <c r="R77" s="75">
        <v>27.300579071044922</v>
      </c>
      <c r="S77" s="3"/>
      <c r="T77" s="3"/>
      <c r="U77" s="75" t="s">
        <v>283</v>
      </c>
      <c r="V77" s="75">
        <v>18.371614456176758</v>
      </c>
      <c r="W77" s="75">
        <v>24.205907821655273</v>
      </c>
      <c r="X77" s="75"/>
      <c r="Y77" s="75" t="s">
        <v>284</v>
      </c>
      <c r="Z77" s="75">
        <v>17.979215621948242</v>
      </c>
      <c r="AA77" s="75">
        <v>26.801778793334961</v>
      </c>
      <c r="AB77" s="3"/>
      <c r="AC77" s="3"/>
      <c r="AD77" s="3" t="s">
        <v>283</v>
      </c>
      <c r="AE77" s="75">
        <v>21.363758087158203</v>
      </c>
      <c r="AF77" s="75">
        <v>27.046142578125</v>
      </c>
      <c r="AG77" s="73"/>
      <c r="AH77" s="3" t="s">
        <v>284</v>
      </c>
      <c r="AI77" s="75">
        <v>20.498353958129883</v>
      </c>
      <c r="AJ77" s="75">
        <v>26.937751770019531</v>
      </c>
      <c r="AK77" s="3"/>
      <c r="AL77" s="3"/>
    </row>
    <row r="78" spans="1:38" x14ac:dyDescent="0.2">
      <c r="A78" s="3"/>
      <c r="B78" s="71"/>
      <c r="C78" s="3" t="s">
        <v>285</v>
      </c>
      <c r="D78" s="75">
        <v>20.582130432128906</v>
      </c>
      <c r="E78" s="75">
        <v>26.486040115356445</v>
      </c>
      <c r="F78" s="73"/>
      <c r="G78" s="3" t="s">
        <v>286</v>
      </c>
      <c r="H78" s="75">
        <v>21.240934371948242</v>
      </c>
      <c r="I78" s="75">
        <v>27.076787948608398</v>
      </c>
      <c r="J78" s="3"/>
      <c r="K78" s="3"/>
      <c r="L78" s="3" t="s">
        <v>285</v>
      </c>
      <c r="M78" s="75">
        <v>20.897319793701172</v>
      </c>
      <c r="N78" s="75">
        <v>25.732635498046875</v>
      </c>
      <c r="O78" s="73"/>
      <c r="P78" s="75" t="s">
        <v>286</v>
      </c>
      <c r="Q78" s="75">
        <v>21.949411392211914</v>
      </c>
      <c r="R78" s="75">
        <v>27.478305816650391</v>
      </c>
      <c r="S78" s="3"/>
      <c r="T78" s="3"/>
      <c r="U78" s="75" t="s">
        <v>285</v>
      </c>
      <c r="V78" s="75">
        <v>18.421615600585938</v>
      </c>
      <c r="W78" s="75">
        <v>24.071033477783203</v>
      </c>
      <c r="X78" s="75"/>
      <c r="Y78" s="75" t="s">
        <v>286</v>
      </c>
      <c r="Z78" s="75">
        <v>18.517745971679688</v>
      </c>
      <c r="AA78" s="75">
        <v>27.658451080322266</v>
      </c>
      <c r="AB78" s="3"/>
      <c r="AC78" s="3"/>
      <c r="AD78" s="3" t="s">
        <v>285</v>
      </c>
      <c r="AE78" s="75">
        <v>21.453189849853516</v>
      </c>
      <c r="AF78" s="75">
        <v>27.035312652587891</v>
      </c>
      <c r="AG78" s="73"/>
      <c r="AH78" s="3" t="s">
        <v>286</v>
      </c>
      <c r="AI78" s="75">
        <v>21.311305999755859</v>
      </c>
      <c r="AJ78" s="75">
        <v>27.142049789428711</v>
      </c>
      <c r="AK78" s="3"/>
      <c r="AL78" s="3"/>
    </row>
    <row r="79" spans="1:38" x14ac:dyDescent="0.2">
      <c r="A79" s="3"/>
      <c r="B79" s="71"/>
      <c r="C79" s="3" t="s">
        <v>287</v>
      </c>
      <c r="D79" s="75">
        <v>20.818897247314453</v>
      </c>
      <c r="E79" s="75">
        <v>26.457313537597656</v>
      </c>
      <c r="F79" s="73"/>
      <c r="G79" s="3" t="s">
        <v>288</v>
      </c>
      <c r="H79" s="75">
        <v>20.936334609985352</v>
      </c>
      <c r="I79" s="75">
        <v>27.172515869140625</v>
      </c>
      <c r="J79" s="3"/>
      <c r="K79" s="3"/>
      <c r="L79" s="3" t="s">
        <v>287</v>
      </c>
      <c r="M79" s="75">
        <v>20.915420532226562</v>
      </c>
      <c r="N79" s="75">
        <v>25.892118453979492</v>
      </c>
      <c r="O79" s="73"/>
      <c r="P79" s="75" t="s">
        <v>288</v>
      </c>
      <c r="Q79" s="75">
        <v>22.040218353271484</v>
      </c>
      <c r="R79" s="75">
        <v>27.970973968505859</v>
      </c>
      <c r="S79" s="3"/>
      <c r="T79" s="3"/>
      <c r="U79" s="75" t="s">
        <v>287</v>
      </c>
      <c r="V79" s="75">
        <v>18.085422515869141</v>
      </c>
      <c r="W79" s="75">
        <v>23.69891357421875</v>
      </c>
      <c r="X79" s="75"/>
      <c r="Y79" s="75" t="s">
        <v>288</v>
      </c>
      <c r="Z79" s="75">
        <v>20.906511306762695</v>
      </c>
      <c r="AA79" s="75">
        <v>26.952877044677734</v>
      </c>
      <c r="AB79" s="3"/>
      <c r="AC79" s="3"/>
      <c r="AD79" s="3" t="s">
        <v>287</v>
      </c>
      <c r="AE79" s="75">
        <v>21.558803558349609</v>
      </c>
      <c r="AF79" s="75">
        <v>26.777080535888672</v>
      </c>
      <c r="AG79" s="73"/>
      <c r="AH79" s="3" t="s">
        <v>288</v>
      </c>
      <c r="AI79" s="75">
        <v>21.386003494262695</v>
      </c>
      <c r="AJ79" s="75">
        <v>27.696735382080078</v>
      </c>
      <c r="AK79" s="3"/>
      <c r="AL79" s="3"/>
    </row>
    <row r="80" spans="1:38" x14ac:dyDescent="0.2">
      <c r="A80" s="3"/>
      <c r="B80" s="7"/>
      <c r="C80" s="3"/>
      <c r="D80" s="3"/>
      <c r="E80" s="3"/>
      <c r="F80" s="73"/>
      <c r="G80" s="3"/>
      <c r="H80" s="3"/>
      <c r="I80" s="3"/>
      <c r="J80" s="3"/>
      <c r="K80" s="3"/>
      <c r="L80" s="3"/>
      <c r="M80" s="3"/>
      <c r="N80" s="3"/>
      <c r="O80" s="73"/>
      <c r="P80" s="3"/>
      <c r="Q80" s="3"/>
      <c r="R80" s="3"/>
      <c r="S80" s="3"/>
      <c r="T80" s="3"/>
      <c r="U80" s="75"/>
      <c r="V80" s="75"/>
      <c r="W80" s="75"/>
      <c r="X80" s="75"/>
      <c r="Y80" s="75"/>
      <c r="Z80" s="75"/>
      <c r="AA80" s="75"/>
      <c r="AB80" s="3"/>
      <c r="AC80" s="3"/>
      <c r="AD80" s="3"/>
      <c r="AE80" s="3"/>
      <c r="AF80" s="3"/>
      <c r="AG80" s="73"/>
      <c r="AH80" s="3"/>
      <c r="AI80" s="3"/>
      <c r="AJ80" s="3"/>
      <c r="AK80" s="3"/>
      <c r="AL80" s="3"/>
    </row>
    <row r="81" spans="1:38" x14ac:dyDescent="0.2">
      <c r="A81" s="3"/>
      <c r="B81" s="71" t="s">
        <v>295</v>
      </c>
      <c r="C81" s="3" t="s">
        <v>93</v>
      </c>
      <c r="D81" s="75">
        <f>AVERAGE(D71:D73)</f>
        <v>18.941111246744793</v>
      </c>
      <c r="E81" s="75">
        <f>AVERAGE(E71:E73)</f>
        <v>24.904786427815754</v>
      </c>
      <c r="F81" s="73"/>
      <c r="G81" s="3" t="s">
        <v>96</v>
      </c>
      <c r="H81" s="75">
        <f>AVERAGE(H71:H73)</f>
        <v>19.298843383789062</v>
      </c>
      <c r="I81" s="75">
        <f>AVERAGE(I71:I73)</f>
        <v>25.38843282063802</v>
      </c>
      <c r="J81" s="3"/>
      <c r="K81" s="3"/>
      <c r="L81" s="3" t="s">
        <v>93</v>
      </c>
      <c r="M81" s="75">
        <f>AVERAGE(M71:M73)</f>
        <v>20.59125264485677</v>
      </c>
      <c r="N81" s="75">
        <f>AVERAGE(N71:N73)</f>
        <v>25.953972498575848</v>
      </c>
      <c r="O81" s="73"/>
      <c r="P81" s="3" t="s">
        <v>96</v>
      </c>
      <c r="Q81" s="75">
        <f>AVERAGE(Q71:Q73)</f>
        <v>21.422431310017902</v>
      </c>
      <c r="R81" s="75">
        <f>AVERAGE(R71:R73)</f>
        <v>27.070326487223308</v>
      </c>
      <c r="S81" s="3"/>
      <c r="T81" s="3"/>
      <c r="U81" s="75" t="s">
        <v>93</v>
      </c>
      <c r="V81" s="75">
        <f>AVERAGE(V71:V73)</f>
        <v>18.750668843587224</v>
      </c>
      <c r="W81" s="75">
        <f>AVERAGE(W71:W73)</f>
        <v>24.349314371744793</v>
      </c>
      <c r="X81" s="75"/>
      <c r="Y81" s="75" t="s">
        <v>96</v>
      </c>
      <c r="Z81" s="75">
        <f>AVERAGE(Z71:Z73)</f>
        <v>19.832674026489258</v>
      </c>
      <c r="AA81" s="75">
        <f>AVERAGE(AA71:AA73)</f>
        <v>27.324343363444012</v>
      </c>
      <c r="AB81" s="3"/>
      <c r="AC81" s="3"/>
      <c r="AD81" s="3" t="s">
        <v>93</v>
      </c>
      <c r="AE81" s="75">
        <f>AVERAGE(AE71:AE72)</f>
        <v>21.358793258666992</v>
      </c>
      <c r="AF81" s="75">
        <f>AVERAGE(AF71:AF73)</f>
        <v>26.823515574137371</v>
      </c>
      <c r="AG81" s="73"/>
      <c r="AH81" s="3" t="s">
        <v>96</v>
      </c>
      <c r="AI81" s="75">
        <f>AVERAGE(AI72:AI73)</f>
        <v>22.380105018615723</v>
      </c>
      <c r="AJ81" s="75">
        <f>AVERAGE(AJ71:AJ73)</f>
        <v>28.041122436523438</v>
      </c>
      <c r="AK81" s="3"/>
      <c r="AL81" s="3"/>
    </row>
    <row r="82" spans="1:38" x14ac:dyDescent="0.2">
      <c r="A82" s="3"/>
      <c r="B82" s="71"/>
      <c r="C82" s="3" t="s">
        <v>94</v>
      </c>
      <c r="D82" s="75">
        <f>AVERAGE(D74:D76)</f>
        <v>19.815523783365887</v>
      </c>
      <c r="E82" s="75">
        <f>AVERAGE(E74:E76)</f>
        <v>25.448239008585613</v>
      </c>
      <c r="F82" s="73"/>
      <c r="G82" s="3" t="s">
        <v>97</v>
      </c>
      <c r="H82" s="75">
        <f>AVERAGE(H74:H76)</f>
        <v>20.747045516967773</v>
      </c>
      <c r="I82" s="75">
        <f>AVERAGE(I74:I76)</f>
        <v>26.82185999552409</v>
      </c>
      <c r="J82" s="3"/>
      <c r="K82" s="3"/>
      <c r="L82" s="3" t="s">
        <v>94</v>
      </c>
      <c r="M82" s="75">
        <f>AVERAGE(M74:M76)</f>
        <v>20.44269307454427</v>
      </c>
      <c r="N82" s="75">
        <f>AVERAGE(N74:N76)</f>
        <v>25.374285380045574</v>
      </c>
      <c r="O82" s="73"/>
      <c r="P82" s="3" t="s">
        <v>97</v>
      </c>
      <c r="Q82" s="75">
        <f>AVERAGE(Q74:Q76)</f>
        <v>20.930432637532551</v>
      </c>
      <c r="R82" s="75">
        <f>AVERAGE(R74:R76)</f>
        <v>27.195636113484699</v>
      </c>
      <c r="S82" s="3"/>
      <c r="T82" s="3"/>
      <c r="U82" s="75" t="s">
        <v>94</v>
      </c>
      <c r="V82" s="75">
        <f>AVERAGE(V74:V76)</f>
        <v>18.407384872436538</v>
      </c>
      <c r="W82" s="75">
        <f>AVERAGE(W74:W76)</f>
        <v>24.008419672648113</v>
      </c>
      <c r="X82" s="75"/>
      <c r="Y82" s="75" t="s">
        <v>97</v>
      </c>
      <c r="Z82" s="75">
        <f>AVERAGE(Z74:Z76)</f>
        <v>20.896862030029297</v>
      </c>
      <c r="AA82" s="75">
        <f>AVERAGE(AA74:AA76)</f>
        <v>27.177507400512695</v>
      </c>
      <c r="AB82" s="3"/>
      <c r="AC82" s="3"/>
      <c r="AD82" s="3" t="s">
        <v>94</v>
      </c>
      <c r="AE82" s="75">
        <f>AVERAGE(AE74:AE76)</f>
        <v>20.747228622436523</v>
      </c>
      <c r="AF82" s="75">
        <f>AVERAGE(AF74:AF76)</f>
        <v>25.807061513264973</v>
      </c>
      <c r="AG82" s="73"/>
      <c r="AH82" s="3" t="s">
        <v>97</v>
      </c>
      <c r="AI82" s="75">
        <f>AVERAGE(AI74:AI76)</f>
        <v>21.492577870686848</v>
      </c>
      <c r="AJ82" s="75">
        <f>AVERAGE(AJ74:AJ76)</f>
        <v>27.118715922037762</v>
      </c>
      <c r="AK82" s="3"/>
      <c r="AL82" s="3"/>
    </row>
    <row r="83" spans="1:38" x14ac:dyDescent="0.2">
      <c r="A83" s="3"/>
      <c r="B83" s="71"/>
      <c r="C83" s="3" t="s">
        <v>95</v>
      </c>
      <c r="D83" s="75">
        <f>AVERAGE(D77:D79)</f>
        <v>20.612086613972981</v>
      </c>
      <c r="E83" s="75">
        <f>AVERAGE(E77:E79)</f>
        <v>26.437145868937176</v>
      </c>
      <c r="F83" s="73"/>
      <c r="G83" s="3" t="s">
        <v>98</v>
      </c>
      <c r="H83" s="75">
        <f>AVERAGE(H77:H79)</f>
        <v>21.112881978352863</v>
      </c>
      <c r="I83" s="75">
        <f>AVERAGE(I77:I79)</f>
        <v>27.111408869425457</v>
      </c>
      <c r="J83" s="3"/>
      <c r="K83" s="3"/>
      <c r="L83" s="3" t="s">
        <v>95</v>
      </c>
      <c r="M83" s="75">
        <f>AVERAGE(M77:M79)</f>
        <v>20.79618199666341</v>
      </c>
      <c r="N83" s="75">
        <f>AVERAGE(N77:N79)</f>
        <v>26.108212788899738</v>
      </c>
      <c r="O83" s="73"/>
      <c r="P83" s="3" t="s">
        <v>98</v>
      </c>
      <c r="Q83" s="75">
        <f>AVERAGE(Q77:Q79)</f>
        <v>21.844072341918945</v>
      </c>
      <c r="R83" s="75">
        <f>AVERAGE(R77:R79)</f>
        <v>27.583286285400391</v>
      </c>
      <c r="S83" s="3"/>
      <c r="T83" s="3"/>
      <c r="U83" s="75" t="s">
        <v>95</v>
      </c>
      <c r="V83" s="75">
        <f>AVERAGE(V77:V79)</f>
        <v>18.292884190877277</v>
      </c>
      <c r="W83" s="75">
        <f>AVERAGE(W77:W79)</f>
        <v>23.99195162455241</v>
      </c>
      <c r="X83" s="75"/>
      <c r="Y83" s="75" t="s">
        <v>98</v>
      </c>
      <c r="Z83" s="75">
        <f>AVERAGE(Z77:Z79)</f>
        <v>19.134490966796875</v>
      </c>
      <c r="AA83" s="75">
        <f>AVERAGE(AA77,AA79)</f>
        <v>26.877327919006348</v>
      </c>
      <c r="AB83" s="3"/>
      <c r="AC83" s="3"/>
      <c r="AD83" s="3" t="s">
        <v>95</v>
      </c>
      <c r="AE83" s="75">
        <f>AVERAGE(AE77:AE79)</f>
        <v>21.458583831787109</v>
      </c>
      <c r="AF83" s="75">
        <f>AVERAGE(AF77:AF79)</f>
        <v>26.952845255533855</v>
      </c>
      <c r="AG83" s="73"/>
      <c r="AH83" s="3" t="s">
        <v>98</v>
      </c>
      <c r="AI83" s="75">
        <f>AVERAGE(AI78:AI79)</f>
        <v>21.348654747009277</v>
      </c>
      <c r="AJ83" s="75">
        <f>AVERAGE(AJ77:AJ78)</f>
        <v>27.039900779724121</v>
      </c>
      <c r="AK83" s="3"/>
      <c r="AL83" s="3"/>
    </row>
    <row r="84" spans="1:38" x14ac:dyDescent="0.2">
      <c r="A84" s="3"/>
      <c r="B84" s="71"/>
      <c r="C84" s="3"/>
      <c r="D84" s="3"/>
      <c r="E84" s="3"/>
      <c r="F84" s="73"/>
      <c r="G84" s="3"/>
      <c r="H84" s="3"/>
      <c r="I84" s="3"/>
      <c r="J84" s="3"/>
      <c r="K84" s="3"/>
      <c r="L84" s="3"/>
      <c r="M84" s="3"/>
      <c r="N84" s="3"/>
      <c r="O84" s="73"/>
      <c r="P84" s="3"/>
      <c r="Q84" s="3"/>
      <c r="R84" s="3"/>
      <c r="S84" s="3"/>
      <c r="T84" s="3"/>
      <c r="U84" s="75"/>
      <c r="V84" s="75"/>
      <c r="W84" s="75"/>
      <c r="X84" s="75"/>
      <c r="Y84" s="75"/>
      <c r="Z84" s="75"/>
      <c r="AA84" s="75"/>
      <c r="AB84" s="3"/>
      <c r="AC84" s="3"/>
      <c r="AD84" s="3"/>
      <c r="AE84" s="3"/>
      <c r="AF84" s="3"/>
      <c r="AG84" s="73"/>
      <c r="AH84" s="3"/>
      <c r="AI84" s="3"/>
      <c r="AJ84" s="3"/>
      <c r="AK84" s="3"/>
      <c r="AL84" s="3"/>
    </row>
    <row r="85" spans="1:38" x14ac:dyDescent="0.2">
      <c r="A85" s="3"/>
      <c r="B85" s="71" t="s">
        <v>296</v>
      </c>
      <c r="C85" s="3" t="s">
        <v>93</v>
      </c>
      <c r="D85" s="3"/>
      <c r="E85" s="75">
        <f>E81-D81</f>
        <v>5.9636751810709612</v>
      </c>
      <c r="F85" s="73"/>
      <c r="G85" s="3" t="s">
        <v>96</v>
      </c>
      <c r="H85" s="3"/>
      <c r="I85" s="75">
        <f>I81-H81</f>
        <v>6.0895894368489571</v>
      </c>
      <c r="J85" s="3"/>
      <c r="K85" s="3"/>
      <c r="L85" s="3" t="s">
        <v>93</v>
      </c>
      <c r="M85" s="3"/>
      <c r="N85" s="75">
        <f>N81-M81</f>
        <v>5.3627198537190779</v>
      </c>
      <c r="O85" s="73"/>
      <c r="P85" s="3" t="s">
        <v>96</v>
      </c>
      <c r="Q85" s="3"/>
      <c r="R85" s="75">
        <f>R81-Q81</f>
        <v>5.647895177205406</v>
      </c>
      <c r="S85" s="3"/>
      <c r="T85" s="3"/>
      <c r="U85" s="75" t="s">
        <v>93</v>
      </c>
      <c r="V85" s="75"/>
      <c r="W85" s="75">
        <f>W81-V81</f>
        <v>5.5986455281575687</v>
      </c>
      <c r="X85" s="75"/>
      <c r="Y85" s="75" t="s">
        <v>96</v>
      </c>
      <c r="Z85" s="75"/>
      <c r="AA85" s="75">
        <f>AA81-Z81</f>
        <v>7.4916693369547538</v>
      </c>
      <c r="AB85" s="3"/>
      <c r="AC85" s="3"/>
      <c r="AD85" s="3" t="s">
        <v>93</v>
      </c>
      <c r="AE85" s="3"/>
      <c r="AF85" s="75">
        <f>AF81-AE81</f>
        <v>5.4647223154703788</v>
      </c>
      <c r="AG85" s="73"/>
      <c r="AH85" s="3" t="s">
        <v>96</v>
      </c>
      <c r="AI85" s="3"/>
      <c r="AJ85" s="75">
        <f>AJ81-AI81</f>
        <v>5.6610174179077148</v>
      </c>
      <c r="AK85" s="3"/>
      <c r="AL85" s="3"/>
    </row>
    <row r="86" spans="1:38" x14ac:dyDescent="0.2">
      <c r="A86" s="3"/>
      <c r="B86" s="71"/>
      <c r="C86" s="3" t="s">
        <v>94</v>
      </c>
      <c r="D86" s="3"/>
      <c r="E86" s="75">
        <f>E82-D82</f>
        <v>5.6327152252197266</v>
      </c>
      <c r="F86" s="73"/>
      <c r="G86" s="3" t="s">
        <v>97</v>
      </c>
      <c r="H86" s="3"/>
      <c r="I86" s="75">
        <f>I82-H82</f>
        <v>6.0748144785563163</v>
      </c>
      <c r="J86" s="3"/>
      <c r="K86" s="3"/>
      <c r="L86" s="3" t="s">
        <v>94</v>
      </c>
      <c r="M86" s="3"/>
      <c r="N86" s="75">
        <f>N82-M82</f>
        <v>4.9315923055013045</v>
      </c>
      <c r="O86" s="73"/>
      <c r="P86" s="3" t="s">
        <v>97</v>
      </c>
      <c r="Q86" s="3"/>
      <c r="R86" s="75">
        <f>R82-Q82</f>
        <v>6.2652034759521484</v>
      </c>
      <c r="S86" s="3"/>
      <c r="T86" s="3"/>
      <c r="U86" s="75" t="s">
        <v>94</v>
      </c>
      <c r="V86" s="75"/>
      <c r="W86" s="75">
        <f>W82-V82</f>
        <v>5.6010348002115755</v>
      </c>
      <c r="X86" s="75"/>
      <c r="Y86" s="75" t="s">
        <v>97</v>
      </c>
      <c r="Z86" s="75"/>
      <c r="AA86" s="75">
        <f>AA82-Z82</f>
        <v>6.2806453704833984</v>
      </c>
      <c r="AB86" s="3"/>
      <c r="AC86" s="3"/>
      <c r="AD86" s="3" t="s">
        <v>94</v>
      </c>
      <c r="AE86" s="3"/>
      <c r="AF86" s="75">
        <f>AF82-AE82</f>
        <v>5.0598328908284493</v>
      </c>
      <c r="AG86" s="73"/>
      <c r="AH86" s="3" t="s">
        <v>97</v>
      </c>
      <c r="AI86" s="3"/>
      <c r="AJ86" s="75">
        <f>AJ82-AI82</f>
        <v>5.6261380513509138</v>
      </c>
      <c r="AK86" s="3"/>
      <c r="AL86" s="3"/>
    </row>
    <row r="87" spans="1:38" x14ac:dyDescent="0.2">
      <c r="A87" s="3"/>
      <c r="B87" s="71"/>
      <c r="C87" s="3" t="s">
        <v>95</v>
      </c>
      <c r="D87" s="3"/>
      <c r="E87" s="75">
        <f>E83-D83</f>
        <v>5.8250592549641951</v>
      </c>
      <c r="F87" s="73"/>
      <c r="G87" s="3" t="s">
        <v>98</v>
      </c>
      <c r="H87" s="3"/>
      <c r="I87" s="75">
        <f>I83-H83</f>
        <v>5.9985268910725935</v>
      </c>
      <c r="J87" s="3"/>
      <c r="K87" s="3"/>
      <c r="L87" s="3" t="s">
        <v>95</v>
      </c>
      <c r="M87" s="3"/>
      <c r="N87" s="75">
        <f>N83-M83</f>
        <v>5.3120307922363281</v>
      </c>
      <c r="O87" s="73"/>
      <c r="P87" s="3" t="s">
        <v>98</v>
      </c>
      <c r="Q87" s="3"/>
      <c r="R87" s="75">
        <f>R83-Q83</f>
        <v>5.7392139434814453</v>
      </c>
      <c r="S87" s="3"/>
      <c r="T87" s="3"/>
      <c r="U87" s="75" t="s">
        <v>95</v>
      </c>
      <c r="V87" s="75"/>
      <c r="W87" s="75">
        <f>W83-V83</f>
        <v>5.6990674336751326</v>
      </c>
      <c r="X87" s="75"/>
      <c r="Y87" s="75" t="s">
        <v>98</v>
      </c>
      <c r="Z87" s="75"/>
      <c r="AA87" s="75">
        <f>AA83-Z83</f>
        <v>7.7428369522094727</v>
      </c>
      <c r="AB87" s="3"/>
      <c r="AC87" s="3"/>
      <c r="AD87" s="3" t="s">
        <v>95</v>
      </c>
      <c r="AE87" s="3"/>
      <c r="AF87" s="75">
        <f>AF83-AE83</f>
        <v>5.494261423746746</v>
      </c>
      <c r="AG87" s="73"/>
      <c r="AH87" s="3" t="s">
        <v>98</v>
      </c>
      <c r="AI87" s="3"/>
      <c r="AJ87" s="75">
        <f>AJ83-AI83</f>
        <v>5.6912460327148438</v>
      </c>
      <c r="AK87" s="3"/>
      <c r="AL87" s="3"/>
    </row>
    <row r="88" spans="1:38" x14ac:dyDescent="0.2">
      <c r="A88" s="3"/>
      <c r="B88" s="7" t="s">
        <v>297</v>
      </c>
      <c r="C88" s="3" t="s">
        <v>308</v>
      </c>
      <c r="D88" s="75"/>
      <c r="E88" s="75">
        <f>AVERAGE(E85:E87)</f>
        <v>5.8071498870849609</v>
      </c>
      <c r="F88" s="73"/>
      <c r="G88" s="3"/>
      <c r="H88" s="75"/>
      <c r="I88" s="75"/>
      <c r="J88" s="3"/>
      <c r="K88" s="3"/>
      <c r="L88" s="3" t="s">
        <v>308</v>
      </c>
      <c r="M88" s="75"/>
      <c r="N88" s="75">
        <f>AVERAGE(N85:N87)</f>
        <v>5.2021143171522368</v>
      </c>
      <c r="O88" s="73"/>
      <c r="P88" s="3"/>
      <c r="Q88" s="75"/>
      <c r="R88" s="75"/>
      <c r="S88" s="3"/>
      <c r="T88" s="3"/>
      <c r="U88" s="75" t="s">
        <v>308</v>
      </c>
      <c r="V88" s="75"/>
      <c r="W88" s="75">
        <f>AVERAGE(W85:W87)</f>
        <v>5.6329159206814259</v>
      </c>
      <c r="X88" s="75"/>
      <c r="Y88" s="75"/>
      <c r="Z88" s="75"/>
      <c r="AA88" s="75"/>
      <c r="AB88" s="3"/>
      <c r="AC88" s="3"/>
      <c r="AD88" s="3" t="s">
        <v>308</v>
      </c>
      <c r="AE88" s="75"/>
      <c r="AF88" s="75">
        <f>AVERAGE(AF85:AF87)</f>
        <v>5.339605543348525</v>
      </c>
      <c r="AG88" s="73"/>
      <c r="AH88" s="3"/>
      <c r="AI88" s="75"/>
      <c r="AJ88" s="75"/>
      <c r="AK88" s="3"/>
      <c r="AL88" s="3"/>
    </row>
    <row r="89" spans="1:38" x14ac:dyDescent="0.2">
      <c r="A89" s="3"/>
      <c r="B89" s="76"/>
      <c r="C89" s="3"/>
      <c r="D89" s="75"/>
      <c r="E89" s="75"/>
      <c r="F89" s="73"/>
      <c r="G89" s="3"/>
      <c r="H89" s="3"/>
      <c r="I89" s="3"/>
      <c r="J89" s="3"/>
      <c r="K89" s="3"/>
      <c r="L89" s="3"/>
      <c r="M89" s="75"/>
      <c r="N89" s="75"/>
      <c r="O89" s="73"/>
      <c r="P89" s="3"/>
      <c r="Q89" s="3"/>
      <c r="R89" s="3"/>
      <c r="S89" s="3"/>
      <c r="T89" s="3"/>
      <c r="U89" s="75"/>
      <c r="V89" s="75"/>
      <c r="W89" s="75"/>
      <c r="X89" s="75"/>
      <c r="Y89" s="75"/>
      <c r="Z89" s="75"/>
      <c r="AA89" s="75"/>
      <c r="AB89" s="3"/>
      <c r="AC89" s="3"/>
      <c r="AD89" s="3"/>
      <c r="AE89" s="75"/>
      <c r="AF89" s="75"/>
      <c r="AG89" s="73"/>
      <c r="AH89" s="3"/>
      <c r="AI89" s="75"/>
      <c r="AJ89" s="75"/>
      <c r="AK89" s="3"/>
      <c r="AL89" s="3"/>
    </row>
    <row r="90" spans="1:38" ht="17" x14ac:dyDescent="0.2">
      <c r="A90" s="3"/>
      <c r="B90" s="76" t="s">
        <v>299</v>
      </c>
      <c r="C90" s="3" t="s">
        <v>93</v>
      </c>
      <c r="D90" s="75"/>
      <c r="E90" s="75">
        <f>E85-E88</f>
        <v>0.15652529398600024</v>
      </c>
      <c r="F90" s="73"/>
      <c r="G90" s="3" t="s">
        <v>96</v>
      </c>
      <c r="H90" s="75"/>
      <c r="I90" s="75">
        <f>I85-E88</f>
        <v>0.28243954976399621</v>
      </c>
      <c r="J90" s="3"/>
      <c r="K90" s="3"/>
      <c r="L90" s="3" t="s">
        <v>93</v>
      </c>
      <c r="M90" s="75"/>
      <c r="N90" s="75">
        <f>N85-N88</f>
        <v>0.16060553656684107</v>
      </c>
      <c r="O90" s="73"/>
      <c r="P90" s="3" t="s">
        <v>96</v>
      </c>
      <c r="Q90" s="75"/>
      <c r="R90" s="75">
        <f>R85-N88</f>
        <v>0.44578086005316919</v>
      </c>
      <c r="S90" s="3"/>
      <c r="T90" s="3"/>
      <c r="U90" s="75" t="s">
        <v>93</v>
      </c>
      <c r="V90" s="75"/>
      <c r="W90" s="75">
        <f>W85-W88</f>
        <v>-3.4270392523857218E-2</v>
      </c>
      <c r="X90" s="75"/>
      <c r="Y90" s="75" t="s">
        <v>96</v>
      </c>
      <c r="Z90" s="75"/>
      <c r="AA90" s="75">
        <f>AA85-W88</f>
        <v>1.8587534162733279</v>
      </c>
      <c r="AB90" s="3"/>
      <c r="AC90" s="3"/>
      <c r="AD90" s="3" t="s">
        <v>93</v>
      </c>
      <c r="AE90" s="75"/>
      <c r="AF90" s="75">
        <f>AF85-AF88</f>
        <v>0.12511677212185379</v>
      </c>
      <c r="AG90" s="73"/>
      <c r="AH90" s="3" t="s">
        <v>96</v>
      </c>
      <c r="AI90" s="75"/>
      <c r="AJ90" s="75">
        <f>AJ85-AF88</f>
        <v>0.32141187455918985</v>
      </c>
      <c r="AK90" s="3"/>
      <c r="AL90" s="3"/>
    </row>
    <row r="91" spans="1:38" x14ac:dyDescent="0.2">
      <c r="A91" s="3"/>
      <c r="B91" s="76"/>
      <c r="C91" s="3" t="s">
        <v>94</v>
      </c>
      <c r="D91" s="75"/>
      <c r="E91" s="75">
        <f>E86-E88</f>
        <v>-0.17443466186523438</v>
      </c>
      <c r="F91" s="73"/>
      <c r="G91" s="3" t="s">
        <v>97</v>
      </c>
      <c r="H91" s="75"/>
      <c r="I91" s="75">
        <f>I86-E88</f>
        <v>0.26766459147135535</v>
      </c>
      <c r="J91" s="3"/>
      <c r="K91" s="3"/>
      <c r="L91" s="3" t="s">
        <v>94</v>
      </c>
      <c r="M91" s="75"/>
      <c r="N91" s="75">
        <f>N86-N88</f>
        <v>-0.27052201165093237</v>
      </c>
      <c r="O91" s="73"/>
      <c r="P91" s="3" t="s">
        <v>97</v>
      </c>
      <c r="Q91" s="75"/>
      <c r="R91" s="75">
        <f>R86-N88</f>
        <v>1.0630891587999116</v>
      </c>
      <c r="S91" s="3"/>
      <c r="T91" s="3"/>
      <c r="U91" s="75" t="s">
        <v>94</v>
      </c>
      <c r="V91" s="75"/>
      <c r="W91" s="75">
        <f>W86-W88</f>
        <v>-3.1881120469850366E-2</v>
      </c>
      <c r="X91" s="75"/>
      <c r="Y91" s="75" t="s">
        <v>97</v>
      </c>
      <c r="Z91" s="75"/>
      <c r="AA91" s="75">
        <f>AA86-W88</f>
        <v>0.64772944980197256</v>
      </c>
      <c r="AB91" s="3"/>
      <c r="AC91" s="3"/>
      <c r="AD91" s="3" t="s">
        <v>94</v>
      </c>
      <c r="AE91" s="75"/>
      <c r="AF91" s="75">
        <f>AF86-AF88</f>
        <v>-0.27977265252007566</v>
      </c>
      <c r="AG91" s="73"/>
      <c r="AH91" s="3" t="s">
        <v>97</v>
      </c>
      <c r="AI91" s="75"/>
      <c r="AJ91" s="75">
        <f>AJ86-AF88</f>
        <v>0.28653250800238883</v>
      </c>
      <c r="AK91" s="3"/>
      <c r="AL91" s="3"/>
    </row>
    <row r="92" spans="1:38" x14ac:dyDescent="0.2">
      <c r="A92" s="3"/>
      <c r="B92" s="76"/>
      <c r="C92" s="3" t="s">
        <v>95</v>
      </c>
      <c r="D92" s="3"/>
      <c r="E92" s="75">
        <f>E87-E88</f>
        <v>1.7909367879234139E-2</v>
      </c>
      <c r="F92" s="73"/>
      <c r="G92" s="3" t="s">
        <v>98</v>
      </c>
      <c r="H92" s="3"/>
      <c r="I92" s="75">
        <f>I87-E88</f>
        <v>0.19137700398763258</v>
      </c>
      <c r="J92" s="3"/>
      <c r="K92" s="3"/>
      <c r="L92" s="3" t="s">
        <v>95</v>
      </c>
      <c r="M92" s="3"/>
      <c r="N92" s="75">
        <f>N87-N88</f>
        <v>0.1099164750840913</v>
      </c>
      <c r="O92" s="73"/>
      <c r="P92" s="3" t="s">
        <v>98</v>
      </c>
      <c r="Q92" s="3"/>
      <c r="R92" s="75">
        <f>R87-N88</f>
        <v>0.53709962632920849</v>
      </c>
      <c r="S92" s="3"/>
      <c r="T92" s="3"/>
      <c r="U92" s="75" t="s">
        <v>95</v>
      </c>
      <c r="V92" s="75"/>
      <c r="W92" s="75">
        <f>W87-W88</f>
        <v>6.6151512993706696E-2</v>
      </c>
      <c r="X92" s="75"/>
      <c r="Y92" s="75" t="s">
        <v>98</v>
      </c>
      <c r="Z92" s="75"/>
      <c r="AA92" s="75">
        <f>AA87-W88</f>
        <v>2.1099210315280468</v>
      </c>
      <c r="AB92" s="3"/>
      <c r="AC92" s="3"/>
      <c r="AD92" s="3" t="s">
        <v>95</v>
      </c>
      <c r="AE92" s="3"/>
      <c r="AF92" s="75">
        <f>AF87-AF88</f>
        <v>0.15465588039822098</v>
      </c>
      <c r="AG92" s="3"/>
      <c r="AH92" s="3" t="s">
        <v>98</v>
      </c>
      <c r="AI92" s="3"/>
      <c r="AJ92" s="75">
        <f>AJ87-AF88</f>
        <v>0.35164048936631875</v>
      </c>
      <c r="AK92" s="3"/>
      <c r="AL92" s="3"/>
    </row>
    <row r="93" spans="1:38" x14ac:dyDescent="0.2">
      <c r="A93" s="3"/>
      <c r="B93" s="78"/>
      <c r="C93" s="3"/>
      <c r="D93" s="75"/>
      <c r="E93" s="75"/>
      <c r="F93" s="73"/>
      <c r="G93" s="3"/>
      <c r="H93" s="75"/>
      <c r="I93" s="75"/>
      <c r="J93" s="3"/>
      <c r="K93" s="3"/>
      <c r="L93" s="3"/>
      <c r="M93" s="75"/>
      <c r="N93" s="75"/>
      <c r="O93" s="73"/>
      <c r="P93" s="3"/>
      <c r="Q93" s="75"/>
      <c r="R93" s="75"/>
      <c r="S93" s="3"/>
      <c r="T93" s="3"/>
      <c r="U93" s="75"/>
      <c r="V93" s="75"/>
      <c r="W93" s="75"/>
      <c r="X93" s="75"/>
      <c r="Y93" s="75"/>
      <c r="Z93" s="75"/>
      <c r="AA93" s="75"/>
      <c r="AB93" s="3"/>
      <c r="AC93" s="3"/>
      <c r="AD93" s="3"/>
      <c r="AE93" s="75"/>
      <c r="AF93" s="75"/>
      <c r="AG93" s="3"/>
      <c r="AH93" s="3"/>
      <c r="AI93" s="75"/>
      <c r="AJ93" s="75"/>
      <c r="AK93" s="3"/>
      <c r="AL93" s="3"/>
    </row>
    <row r="94" spans="1:38" ht="51" x14ac:dyDescent="0.2">
      <c r="A94" s="79" t="s">
        <v>264</v>
      </c>
      <c r="B94" s="82" t="s">
        <v>300</v>
      </c>
      <c r="C94" s="3" t="s">
        <v>93</v>
      </c>
      <c r="D94" s="75"/>
      <c r="E94" s="80">
        <f>2^-E90</f>
        <v>0.89718332131771639</v>
      </c>
      <c r="F94" s="73"/>
      <c r="G94" s="3" t="s">
        <v>96</v>
      </c>
      <c r="H94" s="75"/>
      <c r="I94" s="80">
        <f>2^-I90</f>
        <v>0.82219952881443703</v>
      </c>
      <c r="J94" s="3"/>
      <c r="K94" s="3"/>
      <c r="L94" s="3" t="s">
        <v>93</v>
      </c>
      <c r="M94" s="75"/>
      <c r="N94" s="80">
        <f>2^-N90</f>
        <v>0.89464948449444748</v>
      </c>
      <c r="O94" s="73"/>
      <c r="P94" s="3" t="s">
        <v>96</v>
      </c>
      <c r="Q94" s="75"/>
      <c r="R94" s="80">
        <f>2^-R90</f>
        <v>0.73418682976390748</v>
      </c>
      <c r="S94" s="3"/>
      <c r="T94" s="3"/>
      <c r="U94" s="75" t="s">
        <v>93</v>
      </c>
      <c r="V94" s="75"/>
      <c r="W94" s="75">
        <f>2^-W90</f>
        <v>1.0240388096567983</v>
      </c>
      <c r="X94" s="75"/>
      <c r="Y94" s="75" t="s">
        <v>96</v>
      </c>
      <c r="Z94" s="75"/>
      <c r="AA94" s="75">
        <f>2^-AA90</f>
        <v>0.27571441152067389</v>
      </c>
      <c r="AB94" s="3"/>
      <c r="AC94" s="3"/>
      <c r="AD94" s="3" t="s">
        <v>93</v>
      </c>
      <c r="AE94" s="75"/>
      <c r="AF94" s="80">
        <f>2^-AF90</f>
        <v>0.91692982365626141</v>
      </c>
      <c r="AG94" s="3"/>
      <c r="AH94" s="3" t="s">
        <v>96</v>
      </c>
      <c r="AI94" s="75"/>
      <c r="AJ94" s="80">
        <f>2^-AJ90</f>
        <v>0.80028630455123162</v>
      </c>
      <c r="AK94" s="3"/>
      <c r="AL94" s="3"/>
    </row>
    <row r="95" spans="1:38" x14ac:dyDescent="0.2">
      <c r="A95" s="79"/>
      <c r="B95" s="82"/>
      <c r="C95" s="3" t="s">
        <v>94</v>
      </c>
      <c r="D95" s="75"/>
      <c r="E95" s="80">
        <f>2^-E91</f>
        <v>1.1285220926219164</v>
      </c>
      <c r="F95" s="73"/>
      <c r="G95" s="3" t="s">
        <v>97</v>
      </c>
      <c r="H95" s="75"/>
      <c r="I95" s="80">
        <f>2^-I91</f>
        <v>0.83066312041602919</v>
      </c>
      <c r="J95" s="3"/>
      <c r="K95" s="3"/>
      <c r="L95" s="3" t="s">
        <v>94</v>
      </c>
      <c r="M95" s="75"/>
      <c r="N95" s="80">
        <f>2^-N91</f>
        <v>1.2062442051698483</v>
      </c>
      <c r="O95" s="73"/>
      <c r="P95" s="3" t="s">
        <v>97</v>
      </c>
      <c r="Q95" s="75"/>
      <c r="R95" s="80">
        <f>2^-R91</f>
        <v>0.47860615024184733</v>
      </c>
      <c r="S95" s="3"/>
      <c r="T95" s="3"/>
      <c r="U95" s="75" t="s">
        <v>94</v>
      </c>
      <c r="V95" s="75"/>
      <c r="W95" s="75">
        <f>2^-W91</f>
        <v>1.0223442849361841</v>
      </c>
      <c r="X95" s="75"/>
      <c r="Y95" s="75" t="s">
        <v>97</v>
      </c>
      <c r="Z95" s="75"/>
      <c r="AA95" s="75">
        <f>2^-AA91</f>
        <v>0.63828407131006704</v>
      </c>
      <c r="AB95" s="3"/>
      <c r="AC95" s="3"/>
      <c r="AD95" s="3" t="s">
        <v>94</v>
      </c>
      <c r="AE95" s="75"/>
      <c r="AF95" s="80">
        <f>2^-AF91</f>
        <v>1.2140035602481005</v>
      </c>
      <c r="AG95" s="3"/>
      <c r="AH95" s="3" t="s">
        <v>97</v>
      </c>
      <c r="AI95" s="75"/>
      <c r="AJ95" s="80">
        <f>2^-AJ91</f>
        <v>0.81987023597241937</v>
      </c>
      <c r="AK95" s="3"/>
      <c r="AL95" s="3"/>
    </row>
    <row r="96" spans="1:38" x14ac:dyDescent="0.2">
      <c r="A96" s="79"/>
      <c r="B96" s="82"/>
      <c r="C96" s="3" t="s">
        <v>95</v>
      </c>
      <c r="D96" s="3"/>
      <c r="E96" s="80">
        <f>2^-E92</f>
        <v>0.98766290586195749</v>
      </c>
      <c r="F96" s="73"/>
      <c r="G96" s="3" t="s">
        <v>98</v>
      </c>
      <c r="H96" s="3"/>
      <c r="I96" s="80">
        <f>2^-I92</f>
        <v>0.87576942975085093</v>
      </c>
      <c r="J96" s="3"/>
      <c r="K96" s="3"/>
      <c r="L96" s="3" t="s">
        <v>95</v>
      </c>
      <c r="M96" s="3"/>
      <c r="N96" s="80">
        <f>2^-N92</f>
        <v>0.92664170831469672</v>
      </c>
      <c r="O96" s="73"/>
      <c r="P96" s="3" t="s">
        <v>98</v>
      </c>
      <c r="Q96" s="3"/>
      <c r="R96" s="80">
        <f>2^-R92</f>
        <v>0.68915498475837256</v>
      </c>
      <c r="S96" s="3"/>
      <c r="T96" s="3"/>
      <c r="U96" s="75" t="s">
        <v>95</v>
      </c>
      <c r="V96" s="75"/>
      <c r="W96" s="75">
        <f>2^-W92</f>
        <v>0.95518261706792296</v>
      </c>
      <c r="X96" s="75"/>
      <c r="Y96" s="75" t="s">
        <v>98</v>
      </c>
      <c r="Z96" s="75"/>
      <c r="AA96" s="75">
        <f>2^-AA92</f>
        <v>0.23165969542988085</v>
      </c>
      <c r="AB96" s="3"/>
      <c r="AC96" s="3"/>
      <c r="AD96" s="3" t="s">
        <v>95</v>
      </c>
      <c r="AE96" s="3"/>
      <c r="AF96" s="80">
        <f>2^-AF92</f>
        <v>0.89834662593715287</v>
      </c>
      <c r="AG96" s="3"/>
      <c r="AH96" s="3" t="s">
        <v>98</v>
      </c>
      <c r="AI96" s="3"/>
      <c r="AJ96" s="80">
        <f>2^-AJ92</f>
        <v>0.78369245390528031</v>
      </c>
      <c r="AK96" s="3"/>
      <c r="AL96" s="3"/>
    </row>
    <row r="97" spans="1:38" x14ac:dyDescent="0.2">
      <c r="A97" s="3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spans="1:38" x14ac:dyDescent="0.2">
      <c r="A98" s="3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83"/>
      <c r="AE98" s="83"/>
      <c r="AF98" s="83"/>
      <c r="AG98" s="83"/>
      <c r="AH98" s="83"/>
      <c r="AI98" s="83"/>
      <c r="AJ98" s="83"/>
      <c r="AK98" s="83"/>
      <c r="AL98" s="3"/>
    </row>
    <row r="99" spans="1:38" x14ac:dyDescent="0.2">
      <c r="A99" s="3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spans="1:38" x14ac:dyDescent="0.2">
      <c r="A100" s="3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spans="1:38" x14ac:dyDescent="0.2">
      <c r="A101" s="81" t="s">
        <v>311</v>
      </c>
      <c r="B101" s="7"/>
      <c r="C101" s="4" t="s">
        <v>303</v>
      </c>
      <c r="D101" s="3"/>
      <c r="E101" s="3"/>
      <c r="F101" s="73"/>
      <c r="G101" s="3"/>
      <c r="H101" s="3"/>
      <c r="I101" s="3"/>
      <c r="J101" s="3"/>
      <c r="K101" s="3"/>
      <c r="L101" s="4" t="s">
        <v>304</v>
      </c>
      <c r="M101" s="3"/>
      <c r="N101" s="3"/>
      <c r="O101" s="3"/>
      <c r="P101" s="3"/>
      <c r="Q101" s="3"/>
      <c r="R101" s="3"/>
      <c r="S101" s="3"/>
      <c r="T101" s="3"/>
      <c r="U101" s="4" t="s">
        <v>305</v>
      </c>
      <c r="V101" s="3"/>
      <c r="W101" s="3"/>
      <c r="X101" s="3"/>
      <c r="Y101" s="3"/>
      <c r="Z101" s="3"/>
      <c r="AA101" s="3"/>
      <c r="AB101" s="3"/>
      <c r="AC101" s="3"/>
      <c r="AD101" s="4" t="s">
        <v>306</v>
      </c>
      <c r="AE101" s="3"/>
      <c r="AF101" s="3"/>
      <c r="AG101" s="3"/>
      <c r="AH101" s="3"/>
      <c r="AI101" s="3"/>
      <c r="AJ101" s="3"/>
      <c r="AK101" s="3"/>
      <c r="AL101" s="3"/>
    </row>
    <row r="102" spans="1:38" x14ac:dyDescent="0.2">
      <c r="A102" s="4"/>
      <c r="B102" s="7"/>
      <c r="C102" s="3"/>
      <c r="D102" s="74" t="s">
        <v>267</v>
      </c>
      <c r="E102" s="74" t="s">
        <v>311</v>
      </c>
      <c r="F102" s="73"/>
      <c r="G102" s="75"/>
      <c r="H102" s="75" t="s">
        <v>267</v>
      </c>
      <c r="I102" s="75" t="s">
        <v>311</v>
      </c>
      <c r="J102" s="3"/>
      <c r="K102" s="3"/>
      <c r="L102" s="3"/>
      <c r="M102" s="74" t="s">
        <v>267</v>
      </c>
      <c r="N102" s="74" t="s">
        <v>311</v>
      </c>
      <c r="O102" s="73"/>
      <c r="P102" s="3"/>
      <c r="Q102" s="74" t="s">
        <v>267</v>
      </c>
      <c r="R102" s="74" t="s">
        <v>311</v>
      </c>
      <c r="S102" s="3"/>
      <c r="T102" s="3"/>
      <c r="U102" s="3"/>
      <c r="V102" s="74" t="s">
        <v>267</v>
      </c>
      <c r="W102" s="74" t="s">
        <v>311</v>
      </c>
      <c r="X102" s="73"/>
      <c r="Y102" s="3"/>
      <c r="Z102" s="74" t="s">
        <v>267</v>
      </c>
      <c r="AA102" s="74" t="s">
        <v>311</v>
      </c>
      <c r="AB102" s="3"/>
      <c r="AC102" s="3"/>
      <c r="AD102" s="3"/>
      <c r="AE102" s="74" t="s">
        <v>267</v>
      </c>
      <c r="AF102" s="74" t="s">
        <v>311</v>
      </c>
      <c r="AG102" s="73"/>
      <c r="AH102" s="3"/>
      <c r="AI102" s="74" t="s">
        <v>267</v>
      </c>
      <c r="AJ102" s="74" t="s">
        <v>311</v>
      </c>
      <c r="AK102" s="3"/>
      <c r="AL102" s="3"/>
    </row>
    <row r="103" spans="1:38" x14ac:dyDescent="0.2">
      <c r="A103" s="3"/>
      <c r="B103" s="71" t="s">
        <v>270</v>
      </c>
      <c r="C103" s="3" t="s">
        <v>271</v>
      </c>
      <c r="D103" s="75">
        <v>19.754444122314453</v>
      </c>
      <c r="E103" s="75">
        <v>24.962820053100586</v>
      </c>
      <c r="F103" s="73"/>
      <c r="G103" s="75" t="s">
        <v>272</v>
      </c>
      <c r="H103" s="75">
        <v>20.376422882080078</v>
      </c>
      <c r="I103" s="75">
        <v>26.829734802246094</v>
      </c>
      <c r="J103" s="3"/>
      <c r="K103" s="3"/>
      <c r="L103" s="3" t="s">
        <v>271</v>
      </c>
      <c r="M103" s="75">
        <v>18.356052398681641</v>
      </c>
      <c r="N103" s="75">
        <v>24.55211067199707</v>
      </c>
      <c r="O103" s="73"/>
      <c r="P103" s="3" t="s">
        <v>272</v>
      </c>
      <c r="Q103" s="75">
        <v>19.700721740722656</v>
      </c>
      <c r="R103" s="75">
        <v>26.102306365966797</v>
      </c>
      <c r="S103" s="3"/>
      <c r="T103" s="3"/>
      <c r="U103" s="3" t="s">
        <v>271</v>
      </c>
      <c r="V103" s="75">
        <v>19.7607421875</v>
      </c>
      <c r="W103" s="75">
        <v>25.668258666992188</v>
      </c>
      <c r="X103" s="73"/>
      <c r="Y103" s="3" t="s">
        <v>272</v>
      </c>
      <c r="Z103" s="75">
        <v>20.507061004638672</v>
      </c>
      <c r="AA103" s="75">
        <v>25.709613800048828</v>
      </c>
      <c r="AB103" s="3"/>
      <c r="AC103" s="3"/>
      <c r="AD103" s="3" t="s">
        <v>271</v>
      </c>
      <c r="AE103" s="75">
        <v>21.120498657226562</v>
      </c>
      <c r="AF103" s="75">
        <v>26.584831237792969</v>
      </c>
      <c r="AG103" s="73"/>
      <c r="AH103" s="3" t="s">
        <v>272</v>
      </c>
      <c r="AI103" s="75">
        <v>21.912839889526367</v>
      </c>
      <c r="AJ103" s="75">
        <v>28.627965927124023</v>
      </c>
      <c r="AK103" s="3"/>
      <c r="AL103" s="3"/>
    </row>
    <row r="104" spans="1:38" x14ac:dyDescent="0.2">
      <c r="A104" s="3"/>
      <c r="B104" s="71"/>
      <c r="C104" s="3" t="s">
        <v>273</v>
      </c>
      <c r="D104" s="75">
        <v>19.983785629272461</v>
      </c>
      <c r="E104" s="75">
        <v>25.20680046081543</v>
      </c>
      <c r="F104" s="73"/>
      <c r="G104" s="75" t="s">
        <v>274</v>
      </c>
      <c r="H104" s="75">
        <v>20.858386993408203</v>
      </c>
      <c r="I104" s="75">
        <v>26.688972473144531</v>
      </c>
      <c r="J104" s="3"/>
      <c r="K104" s="3"/>
      <c r="L104" s="3" t="s">
        <v>273</v>
      </c>
      <c r="M104" s="75">
        <v>18.485639572143555</v>
      </c>
      <c r="N104" s="75">
        <v>24.394487380981445</v>
      </c>
      <c r="O104" s="73"/>
      <c r="P104" s="3" t="s">
        <v>274</v>
      </c>
      <c r="Q104" s="75">
        <v>20.008695602416992</v>
      </c>
      <c r="R104" s="75">
        <v>26.701534271240234</v>
      </c>
      <c r="S104" s="3"/>
      <c r="T104" s="3"/>
      <c r="U104" s="3" t="s">
        <v>273</v>
      </c>
      <c r="V104" s="75">
        <v>19.961606979370117</v>
      </c>
      <c r="W104" s="75">
        <v>25.548566818237305</v>
      </c>
      <c r="X104" s="73"/>
      <c r="Y104" s="3" t="s">
        <v>274</v>
      </c>
      <c r="Z104" s="75">
        <v>20.706787109375</v>
      </c>
      <c r="AA104" s="75">
        <v>26.327613830566406</v>
      </c>
      <c r="AB104" s="3"/>
      <c r="AC104" s="3"/>
      <c r="AD104" s="3" t="s">
        <v>273</v>
      </c>
      <c r="AE104" s="75">
        <v>20.93065071105957</v>
      </c>
      <c r="AF104" s="75">
        <v>26.460716247558594</v>
      </c>
      <c r="AG104" s="73"/>
      <c r="AH104" s="3" t="s">
        <v>274</v>
      </c>
      <c r="AI104" s="75">
        <v>22.099905014038086</v>
      </c>
      <c r="AJ104" s="75">
        <v>28.37055778503418</v>
      </c>
      <c r="AK104" s="3"/>
      <c r="AL104" s="3"/>
    </row>
    <row r="105" spans="1:38" x14ac:dyDescent="0.2">
      <c r="A105" s="3"/>
      <c r="B105" s="71"/>
      <c r="C105" s="3" t="s">
        <v>275</v>
      </c>
      <c r="D105" s="75">
        <v>19.881284713745117</v>
      </c>
      <c r="E105" s="75">
        <v>25.424955368041992</v>
      </c>
      <c r="F105" s="73"/>
      <c r="G105" s="75" t="s">
        <v>276</v>
      </c>
      <c r="H105" s="75">
        <v>21.207798004150391</v>
      </c>
      <c r="I105" s="75">
        <v>26.481086730957031</v>
      </c>
      <c r="J105" s="3"/>
      <c r="K105" s="3"/>
      <c r="L105" s="3" t="s">
        <v>275</v>
      </c>
      <c r="M105" s="75">
        <v>18.380462646484375</v>
      </c>
      <c r="N105" s="75">
        <v>24.741121292114258</v>
      </c>
      <c r="O105" s="73"/>
      <c r="P105" s="3" t="s">
        <v>276</v>
      </c>
      <c r="Q105" s="75">
        <v>19.788604736328125</v>
      </c>
      <c r="R105" s="75">
        <v>26.185705184936523</v>
      </c>
      <c r="S105" s="3"/>
      <c r="T105" s="3"/>
      <c r="U105" s="3" t="s">
        <v>275</v>
      </c>
      <c r="V105" s="75">
        <v>19.771329879760742</v>
      </c>
      <c r="W105" s="75">
        <v>26.191732406616211</v>
      </c>
      <c r="X105" s="73"/>
      <c r="Y105" s="3" t="s">
        <v>276</v>
      </c>
      <c r="Z105" s="75">
        <v>20.381772994995117</v>
      </c>
      <c r="AA105" s="75">
        <v>26.731550216674805</v>
      </c>
      <c r="AB105" s="3"/>
      <c r="AC105" s="3"/>
      <c r="AD105" s="3" t="s">
        <v>275</v>
      </c>
      <c r="AE105" s="75">
        <v>21.380411148071289</v>
      </c>
      <c r="AF105" s="75">
        <v>26.29484748840332</v>
      </c>
      <c r="AG105" s="73"/>
      <c r="AH105" s="3" t="s">
        <v>276</v>
      </c>
      <c r="AI105" s="75">
        <v>22.18964958190918</v>
      </c>
      <c r="AJ105" s="75">
        <v>28.868837356567383</v>
      </c>
      <c r="AK105" s="3"/>
      <c r="AL105" s="3"/>
    </row>
    <row r="106" spans="1:38" x14ac:dyDescent="0.2">
      <c r="A106" s="3"/>
      <c r="B106" s="71"/>
      <c r="C106" s="3" t="s">
        <v>277</v>
      </c>
      <c r="D106" s="75">
        <v>21.476625442504883</v>
      </c>
      <c r="E106" s="75">
        <v>26.565219879150391</v>
      </c>
      <c r="F106" s="73"/>
      <c r="G106" s="75" t="s">
        <v>278</v>
      </c>
      <c r="H106" s="75">
        <v>21.802396774291992</v>
      </c>
      <c r="I106" s="75">
        <v>27.565357208251953</v>
      </c>
      <c r="J106" s="3"/>
      <c r="K106" s="3"/>
      <c r="L106" s="3" t="s">
        <v>277</v>
      </c>
      <c r="M106" s="75">
        <v>18.371614456176758</v>
      </c>
      <c r="N106" s="75">
        <v>24.484807968139648</v>
      </c>
      <c r="O106" s="73"/>
      <c r="P106" s="3" t="s">
        <v>278</v>
      </c>
      <c r="Q106" s="75">
        <v>20.070497512817383</v>
      </c>
      <c r="R106" s="75">
        <v>27.989006042480469</v>
      </c>
      <c r="S106" s="3"/>
      <c r="T106" s="3"/>
      <c r="U106" s="3" t="s">
        <v>277</v>
      </c>
      <c r="V106" s="75">
        <v>19.98393440246582</v>
      </c>
      <c r="W106" s="75">
        <v>25.506032943725586</v>
      </c>
      <c r="X106" s="73"/>
      <c r="Y106" s="3" t="s">
        <v>278</v>
      </c>
      <c r="Z106" s="75">
        <v>20.75520133972168</v>
      </c>
      <c r="AA106" s="75">
        <v>27.154806137084961</v>
      </c>
      <c r="AB106" s="3"/>
      <c r="AC106" s="3"/>
      <c r="AD106" s="3" t="s">
        <v>277</v>
      </c>
      <c r="AE106" s="75">
        <v>21.04963493347168</v>
      </c>
      <c r="AF106" s="75">
        <v>26.230524063110352</v>
      </c>
      <c r="AG106" s="73"/>
      <c r="AH106" s="3" t="s">
        <v>278</v>
      </c>
      <c r="AI106" s="75">
        <v>20.892269134521484</v>
      </c>
      <c r="AJ106" s="75">
        <v>27.624546051025391</v>
      </c>
      <c r="AK106" s="3"/>
      <c r="AL106" s="3"/>
    </row>
    <row r="107" spans="1:38" x14ac:dyDescent="0.2">
      <c r="A107" s="3"/>
      <c r="B107" s="71"/>
      <c r="C107" s="3" t="s">
        <v>279</v>
      </c>
      <c r="D107" s="75">
        <v>20.91241455078125</v>
      </c>
      <c r="E107" s="75">
        <v>26.301507949829102</v>
      </c>
      <c r="F107" s="73"/>
      <c r="G107" s="75" t="s">
        <v>280</v>
      </c>
      <c r="H107" s="75">
        <v>21.716964721679688</v>
      </c>
      <c r="I107" s="75">
        <v>27.602180480957031</v>
      </c>
      <c r="J107" s="3"/>
      <c r="K107" s="3"/>
      <c r="L107" s="3" t="s">
        <v>279</v>
      </c>
      <c r="M107" s="75">
        <v>18.421615600585938</v>
      </c>
      <c r="N107" s="75">
        <v>24.768167495727539</v>
      </c>
      <c r="O107" s="73"/>
      <c r="P107" s="3" t="s">
        <v>280</v>
      </c>
      <c r="Q107" s="75">
        <v>21.193874359130859</v>
      </c>
      <c r="R107" s="75">
        <v>28.632373809814453</v>
      </c>
      <c r="S107" s="3"/>
      <c r="T107" s="3"/>
      <c r="U107" s="3" t="s">
        <v>279</v>
      </c>
      <c r="V107" s="75">
        <v>20.718984603881836</v>
      </c>
      <c r="W107" s="75">
        <v>25.292442321777344</v>
      </c>
      <c r="X107" s="73"/>
      <c r="Y107" s="3" t="s">
        <v>280</v>
      </c>
      <c r="Z107" s="75">
        <v>20.813554763793945</v>
      </c>
      <c r="AA107" s="75">
        <v>27.643003463745117</v>
      </c>
      <c r="AB107" s="3"/>
      <c r="AC107" s="3"/>
      <c r="AD107" s="3" t="s">
        <v>279</v>
      </c>
      <c r="AE107" s="75">
        <v>21.125112533569336</v>
      </c>
      <c r="AF107" s="75">
        <v>26.353813171386719</v>
      </c>
      <c r="AG107" s="73"/>
      <c r="AH107" s="3" t="s">
        <v>280</v>
      </c>
      <c r="AI107" s="75">
        <v>21.789167404174805</v>
      </c>
      <c r="AJ107" s="75">
        <v>27.277256011962891</v>
      </c>
      <c r="AK107" s="3"/>
      <c r="AL107" s="3"/>
    </row>
    <row r="108" spans="1:38" x14ac:dyDescent="0.2">
      <c r="A108" s="3"/>
      <c r="B108" s="71"/>
      <c r="C108" s="3" t="s">
        <v>281</v>
      </c>
      <c r="D108" s="75">
        <v>20.852783203125</v>
      </c>
      <c r="E108" s="75">
        <v>26.483604431152344</v>
      </c>
      <c r="F108" s="73"/>
      <c r="G108" s="75" t="s">
        <v>282</v>
      </c>
      <c r="H108" s="75">
        <v>21.811479568481445</v>
      </c>
      <c r="I108" s="75">
        <v>27.620559692382812</v>
      </c>
      <c r="J108" s="3"/>
      <c r="K108" s="3"/>
      <c r="L108" s="3" t="s">
        <v>281</v>
      </c>
      <c r="M108" s="75">
        <v>18.085422515869141</v>
      </c>
      <c r="N108" s="75">
        <v>24.442522048950195</v>
      </c>
      <c r="O108" s="73"/>
      <c r="P108" s="3" t="s">
        <v>282</v>
      </c>
      <c r="Q108" s="75">
        <v>21.426214218139648</v>
      </c>
      <c r="R108" s="75">
        <v>28.678285598754883</v>
      </c>
      <c r="S108" s="3"/>
      <c r="T108" s="3"/>
      <c r="U108" s="3" t="s">
        <v>281</v>
      </c>
      <c r="V108" s="75">
        <v>19.644737243652344</v>
      </c>
      <c r="W108" s="75">
        <v>25.160627365112305</v>
      </c>
      <c r="X108" s="73"/>
      <c r="Y108" s="3" t="s">
        <v>282</v>
      </c>
      <c r="Z108" s="75">
        <v>21.108623504638672</v>
      </c>
      <c r="AA108" s="75">
        <v>26.954813003540039</v>
      </c>
      <c r="AB108" s="3"/>
      <c r="AC108" s="3"/>
      <c r="AD108" s="3" t="s">
        <v>281</v>
      </c>
      <c r="AE108" s="75">
        <v>21.212627410888672</v>
      </c>
      <c r="AF108" s="75">
        <v>25.734935760498047</v>
      </c>
      <c r="AG108" s="73"/>
      <c r="AH108" s="3" t="s">
        <v>282</v>
      </c>
      <c r="AI108" s="75">
        <v>21.939716339111328</v>
      </c>
      <c r="AJ108" s="75">
        <v>27.351511001586914</v>
      </c>
      <c r="AK108" s="3"/>
      <c r="AL108" s="3"/>
    </row>
    <row r="109" spans="1:38" x14ac:dyDescent="0.2">
      <c r="A109" s="3"/>
      <c r="B109" s="71"/>
      <c r="C109" s="3" t="s">
        <v>283</v>
      </c>
      <c r="D109" s="75">
        <v>20.436664581298828</v>
      </c>
      <c r="E109" s="75">
        <v>26.05842399597168</v>
      </c>
      <c r="F109" s="73"/>
      <c r="G109" s="75" t="s">
        <v>284</v>
      </c>
      <c r="H109" s="75">
        <v>23.009140014648438</v>
      </c>
      <c r="I109" s="75">
        <v>28.983537673950195</v>
      </c>
      <c r="J109" s="3"/>
      <c r="K109" s="3"/>
      <c r="L109" s="3" t="s">
        <v>283</v>
      </c>
      <c r="M109" s="75">
        <v>19.050548553466797</v>
      </c>
      <c r="N109" s="75">
        <v>25.687908172607422</v>
      </c>
      <c r="O109" s="73"/>
      <c r="P109" s="3" t="s">
        <v>284</v>
      </c>
      <c r="Q109" s="75">
        <v>17.979215621948242</v>
      </c>
      <c r="R109" s="75">
        <v>26.244453430175781</v>
      </c>
      <c r="S109" s="3"/>
      <c r="T109" s="3"/>
      <c r="U109" s="3" t="s">
        <v>283</v>
      </c>
      <c r="V109" s="75">
        <v>20.071924209594727</v>
      </c>
      <c r="W109" s="75">
        <v>25.917491912841797</v>
      </c>
      <c r="X109" s="73"/>
      <c r="Y109" s="3" t="s">
        <v>284</v>
      </c>
      <c r="Z109" s="75">
        <v>20.424751281738281</v>
      </c>
      <c r="AA109" s="75">
        <v>28.280656814575195</v>
      </c>
      <c r="AB109" s="3"/>
      <c r="AC109" s="3"/>
      <c r="AD109" s="3" t="s">
        <v>283</v>
      </c>
      <c r="AE109" s="75">
        <v>20.571361541748047</v>
      </c>
      <c r="AF109" s="75">
        <v>25.299951553344727</v>
      </c>
      <c r="AG109" s="73"/>
      <c r="AH109" s="3" t="s">
        <v>284</v>
      </c>
      <c r="AI109" s="75">
        <v>20.741426467895508</v>
      </c>
      <c r="AJ109" s="75">
        <v>28.106311798095703</v>
      </c>
      <c r="AK109" s="3"/>
      <c r="AL109" s="3"/>
    </row>
    <row r="110" spans="1:38" x14ac:dyDescent="0.2">
      <c r="A110" s="3"/>
      <c r="B110" s="71"/>
      <c r="C110" s="3" t="s">
        <v>285</v>
      </c>
      <c r="D110" s="75">
        <v>20.752986907958984</v>
      </c>
      <c r="E110" s="75">
        <v>26.132057189941406</v>
      </c>
      <c r="F110" s="73"/>
      <c r="G110" s="75" t="s">
        <v>286</v>
      </c>
      <c r="H110" s="75">
        <v>23.179763793945312</v>
      </c>
      <c r="I110" s="75">
        <v>29.225290298461914</v>
      </c>
      <c r="J110" s="3"/>
      <c r="K110" s="3"/>
      <c r="L110" s="3" t="s">
        <v>285</v>
      </c>
      <c r="M110" s="75">
        <v>19.424089431762695</v>
      </c>
      <c r="N110" s="75">
        <v>25.299053192138672</v>
      </c>
      <c r="O110" s="73"/>
      <c r="P110" s="3" t="s">
        <v>286</v>
      </c>
      <c r="Q110" s="75">
        <v>18.517745971679688</v>
      </c>
      <c r="R110" s="75">
        <v>24.970947265625</v>
      </c>
      <c r="S110" s="3"/>
      <c r="T110" s="3"/>
      <c r="U110" s="3" t="s">
        <v>285</v>
      </c>
      <c r="V110" s="75">
        <v>20.647645950317383</v>
      </c>
      <c r="W110" s="75">
        <v>25.381423950195312</v>
      </c>
      <c r="X110" s="73"/>
      <c r="Y110" s="3" t="s">
        <v>286</v>
      </c>
      <c r="Z110" s="75">
        <v>21.706817626953125</v>
      </c>
      <c r="AA110" s="75">
        <v>26.759260177612305</v>
      </c>
      <c r="AB110" s="3"/>
      <c r="AC110" s="3"/>
      <c r="AD110" s="3" t="s">
        <v>285</v>
      </c>
      <c r="AE110" s="75">
        <v>20.389692306518555</v>
      </c>
      <c r="AF110" s="75">
        <v>25.457668304443359</v>
      </c>
      <c r="AG110" s="73"/>
      <c r="AH110" s="3" t="s">
        <v>286</v>
      </c>
      <c r="AI110" s="75">
        <v>20.999399185180664</v>
      </c>
      <c r="AJ110" s="75">
        <v>27.694639205932617</v>
      </c>
      <c r="AK110" s="3"/>
      <c r="AL110" s="3"/>
    </row>
    <row r="111" spans="1:38" x14ac:dyDescent="0.2">
      <c r="A111" s="3"/>
      <c r="B111" s="71"/>
      <c r="C111" s="3" t="s">
        <v>287</v>
      </c>
      <c r="D111" s="75">
        <v>20.600679397583008</v>
      </c>
      <c r="E111" s="75">
        <v>25.944990158081055</v>
      </c>
      <c r="F111" s="73"/>
      <c r="G111" s="75" t="s">
        <v>288</v>
      </c>
      <c r="H111" s="75">
        <v>23.200170516967773</v>
      </c>
      <c r="I111" s="75">
        <v>29.350589752197266</v>
      </c>
      <c r="J111" s="3"/>
      <c r="K111" s="3"/>
      <c r="L111" s="3" t="s">
        <v>287</v>
      </c>
      <c r="M111" s="75">
        <v>18.988309860229492</v>
      </c>
      <c r="N111" s="75">
        <v>25.213386535644531</v>
      </c>
      <c r="O111" s="73"/>
      <c r="P111" s="3" t="s">
        <v>288</v>
      </c>
      <c r="Q111" s="75">
        <v>20.906511306762695</v>
      </c>
      <c r="R111" s="75">
        <v>26.604900360107422</v>
      </c>
      <c r="S111" s="3"/>
      <c r="T111" s="3"/>
      <c r="U111" s="3" t="s">
        <v>287</v>
      </c>
      <c r="V111" s="75">
        <v>20.251247406005859</v>
      </c>
      <c r="W111" s="75">
        <v>25.635997772216797</v>
      </c>
      <c r="X111" s="73"/>
      <c r="Y111" s="3" t="s">
        <v>288</v>
      </c>
      <c r="Z111" s="75">
        <v>21.476778030395508</v>
      </c>
      <c r="AA111" s="75">
        <v>28.643281936645508</v>
      </c>
      <c r="AB111" s="3"/>
      <c r="AC111" s="3"/>
      <c r="AD111" s="3" t="s">
        <v>287</v>
      </c>
      <c r="AE111" s="75">
        <v>20.251310348510742</v>
      </c>
      <c r="AF111" s="75">
        <v>25.486141204833984</v>
      </c>
      <c r="AG111" s="73"/>
      <c r="AH111" s="3" t="s">
        <v>288</v>
      </c>
      <c r="AI111" s="75">
        <v>21.046255111694336</v>
      </c>
      <c r="AJ111" s="75">
        <v>27.511894226074219</v>
      </c>
      <c r="AK111" s="3"/>
      <c r="AL111" s="3"/>
    </row>
    <row r="112" spans="1:38" x14ac:dyDescent="0.2">
      <c r="A112" s="3"/>
      <c r="B112" s="7"/>
      <c r="C112" s="3"/>
      <c r="D112" s="3"/>
      <c r="E112" s="3"/>
      <c r="F112" s="73"/>
      <c r="G112" s="75"/>
      <c r="H112" s="75"/>
      <c r="I112" s="75"/>
      <c r="J112" s="3"/>
      <c r="K112" s="3"/>
      <c r="L112" s="3"/>
      <c r="M112" s="3"/>
      <c r="N112" s="3"/>
      <c r="O112" s="73"/>
      <c r="P112" s="3"/>
      <c r="Q112" s="3"/>
      <c r="R112" s="3"/>
      <c r="S112" s="3"/>
      <c r="T112" s="3"/>
      <c r="U112" s="3"/>
      <c r="V112" s="3"/>
      <c r="W112" s="3"/>
      <c r="X112" s="73"/>
      <c r="Y112" s="3"/>
      <c r="Z112" s="3"/>
      <c r="AA112" s="3"/>
      <c r="AB112" s="3"/>
      <c r="AC112" s="3"/>
      <c r="AD112" s="3"/>
      <c r="AE112" s="3"/>
      <c r="AF112" s="3"/>
      <c r="AG112" s="73"/>
      <c r="AH112" s="3"/>
      <c r="AI112" s="3"/>
      <c r="AJ112" s="3"/>
      <c r="AK112" s="3"/>
      <c r="AL112" s="3"/>
    </row>
    <row r="113" spans="1:38" x14ac:dyDescent="0.2">
      <c r="A113" s="3"/>
      <c r="B113" s="71" t="s">
        <v>295</v>
      </c>
      <c r="C113" s="3" t="s">
        <v>93</v>
      </c>
      <c r="D113" s="75">
        <f>AVERAGE(D103:D105)</f>
        <v>19.873171488444012</v>
      </c>
      <c r="E113" s="75">
        <f>AVERAGE(E103:E105)</f>
        <v>25.198191960652668</v>
      </c>
      <c r="F113" s="73"/>
      <c r="G113" s="75" t="s">
        <v>96</v>
      </c>
      <c r="H113" s="75">
        <f>AVERAGE(H103:H105)</f>
        <v>20.814202626546223</v>
      </c>
      <c r="I113" s="75">
        <f>AVERAGE(I103:I105)</f>
        <v>26.666598002115887</v>
      </c>
      <c r="J113" s="3"/>
      <c r="K113" s="3"/>
      <c r="L113" s="3" t="s">
        <v>93</v>
      </c>
      <c r="M113" s="75">
        <f>AVERAGE(M103:M105)</f>
        <v>18.407384872436523</v>
      </c>
      <c r="N113" s="75">
        <f>AVERAGE(N103:N105)</f>
        <v>24.562573115030926</v>
      </c>
      <c r="O113" s="73"/>
      <c r="P113" s="3" t="s">
        <v>96</v>
      </c>
      <c r="Q113" s="75">
        <f>AVERAGE(Q103:Q105)</f>
        <v>19.832674026489258</v>
      </c>
      <c r="R113" s="75">
        <f>AVERAGE(R103:R105)</f>
        <v>26.329848607381184</v>
      </c>
      <c r="S113" s="3"/>
      <c r="T113" s="3"/>
      <c r="U113" s="3" t="s">
        <v>93</v>
      </c>
      <c r="V113" s="75">
        <f>AVERAGE(V103:V105)</f>
        <v>19.831226348876953</v>
      </c>
      <c r="W113" s="75">
        <f>AVERAGE(W103:W105)</f>
        <v>25.802852630615234</v>
      </c>
      <c r="X113" s="73"/>
      <c r="Y113" s="3" t="s">
        <v>96</v>
      </c>
      <c r="Z113" s="75">
        <f>AVERAGE(Z103:Z105)</f>
        <v>20.53187370300293</v>
      </c>
      <c r="AA113" s="75">
        <f>AVERAGE(AA103:AA105)</f>
        <v>26.256259282430012</v>
      </c>
      <c r="AB113" s="3"/>
      <c r="AC113" s="3"/>
      <c r="AD113" s="3" t="s">
        <v>93</v>
      </c>
      <c r="AE113" s="75">
        <f>AVERAGE(AE103:AE105)</f>
        <v>21.143853505452473</v>
      </c>
      <c r="AF113" s="75">
        <f>AVERAGE(AF103:AF105)</f>
        <v>26.446798324584961</v>
      </c>
      <c r="AG113" s="73"/>
      <c r="AH113" s="3" t="s">
        <v>96</v>
      </c>
      <c r="AI113" s="75">
        <f>AVERAGE(AI103:AI105)</f>
        <v>22.067464828491211</v>
      </c>
      <c r="AJ113" s="75">
        <f>AVERAGE(AJ103:AJ105)</f>
        <v>28.622453689575195</v>
      </c>
      <c r="AK113" s="3"/>
      <c r="AL113" s="3"/>
    </row>
    <row r="114" spans="1:38" x14ac:dyDescent="0.2">
      <c r="A114" s="3"/>
      <c r="B114" s="71"/>
      <c r="C114" s="3" t="s">
        <v>94</v>
      </c>
      <c r="D114" s="75">
        <f>AVERAGE(D106:D108)</f>
        <v>21.080607732137043</v>
      </c>
      <c r="E114" s="75">
        <f>AVERAGE(E106:E108)</f>
        <v>26.450110753377277</v>
      </c>
      <c r="F114" s="73"/>
      <c r="G114" s="75" t="s">
        <v>97</v>
      </c>
      <c r="H114" s="75">
        <f>AVERAGE(H106:H108)</f>
        <v>21.776947021484375</v>
      </c>
      <c r="I114" s="75">
        <f>AVERAGE(I106:I108)</f>
        <v>27.596032460530598</v>
      </c>
      <c r="J114" s="3"/>
      <c r="K114" s="3"/>
      <c r="L114" s="3" t="s">
        <v>94</v>
      </c>
      <c r="M114" s="75">
        <f>AVERAGE(M106:M108)</f>
        <v>18.292884190877277</v>
      </c>
      <c r="N114" s="75">
        <f>AVERAGE(N106:N108)</f>
        <v>24.565165837605793</v>
      </c>
      <c r="O114" s="73"/>
      <c r="P114" s="3" t="s">
        <v>97</v>
      </c>
      <c r="Q114" s="75">
        <f>AVERAGE(Q106:Q108)</f>
        <v>20.896862030029297</v>
      </c>
      <c r="R114" s="75">
        <f>AVERAGE(R106:R108)</f>
        <v>28.433221817016602</v>
      </c>
      <c r="S114" s="3"/>
      <c r="T114" s="3"/>
      <c r="U114" s="3" t="s">
        <v>94</v>
      </c>
      <c r="V114" s="75">
        <f>AVERAGE(V106:V108)</f>
        <v>20.115885416666668</v>
      </c>
      <c r="W114" s="75">
        <f>AVERAGE(W106:W108)</f>
        <v>25.319700876871746</v>
      </c>
      <c r="X114" s="73"/>
      <c r="Y114" s="3" t="s">
        <v>97</v>
      </c>
      <c r="Z114" s="75">
        <f>AVERAGE(Z106:Z108)</f>
        <v>20.892459869384766</v>
      </c>
      <c r="AA114" s="75">
        <f>AVERAGE(AA106:AA108)</f>
        <v>27.250874201456707</v>
      </c>
      <c r="AB114" s="3"/>
      <c r="AC114" s="3"/>
      <c r="AD114" s="3" t="s">
        <v>94</v>
      </c>
      <c r="AE114" s="75">
        <f>AVERAGE(AE106:AE108)</f>
        <v>21.129124959309895</v>
      </c>
      <c r="AF114" s="75">
        <f>AVERAGE(AF106:AF108)</f>
        <v>26.106424331665039</v>
      </c>
      <c r="AG114" s="73"/>
      <c r="AH114" s="3" t="s">
        <v>97</v>
      </c>
      <c r="AI114" s="75">
        <f>AVERAGE(AI106:AI108)</f>
        <v>21.540384292602539</v>
      </c>
      <c r="AJ114" s="75">
        <f>AVERAGE(AJ106:AJ108)</f>
        <v>27.417771021525066</v>
      </c>
      <c r="AK114" s="3"/>
      <c r="AL114" s="3"/>
    </row>
    <row r="115" spans="1:38" x14ac:dyDescent="0.2">
      <c r="A115" s="3"/>
      <c r="B115" s="71"/>
      <c r="C115" s="3" t="s">
        <v>95</v>
      </c>
      <c r="D115" s="75">
        <f>AVERAGE(D109:D111)</f>
        <v>20.596776962280273</v>
      </c>
      <c r="E115" s="75">
        <f>AVERAGE(E109:E111)</f>
        <v>26.045157114664715</v>
      </c>
      <c r="F115" s="73"/>
      <c r="G115" s="75" t="s">
        <v>98</v>
      </c>
      <c r="H115" s="75">
        <f>AVERAGE(H109:H111)</f>
        <v>23.12969144185384</v>
      </c>
      <c r="I115" s="75">
        <f>AVERAGE(I109:I111)</f>
        <v>29.186472574869793</v>
      </c>
      <c r="J115" s="3"/>
      <c r="K115" s="3"/>
      <c r="L115" s="3" t="s">
        <v>95</v>
      </c>
      <c r="M115" s="75">
        <f>AVERAGE(M109:M111)</f>
        <v>19.154315948486328</v>
      </c>
      <c r="N115" s="75">
        <f>AVERAGE(N109:N111)</f>
        <v>25.400115966796875</v>
      </c>
      <c r="O115" s="73"/>
      <c r="P115" s="3" t="s">
        <v>98</v>
      </c>
      <c r="Q115" s="75">
        <f>AVERAGE(Q109:Q111)</f>
        <v>19.134490966796875</v>
      </c>
      <c r="R115" s="75">
        <f>AVERAGE(R109:R111)</f>
        <v>25.940100351969402</v>
      </c>
      <c r="S115" s="3"/>
      <c r="T115" s="3"/>
      <c r="U115" s="3" t="s">
        <v>95</v>
      </c>
      <c r="V115" s="75">
        <f>AVERAGE(V109:V111)</f>
        <v>20.323605855305988</v>
      </c>
      <c r="W115" s="75">
        <f>AVERAGE(W109:W111)</f>
        <v>25.644971211751301</v>
      </c>
      <c r="X115" s="73"/>
      <c r="Y115" s="3" t="s">
        <v>98</v>
      </c>
      <c r="Z115" s="75">
        <f>AVERAGE(Z109:Z111)</f>
        <v>21.202782313028973</v>
      </c>
      <c r="AA115" s="75">
        <f>AVERAGE(AA109:AA111)</f>
        <v>27.894399642944336</v>
      </c>
      <c r="AB115" s="3"/>
      <c r="AC115" s="3"/>
      <c r="AD115" s="3" t="s">
        <v>95</v>
      </c>
      <c r="AE115" s="75">
        <f>AVERAGE(AE109:AE111)</f>
        <v>20.404121398925781</v>
      </c>
      <c r="AF115" s="75">
        <f>AVERAGE(AF109:AF111)</f>
        <v>25.414587020874023</v>
      </c>
      <c r="AG115" s="73"/>
      <c r="AH115" s="3" t="s">
        <v>98</v>
      </c>
      <c r="AI115" s="75">
        <f>AVERAGE(AI109:AI111)</f>
        <v>20.929026921590168</v>
      </c>
      <c r="AJ115" s="75">
        <f>AVERAGE(AJ109:AJ111)</f>
        <v>27.77094841003418</v>
      </c>
      <c r="AK115" s="3"/>
      <c r="AL115" s="3"/>
    </row>
    <row r="116" spans="1:38" x14ac:dyDescent="0.2">
      <c r="A116" s="3"/>
      <c r="B116" s="71"/>
      <c r="C116" s="3"/>
      <c r="D116" s="3"/>
      <c r="E116" s="3"/>
      <c r="F116" s="73"/>
      <c r="G116" s="75"/>
      <c r="H116" s="75"/>
      <c r="I116" s="75"/>
      <c r="J116" s="3"/>
      <c r="K116" s="3"/>
      <c r="L116" s="3"/>
      <c r="M116" s="3"/>
      <c r="N116" s="3"/>
      <c r="O116" s="73"/>
      <c r="P116" s="3"/>
      <c r="Q116" s="3"/>
      <c r="R116" s="3"/>
      <c r="S116" s="3"/>
      <c r="T116" s="3"/>
      <c r="U116" s="3"/>
      <c r="V116" s="3"/>
      <c r="W116" s="3"/>
      <c r="X116" s="73"/>
      <c r="Y116" s="3"/>
      <c r="Z116" s="3"/>
      <c r="AA116" s="3"/>
      <c r="AB116" s="3"/>
      <c r="AC116" s="3"/>
      <c r="AD116" s="3"/>
      <c r="AE116" s="3"/>
      <c r="AF116" s="3"/>
      <c r="AG116" s="73"/>
      <c r="AH116" s="3"/>
      <c r="AI116" s="3"/>
      <c r="AJ116" s="3"/>
      <c r="AK116" s="3"/>
      <c r="AL116" s="3"/>
    </row>
    <row r="117" spans="1:38" x14ac:dyDescent="0.2">
      <c r="A117" s="3"/>
      <c r="B117" s="71" t="s">
        <v>296</v>
      </c>
      <c r="C117" s="3" t="s">
        <v>93</v>
      </c>
      <c r="D117" s="3"/>
      <c r="E117" s="75">
        <f>E113-D113</f>
        <v>5.3250204722086565</v>
      </c>
      <c r="F117" s="73"/>
      <c r="G117" s="75" t="s">
        <v>96</v>
      </c>
      <c r="H117" s="75"/>
      <c r="I117" s="75">
        <f>I113-H113</f>
        <v>5.8523953755696638</v>
      </c>
      <c r="J117" s="3"/>
      <c r="K117" s="3"/>
      <c r="L117" s="3" t="s">
        <v>93</v>
      </c>
      <c r="M117" s="3"/>
      <c r="N117" s="75">
        <f>N113-M113</f>
        <v>6.1551882425944022</v>
      </c>
      <c r="O117" s="73"/>
      <c r="P117" s="3" t="s">
        <v>96</v>
      </c>
      <c r="Q117" s="3"/>
      <c r="R117" s="75">
        <f>R113-Q113</f>
        <v>6.4971745808919259</v>
      </c>
      <c r="S117" s="3"/>
      <c r="T117" s="3"/>
      <c r="U117" s="3" t="s">
        <v>93</v>
      </c>
      <c r="V117" s="3"/>
      <c r="W117" s="75">
        <f>W113-V113</f>
        <v>5.9716262817382812</v>
      </c>
      <c r="X117" s="73"/>
      <c r="Y117" s="3" t="s">
        <v>96</v>
      </c>
      <c r="Z117" s="3"/>
      <c r="AA117" s="75">
        <f>AA113-Z113</f>
        <v>5.7243855794270821</v>
      </c>
      <c r="AB117" s="3"/>
      <c r="AC117" s="3"/>
      <c r="AD117" s="3" t="s">
        <v>93</v>
      </c>
      <c r="AE117" s="3"/>
      <c r="AF117" s="75">
        <f>AF113-AE113</f>
        <v>5.3029448191324882</v>
      </c>
      <c r="AG117" s="73"/>
      <c r="AH117" s="3" t="s">
        <v>96</v>
      </c>
      <c r="AI117" s="3"/>
      <c r="AJ117" s="75">
        <f>AJ113-AI113</f>
        <v>6.5549888610839844</v>
      </c>
      <c r="AK117" s="3"/>
      <c r="AL117" s="3"/>
    </row>
    <row r="118" spans="1:38" x14ac:dyDescent="0.2">
      <c r="A118" s="3"/>
      <c r="B118" s="71"/>
      <c r="C118" s="3" t="s">
        <v>94</v>
      </c>
      <c r="D118" s="3"/>
      <c r="E118" s="75">
        <f>E114-D114</f>
        <v>5.3695030212402344</v>
      </c>
      <c r="F118" s="73"/>
      <c r="G118" s="75" t="s">
        <v>97</v>
      </c>
      <c r="H118" s="75"/>
      <c r="I118" s="75">
        <f>I114-H114</f>
        <v>5.8190854390462228</v>
      </c>
      <c r="J118" s="3"/>
      <c r="K118" s="3"/>
      <c r="L118" s="3" t="s">
        <v>94</v>
      </c>
      <c r="M118" s="3"/>
      <c r="N118" s="75">
        <f>N114-M114</f>
        <v>6.2722816467285156</v>
      </c>
      <c r="O118" s="73"/>
      <c r="P118" s="3" t="s">
        <v>97</v>
      </c>
      <c r="Q118" s="3"/>
      <c r="R118" s="75">
        <f>R114-Q114</f>
        <v>7.5363597869873047</v>
      </c>
      <c r="S118" s="3"/>
      <c r="T118" s="3"/>
      <c r="U118" s="3" t="s">
        <v>94</v>
      </c>
      <c r="V118" s="3"/>
      <c r="W118" s="75">
        <f>W114-V114</f>
        <v>5.2038154602050781</v>
      </c>
      <c r="X118" s="73"/>
      <c r="Y118" s="3" t="s">
        <v>97</v>
      </c>
      <c r="Z118" s="3"/>
      <c r="AA118" s="75">
        <f>AA114-Z114</f>
        <v>6.3584143320719413</v>
      </c>
      <c r="AB118" s="3"/>
      <c r="AC118" s="3"/>
      <c r="AD118" s="3" t="s">
        <v>94</v>
      </c>
      <c r="AE118" s="3"/>
      <c r="AF118" s="75">
        <f>AF114-AE114</f>
        <v>4.9772993723551444</v>
      </c>
      <c r="AG118" s="73"/>
      <c r="AH118" s="3" t="s">
        <v>97</v>
      </c>
      <c r="AI118" s="3"/>
      <c r="AJ118" s="75">
        <f>AJ114-AI114</f>
        <v>5.8773867289225272</v>
      </c>
      <c r="AK118" s="3"/>
      <c r="AL118" s="3"/>
    </row>
    <row r="119" spans="1:38" x14ac:dyDescent="0.2">
      <c r="A119" s="3"/>
      <c r="B119" s="71"/>
      <c r="C119" s="3" t="s">
        <v>95</v>
      </c>
      <c r="D119" s="3"/>
      <c r="E119" s="75">
        <f>E115-D115</f>
        <v>5.4483801523844413</v>
      </c>
      <c r="F119" s="73"/>
      <c r="G119" s="75" t="s">
        <v>98</v>
      </c>
      <c r="H119" s="75"/>
      <c r="I119" s="75">
        <f>I115-H115</f>
        <v>6.0567811330159529</v>
      </c>
      <c r="J119" s="3"/>
      <c r="K119" s="3"/>
      <c r="L119" s="3" t="s">
        <v>95</v>
      </c>
      <c r="M119" s="3"/>
      <c r="N119" s="75">
        <f>N115-M115</f>
        <v>6.2458000183105469</v>
      </c>
      <c r="O119" s="73"/>
      <c r="P119" s="3" t="s">
        <v>98</v>
      </c>
      <c r="Q119" s="3"/>
      <c r="R119" s="75">
        <f>R115-Q115</f>
        <v>6.8056093851725272</v>
      </c>
      <c r="S119" s="3"/>
      <c r="T119" s="3"/>
      <c r="U119" s="3" t="s">
        <v>95</v>
      </c>
      <c r="V119" s="3"/>
      <c r="W119" s="75">
        <f>W115-V115</f>
        <v>5.3213653564453125</v>
      </c>
      <c r="X119" s="73"/>
      <c r="Y119" s="3" t="s">
        <v>98</v>
      </c>
      <c r="Z119" s="3"/>
      <c r="AA119" s="75">
        <f>AA115-Z115</f>
        <v>6.6916173299153634</v>
      </c>
      <c r="AB119" s="3"/>
      <c r="AC119" s="3"/>
      <c r="AD119" s="3" t="s">
        <v>95</v>
      </c>
      <c r="AE119" s="3"/>
      <c r="AF119" s="75">
        <f>AF115-AE115</f>
        <v>5.0104656219482422</v>
      </c>
      <c r="AG119" s="73"/>
      <c r="AH119" s="3" t="s">
        <v>98</v>
      </c>
      <c r="AI119" s="3"/>
      <c r="AJ119" s="75">
        <f>AJ115-AI115</f>
        <v>6.8419214884440116</v>
      </c>
      <c r="AK119" s="3"/>
      <c r="AL119" s="3"/>
    </row>
    <row r="120" spans="1:38" x14ac:dyDescent="0.2">
      <c r="A120" s="3"/>
      <c r="B120" s="7" t="s">
        <v>297</v>
      </c>
      <c r="C120" s="3" t="s">
        <v>308</v>
      </c>
      <c r="D120" s="75"/>
      <c r="E120" s="75">
        <f>AVERAGE(E117:E119)</f>
        <v>5.3809678819444438</v>
      </c>
      <c r="F120" s="73"/>
      <c r="G120" s="75"/>
      <c r="H120" s="75"/>
      <c r="I120" s="75"/>
      <c r="J120" s="3"/>
      <c r="K120" s="3"/>
      <c r="L120" s="3" t="s">
        <v>308</v>
      </c>
      <c r="M120" s="75"/>
      <c r="N120" s="75">
        <f>AVERAGE(N117:N119)</f>
        <v>6.2244233025444879</v>
      </c>
      <c r="O120" s="73"/>
      <c r="P120" s="3"/>
      <c r="Q120" s="75"/>
      <c r="R120" s="75"/>
      <c r="S120" s="3"/>
      <c r="T120" s="3"/>
      <c r="U120" s="3" t="s">
        <v>308</v>
      </c>
      <c r="V120" s="75"/>
      <c r="W120" s="75">
        <f>AVERAGE(W117:W119)</f>
        <v>5.4989356994628906</v>
      </c>
      <c r="X120" s="73"/>
      <c r="Y120" s="3"/>
      <c r="Z120" s="75"/>
      <c r="AA120" s="75"/>
      <c r="AB120" s="3"/>
      <c r="AC120" s="3"/>
      <c r="AD120" s="3" t="s">
        <v>308</v>
      </c>
      <c r="AE120" s="75"/>
      <c r="AF120" s="75">
        <f>AVERAGE(AF117:AF119)</f>
        <v>5.0969032711452913</v>
      </c>
      <c r="AG120" s="73"/>
      <c r="AH120" s="3"/>
      <c r="AI120" s="75"/>
      <c r="AJ120" s="75"/>
      <c r="AK120" s="3"/>
      <c r="AL120" s="3"/>
    </row>
    <row r="121" spans="1:38" x14ac:dyDescent="0.2">
      <c r="A121" s="3"/>
      <c r="B121" s="76"/>
      <c r="C121" s="3"/>
      <c r="D121" s="75"/>
      <c r="E121" s="75"/>
      <c r="F121" s="73"/>
      <c r="G121" s="75"/>
      <c r="H121" s="75"/>
      <c r="I121" s="75"/>
      <c r="J121" s="3"/>
      <c r="K121" s="3"/>
      <c r="L121" s="3"/>
      <c r="M121" s="75"/>
      <c r="N121" s="75"/>
      <c r="O121" s="73"/>
      <c r="P121" s="3"/>
      <c r="Q121" s="3"/>
      <c r="R121" s="3"/>
      <c r="S121" s="3"/>
      <c r="T121" s="3"/>
      <c r="U121" s="3"/>
      <c r="V121" s="75"/>
      <c r="W121" s="75"/>
      <c r="X121" s="73"/>
      <c r="Y121" s="3"/>
      <c r="Z121" s="75"/>
      <c r="AA121" s="75"/>
      <c r="AB121" s="3"/>
      <c r="AC121" s="3"/>
      <c r="AD121" s="3"/>
      <c r="AE121" s="75"/>
      <c r="AF121" s="75"/>
      <c r="AG121" s="73"/>
      <c r="AH121" s="3"/>
      <c r="AI121" s="75"/>
      <c r="AJ121" s="75"/>
      <c r="AK121" s="3"/>
      <c r="AL121" s="3"/>
    </row>
    <row r="122" spans="1:38" ht="17" x14ac:dyDescent="0.2">
      <c r="A122" s="3"/>
      <c r="B122" s="76" t="s">
        <v>299</v>
      </c>
      <c r="C122" s="3" t="s">
        <v>93</v>
      </c>
      <c r="D122" s="75"/>
      <c r="E122" s="75">
        <f>E117-E120</f>
        <v>-5.5947409735787268E-2</v>
      </c>
      <c r="F122" s="73"/>
      <c r="G122" s="75" t="s">
        <v>96</v>
      </c>
      <c r="H122" s="75"/>
      <c r="I122" s="75">
        <f>I117-E120</f>
        <v>0.47142749362522007</v>
      </c>
      <c r="J122" s="3"/>
      <c r="K122" s="3"/>
      <c r="L122" s="3" t="s">
        <v>93</v>
      </c>
      <c r="M122" s="75"/>
      <c r="N122" s="75">
        <f>N117-N120</f>
        <v>-6.923505995008572E-2</v>
      </c>
      <c r="O122" s="73"/>
      <c r="P122" s="3" t="s">
        <v>96</v>
      </c>
      <c r="Q122" s="75"/>
      <c r="R122" s="75">
        <f>R117-N120</f>
        <v>0.27275127834743795</v>
      </c>
      <c r="S122" s="3"/>
      <c r="T122" s="3"/>
      <c r="U122" s="3" t="s">
        <v>93</v>
      </c>
      <c r="V122" s="75"/>
      <c r="W122" s="75">
        <f>W117-W120</f>
        <v>0.47269058227539062</v>
      </c>
      <c r="X122" s="73"/>
      <c r="Y122" s="3" t="s">
        <v>96</v>
      </c>
      <c r="Z122" s="75"/>
      <c r="AA122" s="75">
        <f>AA117-W120</f>
        <v>0.22544987996419152</v>
      </c>
      <c r="AB122" s="3"/>
      <c r="AC122" s="3"/>
      <c r="AD122" s="3" t="s">
        <v>93</v>
      </c>
      <c r="AE122" s="75"/>
      <c r="AF122" s="75">
        <f>AF117-AF120</f>
        <v>0.20604154798719687</v>
      </c>
      <c r="AG122" s="73"/>
      <c r="AH122" s="3" t="s">
        <v>96</v>
      </c>
      <c r="AI122" s="75"/>
      <c r="AJ122" s="75">
        <f>AJ117-AF120</f>
        <v>1.4580855899386931</v>
      </c>
      <c r="AK122" s="3"/>
      <c r="AL122" s="3"/>
    </row>
    <row r="123" spans="1:38" x14ac:dyDescent="0.2">
      <c r="A123" s="3"/>
      <c r="B123" s="76"/>
      <c r="C123" s="3" t="s">
        <v>94</v>
      </c>
      <c r="D123" s="75"/>
      <c r="E123" s="75">
        <f>E118-E120</f>
        <v>-1.1464860704209379E-2</v>
      </c>
      <c r="F123" s="73"/>
      <c r="G123" s="75" t="s">
        <v>97</v>
      </c>
      <c r="H123" s="75"/>
      <c r="I123" s="75">
        <f>I118-E120</f>
        <v>0.43811755710177902</v>
      </c>
      <c r="J123" s="3"/>
      <c r="K123" s="3"/>
      <c r="L123" s="3" t="s">
        <v>94</v>
      </c>
      <c r="M123" s="75"/>
      <c r="N123" s="75">
        <f>N118-N120</f>
        <v>4.7858344184027679E-2</v>
      </c>
      <c r="O123" s="73"/>
      <c r="P123" s="3" t="s">
        <v>97</v>
      </c>
      <c r="Q123" s="75"/>
      <c r="R123" s="75">
        <f>R118-N120</f>
        <v>1.3119364844428167</v>
      </c>
      <c r="S123" s="3"/>
      <c r="T123" s="3"/>
      <c r="U123" s="3" t="s">
        <v>94</v>
      </c>
      <c r="V123" s="75"/>
      <c r="W123" s="75">
        <f>W118-W120</f>
        <v>-0.2951202392578125</v>
      </c>
      <c r="X123" s="73"/>
      <c r="Y123" s="3" t="s">
        <v>97</v>
      </c>
      <c r="Z123" s="75"/>
      <c r="AA123" s="75">
        <f>AA118-W120</f>
        <v>0.85947863260905066</v>
      </c>
      <c r="AB123" s="3"/>
      <c r="AC123" s="3"/>
      <c r="AD123" s="3" t="s">
        <v>94</v>
      </c>
      <c r="AE123" s="75"/>
      <c r="AF123" s="75">
        <f>AF118-AF120</f>
        <v>-0.11960389879014688</v>
      </c>
      <c r="AG123" s="73"/>
      <c r="AH123" s="3" t="s">
        <v>97</v>
      </c>
      <c r="AI123" s="75"/>
      <c r="AJ123" s="75">
        <f>AJ118-AF120</f>
        <v>0.78048345777723593</v>
      </c>
      <c r="AK123" s="3"/>
      <c r="AL123" s="3"/>
    </row>
    <row r="124" spans="1:38" x14ac:dyDescent="0.2">
      <c r="A124" s="3"/>
      <c r="B124" s="76"/>
      <c r="C124" s="3" t="s">
        <v>95</v>
      </c>
      <c r="D124" s="3"/>
      <c r="E124" s="75">
        <f>E119-E120</f>
        <v>6.7412270439997535E-2</v>
      </c>
      <c r="F124" s="73"/>
      <c r="G124" s="75" t="s">
        <v>98</v>
      </c>
      <c r="H124" s="75"/>
      <c r="I124" s="75">
        <f>I119-E120</f>
        <v>0.67581325107150914</v>
      </c>
      <c r="J124" s="3"/>
      <c r="K124" s="3"/>
      <c r="L124" s="3" t="s">
        <v>95</v>
      </c>
      <c r="M124" s="3"/>
      <c r="N124" s="75">
        <f>N119-N120</f>
        <v>2.1376715766058929E-2</v>
      </c>
      <c r="O124" s="73"/>
      <c r="P124" s="3" t="s">
        <v>98</v>
      </c>
      <c r="Q124" s="3"/>
      <c r="R124" s="75">
        <f>R119-N120</f>
        <v>0.58118608262803928</v>
      </c>
      <c r="S124" s="3"/>
      <c r="T124" s="3"/>
      <c r="U124" s="3" t="s">
        <v>95</v>
      </c>
      <c r="V124" s="3"/>
      <c r="W124" s="75">
        <f>W119-W120</f>
        <v>-0.17757034301757812</v>
      </c>
      <c r="X124" s="3"/>
      <c r="Y124" s="3" t="s">
        <v>98</v>
      </c>
      <c r="Z124" s="3"/>
      <c r="AA124" s="75">
        <f>AA119-W120</f>
        <v>1.1926816304524728</v>
      </c>
      <c r="AB124" s="3"/>
      <c r="AC124" s="3"/>
      <c r="AD124" s="3" t="s">
        <v>95</v>
      </c>
      <c r="AE124" s="3"/>
      <c r="AF124" s="75">
        <f>AF119-AF120</f>
        <v>-8.6437649197049105E-2</v>
      </c>
      <c r="AG124" s="3"/>
      <c r="AH124" s="3" t="s">
        <v>98</v>
      </c>
      <c r="AI124" s="3"/>
      <c r="AJ124" s="75">
        <f>AJ119-AF120</f>
        <v>1.7450182172987203</v>
      </c>
      <c r="AK124" s="3"/>
      <c r="AL124" s="3"/>
    </row>
    <row r="125" spans="1:38" x14ac:dyDescent="0.2">
      <c r="A125" s="3"/>
      <c r="B125" s="78"/>
      <c r="C125" s="3"/>
      <c r="D125" s="75"/>
      <c r="E125" s="75"/>
      <c r="F125" s="73"/>
      <c r="G125" s="75"/>
      <c r="H125" s="75"/>
      <c r="I125" s="75"/>
      <c r="J125" s="3"/>
      <c r="K125" s="3"/>
      <c r="L125" s="3"/>
      <c r="M125" s="75"/>
      <c r="N125" s="75"/>
      <c r="O125" s="73"/>
      <c r="P125" s="3"/>
      <c r="Q125" s="75"/>
      <c r="R125" s="75"/>
      <c r="S125" s="3"/>
      <c r="T125" s="3"/>
      <c r="U125" s="3"/>
      <c r="V125" s="75"/>
      <c r="W125" s="75"/>
      <c r="X125" s="3"/>
      <c r="Y125" s="3"/>
      <c r="Z125" s="75"/>
      <c r="AA125" s="75"/>
      <c r="AB125" s="3"/>
      <c r="AC125" s="3"/>
      <c r="AD125" s="3"/>
      <c r="AE125" s="75"/>
      <c r="AF125" s="75"/>
      <c r="AG125" s="3"/>
      <c r="AH125" s="3"/>
      <c r="AI125" s="75"/>
      <c r="AJ125" s="75"/>
      <c r="AK125" s="3"/>
      <c r="AL125" s="3"/>
    </row>
    <row r="126" spans="1:38" ht="51" x14ac:dyDescent="0.2">
      <c r="A126" s="79" t="s">
        <v>264</v>
      </c>
      <c r="B126" s="82" t="s">
        <v>300</v>
      </c>
      <c r="C126" s="3" t="s">
        <v>93</v>
      </c>
      <c r="D126" s="75"/>
      <c r="E126" s="80">
        <f>2^-E122</f>
        <v>1.0395415402916341</v>
      </c>
      <c r="F126" s="73"/>
      <c r="G126" s="75" t="s">
        <v>96</v>
      </c>
      <c r="H126" s="75"/>
      <c r="I126" s="75">
        <f>2^-I122</f>
        <v>0.72125059367198485</v>
      </c>
      <c r="J126" s="3"/>
      <c r="K126" s="3"/>
      <c r="L126" s="3" t="s">
        <v>93</v>
      </c>
      <c r="M126" s="75"/>
      <c r="N126" s="80">
        <f>2^-N122</f>
        <v>1.0491602545279652</v>
      </c>
      <c r="O126" s="73"/>
      <c r="P126" s="3" t="s">
        <v>96</v>
      </c>
      <c r="Q126" s="75"/>
      <c r="R126" s="80">
        <f>2^-R122</f>
        <v>0.82773950665835172</v>
      </c>
      <c r="S126" s="3"/>
      <c r="T126" s="3"/>
      <c r="U126" s="3" t="s">
        <v>93</v>
      </c>
      <c r="V126" s="75"/>
      <c r="W126" s="80">
        <f>2^-W122</f>
        <v>0.72061941054963208</v>
      </c>
      <c r="X126" s="3"/>
      <c r="Y126" s="3" t="s">
        <v>96</v>
      </c>
      <c r="Z126" s="75"/>
      <c r="AA126" s="80">
        <f>2^-AA122</f>
        <v>0.85532826448898047</v>
      </c>
      <c r="AB126" s="3"/>
      <c r="AC126" s="3"/>
      <c r="AD126" s="3" t="s">
        <v>93</v>
      </c>
      <c r="AE126" s="75"/>
      <c r="AF126" s="80">
        <f>2^-AF122</f>
        <v>0.86691259705184254</v>
      </c>
      <c r="AG126" s="3"/>
      <c r="AH126" s="3" t="s">
        <v>96</v>
      </c>
      <c r="AI126" s="75"/>
      <c r="AJ126" s="80">
        <f>2^-AJ122</f>
        <v>0.36397579322674428</v>
      </c>
      <c r="AK126" s="3"/>
      <c r="AL126" s="3"/>
    </row>
    <row r="127" spans="1:38" x14ac:dyDescent="0.2">
      <c r="A127" s="79"/>
      <c r="B127" s="82"/>
      <c r="C127" s="3" t="s">
        <v>94</v>
      </c>
      <c r="D127" s="75"/>
      <c r="E127" s="80">
        <f>2^-E123</f>
        <v>1.0079784957826299</v>
      </c>
      <c r="F127" s="73"/>
      <c r="G127" s="75" t="s">
        <v>97</v>
      </c>
      <c r="H127" s="75"/>
      <c r="I127" s="75">
        <f>2^-I123</f>
        <v>0.73809705701459127</v>
      </c>
      <c r="J127" s="3"/>
      <c r="K127" s="3"/>
      <c r="L127" s="3" t="s">
        <v>94</v>
      </c>
      <c r="M127" s="75"/>
      <c r="N127" s="80">
        <f>2^-N123</f>
        <v>0.9673713095237374</v>
      </c>
      <c r="O127" s="73"/>
      <c r="P127" s="3" t="s">
        <v>97</v>
      </c>
      <c r="Q127" s="75"/>
      <c r="R127" s="80">
        <f>2^-R123</f>
        <v>0.40277987777165741</v>
      </c>
      <c r="S127" s="3"/>
      <c r="T127" s="3"/>
      <c r="U127" s="3" t="s">
        <v>94</v>
      </c>
      <c r="V127" s="75"/>
      <c r="W127" s="80">
        <f>2^-W123</f>
        <v>1.2269872344062041</v>
      </c>
      <c r="X127" s="3"/>
      <c r="Y127" s="3" t="s">
        <v>97</v>
      </c>
      <c r="Z127" s="75"/>
      <c r="AA127" s="80">
        <f>2^-AA123</f>
        <v>0.5511516995443756</v>
      </c>
      <c r="AB127" s="3"/>
      <c r="AC127" s="3"/>
      <c r="AD127" s="3" t="s">
        <v>94</v>
      </c>
      <c r="AE127" s="75"/>
      <c r="AF127" s="80">
        <f>2^-AF123</f>
        <v>1.0864365334303892</v>
      </c>
      <c r="AG127" s="3"/>
      <c r="AH127" s="3" t="s">
        <v>97</v>
      </c>
      <c r="AI127" s="75"/>
      <c r="AJ127" s="80">
        <f>2^-AJ123</f>
        <v>0.58217167051044971</v>
      </c>
      <c r="AK127" s="3"/>
      <c r="AL127" s="3"/>
    </row>
    <row r="128" spans="1:38" x14ac:dyDescent="0.2">
      <c r="A128" s="79"/>
      <c r="B128" s="82"/>
      <c r="C128" s="3" t="s">
        <v>95</v>
      </c>
      <c r="D128" s="3"/>
      <c r="E128" s="80">
        <f>2^-E124</f>
        <v>0.95434825670534162</v>
      </c>
      <c r="F128" s="73"/>
      <c r="G128" s="75" t="s">
        <v>98</v>
      </c>
      <c r="H128" s="75"/>
      <c r="I128" s="75">
        <f>2^-I124</f>
        <v>0.62597925365008544</v>
      </c>
      <c r="J128" s="3"/>
      <c r="K128" s="3"/>
      <c r="L128" s="3" t="s">
        <v>95</v>
      </c>
      <c r="M128" s="3"/>
      <c r="N128" s="80">
        <f>2^-N124</f>
        <v>0.98529202441386754</v>
      </c>
      <c r="O128" s="73"/>
      <c r="P128" s="3" t="s">
        <v>98</v>
      </c>
      <c r="Q128" s="3"/>
      <c r="R128" s="80">
        <f>2^-R124</f>
        <v>0.66841402833029784</v>
      </c>
      <c r="S128" s="3"/>
      <c r="T128" s="3"/>
      <c r="U128" s="3" t="s">
        <v>95</v>
      </c>
      <c r="V128" s="3"/>
      <c r="W128" s="80">
        <f>2^-W124</f>
        <v>1.1309775899995782</v>
      </c>
      <c r="X128" s="3"/>
      <c r="Y128" s="3" t="s">
        <v>98</v>
      </c>
      <c r="Z128" s="3"/>
      <c r="AA128" s="80">
        <f>2^-AA124</f>
        <v>0.43748891552260055</v>
      </c>
      <c r="AB128" s="3"/>
      <c r="AC128" s="3"/>
      <c r="AD128" s="3" t="s">
        <v>95</v>
      </c>
      <c r="AE128" s="3"/>
      <c r="AF128" s="80">
        <f>2^-AF124</f>
        <v>1.0617452461565902</v>
      </c>
      <c r="AG128" s="3"/>
      <c r="AH128" s="3" t="s">
        <v>98</v>
      </c>
      <c r="AI128" s="3"/>
      <c r="AJ128" s="80">
        <f>2^-AJ124</f>
        <v>0.29833016863878287</v>
      </c>
      <c r="AK128" s="3"/>
      <c r="AL128" s="3"/>
    </row>
    <row r="129" spans="1:38" x14ac:dyDescent="0.2">
      <c r="A129" s="4"/>
      <c r="B129" s="7"/>
      <c r="C129" s="3"/>
      <c r="D129" s="3"/>
      <c r="E129" s="3"/>
      <c r="F129" s="3"/>
      <c r="G129" s="75"/>
      <c r="H129" s="75"/>
      <c r="I129" s="75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spans="1:38" x14ac:dyDescent="0.2">
      <c r="A130" s="4"/>
      <c r="B130" s="7"/>
      <c r="C130" s="3"/>
      <c r="D130" s="3"/>
      <c r="E130" s="3"/>
      <c r="F130" s="3"/>
      <c r="G130" s="75"/>
      <c r="H130" s="75"/>
      <c r="I130" s="75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spans="1:38" x14ac:dyDescent="0.2">
      <c r="A131" s="4"/>
      <c r="B131" s="7"/>
      <c r="C131" s="3"/>
      <c r="D131" s="3"/>
      <c r="E131" s="3"/>
      <c r="F131" s="3"/>
      <c r="G131" s="75"/>
      <c r="H131" s="75"/>
      <c r="I131" s="75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spans="1:38" x14ac:dyDescent="0.2">
      <c r="A132" s="4"/>
      <c r="B132" s="7"/>
      <c r="C132" s="3"/>
      <c r="D132" s="3"/>
      <c r="E132" s="3"/>
      <c r="F132" s="3"/>
      <c r="G132" s="75"/>
      <c r="H132" s="75"/>
      <c r="I132" s="75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spans="1:38" x14ac:dyDescent="0.2">
      <c r="A133" s="81" t="s">
        <v>312</v>
      </c>
      <c r="B133" s="7"/>
      <c r="C133" s="4" t="s">
        <v>303</v>
      </c>
      <c r="D133" s="3"/>
      <c r="E133" s="3"/>
      <c r="F133" s="73"/>
      <c r="G133" s="75"/>
      <c r="H133" s="75"/>
      <c r="I133" s="75"/>
      <c r="J133" s="3"/>
      <c r="K133" s="3"/>
      <c r="L133" s="4" t="s">
        <v>304</v>
      </c>
      <c r="M133" s="3"/>
      <c r="N133" s="3"/>
      <c r="O133" s="3"/>
      <c r="P133" s="3"/>
      <c r="Q133" s="3"/>
      <c r="R133" s="3"/>
      <c r="S133" s="3"/>
      <c r="T133" s="3"/>
      <c r="U133" s="4" t="s">
        <v>305</v>
      </c>
      <c r="V133" s="3"/>
      <c r="W133" s="3"/>
      <c r="X133" s="3"/>
      <c r="Y133" s="3"/>
      <c r="Z133" s="3"/>
      <c r="AA133" s="3"/>
      <c r="AB133" s="3"/>
      <c r="AC133" s="3"/>
      <c r="AD133" s="4" t="s">
        <v>306</v>
      </c>
      <c r="AE133" s="3"/>
      <c r="AF133" s="3"/>
      <c r="AG133" s="3"/>
      <c r="AH133" s="3"/>
      <c r="AI133" s="3"/>
      <c r="AJ133" s="3"/>
      <c r="AK133" s="3"/>
      <c r="AL133" s="3"/>
    </row>
    <row r="134" spans="1:38" x14ac:dyDescent="0.2">
      <c r="A134" s="4"/>
      <c r="B134" s="7"/>
      <c r="C134" s="3"/>
      <c r="D134" s="74" t="s">
        <v>267</v>
      </c>
      <c r="E134" s="74" t="s">
        <v>312</v>
      </c>
      <c r="F134" s="73"/>
      <c r="G134" s="75"/>
      <c r="H134" s="75" t="s">
        <v>267</v>
      </c>
      <c r="I134" s="75" t="s">
        <v>312</v>
      </c>
      <c r="J134" s="3"/>
      <c r="K134" s="3"/>
      <c r="L134" s="3"/>
      <c r="M134" s="74" t="s">
        <v>267</v>
      </c>
      <c r="N134" s="74" t="s">
        <v>312</v>
      </c>
      <c r="O134" s="73"/>
      <c r="P134" s="3"/>
      <c r="Q134" s="74" t="s">
        <v>267</v>
      </c>
      <c r="R134" s="74" t="s">
        <v>312</v>
      </c>
      <c r="S134" s="3"/>
      <c r="T134" s="3"/>
      <c r="U134" s="3"/>
      <c r="V134" s="74" t="s">
        <v>267</v>
      </c>
      <c r="W134" s="74" t="s">
        <v>312</v>
      </c>
      <c r="X134" s="73"/>
      <c r="Y134" s="3"/>
      <c r="Z134" s="74" t="s">
        <v>267</v>
      </c>
      <c r="AA134" s="74" t="s">
        <v>312</v>
      </c>
      <c r="AB134" s="3"/>
      <c r="AC134" s="3"/>
      <c r="AD134" s="3"/>
      <c r="AE134" s="74" t="s">
        <v>267</v>
      </c>
      <c r="AF134" s="74" t="s">
        <v>312</v>
      </c>
      <c r="AG134" s="73"/>
      <c r="AH134" s="3"/>
      <c r="AI134" s="74" t="s">
        <v>267</v>
      </c>
      <c r="AJ134" s="74" t="s">
        <v>312</v>
      </c>
      <c r="AK134" s="3"/>
      <c r="AL134" s="3"/>
    </row>
    <row r="135" spans="1:38" x14ac:dyDescent="0.2">
      <c r="A135" s="3"/>
      <c r="B135" s="71" t="s">
        <v>270</v>
      </c>
      <c r="C135" s="3" t="s">
        <v>271</v>
      </c>
      <c r="D135" s="75">
        <v>19.754444122314453</v>
      </c>
      <c r="E135" s="75">
        <v>24.40153694152832</v>
      </c>
      <c r="F135" s="73"/>
      <c r="G135" s="75" t="s">
        <v>272</v>
      </c>
      <c r="H135" s="75">
        <v>19.117246627807617</v>
      </c>
      <c r="I135" s="75">
        <v>25.753664016723633</v>
      </c>
      <c r="J135" s="3"/>
      <c r="K135" s="3"/>
      <c r="L135" s="3" t="s">
        <v>271</v>
      </c>
      <c r="M135" s="75">
        <v>18.356052398681641</v>
      </c>
      <c r="N135" s="75">
        <v>23.387153625488281</v>
      </c>
      <c r="O135" s="73"/>
      <c r="P135" s="3" t="s">
        <v>272</v>
      </c>
      <c r="Q135" s="75">
        <v>19.700721740722656</v>
      </c>
      <c r="R135" s="75">
        <v>26.433189392089844</v>
      </c>
      <c r="S135" s="3"/>
      <c r="T135" s="3"/>
      <c r="U135" s="3" t="s">
        <v>271</v>
      </c>
      <c r="V135" s="75">
        <v>19.7607421875</v>
      </c>
      <c r="W135" s="75">
        <v>24.364439010620117</v>
      </c>
      <c r="X135" s="73"/>
      <c r="Y135" s="3" t="s">
        <v>272</v>
      </c>
      <c r="Z135" s="75">
        <v>20.507061004638672</v>
      </c>
      <c r="AA135" s="75">
        <v>25.983259201049805</v>
      </c>
      <c r="AB135" s="3"/>
      <c r="AC135" s="3"/>
      <c r="AD135" s="3" t="s">
        <v>271</v>
      </c>
      <c r="AE135" s="75">
        <v>21.120498657226562</v>
      </c>
      <c r="AF135" s="75">
        <v>24.810762405395508</v>
      </c>
      <c r="AG135" s="73"/>
      <c r="AH135" s="3" t="s">
        <v>272</v>
      </c>
      <c r="AI135" s="75">
        <v>21.912839889526367</v>
      </c>
      <c r="AJ135" s="75">
        <v>26.941593170166016</v>
      </c>
      <c r="AK135" s="3"/>
      <c r="AL135" s="3"/>
    </row>
    <row r="136" spans="1:38" x14ac:dyDescent="0.2">
      <c r="A136" s="3"/>
      <c r="B136" s="71"/>
      <c r="C136" s="3" t="s">
        <v>273</v>
      </c>
      <c r="D136" s="75">
        <v>19.983785629272461</v>
      </c>
      <c r="E136" s="75">
        <v>24.783416748046875</v>
      </c>
      <c r="F136" s="73"/>
      <c r="G136" s="75" t="s">
        <v>274</v>
      </c>
      <c r="H136" s="75">
        <v>19.362281799316406</v>
      </c>
      <c r="I136" s="75">
        <v>25.740745544433594</v>
      </c>
      <c r="J136" s="3"/>
      <c r="K136" s="3"/>
      <c r="L136" s="3" t="s">
        <v>273</v>
      </c>
      <c r="M136" s="75">
        <v>18.485639572143555</v>
      </c>
      <c r="N136" s="75">
        <v>23.247322082519531</v>
      </c>
      <c r="O136" s="73"/>
      <c r="P136" s="3" t="s">
        <v>274</v>
      </c>
      <c r="Q136" s="75">
        <v>20.008695602416992</v>
      </c>
      <c r="R136" s="75">
        <v>26.150747299194336</v>
      </c>
      <c r="S136" s="3"/>
      <c r="T136" s="3"/>
      <c r="U136" s="3" t="s">
        <v>273</v>
      </c>
      <c r="V136" s="75">
        <v>19.961606979370117</v>
      </c>
      <c r="W136" s="75">
        <v>24.670448303222656</v>
      </c>
      <c r="X136" s="73"/>
      <c r="Y136" s="3" t="s">
        <v>274</v>
      </c>
      <c r="Z136" s="75">
        <v>20.706787109375</v>
      </c>
      <c r="AA136" s="75">
        <v>25.736461639404297</v>
      </c>
      <c r="AB136" s="3"/>
      <c r="AC136" s="3"/>
      <c r="AD136" s="3" t="s">
        <v>273</v>
      </c>
      <c r="AE136" s="75">
        <v>20.93065071105957</v>
      </c>
      <c r="AF136" s="75">
        <v>25.348566055297852</v>
      </c>
      <c r="AG136" s="73"/>
      <c r="AH136" s="3" t="s">
        <v>274</v>
      </c>
      <c r="AI136" s="75">
        <v>22.099905014038086</v>
      </c>
      <c r="AJ136" s="75">
        <v>26.963932037353516</v>
      </c>
      <c r="AK136" s="3"/>
      <c r="AL136" s="3"/>
    </row>
    <row r="137" spans="1:38" x14ac:dyDescent="0.2">
      <c r="A137" s="3"/>
      <c r="B137" s="71"/>
      <c r="C137" s="3" t="s">
        <v>275</v>
      </c>
      <c r="D137" s="75">
        <v>19.881284713745117</v>
      </c>
      <c r="E137" s="75">
        <v>25.955644607543945</v>
      </c>
      <c r="F137" s="73"/>
      <c r="G137" s="75" t="s">
        <v>276</v>
      </c>
      <c r="H137" s="75">
        <v>19.334661483764648</v>
      </c>
      <c r="I137" s="75">
        <v>25.798450469970703</v>
      </c>
      <c r="J137" s="3"/>
      <c r="K137" s="3"/>
      <c r="L137" s="3" t="s">
        <v>275</v>
      </c>
      <c r="M137" s="75">
        <v>18.380462646484375</v>
      </c>
      <c r="N137" s="75">
        <v>22.976865768432617</v>
      </c>
      <c r="O137" s="73"/>
      <c r="P137" s="3" t="s">
        <v>276</v>
      </c>
      <c r="Q137" s="75">
        <v>19.788604736328125</v>
      </c>
      <c r="R137" s="75">
        <v>26.905977249145508</v>
      </c>
      <c r="S137" s="3"/>
      <c r="T137" s="3"/>
      <c r="U137" s="3" t="s">
        <v>275</v>
      </c>
      <c r="V137" s="75">
        <v>19.771329879760742</v>
      </c>
      <c r="W137" s="75">
        <v>24.841850280761719</v>
      </c>
      <c r="X137" s="73"/>
      <c r="Y137" s="3" t="s">
        <v>276</v>
      </c>
      <c r="Z137" s="75">
        <v>20.381772994995117</v>
      </c>
      <c r="AA137" s="75">
        <v>25.937517166137695</v>
      </c>
      <c r="AB137" s="3"/>
      <c r="AC137" s="3"/>
      <c r="AD137" s="3" t="s">
        <v>275</v>
      </c>
      <c r="AE137" s="75">
        <v>21.380411148071289</v>
      </c>
      <c r="AF137" s="75">
        <v>24.537193298339844</v>
      </c>
      <c r="AG137" s="73"/>
      <c r="AH137" s="3" t="s">
        <v>276</v>
      </c>
      <c r="AI137" s="75">
        <v>22.18964958190918</v>
      </c>
      <c r="AJ137" s="75">
        <v>26.947769165039062</v>
      </c>
      <c r="AK137" s="3"/>
      <c r="AL137" s="3"/>
    </row>
    <row r="138" spans="1:38" x14ac:dyDescent="0.2">
      <c r="A138" s="3"/>
      <c r="B138" s="71"/>
      <c r="C138" s="3" t="s">
        <v>277</v>
      </c>
      <c r="D138" s="75">
        <v>21.476625442504883</v>
      </c>
      <c r="E138" s="75">
        <v>25.00813102722168</v>
      </c>
      <c r="F138" s="73"/>
      <c r="G138" s="75" t="s">
        <v>278</v>
      </c>
      <c r="H138" s="75">
        <v>20.376422882080078</v>
      </c>
      <c r="I138" s="75">
        <v>26.362442016601562</v>
      </c>
      <c r="J138" s="3"/>
      <c r="K138" s="3"/>
      <c r="L138" s="3" t="s">
        <v>277</v>
      </c>
      <c r="M138" s="75">
        <v>18.371614456176758</v>
      </c>
      <c r="N138" s="75">
        <v>24.782089233398438</v>
      </c>
      <c r="O138" s="73"/>
      <c r="P138" s="3" t="s">
        <v>278</v>
      </c>
      <c r="Q138" s="75">
        <v>20.070497512817383</v>
      </c>
      <c r="R138" s="75">
        <v>27.18586540222168</v>
      </c>
      <c r="S138" s="3"/>
      <c r="T138" s="3"/>
      <c r="U138" s="3" t="s">
        <v>277</v>
      </c>
      <c r="V138" s="75">
        <v>19.98393440246582</v>
      </c>
      <c r="W138" s="75">
        <v>24.426694869995117</v>
      </c>
      <c r="X138" s="73"/>
      <c r="Y138" s="3" t="s">
        <v>278</v>
      </c>
      <c r="Z138" s="75">
        <v>20.75520133972168</v>
      </c>
      <c r="AA138" s="75">
        <v>26.707380294799805</v>
      </c>
      <c r="AB138" s="3"/>
      <c r="AC138" s="3"/>
      <c r="AD138" s="3" t="s">
        <v>277</v>
      </c>
      <c r="AE138" s="75">
        <v>21.04963493347168</v>
      </c>
      <c r="AF138" s="75">
        <v>24.592813491821289</v>
      </c>
      <c r="AG138" s="73"/>
      <c r="AH138" s="3" t="s">
        <v>278</v>
      </c>
      <c r="AI138" s="75">
        <v>20.892269134521484</v>
      </c>
      <c r="AJ138" s="75">
        <v>26.031938552856445</v>
      </c>
      <c r="AK138" s="3"/>
      <c r="AL138" s="3"/>
    </row>
    <row r="139" spans="1:38" x14ac:dyDescent="0.2">
      <c r="A139" s="3"/>
      <c r="B139" s="71"/>
      <c r="C139" s="3" t="s">
        <v>279</v>
      </c>
      <c r="D139" s="75">
        <v>20.91241455078125</v>
      </c>
      <c r="E139" s="75">
        <v>25.558811187744141</v>
      </c>
      <c r="F139" s="73"/>
      <c r="G139" s="75" t="s">
        <v>280</v>
      </c>
      <c r="H139" s="75">
        <v>20.858386993408203</v>
      </c>
      <c r="I139" s="75">
        <v>26.006223678588867</v>
      </c>
      <c r="J139" s="3"/>
      <c r="K139" s="3"/>
      <c r="L139" s="3" t="s">
        <v>279</v>
      </c>
      <c r="M139" s="75">
        <v>18.421615600585938</v>
      </c>
      <c r="N139" s="75">
        <v>23.160453796386719</v>
      </c>
      <c r="O139" s="73"/>
      <c r="P139" s="3" t="s">
        <v>280</v>
      </c>
      <c r="Q139" s="75">
        <v>21.193874359130859</v>
      </c>
      <c r="R139" s="75">
        <v>27.89769172668457</v>
      </c>
      <c r="S139" s="3"/>
      <c r="T139" s="3"/>
      <c r="U139" s="3" t="s">
        <v>279</v>
      </c>
      <c r="V139" s="75">
        <v>20.718984603881836</v>
      </c>
      <c r="W139" s="75">
        <v>24.215822219848633</v>
      </c>
      <c r="X139" s="73"/>
      <c r="Y139" s="3" t="s">
        <v>280</v>
      </c>
      <c r="Z139" s="75">
        <v>20.813554763793945</v>
      </c>
      <c r="AA139" s="75">
        <v>26.263397216796875</v>
      </c>
      <c r="AB139" s="3"/>
      <c r="AC139" s="3"/>
      <c r="AD139" s="3" t="s">
        <v>279</v>
      </c>
      <c r="AE139" s="75">
        <v>21.125112533569336</v>
      </c>
      <c r="AF139" s="75">
        <v>24.983959197998047</v>
      </c>
      <c r="AG139" s="73"/>
      <c r="AH139" s="3" t="s">
        <v>280</v>
      </c>
      <c r="AI139" s="75">
        <v>21.789167404174805</v>
      </c>
      <c r="AJ139" s="75">
        <v>26.035476684570312</v>
      </c>
      <c r="AK139" s="3"/>
      <c r="AL139" s="3"/>
    </row>
    <row r="140" spans="1:38" x14ac:dyDescent="0.2">
      <c r="A140" s="3"/>
      <c r="B140" s="71"/>
      <c r="C140" s="3" t="s">
        <v>281</v>
      </c>
      <c r="D140" s="75">
        <v>20.852783203125</v>
      </c>
      <c r="E140" s="75">
        <v>25.650367736816406</v>
      </c>
      <c r="F140" s="73"/>
      <c r="G140" s="75" t="s">
        <v>282</v>
      </c>
      <c r="H140" s="75">
        <v>21.207798004150391</v>
      </c>
      <c r="I140" s="75">
        <v>26.754184722900391</v>
      </c>
      <c r="J140" s="3"/>
      <c r="K140" s="3"/>
      <c r="L140" s="3" t="s">
        <v>281</v>
      </c>
      <c r="M140" s="75">
        <v>18.085422515869141</v>
      </c>
      <c r="N140" s="75">
        <v>23.370697021484375</v>
      </c>
      <c r="O140" s="73"/>
      <c r="P140" s="3" t="s">
        <v>282</v>
      </c>
      <c r="Q140" s="75">
        <v>21.426214218139648</v>
      </c>
      <c r="R140" s="75">
        <v>27.068948745727539</v>
      </c>
      <c r="S140" s="3"/>
      <c r="T140" s="3"/>
      <c r="U140" s="3" t="s">
        <v>281</v>
      </c>
      <c r="V140" s="75">
        <v>19.644737243652344</v>
      </c>
      <c r="W140" s="75">
        <v>24.597820281982422</v>
      </c>
      <c r="X140" s="73"/>
      <c r="Y140" s="3" t="s">
        <v>282</v>
      </c>
      <c r="Z140" s="75">
        <v>21.108623504638672</v>
      </c>
      <c r="AA140" s="75">
        <v>25.954208374023438</v>
      </c>
      <c r="AB140" s="3"/>
      <c r="AC140" s="3"/>
      <c r="AD140" s="3" t="s">
        <v>281</v>
      </c>
      <c r="AE140" s="75">
        <v>21.212627410888672</v>
      </c>
      <c r="AF140" s="75">
        <v>24.955633163452148</v>
      </c>
      <c r="AG140" s="73"/>
      <c r="AH140" s="3" t="s">
        <v>282</v>
      </c>
      <c r="AI140" s="75">
        <v>21.939716339111328</v>
      </c>
      <c r="AJ140" s="75">
        <v>26.152351379394531</v>
      </c>
      <c r="AK140" s="3"/>
      <c r="AL140" s="3"/>
    </row>
    <row r="141" spans="1:38" x14ac:dyDescent="0.2">
      <c r="A141" s="3"/>
      <c r="B141" s="71"/>
      <c r="C141" s="3" t="s">
        <v>283</v>
      </c>
      <c r="D141" s="75">
        <v>20.436664581298828</v>
      </c>
      <c r="E141" s="75">
        <v>25.128725051879883</v>
      </c>
      <c r="F141" s="73"/>
      <c r="G141" s="75" t="s">
        <v>284</v>
      </c>
      <c r="H141" s="75">
        <v>21.802396774291992</v>
      </c>
      <c r="I141" s="75">
        <v>27.665067672729492</v>
      </c>
      <c r="J141" s="3"/>
      <c r="K141" s="3"/>
      <c r="L141" s="3" t="s">
        <v>283</v>
      </c>
      <c r="M141" s="75">
        <v>19.050548553466797</v>
      </c>
      <c r="N141" s="75">
        <v>23.832263946533203</v>
      </c>
      <c r="O141" s="73"/>
      <c r="P141" s="3" t="s">
        <v>284</v>
      </c>
      <c r="Q141" s="75">
        <v>17.979215621948242</v>
      </c>
      <c r="R141" s="75">
        <v>26.244453430175781</v>
      </c>
      <c r="S141" s="3"/>
      <c r="T141" s="3"/>
      <c r="U141" s="3" t="s">
        <v>283</v>
      </c>
      <c r="V141" s="75">
        <v>20.071924209594727</v>
      </c>
      <c r="W141" s="75">
        <v>25.388504028320312</v>
      </c>
      <c r="X141" s="73"/>
      <c r="Y141" s="3" t="s">
        <v>284</v>
      </c>
      <c r="Z141" s="75">
        <v>20.424751281738281</v>
      </c>
      <c r="AA141" s="75">
        <v>27.501564025878906</v>
      </c>
      <c r="AB141" s="3"/>
      <c r="AC141" s="3"/>
      <c r="AD141" s="3" t="s">
        <v>283</v>
      </c>
      <c r="AE141" s="75">
        <v>20.571361541748047</v>
      </c>
      <c r="AF141" s="75">
        <v>24.18492317199707</v>
      </c>
      <c r="AG141" s="73"/>
      <c r="AH141" s="3" t="s">
        <v>284</v>
      </c>
      <c r="AI141" s="75">
        <v>20.741426467895508</v>
      </c>
      <c r="AJ141" s="75">
        <v>25.841228485107422</v>
      </c>
      <c r="AK141" s="3"/>
      <c r="AL141" s="3"/>
    </row>
    <row r="142" spans="1:38" x14ac:dyDescent="0.2">
      <c r="A142" s="3"/>
      <c r="B142" s="71"/>
      <c r="C142" s="3" t="s">
        <v>285</v>
      </c>
      <c r="D142" s="75">
        <v>20.752986907958984</v>
      </c>
      <c r="E142" s="75">
        <v>25.148794174194336</v>
      </c>
      <c r="F142" s="73"/>
      <c r="G142" s="75" t="s">
        <v>286</v>
      </c>
      <c r="H142" s="75">
        <v>21.716964721679688</v>
      </c>
      <c r="I142" s="75">
        <v>27.65849494934082</v>
      </c>
      <c r="J142" s="3"/>
      <c r="K142" s="3"/>
      <c r="L142" s="3" t="s">
        <v>285</v>
      </c>
      <c r="M142" s="75">
        <v>19.424089431762695</v>
      </c>
      <c r="N142" s="75">
        <v>23.42291259765625</v>
      </c>
      <c r="O142" s="73"/>
      <c r="P142" s="3" t="s">
        <v>286</v>
      </c>
      <c r="Q142" s="75">
        <v>18.517745971679688</v>
      </c>
      <c r="R142" s="75">
        <v>24.970947265625</v>
      </c>
      <c r="S142" s="3"/>
      <c r="T142" s="3"/>
      <c r="U142" s="3" t="s">
        <v>285</v>
      </c>
      <c r="V142" s="75">
        <v>20.647645950317383</v>
      </c>
      <c r="W142" s="75">
        <v>25.010860443115234</v>
      </c>
      <c r="X142" s="73"/>
      <c r="Y142" s="3" t="s">
        <v>286</v>
      </c>
      <c r="Z142" s="75">
        <v>21.706817626953125</v>
      </c>
      <c r="AA142" s="75">
        <v>25.99669075012207</v>
      </c>
      <c r="AB142" s="3"/>
      <c r="AC142" s="3"/>
      <c r="AD142" s="3" t="s">
        <v>285</v>
      </c>
      <c r="AE142" s="75">
        <v>20.389692306518555</v>
      </c>
      <c r="AF142" s="75">
        <v>24.324184417724609</v>
      </c>
      <c r="AG142" s="73"/>
      <c r="AH142" s="3" t="s">
        <v>286</v>
      </c>
      <c r="AI142" s="75">
        <v>20.999399185180664</v>
      </c>
      <c r="AJ142" s="75">
        <v>25.81403923034668</v>
      </c>
      <c r="AK142" s="3"/>
      <c r="AL142" s="3"/>
    </row>
    <row r="143" spans="1:38" x14ac:dyDescent="0.2">
      <c r="A143" s="3"/>
      <c r="B143" s="71"/>
      <c r="C143" s="3" t="s">
        <v>287</v>
      </c>
      <c r="D143" s="75">
        <v>20.600679397583008</v>
      </c>
      <c r="E143" s="75">
        <v>25.392156600952148</v>
      </c>
      <c r="F143" s="73"/>
      <c r="G143" s="75" t="s">
        <v>288</v>
      </c>
      <c r="H143" s="75">
        <v>21.811479568481445</v>
      </c>
      <c r="I143" s="75">
        <v>27.957212448120117</v>
      </c>
      <c r="J143" s="3"/>
      <c r="K143" s="3"/>
      <c r="L143" s="3" t="s">
        <v>287</v>
      </c>
      <c r="M143" s="75">
        <v>18.988309860229492</v>
      </c>
      <c r="N143" s="75">
        <v>24.380666732788086</v>
      </c>
      <c r="O143" s="73"/>
      <c r="P143" s="3" t="s">
        <v>288</v>
      </c>
      <c r="Q143" s="75">
        <v>20.906511306762695</v>
      </c>
      <c r="R143" s="75">
        <v>26.604900360107422</v>
      </c>
      <c r="S143" s="3"/>
      <c r="T143" s="3"/>
      <c r="U143" s="3" t="s">
        <v>287</v>
      </c>
      <c r="V143" s="75">
        <v>20.251247406005859</v>
      </c>
      <c r="W143" s="75">
        <v>24.859411239624023</v>
      </c>
      <c r="X143" s="73"/>
      <c r="Y143" s="3" t="s">
        <v>288</v>
      </c>
      <c r="Z143" s="75">
        <v>21.476778030395508</v>
      </c>
      <c r="AA143" s="75">
        <v>25.937053680419922</v>
      </c>
      <c r="AB143" s="3"/>
      <c r="AC143" s="3"/>
      <c r="AD143" s="3" t="s">
        <v>287</v>
      </c>
      <c r="AE143" s="75">
        <v>20.251310348510742</v>
      </c>
      <c r="AF143" s="75">
        <v>24.275974273681641</v>
      </c>
      <c r="AG143" s="73"/>
      <c r="AH143" s="3" t="s">
        <v>288</v>
      </c>
      <c r="AI143" s="75">
        <v>21.046255111694336</v>
      </c>
      <c r="AJ143" s="75">
        <v>25.494132995605469</v>
      </c>
      <c r="AK143" s="3"/>
      <c r="AL143" s="3"/>
    </row>
    <row r="144" spans="1:38" x14ac:dyDescent="0.2">
      <c r="A144" s="3"/>
      <c r="B144" s="7"/>
      <c r="C144" s="3"/>
      <c r="D144" s="3"/>
      <c r="E144" s="3"/>
      <c r="F144" s="73"/>
      <c r="G144" s="75"/>
      <c r="H144" s="75"/>
      <c r="I144" s="75"/>
      <c r="J144" s="3"/>
      <c r="K144" s="3"/>
      <c r="L144" s="3"/>
      <c r="M144" s="3"/>
      <c r="N144" s="3"/>
      <c r="O144" s="73"/>
      <c r="P144" s="3"/>
      <c r="Q144" s="3"/>
      <c r="R144" s="3"/>
      <c r="S144" s="3"/>
      <c r="T144" s="3"/>
      <c r="U144" s="3"/>
      <c r="V144" s="3"/>
      <c r="W144" s="3"/>
      <c r="X144" s="73"/>
      <c r="Y144" s="3"/>
      <c r="Z144" s="3"/>
      <c r="AA144" s="3"/>
      <c r="AB144" s="3"/>
      <c r="AC144" s="3"/>
      <c r="AD144" s="3"/>
      <c r="AE144" s="3"/>
      <c r="AF144" s="3"/>
      <c r="AG144" s="73"/>
      <c r="AH144" s="3"/>
      <c r="AI144" s="3"/>
      <c r="AJ144" s="3"/>
      <c r="AK144" s="3"/>
      <c r="AL144" s="3"/>
    </row>
    <row r="145" spans="1:38" x14ac:dyDescent="0.2">
      <c r="A145" s="3"/>
      <c r="B145" s="71" t="s">
        <v>295</v>
      </c>
      <c r="C145" s="3" t="s">
        <v>93</v>
      </c>
      <c r="D145" s="75">
        <f>AVERAGE(D135:D137)</f>
        <v>19.873171488444012</v>
      </c>
      <c r="E145" s="75">
        <f>AVERAGE(E135:E136)</f>
        <v>24.592476844787598</v>
      </c>
      <c r="F145" s="73"/>
      <c r="G145" s="75" t="s">
        <v>96</v>
      </c>
      <c r="H145" s="75">
        <f>AVERAGE(H135:H137)</f>
        <v>19.271396636962891</v>
      </c>
      <c r="I145" s="75">
        <f>AVERAGE(I135:I137)</f>
        <v>25.764286677042644</v>
      </c>
      <c r="J145" s="3"/>
      <c r="K145" s="3"/>
      <c r="L145" s="3" t="s">
        <v>93</v>
      </c>
      <c r="M145" s="75">
        <f>AVERAGE(M135:M137)</f>
        <v>18.407384872436523</v>
      </c>
      <c r="N145" s="75">
        <f>AVERAGE(N135:N137)</f>
        <v>23.203780492146809</v>
      </c>
      <c r="O145" s="73"/>
      <c r="P145" s="3" t="s">
        <v>96</v>
      </c>
      <c r="Q145" s="75">
        <f>AVERAGE(Q135:Q137)</f>
        <v>19.832674026489258</v>
      </c>
      <c r="R145" s="75">
        <f>AVERAGE(R135:R137)</f>
        <v>26.49663798014323</v>
      </c>
      <c r="S145" s="3"/>
      <c r="T145" s="3"/>
      <c r="U145" s="3" t="s">
        <v>93</v>
      </c>
      <c r="V145" s="75">
        <f>AVERAGE(V135:V137)</f>
        <v>19.831226348876953</v>
      </c>
      <c r="W145" s="75">
        <f>AVERAGE(W135:W137)</f>
        <v>24.625579198201496</v>
      </c>
      <c r="X145" s="73"/>
      <c r="Y145" s="3" t="s">
        <v>96</v>
      </c>
      <c r="Z145" s="75">
        <f>AVERAGE(Z135:Z137)</f>
        <v>20.53187370300293</v>
      </c>
      <c r="AA145" s="75">
        <f>AVERAGE(AA135:AA137)</f>
        <v>25.885746002197266</v>
      </c>
      <c r="AB145" s="3"/>
      <c r="AC145" s="3"/>
      <c r="AD145" s="3" t="s">
        <v>93</v>
      </c>
      <c r="AE145" s="75">
        <f>AVERAGE(AE135:AE137)</f>
        <v>21.143853505452473</v>
      </c>
      <c r="AF145" s="75">
        <f>AVERAGE(AF135:AF137)</f>
        <v>24.898840586344402</v>
      </c>
      <c r="AG145" s="73"/>
      <c r="AH145" s="3" t="s">
        <v>96</v>
      </c>
      <c r="AI145" s="75">
        <f>AVERAGE(AI135:AI137)</f>
        <v>22.067464828491211</v>
      </c>
      <c r="AJ145" s="75">
        <f>AVERAGE(AJ135:AJ137)</f>
        <v>26.951098124186199</v>
      </c>
      <c r="AK145" s="3"/>
      <c r="AL145" s="3"/>
    </row>
    <row r="146" spans="1:38" x14ac:dyDescent="0.2">
      <c r="A146" s="3"/>
      <c r="B146" s="71"/>
      <c r="C146" s="3" t="s">
        <v>94</v>
      </c>
      <c r="D146" s="75">
        <f>AVERAGE(D138:D140)</f>
        <v>21.080607732137043</v>
      </c>
      <c r="E146" s="75">
        <f>AVERAGE(E139:E140)</f>
        <v>25.604589462280273</v>
      </c>
      <c r="F146" s="73"/>
      <c r="G146" s="75" t="s">
        <v>97</v>
      </c>
      <c r="H146" s="75">
        <f>AVERAGE(H138:H140)</f>
        <v>20.814202626546223</v>
      </c>
      <c r="I146" s="75">
        <f>AVERAGE(I138:I140)</f>
        <v>26.374283472696941</v>
      </c>
      <c r="J146" s="3"/>
      <c r="K146" s="3"/>
      <c r="L146" s="3" t="s">
        <v>94</v>
      </c>
      <c r="M146" s="75">
        <f>AVERAGE(M138:M140)</f>
        <v>18.292884190877277</v>
      </c>
      <c r="N146" s="75">
        <f>AVERAGE(N139:N140)</f>
        <v>23.265575408935547</v>
      </c>
      <c r="O146" s="73"/>
      <c r="P146" s="3" t="s">
        <v>97</v>
      </c>
      <c r="Q146" s="75">
        <f>AVERAGE(Q138:Q140)</f>
        <v>20.896862030029297</v>
      </c>
      <c r="R146" s="75">
        <f>AVERAGE(R138:R140)</f>
        <v>27.38416862487793</v>
      </c>
      <c r="S146" s="3"/>
      <c r="T146" s="3"/>
      <c r="U146" s="3" t="s">
        <v>94</v>
      </c>
      <c r="V146" s="75">
        <f>AVERAGE(V138,V140)</f>
        <v>19.814335823059082</v>
      </c>
      <c r="W146" s="75">
        <f>AVERAGE(W138:W140)</f>
        <v>24.413445790608723</v>
      </c>
      <c r="X146" s="73"/>
      <c r="Y146" s="3" t="s">
        <v>97</v>
      </c>
      <c r="Z146" s="75">
        <f>AVERAGE(Z138:Z140)</f>
        <v>20.892459869384766</v>
      </c>
      <c r="AA146" s="75">
        <f>AVERAGE(AA138:AA140)</f>
        <v>26.308328628540039</v>
      </c>
      <c r="AB146" s="3"/>
      <c r="AC146" s="3"/>
      <c r="AD146" s="3" t="s">
        <v>94</v>
      </c>
      <c r="AE146" s="75">
        <f>AVERAGE(AE138:AE140)</f>
        <v>21.129124959309895</v>
      </c>
      <c r="AF146" s="75">
        <f>AVERAGE(AF138:AF140)</f>
        <v>24.844135284423828</v>
      </c>
      <c r="AG146" s="73"/>
      <c r="AH146" s="3" t="s">
        <v>97</v>
      </c>
      <c r="AI146" s="75">
        <f>AVERAGE(AI138:AI140)</f>
        <v>21.540384292602539</v>
      </c>
      <c r="AJ146" s="75">
        <f>AVERAGE(AJ138:AJ140)</f>
        <v>26.07325553894043</v>
      </c>
      <c r="AK146" s="3"/>
      <c r="AL146" s="3"/>
    </row>
    <row r="147" spans="1:38" x14ac:dyDescent="0.2">
      <c r="A147" s="3"/>
      <c r="B147" s="71"/>
      <c r="C147" s="3" t="s">
        <v>95</v>
      </c>
      <c r="D147" s="75">
        <f>AVERAGE(D141:D143)</f>
        <v>20.596776962280273</v>
      </c>
      <c r="E147" s="75">
        <f>AVERAGE(E141:E143)</f>
        <v>25.223225275675457</v>
      </c>
      <c r="F147" s="73"/>
      <c r="G147" s="75" t="s">
        <v>98</v>
      </c>
      <c r="H147" s="75">
        <f>AVERAGE(H141:H143)</f>
        <v>21.776947021484375</v>
      </c>
      <c r="I147" s="75">
        <f>AVERAGE(I141:I143)</f>
        <v>27.760258356730144</v>
      </c>
      <c r="J147" s="3"/>
      <c r="K147" s="3"/>
      <c r="L147" s="3" t="s">
        <v>95</v>
      </c>
      <c r="M147" s="75">
        <f>AVERAGE(M141:M143)</f>
        <v>19.154315948486328</v>
      </c>
      <c r="N147" s="75">
        <f>AVERAGE(N141:N143)</f>
        <v>23.87861442565918</v>
      </c>
      <c r="O147" s="73"/>
      <c r="P147" s="3" t="s">
        <v>98</v>
      </c>
      <c r="Q147" s="75">
        <f>AVERAGE(Q141:Q143)</f>
        <v>19.134490966796875</v>
      </c>
      <c r="R147" s="75">
        <f>AVERAGE(R141:R143)</f>
        <v>25.940100351969402</v>
      </c>
      <c r="S147" s="3"/>
      <c r="T147" s="3"/>
      <c r="U147" s="3" t="s">
        <v>95</v>
      </c>
      <c r="V147" s="75">
        <f>AVERAGE(V141:V143)</f>
        <v>20.323605855305988</v>
      </c>
      <c r="W147" s="75">
        <f>AVERAGE(W141:W143)</f>
        <v>25.086258570353191</v>
      </c>
      <c r="X147" s="73"/>
      <c r="Y147" s="3" t="s">
        <v>98</v>
      </c>
      <c r="Z147" s="75">
        <f>AVERAGE(Z141:Z143)</f>
        <v>21.202782313028973</v>
      </c>
      <c r="AA147" s="75">
        <f>AVERAGE(AA141:AA143)</f>
        <v>26.478436152140301</v>
      </c>
      <c r="AB147" s="3"/>
      <c r="AC147" s="3"/>
      <c r="AD147" s="3" t="s">
        <v>95</v>
      </c>
      <c r="AE147" s="75">
        <f>AVERAGE(AE141:AE143)</f>
        <v>20.404121398925781</v>
      </c>
      <c r="AF147" s="75">
        <f>AVERAGE(AF141:AF143)</f>
        <v>24.261693954467773</v>
      </c>
      <c r="AG147" s="73"/>
      <c r="AH147" s="3" t="s">
        <v>98</v>
      </c>
      <c r="AI147" s="75">
        <f>AVERAGE(AI141:AI143)</f>
        <v>20.929026921590168</v>
      </c>
      <c r="AJ147" s="75">
        <f>AVERAGE(AJ141:AJ143)</f>
        <v>25.716466903686523</v>
      </c>
      <c r="AK147" s="3"/>
      <c r="AL147" s="3"/>
    </row>
    <row r="148" spans="1:38" x14ac:dyDescent="0.2">
      <c r="A148" s="3"/>
      <c r="B148" s="71"/>
      <c r="C148" s="3"/>
      <c r="D148" s="3"/>
      <c r="E148" s="3"/>
      <c r="F148" s="73"/>
      <c r="G148" s="75"/>
      <c r="H148" s="75"/>
      <c r="I148" s="75"/>
      <c r="J148" s="3"/>
      <c r="K148" s="3"/>
      <c r="L148" s="3"/>
      <c r="M148" s="3"/>
      <c r="N148" s="3"/>
      <c r="O148" s="73"/>
      <c r="P148" s="3"/>
      <c r="Q148" s="3"/>
      <c r="R148" s="3"/>
      <c r="S148" s="3"/>
      <c r="T148" s="3"/>
      <c r="U148" s="3"/>
      <c r="V148" s="3"/>
      <c r="W148" s="3"/>
      <c r="X148" s="73"/>
      <c r="Y148" s="3"/>
      <c r="Z148" s="3"/>
      <c r="AA148" s="3"/>
      <c r="AB148" s="3"/>
      <c r="AC148" s="3"/>
      <c r="AD148" s="3"/>
      <c r="AE148" s="3"/>
      <c r="AF148" s="3"/>
      <c r="AG148" s="73"/>
      <c r="AH148" s="3"/>
      <c r="AI148" s="3"/>
      <c r="AJ148" s="3"/>
      <c r="AK148" s="3"/>
      <c r="AL148" s="3"/>
    </row>
    <row r="149" spans="1:38" x14ac:dyDescent="0.2">
      <c r="A149" s="3"/>
      <c r="B149" s="71" t="s">
        <v>296</v>
      </c>
      <c r="C149" s="3" t="s">
        <v>93</v>
      </c>
      <c r="D149" s="3"/>
      <c r="E149" s="75">
        <f>E145-D145</f>
        <v>4.7193053563435861</v>
      </c>
      <c r="F149" s="73"/>
      <c r="G149" s="75" t="s">
        <v>96</v>
      </c>
      <c r="H149" s="75"/>
      <c r="I149" s="75">
        <f>I145-H145</f>
        <v>6.4928900400797538</v>
      </c>
      <c r="J149" s="3"/>
      <c r="K149" s="3"/>
      <c r="L149" s="3" t="s">
        <v>93</v>
      </c>
      <c r="M149" s="3"/>
      <c r="N149" s="75">
        <f>N145-M145</f>
        <v>4.7963956197102853</v>
      </c>
      <c r="O149" s="73"/>
      <c r="P149" s="3" t="s">
        <v>96</v>
      </c>
      <c r="Q149" s="3"/>
      <c r="R149" s="75">
        <f>R145-Q145</f>
        <v>6.6639639536539725</v>
      </c>
      <c r="S149" s="3"/>
      <c r="T149" s="3"/>
      <c r="U149" s="3" t="s">
        <v>93</v>
      </c>
      <c r="V149" s="3"/>
      <c r="W149" s="75">
        <f>W145-V145</f>
        <v>4.7943528493245431</v>
      </c>
      <c r="X149" s="73"/>
      <c r="Y149" s="3" t="s">
        <v>96</v>
      </c>
      <c r="Z149" s="3"/>
      <c r="AA149" s="75">
        <f>AA145-Z145</f>
        <v>5.3538722991943359</v>
      </c>
      <c r="AB149" s="3"/>
      <c r="AC149" s="3"/>
      <c r="AD149" s="3" t="s">
        <v>93</v>
      </c>
      <c r="AE149" s="3"/>
      <c r="AF149" s="75">
        <f>AF145-AE145</f>
        <v>3.7549870808919295</v>
      </c>
      <c r="AG149" s="73"/>
      <c r="AH149" s="3" t="s">
        <v>96</v>
      </c>
      <c r="AI149" s="3"/>
      <c r="AJ149" s="75">
        <f>AJ145-AI145</f>
        <v>4.8836332956949882</v>
      </c>
      <c r="AK149" s="3"/>
      <c r="AL149" s="3"/>
    </row>
    <row r="150" spans="1:38" x14ac:dyDescent="0.2">
      <c r="A150" s="3"/>
      <c r="B150" s="71"/>
      <c r="C150" s="3" t="s">
        <v>94</v>
      </c>
      <c r="D150" s="3"/>
      <c r="E150" s="75">
        <f>E146-D146</f>
        <v>4.5239817301432304</v>
      </c>
      <c r="F150" s="73"/>
      <c r="G150" s="75" t="s">
        <v>97</v>
      </c>
      <c r="H150" s="75"/>
      <c r="I150" s="75">
        <f>I146-H146</f>
        <v>5.5600808461507185</v>
      </c>
      <c r="J150" s="3"/>
      <c r="K150" s="3"/>
      <c r="L150" s="3" t="s">
        <v>94</v>
      </c>
      <c r="M150" s="3"/>
      <c r="N150" s="75">
        <f>N146-M146</f>
        <v>4.9726912180582694</v>
      </c>
      <c r="O150" s="73"/>
      <c r="P150" s="3" t="s">
        <v>97</v>
      </c>
      <c r="Q150" s="3"/>
      <c r="R150" s="75">
        <f>R146-Q146</f>
        <v>6.4873065948486328</v>
      </c>
      <c r="S150" s="3"/>
      <c r="T150" s="3"/>
      <c r="U150" s="3" t="s">
        <v>94</v>
      </c>
      <c r="V150" s="3"/>
      <c r="W150" s="75">
        <f>W146-V146</f>
        <v>4.5991099675496407</v>
      </c>
      <c r="X150" s="73"/>
      <c r="Y150" s="3" t="s">
        <v>97</v>
      </c>
      <c r="Z150" s="3"/>
      <c r="AA150" s="75">
        <f>AA146-Z146</f>
        <v>5.4158687591552734</v>
      </c>
      <c r="AB150" s="3"/>
      <c r="AC150" s="3"/>
      <c r="AD150" s="3" t="s">
        <v>94</v>
      </c>
      <c r="AE150" s="3"/>
      <c r="AF150" s="75">
        <f>AF146-AE146</f>
        <v>3.7150103251139335</v>
      </c>
      <c r="AG150" s="73"/>
      <c r="AH150" s="3" t="s">
        <v>97</v>
      </c>
      <c r="AI150" s="3"/>
      <c r="AJ150" s="75">
        <f>AJ146-AI146</f>
        <v>4.5328712463378906</v>
      </c>
      <c r="AK150" s="3"/>
      <c r="AL150" s="3"/>
    </row>
    <row r="151" spans="1:38" x14ac:dyDescent="0.2">
      <c r="A151" s="3"/>
      <c r="B151" s="71"/>
      <c r="C151" s="3" t="s">
        <v>95</v>
      </c>
      <c r="D151" s="3"/>
      <c r="E151" s="75">
        <f>E147-D147</f>
        <v>4.6264483133951835</v>
      </c>
      <c r="F151" s="73"/>
      <c r="G151" s="75" t="s">
        <v>98</v>
      </c>
      <c r="H151" s="75"/>
      <c r="I151" s="75">
        <f>I147-H147</f>
        <v>5.9833113352457694</v>
      </c>
      <c r="J151" s="3"/>
      <c r="K151" s="3"/>
      <c r="L151" s="3" t="s">
        <v>95</v>
      </c>
      <c r="M151" s="3"/>
      <c r="N151" s="75">
        <f>N147-M147</f>
        <v>4.7242984771728516</v>
      </c>
      <c r="O151" s="73"/>
      <c r="P151" s="3" t="s">
        <v>98</v>
      </c>
      <c r="Q151" s="3"/>
      <c r="R151" s="75">
        <f>R147-Q147</f>
        <v>6.8056093851725272</v>
      </c>
      <c r="S151" s="3"/>
      <c r="T151" s="3"/>
      <c r="U151" s="3" t="s">
        <v>95</v>
      </c>
      <c r="V151" s="3"/>
      <c r="W151" s="75">
        <f>W147-V147</f>
        <v>4.7626527150472029</v>
      </c>
      <c r="X151" s="73"/>
      <c r="Y151" s="3" t="s">
        <v>98</v>
      </c>
      <c r="Z151" s="3"/>
      <c r="AA151" s="75">
        <f>AA147-Z147</f>
        <v>5.2756538391113281</v>
      </c>
      <c r="AB151" s="3"/>
      <c r="AC151" s="3"/>
      <c r="AD151" s="3" t="s">
        <v>95</v>
      </c>
      <c r="AE151" s="3"/>
      <c r="AF151" s="75">
        <f>AF147-AE147</f>
        <v>3.8575725555419922</v>
      </c>
      <c r="AG151" s="73"/>
      <c r="AH151" s="3" t="s">
        <v>98</v>
      </c>
      <c r="AI151" s="3"/>
      <c r="AJ151" s="75">
        <f>AJ147-AI147</f>
        <v>4.7874399820963554</v>
      </c>
      <c r="AK151" s="3"/>
      <c r="AL151" s="3"/>
    </row>
    <row r="152" spans="1:38" x14ac:dyDescent="0.2">
      <c r="A152" s="3"/>
      <c r="B152" s="7" t="s">
        <v>297</v>
      </c>
      <c r="C152" s="3" t="s">
        <v>308</v>
      </c>
      <c r="D152" s="75"/>
      <c r="E152" s="75">
        <f>AVERAGE(E149:E151)</f>
        <v>4.6232451332939997</v>
      </c>
      <c r="F152" s="73"/>
      <c r="G152" s="75"/>
      <c r="H152" s="75"/>
      <c r="I152" s="75"/>
      <c r="J152" s="3"/>
      <c r="K152" s="3"/>
      <c r="L152" s="3" t="s">
        <v>308</v>
      </c>
      <c r="M152" s="75"/>
      <c r="N152" s="75">
        <f>AVERAGE(N149:N151)</f>
        <v>4.8311284383138018</v>
      </c>
      <c r="O152" s="73"/>
      <c r="P152" s="3"/>
      <c r="Q152" s="75"/>
      <c r="R152" s="75"/>
      <c r="S152" s="3"/>
      <c r="T152" s="3"/>
      <c r="U152" s="3" t="s">
        <v>308</v>
      </c>
      <c r="V152" s="75"/>
      <c r="W152" s="75">
        <f>AVERAGE(W149:W151)</f>
        <v>4.7187051773071289</v>
      </c>
      <c r="X152" s="73"/>
      <c r="Y152" s="3"/>
      <c r="Z152" s="75"/>
      <c r="AA152" s="75"/>
      <c r="AB152" s="3"/>
      <c r="AC152" s="3"/>
      <c r="AD152" s="3" t="s">
        <v>308</v>
      </c>
      <c r="AE152" s="75"/>
      <c r="AF152" s="75">
        <f>AVERAGE(AF149:AF151)</f>
        <v>3.775856653849285</v>
      </c>
      <c r="AG152" s="73"/>
      <c r="AH152" s="3"/>
      <c r="AI152" s="75"/>
      <c r="AJ152" s="75"/>
      <c r="AK152" s="3"/>
      <c r="AL152" s="3"/>
    </row>
    <row r="153" spans="1:38" x14ac:dyDescent="0.2">
      <c r="A153" s="3"/>
      <c r="B153" s="76"/>
      <c r="C153" s="3"/>
      <c r="D153" s="75"/>
      <c r="E153" s="75"/>
      <c r="F153" s="73"/>
      <c r="G153" s="75"/>
      <c r="H153" s="75"/>
      <c r="I153" s="75"/>
      <c r="J153" s="3"/>
      <c r="K153" s="3"/>
      <c r="L153" s="3"/>
      <c r="M153" s="75"/>
      <c r="N153" s="75"/>
      <c r="O153" s="73"/>
      <c r="P153" s="3"/>
      <c r="Q153" s="3"/>
      <c r="R153" s="3"/>
      <c r="S153" s="3"/>
      <c r="T153" s="3"/>
      <c r="U153" s="3"/>
      <c r="V153" s="75"/>
      <c r="W153" s="75"/>
      <c r="X153" s="73"/>
      <c r="Y153" s="3"/>
      <c r="Z153" s="75"/>
      <c r="AA153" s="75"/>
      <c r="AB153" s="3"/>
      <c r="AC153" s="3"/>
      <c r="AD153" s="3"/>
      <c r="AE153" s="75"/>
      <c r="AF153" s="75"/>
      <c r="AG153" s="73"/>
      <c r="AH153" s="3"/>
      <c r="AI153" s="75"/>
      <c r="AJ153" s="75"/>
      <c r="AK153" s="3"/>
      <c r="AL153" s="3"/>
    </row>
    <row r="154" spans="1:38" ht="17" x14ac:dyDescent="0.2">
      <c r="A154" s="3"/>
      <c r="B154" s="76" t="s">
        <v>299</v>
      </c>
      <c r="C154" s="3" t="s">
        <v>93</v>
      </c>
      <c r="D154" s="75"/>
      <c r="E154" s="75">
        <f>E149-E152</f>
        <v>9.6060223049586391E-2</v>
      </c>
      <c r="F154" s="73"/>
      <c r="G154" s="75" t="s">
        <v>96</v>
      </c>
      <c r="H154" s="75"/>
      <c r="I154" s="75">
        <f>I149-E152</f>
        <v>1.8696449067857541</v>
      </c>
      <c r="J154" s="3"/>
      <c r="K154" s="3"/>
      <c r="L154" s="3" t="s">
        <v>93</v>
      </c>
      <c r="M154" s="75"/>
      <c r="N154" s="75">
        <f>N149-N152</f>
        <v>-3.4732818603516513E-2</v>
      </c>
      <c r="O154" s="73"/>
      <c r="P154" s="3" t="s">
        <v>96</v>
      </c>
      <c r="Q154" s="75"/>
      <c r="R154" s="75">
        <f>R149-N152</f>
        <v>1.8328355153401708</v>
      </c>
      <c r="S154" s="3"/>
      <c r="T154" s="3"/>
      <c r="U154" s="3" t="s">
        <v>93</v>
      </c>
      <c r="V154" s="75"/>
      <c r="W154" s="75">
        <f>W149-W152</f>
        <v>7.564767201741418E-2</v>
      </c>
      <c r="X154" s="73"/>
      <c r="Y154" s="3" t="s">
        <v>96</v>
      </c>
      <c r="Z154" s="75"/>
      <c r="AA154" s="75">
        <f>AA149-W152</f>
        <v>0.63516712188720703</v>
      </c>
      <c r="AB154" s="3"/>
      <c r="AC154" s="3"/>
      <c r="AD154" s="3" t="s">
        <v>93</v>
      </c>
      <c r="AE154" s="75"/>
      <c r="AF154" s="75">
        <f>AF149-AF152</f>
        <v>-2.0869572957355587E-2</v>
      </c>
      <c r="AG154" s="73"/>
      <c r="AH154" s="3" t="s">
        <v>96</v>
      </c>
      <c r="AI154" s="75"/>
      <c r="AJ154" s="75">
        <f>AJ149-AF152</f>
        <v>1.1077766418457031</v>
      </c>
      <c r="AK154" s="3"/>
      <c r="AL154" s="3"/>
    </row>
    <row r="155" spans="1:38" x14ac:dyDescent="0.2">
      <c r="A155" s="3"/>
      <c r="B155" s="76"/>
      <c r="C155" s="3" t="s">
        <v>94</v>
      </c>
      <c r="D155" s="75"/>
      <c r="E155" s="75">
        <f>E150-E152</f>
        <v>-9.9263403150769314E-2</v>
      </c>
      <c r="F155" s="73"/>
      <c r="G155" s="75" t="s">
        <v>97</v>
      </c>
      <c r="H155" s="75"/>
      <c r="I155" s="75">
        <f>I150-E152</f>
        <v>0.93683571285671885</v>
      </c>
      <c r="J155" s="3"/>
      <c r="K155" s="3"/>
      <c r="L155" s="3" t="s">
        <v>94</v>
      </c>
      <c r="M155" s="75"/>
      <c r="N155" s="75">
        <f>N150-N152</f>
        <v>0.14156277974446763</v>
      </c>
      <c r="O155" s="73"/>
      <c r="P155" s="3" t="s">
        <v>97</v>
      </c>
      <c r="Q155" s="75"/>
      <c r="R155" s="75">
        <f>R150-N152</f>
        <v>1.656178156534831</v>
      </c>
      <c r="S155" s="3"/>
      <c r="T155" s="3"/>
      <c r="U155" s="3" t="s">
        <v>94</v>
      </c>
      <c r="V155" s="75"/>
      <c r="W155" s="75">
        <f>W150-W152</f>
        <v>-0.11959520975748816</v>
      </c>
      <c r="X155" s="73"/>
      <c r="Y155" s="3" t="s">
        <v>97</v>
      </c>
      <c r="Z155" s="75"/>
      <c r="AA155" s="75">
        <f>AA150-W152</f>
        <v>0.69716358184814453</v>
      </c>
      <c r="AB155" s="3"/>
      <c r="AC155" s="3"/>
      <c r="AD155" s="3" t="s">
        <v>94</v>
      </c>
      <c r="AE155" s="75"/>
      <c r="AF155" s="75">
        <f>AF150-AF152</f>
        <v>-6.0846328735351562E-2</v>
      </c>
      <c r="AG155" s="73"/>
      <c r="AH155" s="3" t="s">
        <v>97</v>
      </c>
      <c r="AI155" s="75"/>
      <c r="AJ155" s="75">
        <f>AJ150-AF152</f>
        <v>0.75701459248860559</v>
      </c>
      <c r="AK155" s="3"/>
      <c r="AL155" s="3"/>
    </row>
    <row r="156" spans="1:38" x14ac:dyDescent="0.2">
      <c r="A156" s="3"/>
      <c r="B156" s="76"/>
      <c r="C156" s="3" t="s">
        <v>95</v>
      </c>
      <c r="D156" s="3"/>
      <c r="E156" s="75">
        <f>E151-E152</f>
        <v>3.2031801011838112E-3</v>
      </c>
      <c r="F156" s="73"/>
      <c r="G156" s="75" t="s">
        <v>98</v>
      </c>
      <c r="H156" s="75"/>
      <c r="I156" s="75">
        <f>I151-E152</f>
        <v>1.3600662019517697</v>
      </c>
      <c r="J156" s="3"/>
      <c r="K156" s="3"/>
      <c r="L156" s="3" t="s">
        <v>95</v>
      </c>
      <c r="M156" s="3"/>
      <c r="N156" s="75">
        <f>N151-N152</f>
        <v>-0.10682996114095022</v>
      </c>
      <c r="O156" s="73"/>
      <c r="P156" s="3" t="s">
        <v>98</v>
      </c>
      <c r="Q156" s="3"/>
      <c r="R156" s="75">
        <f>R151-N152</f>
        <v>1.9744809468587254</v>
      </c>
      <c r="S156" s="3"/>
      <c r="T156" s="3"/>
      <c r="U156" s="3" t="s">
        <v>95</v>
      </c>
      <c r="V156" s="3"/>
      <c r="W156" s="75">
        <f>W151-W152</f>
        <v>4.3947537740073983E-2</v>
      </c>
      <c r="X156" s="3"/>
      <c r="Y156" s="3" t="s">
        <v>98</v>
      </c>
      <c r="Z156" s="3"/>
      <c r="AA156" s="75">
        <f>AA151-W152</f>
        <v>0.55694866180419922</v>
      </c>
      <c r="AB156" s="3"/>
      <c r="AC156" s="3"/>
      <c r="AD156" s="3" t="s">
        <v>95</v>
      </c>
      <c r="AE156" s="3"/>
      <c r="AF156" s="75">
        <f>AF151-AF152</f>
        <v>8.1715901692707149E-2</v>
      </c>
      <c r="AG156" s="3"/>
      <c r="AH156" s="3" t="s">
        <v>98</v>
      </c>
      <c r="AI156" s="3"/>
      <c r="AJ156" s="75">
        <f>AJ151-AF152</f>
        <v>1.0115833282470703</v>
      </c>
      <c r="AK156" s="3"/>
      <c r="AL156" s="3"/>
    </row>
    <row r="157" spans="1:38" x14ac:dyDescent="0.2">
      <c r="A157" s="3"/>
      <c r="B157" s="78"/>
      <c r="C157" s="3"/>
      <c r="D157" s="75"/>
      <c r="E157" s="75"/>
      <c r="F157" s="73"/>
      <c r="G157" s="75"/>
      <c r="H157" s="75"/>
      <c r="I157" s="75"/>
      <c r="J157" s="3"/>
      <c r="K157" s="3"/>
      <c r="L157" s="3"/>
      <c r="M157" s="75"/>
      <c r="N157" s="75"/>
      <c r="O157" s="73"/>
      <c r="P157" s="3"/>
      <c r="Q157" s="75"/>
      <c r="R157" s="75"/>
      <c r="S157" s="3"/>
      <c r="T157" s="3"/>
      <c r="U157" s="3"/>
      <c r="V157" s="75"/>
      <c r="W157" s="75"/>
      <c r="X157" s="3"/>
      <c r="Y157" s="3"/>
      <c r="Z157" s="75"/>
      <c r="AA157" s="75"/>
      <c r="AB157" s="3"/>
      <c r="AC157" s="3"/>
      <c r="AD157" s="3"/>
      <c r="AE157" s="75"/>
      <c r="AF157" s="75"/>
      <c r="AG157" s="3"/>
      <c r="AH157" s="3"/>
      <c r="AI157" s="75"/>
      <c r="AJ157" s="75"/>
      <c r="AK157" s="3"/>
      <c r="AL157" s="3"/>
    </row>
    <row r="158" spans="1:38" ht="51" x14ac:dyDescent="0.2">
      <c r="A158" s="79" t="s">
        <v>264</v>
      </c>
      <c r="B158" s="82" t="s">
        <v>300</v>
      </c>
      <c r="C158" s="3" t="s">
        <v>93</v>
      </c>
      <c r="D158" s="75"/>
      <c r="E158" s="80">
        <f>2^-E154</f>
        <v>0.93558444250599615</v>
      </c>
      <c r="F158" s="73"/>
      <c r="G158" s="75" t="s">
        <v>96</v>
      </c>
      <c r="H158" s="75"/>
      <c r="I158" s="75">
        <f>2^-I154</f>
        <v>0.27364076873862486</v>
      </c>
      <c r="J158" s="3"/>
      <c r="K158" s="3"/>
      <c r="L158" s="3" t="s">
        <v>93</v>
      </c>
      <c r="M158" s="75"/>
      <c r="N158" s="80">
        <f>2^-N154</f>
        <v>1.024367096743775</v>
      </c>
      <c r="O158" s="73"/>
      <c r="P158" s="3" t="s">
        <v>96</v>
      </c>
      <c r="Q158" s="75"/>
      <c r="R158" s="80">
        <f>2^-R154</f>
        <v>0.28071235829336316</v>
      </c>
      <c r="S158" s="3"/>
      <c r="T158" s="3"/>
      <c r="U158" s="3" t="s">
        <v>93</v>
      </c>
      <c r="V158" s="75"/>
      <c r="W158" s="80">
        <f>2^-W154</f>
        <v>0.94891602651321716</v>
      </c>
      <c r="X158" s="3"/>
      <c r="Y158" s="3" t="s">
        <v>96</v>
      </c>
      <c r="Z158" s="75"/>
      <c r="AA158" s="80">
        <f>2^-AA154</f>
        <v>0.64386622492945067</v>
      </c>
      <c r="AB158" s="3"/>
      <c r="AC158" s="3"/>
      <c r="AD158" s="3" t="s">
        <v>93</v>
      </c>
      <c r="AE158" s="75"/>
      <c r="AF158" s="80">
        <f>2^-AF154</f>
        <v>1.0145708200208106</v>
      </c>
      <c r="AG158" s="3"/>
      <c r="AH158" s="3" t="s">
        <v>96</v>
      </c>
      <c r="AI158" s="75"/>
      <c r="AJ158" s="80">
        <f>2^-AJ154</f>
        <v>0.46400857051660271</v>
      </c>
      <c r="AK158" s="3"/>
      <c r="AL158" s="3"/>
    </row>
    <row r="159" spans="1:38" x14ac:dyDescent="0.2">
      <c r="A159" s="79"/>
      <c r="B159" s="82"/>
      <c r="C159" s="3" t="s">
        <v>94</v>
      </c>
      <c r="D159" s="75"/>
      <c r="E159" s="80">
        <f>2^-E155</f>
        <v>1.0712263868002945</v>
      </c>
      <c r="F159" s="73"/>
      <c r="G159" s="75" t="s">
        <v>97</v>
      </c>
      <c r="H159" s="75"/>
      <c r="I159" s="75">
        <f>2^-I155</f>
        <v>0.52237736385646671</v>
      </c>
      <c r="J159" s="3"/>
      <c r="K159" s="3"/>
      <c r="L159" s="3" t="s">
        <v>94</v>
      </c>
      <c r="M159" s="75"/>
      <c r="N159" s="80">
        <f>2^-N155</f>
        <v>0.90653662980803873</v>
      </c>
      <c r="O159" s="73"/>
      <c r="P159" s="3" t="s">
        <v>97</v>
      </c>
      <c r="Q159" s="75"/>
      <c r="R159" s="80">
        <f>2^-R155</f>
        <v>0.31727853877145606</v>
      </c>
      <c r="S159" s="3"/>
      <c r="T159" s="3"/>
      <c r="U159" s="3" t="s">
        <v>94</v>
      </c>
      <c r="V159" s="75"/>
      <c r="W159" s="80">
        <f>2^-W155</f>
        <v>1.0864299900835102</v>
      </c>
      <c r="X159" s="3"/>
      <c r="Y159" s="3" t="s">
        <v>97</v>
      </c>
      <c r="Z159" s="75"/>
      <c r="AA159" s="80">
        <f>2^-AA155</f>
        <v>0.61678364612619274</v>
      </c>
      <c r="AB159" s="3"/>
      <c r="AC159" s="3"/>
      <c r="AD159" s="3" t="s">
        <v>94</v>
      </c>
      <c r="AE159" s="75"/>
      <c r="AF159" s="80">
        <f>2^-AF155</f>
        <v>1.0430774823327995</v>
      </c>
      <c r="AG159" s="3"/>
      <c r="AH159" s="3" t="s">
        <v>97</v>
      </c>
      <c r="AI159" s="75"/>
      <c r="AJ159" s="80">
        <f>2^-AJ155</f>
        <v>0.59171952575547948</v>
      </c>
      <c r="AK159" s="3"/>
      <c r="AL159" s="3"/>
    </row>
    <row r="160" spans="1:38" x14ac:dyDescent="0.2">
      <c r="A160" s="79"/>
      <c r="B160" s="82"/>
      <c r="C160" s="3" t="s">
        <v>95</v>
      </c>
      <c r="D160" s="3"/>
      <c r="E160" s="80">
        <f>2^-E156</f>
        <v>0.99778218773197069</v>
      </c>
      <c r="F160" s="73"/>
      <c r="G160" s="75" t="s">
        <v>98</v>
      </c>
      <c r="H160" s="75"/>
      <c r="I160" s="75">
        <f>2^-I156</f>
        <v>0.38956441320664442</v>
      </c>
      <c r="J160" s="3"/>
      <c r="K160" s="3"/>
      <c r="L160" s="3" t="s">
        <v>95</v>
      </c>
      <c r="M160" s="3"/>
      <c r="N160" s="80">
        <f>2^-N156</f>
        <v>1.0768594479526015</v>
      </c>
      <c r="O160" s="73"/>
      <c r="P160" s="3" t="s">
        <v>98</v>
      </c>
      <c r="Q160" s="3"/>
      <c r="R160" s="80">
        <f>2^-R156</f>
        <v>0.25446145675793014</v>
      </c>
      <c r="S160" s="3"/>
      <c r="T160" s="3"/>
      <c r="U160" s="3" t="s">
        <v>95</v>
      </c>
      <c r="V160" s="3"/>
      <c r="W160" s="80">
        <f>2^-W156</f>
        <v>0.9699971827434869</v>
      </c>
      <c r="X160" s="3"/>
      <c r="Y160" s="3" t="s">
        <v>98</v>
      </c>
      <c r="Z160" s="3"/>
      <c r="AA160" s="80">
        <f>2^-AA156</f>
        <v>0.67973830896020504</v>
      </c>
      <c r="AB160" s="3"/>
      <c r="AC160" s="3"/>
      <c r="AD160" s="3" t="s">
        <v>95</v>
      </c>
      <c r="AE160" s="3"/>
      <c r="AF160" s="80">
        <f>2^-AF156</f>
        <v>0.94493310073701287</v>
      </c>
      <c r="AG160" s="3"/>
      <c r="AH160" s="3" t="s">
        <v>98</v>
      </c>
      <c r="AI160" s="3"/>
      <c r="AJ160" s="80">
        <f>2^-AJ156</f>
        <v>0.49600159731170029</v>
      </c>
      <c r="AK160" s="3"/>
      <c r="AL160" s="3"/>
    </row>
    <row r="161" spans="1:38" x14ac:dyDescent="0.2">
      <c r="A161" s="4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spans="1:38" x14ac:dyDescent="0.2">
      <c r="A162" s="4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spans="1:38" x14ac:dyDescent="0.2">
      <c r="A163" s="4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spans="1:38" x14ac:dyDescent="0.2">
      <c r="A164" s="4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spans="1:38" x14ac:dyDescent="0.2">
      <c r="A165" s="81" t="s">
        <v>313</v>
      </c>
      <c r="B165" s="7"/>
      <c r="C165" s="4" t="s">
        <v>303</v>
      </c>
      <c r="D165" s="3"/>
      <c r="E165" s="3"/>
      <c r="F165" s="73"/>
      <c r="G165" s="3"/>
      <c r="H165" s="3"/>
      <c r="I165" s="3"/>
      <c r="J165" s="3"/>
      <c r="K165" s="3"/>
      <c r="L165" s="4" t="s">
        <v>304</v>
      </c>
      <c r="M165" s="3"/>
      <c r="N165" s="3"/>
      <c r="O165" s="3"/>
      <c r="P165" s="3"/>
      <c r="Q165" s="3"/>
      <c r="R165" s="3"/>
      <c r="S165" s="3"/>
      <c r="T165" s="3"/>
      <c r="U165" s="4" t="s">
        <v>305</v>
      </c>
      <c r="V165" s="3"/>
      <c r="W165" s="3"/>
      <c r="X165" s="3"/>
      <c r="Y165" s="3"/>
      <c r="Z165" s="3"/>
      <c r="AA165" s="3"/>
      <c r="AB165" s="3"/>
      <c r="AC165" s="3"/>
      <c r="AD165" s="4" t="s">
        <v>306</v>
      </c>
      <c r="AE165" s="3"/>
      <c r="AF165" s="3"/>
      <c r="AG165" s="3"/>
      <c r="AH165" s="3"/>
      <c r="AI165" s="3"/>
      <c r="AJ165" s="3"/>
      <c r="AK165" s="3"/>
      <c r="AL165" s="3"/>
    </row>
    <row r="166" spans="1:38" x14ac:dyDescent="0.2">
      <c r="A166" s="4"/>
      <c r="B166" s="7"/>
      <c r="C166" s="3"/>
      <c r="D166" s="74" t="s">
        <v>267</v>
      </c>
      <c r="E166" s="74" t="s">
        <v>313</v>
      </c>
      <c r="F166" s="73"/>
      <c r="G166" s="3"/>
      <c r="H166" s="74" t="s">
        <v>267</v>
      </c>
      <c r="I166" s="74" t="s">
        <v>313</v>
      </c>
      <c r="J166" s="3"/>
      <c r="K166" s="3"/>
      <c r="L166" s="3"/>
      <c r="M166" s="74" t="s">
        <v>267</v>
      </c>
      <c r="N166" s="74" t="s">
        <v>313</v>
      </c>
      <c r="O166" s="73"/>
      <c r="P166" s="3"/>
      <c r="Q166" s="74" t="s">
        <v>267</v>
      </c>
      <c r="R166" s="74" t="s">
        <v>313</v>
      </c>
      <c r="S166" s="3"/>
      <c r="T166" s="3"/>
      <c r="U166" s="3"/>
      <c r="V166" s="74" t="s">
        <v>267</v>
      </c>
      <c r="W166" s="74" t="s">
        <v>313</v>
      </c>
      <c r="X166" s="73"/>
      <c r="Y166" s="3"/>
      <c r="Z166" s="74" t="s">
        <v>267</v>
      </c>
      <c r="AA166" s="74" t="s">
        <v>313</v>
      </c>
      <c r="AB166" s="3"/>
      <c r="AC166" s="3"/>
      <c r="AD166" s="3"/>
      <c r="AE166" s="74" t="s">
        <v>267</v>
      </c>
      <c r="AF166" s="74" t="s">
        <v>313</v>
      </c>
      <c r="AG166" s="73"/>
      <c r="AH166" s="3"/>
      <c r="AI166" s="74" t="s">
        <v>267</v>
      </c>
      <c r="AJ166" s="74" t="s">
        <v>313</v>
      </c>
      <c r="AK166" s="3"/>
      <c r="AL166" s="3"/>
    </row>
    <row r="167" spans="1:38" x14ac:dyDescent="0.2">
      <c r="A167" s="3"/>
      <c r="B167" s="71" t="s">
        <v>270</v>
      </c>
      <c r="C167" s="3" t="s">
        <v>271</v>
      </c>
      <c r="D167" s="75">
        <v>18.767936706542969</v>
      </c>
      <c r="E167" s="75">
        <v>24.206901550292969</v>
      </c>
      <c r="F167" s="73"/>
      <c r="G167" s="3" t="s">
        <v>272</v>
      </c>
      <c r="H167" s="75">
        <v>19.117246627807617</v>
      </c>
      <c r="I167" s="75">
        <v>24.590896606445312</v>
      </c>
      <c r="J167" s="3"/>
      <c r="K167" s="3"/>
      <c r="L167" s="3" t="s">
        <v>271</v>
      </c>
      <c r="M167" s="75">
        <v>20.599353790283203</v>
      </c>
      <c r="N167" s="75">
        <v>24.673040390014648</v>
      </c>
      <c r="O167" s="73"/>
      <c r="P167" s="3" t="s">
        <v>272</v>
      </c>
      <c r="Q167" s="75">
        <v>21.365575790405273</v>
      </c>
      <c r="R167" s="75">
        <v>25.982454299926758</v>
      </c>
      <c r="S167" s="3"/>
      <c r="T167" s="3"/>
      <c r="U167" s="3" t="s">
        <v>271</v>
      </c>
      <c r="V167" s="75">
        <v>19.7607421875</v>
      </c>
      <c r="W167" s="75">
        <v>24.403360366821289</v>
      </c>
      <c r="X167" s="73"/>
      <c r="Y167" s="3" t="s">
        <v>272</v>
      </c>
      <c r="Z167" s="75">
        <v>20.507061004638672</v>
      </c>
      <c r="AA167" s="75">
        <v>25.820705413818359</v>
      </c>
      <c r="AB167" s="3"/>
      <c r="AC167" s="3"/>
      <c r="AD167" s="3" t="s">
        <v>271</v>
      </c>
      <c r="AE167" s="75">
        <v>21.120498657226562</v>
      </c>
      <c r="AF167" s="75">
        <v>25.166767120361328</v>
      </c>
      <c r="AG167" s="73"/>
      <c r="AH167" s="3" t="s">
        <v>272</v>
      </c>
      <c r="AI167" s="75">
        <v>21.912839889526367</v>
      </c>
      <c r="AJ167" s="75">
        <v>27.090688705444336</v>
      </c>
      <c r="AK167" s="3"/>
      <c r="AL167" s="3"/>
    </row>
    <row r="168" spans="1:38" x14ac:dyDescent="0.2">
      <c r="A168" s="3"/>
      <c r="B168" s="71"/>
      <c r="C168" s="3" t="s">
        <v>273</v>
      </c>
      <c r="D168" s="75">
        <v>18.719455718994141</v>
      </c>
      <c r="E168" s="75">
        <v>24.024641036987305</v>
      </c>
      <c r="F168" s="73"/>
      <c r="G168" s="3" t="s">
        <v>274</v>
      </c>
      <c r="H168" s="75">
        <v>19.362281799316406</v>
      </c>
      <c r="I168" s="75">
        <v>24.534990310668945</v>
      </c>
      <c r="J168" s="3"/>
      <c r="K168" s="3"/>
      <c r="L168" s="3" t="s">
        <v>273</v>
      </c>
      <c r="M168" s="75">
        <v>20.12476921081543</v>
      </c>
      <c r="N168" s="75">
        <v>24.712966918945312</v>
      </c>
      <c r="O168" s="73"/>
      <c r="P168" s="3" t="s">
        <v>274</v>
      </c>
      <c r="Q168" s="75">
        <v>21.352090835571289</v>
      </c>
      <c r="R168" s="75">
        <v>26.110614776611328</v>
      </c>
      <c r="S168" s="3"/>
      <c r="T168" s="3"/>
      <c r="U168" s="3" t="s">
        <v>273</v>
      </c>
      <c r="V168" s="75">
        <v>19.961606979370117</v>
      </c>
      <c r="W168" s="75">
        <v>24.293624877929688</v>
      </c>
      <c r="X168" s="73"/>
      <c r="Y168" s="3" t="s">
        <v>274</v>
      </c>
      <c r="Z168" s="75">
        <v>20.706787109375</v>
      </c>
      <c r="AA168" s="75">
        <v>25.745080947875977</v>
      </c>
      <c r="AB168" s="3"/>
      <c r="AC168" s="3"/>
      <c r="AD168" s="3" t="s">
        <v>273</v>
      </c>
      <c r="AE168" s="75">
        <v>20.93065071105957</v>
      </c>
      <c r="AF168" s="75">
        <v>25.146190643310547</v>
      </c>
      <c r="AG168" s="73"/>
      <c r="AH168" s="3" t="s">
        <v>274</v>
      </c>
      <c r="AI168" s="75">
        <v>22.099905014038086</v>
      </c>
      <c r="AJ168" s="75">
        <v>26.976167678833008</v>
      </c>
      <c r="AK168" s="3"/>
      <c r="AL168" s="3"/>
    </row>
    <row r="169" spans="1:38" x14ac:dyDescent="0.2">
      <c r="A169" s="3"/>
      <c r="B169" s="71"/>
      <c r="C169" s="3" t="s">
        <v>275</v>
      </c>
      <c r="D169" s="75">
        <v>18.991767883300781</v>
      </c>
      <c r="E169" s="75">
        <v>24.106710433959961</v>
      </c>
      <c r="F169" s="73"/>
      <c r="G169" s="3" t="s">
        <v>276</v>
      </c>
      <c r="H169" s="75">
        <v>19.334661483764648</v>
      </c>
      <c r="I169" s="75">
        <v>24.554813385009766</v>
      </c>
      <c r="J169" s="3"/>
      <c r="K169" s="3"/>
      <c r="L169" s="3" t="s">
        <v>275</v>
      </c>
      <c r="M169" s="75">
        <v>20.787172317504883</v>
      </c>
      <c r="N169" s="75">
        <v>24.790180206298828</v>
      </c>
      <c r="O169" s="73"/>
      <c r="P169" s="3" t="s">
        <v>276</v>
      </c>
      <c r="Q169" s="75">
        <v>21.442062377929688</v>
      </c>
      <c r="R169" s="75">
        <v>26.014328002929688</v>
      </c>
      <c r="S169" s="3"/>
      <c r="T169" s="3"/>
      <c r="U169" s="3" t="s">
        <v>275</v>
      </c>
      <c r="V169" s="75">
        <v>19.771329879760742</v>
      </c>
      <c r="W169" s="75">
        <v>24.469217300415039</v>
      </c>
      <c r="X169" s="73"/>
      <c r="Y169" s="3" t="s">
        <v>276</v>
      </c>
      <c r="Z169" s="75">
        <v>20.381772994995117</v>
      </c>
      <c r="AA169" s="75">
        <v>25.779294967651367</v>
      </c>
      <c r="AB169" s="3"/>
      <c r="AC169" s="3"/>
      <c r="AD169" s="3" t="s">
        <v>275</v>
      </c>
      <c r="AE169" s="75">
        <v>21.380411148071289</v>
      </c>
      <c r="AF169" s="75">
        <v>25.267826080322266</v>
      </c>
      <c r="AG169" s="73"/>
      <c r="AH169" s="3" t="s">
        <v>276</v>
      </c>
      <c r="AI169" s="75">
        <v>22.18964958190918</v>
      </c>
      <c r="AJ169" s="75">
        <v>27.120176315307617</v>
      </c>
      <c r="AK169" s="3"/>
      <c r="AL169" s="3"/>
    </row>
    <row r="170" spans="1:38" x14ac:dyDescent="0.2">
      <c r="A170" s="3"/>
      <c r="B170" s="71"/>
      <c r="C170" s="3" t="s">
        <v>277</v>
      </c>
      <c r="D170" s="75">
        <v>19.754444122314453</v>
      </c>
      <c r="E170" s="75">
        <v>24.732139587402344</v>
      </c>
      <c r="F170" s="73"/>
      <c r="G170" s="3" t="s">
        <v>278</v>
      </c>
      <c r="H170" s="75">
        <v>20.376422882080078</v>
      </c>
      <c r="I170" s="75">
        <v>25.87969970703125</v>
      </c>
      <c r="J170" s="3"/>
      <c r="K170" s="3"/>
      <c r="L170" s="3" t="s">
        <v>277</v>
      </c>
      <c r="M170" s="75">
        <v>20.071464538574219</v>
      </c>
      <c r="N170" s="75">
        <v>24.925317764282227</v>
      </c>
      <c r="O170" s="73"/>
      <c r="P170" s="3" t="s">
        <v>278</v>
      </c>
      <c r="Q170" s="75">
        <v>21.457618713378906</v>
      </c>
      <c r="R170" s="75">
        <v>26.252466201782227</v>
      </c>
      <c r="S170" s="3"/>
      <c r="T170" s="3"/>
      <c r="U170" s="3" t="s">
        <v>277</v>
      </c>
      <c r="V170" s="75">
        <v>19.98393440246582</v>
      </c>
      <c r="W170" s="75">
        <v>24.139045715332031</v>
      </c>
      <c r="X170" s="73"/>
      <c r="Y170" s="3" t="s">
        <v>278</v>
      </c>
      <c r="Z170" s="75">
        <v>20.75520133972168</v>
      </c>
      <c r="AA170" s="75">
        <v>25.53184700012207</v>
      </c>
      <c r="AB170" s="3"/>
      <c r="AC170" s="3"/>
      <c r="AD170" s="3" t="s">
        <v>277</v>
      </c>
      <c r="AE170" s="75">
        <v>21.04963493347168</v>
      </c>
      <c r="AF170" s="75">
        <v>25.481563568115234</v>
      </c>
      <c r="AG170" s="73"/>
      <c r="AH170" s="3" t="s">
        <v>278</v>
      </c>
      <c r="AI170" s="75">
        <v>20.892269134521484</v>
      </c>
      <c r="AJ170" s="75">
        <v>26.940038681030273</v>
      </c>
      <c r="AK170" s="3"/>
      <c r="AL170" s="3"/>
    </row>
    <row r="171" spans="1:38" x14ac:dyDescent="0.2">
      <c r="A171" s="3"/>
      <c r="B171" s="71"/>
      <c r="C171" s="3" t="s">
        <v>279</v>
      </c>
      <c r="D171" s="75">
        <v>19.983785629272461</v>
      </c>
      <c r="E171" s="75">
        <v>24.829626083374023</v>
      </c>
      <c r="F171" s="73"/>
      <c r="G171" s="3" t="s">
        <v>280</v>
      </c>
      <c r="H171" s="75">
        <v>20.858386993408203</v>
      </c>
      <c r="I171" s="75">
        <v>25.928510665893555</v>
      </c>
      <c r="J171" s="3"/>
      <c r="K171" s="3"/>
      <c r="L171" s="3" t="s">
        <v>279</v>
      </c>
      <c r="M171" s="75">
        <v>20.316980361938477</v>
      </c>
      <c r="N171" s="75">
        <v>24.522384643554688</v>
      </c>
      <c r="O171" s="73"/>
      <c r="P171" s="3" t="s">
        <v>280</v>
      </c>
      <c r="Q171" s="75">
        <v>21.333011627197266</v>
      </c>
      <c r="R171" s="75">
        <v>26.301874160766602</v>
      </c>
      <c r="S171" s="3"/>
      <c r="T171" s="3"/>
      <c r="U171" s="3" t="s">
        <v>279</v>
      </c>
      <c r="V171" s="75">
        <v>20.718984603881836</v>
      </c>
      <c r="W171" s="75">
        <v>24.672939300537109</v>
      </c>
      <c r="X171" s="73"/>
      <c r="Y171" s="3" t="s">
        <v>280</v>
      </c>
      <c r="Z171" s="75">
        <v>20.813554763793945</v>
      </c>
      <c r="AA171" s="75">
        <v>26.049196243286133</v>
      </c>
      <c r="AB171" s="3"/>
      <c r="AC171" s="3"/>
      <c r="AD171" s="3" t="s">
        <v>279</v>
      </c>
      <c r="AE171" s="75">
        <v>21.125112533569336</v>
      </c>
      <c r="AF171" s="75">
        <v>25.470514297485352</v>
      </c>
      <c r="AG171" s="73"/>
      <c r="AH171" s="3" t="s">
        <v>280</v>
      </c>
      <c r="AI171" s="75">
        <v>21.789167404174805</v>
      </c>
      <c r="AJ171" s="75">
        <v>26.671859741210938</v>
      </c>
      <c r="AK171" s="3"/>
      <c r="AL171" s="3"/>
    </row>
    <row r="172" spans="1:38" x14ac:dyDescent="0.2">
      <c r="A172" s="3"/>
      <c r="B172" s="71"/>
      <c r="C172" s="3" t="s">
        <v>281</v>
      </c>
      <c r="D172" s="75">
        <v>19.881284713745117</v>
      </c>
      <c r="E172" s="75">
        <v>24.845052719116211</v>
      </c>
      <c r="F172" s="73"/>
      <c r="G172" s="3" t="s">
        <v>282</v>
      </c>
      <c r="H172" s="75">
        <v>21.207798004150391</v>
      </c>
      <c r="I172" s="75">
        <v>25.924676895141602</v>
      </c>
      <c r="J172" s="3"/>
      <c r="K172" s="3"/>
      <c r="L172" s="3" t="s">
        <v>281</v>
      </c>
      <c r="M172" s="75">
        <v>20.118886947631836</v>
      </c>
      <c r="N172" s="75">
        <v>24.446844100952148</v>
      </c>
      <c r="O172" s="73"/>
      <c r="P172" s="3" t="s">
        <v>282</v>
      </c>
      <c r="Q172" s="75">
        <v>21.239017486572266</v>
      </c>
      <c r="R172" s="75">
        <v>26.568288803100586</v>
      </c>
      <c r="S172" s="3"/>
      <c r="T172" s="3"/>
      <c r="U172" s="3" t="s">
        <v>281</v>
      </c>
      <c r="V172" s="75">
        <v>19.644737243652344</v>
      </c>
      <c r="W172" s="75">
        <v>24.381175994873047</v>
      </c>
      <c r="X172" s="73"/>
      <c r="Y172" s="3" t="s">
        <v>282</v>
      </c>
      <c r="Z172" s="75">
        <v>21.108623504638672</v>
      </c>
      <c r="AA172" s="75">
        <v>26.602359771728516</v>
      </c>
      <c r="AB172" s="3"/>
      <c r="AC172" s="3"/>
      <c r="AD172" s="3" t="s">
        <v>281</v>
      </c>
      <c r="AE172" s="75">
        <v>21.212627410888672</v>
      </c>
      <c r="AF172" s="75">
        <v>25.386955261230469</v>
      </c>
      <c r="AG172" s="73"/>
      <c r="AH172" s="3" t="s">
        <v>282</v>
      </c>
      <c r="AI172" s="75">
        <v>21.939716339111328</v>
      </c>
      <c r="AJ172" s="75">
        <v>26.568002700805664</v>
      </c>
      <c r="AK172" s="3"/>
      <c r="AL172" s="3"/>
    </row>
    <row r="173" spans="1:38" x14ac:dyDescent="0.2">
      <c r="A173" s="3"/>
      <c r="B173" s="71"/>
      <c r="C173" s="3" t="s">
        <v>283</v>
      </c>
      <c r="D173" s="75">
        <v>20.436664581298828</v>
      </c>
      <c r="E173" s="75">
        <v>25.424396514892578</v>
      </c>
      <c r="F173" s="73"/>
      <c r="G173" s="3" t="s">
        <v>284</v>
      </c>
      <c r="H173" s="75">
        <v>19.625190734863281</v>
      </c>
      <c r="I173" s="75">
        <v>25.218101501464844</v>
      </c>
      <c r="J173" s="3"/>
      <c r="K173" s="3"/>
      <c r="L173" s="3" t="s">
        <v>283</v>
      </c>
      <c r="M173" s="75">
        <v>19.849126815795898</v>
      </c>
      <c r="N173" s="75">
        <v>24.233478546142578</v>
      </c>
      <c r="O173" s="73"/>
      <c r="P173" s="3" t="s">
        <v>284</v>
      </c>
      <c r="Q173" s="75">
        <v>20.456079483032227</v>
      </c>
      <c r="R173" s="75">
        <v>25.940433502197266</v>
      </c>
      <c r="S173" s="3"/>
      <c r="T173" s="3"/>
      <c r="U173" s="3" t="s">
        <v>283</v>
      </c>
      <c r="V173" s="75">
        <v>20.071924209594727</v>
      </c>
      <c r="W173" s="75">
        <v>24.81787109375</v>
      </c>
      <c r="X173" s="73"/>
      <c r="Y173" s="3" t="s">
        <v>284</v>
      </c>
      <c r="Z173" s="75">
        <v>20.424751281738281</v>
      </c>
      <c r="AA173" s="75">
        <v>26.009160995483398</v>
      </c>
      <c r="AB173" s="3"/>
      <c r="AC173" s="3"/>
      <c r="AD173" s="3" t="s">
        <v>283</v>
      </c>
      <c r="AE173" s="75">
        <v>20.571361541748047</v>
      </c>
      <c r="AF173" s="75">
        <v>24.866104125976562</v>
      </c>
      <c r="AG173" s="73"/>
      <c r="AH173" s="3" t="s">
        <v>284</v>
      </c>
      <c r="AI173" s="75">
        <v>20.741426467895508</v>
      </c>
      <c r="AJ173" s="75">
        <v>25.524482727050781</v>
      </c>
      <c r="AK173" s="3"/>
      <c r="AL173" s="3"/>
    </row>
    <row r="174" spans="1:38" x14ac:dyDescent="0.2">
      <c r="A174" s="3"/>
      <c r="B174" s="71"/>
      <c r="C174" s="3" t="s">
        <v>285</v>
      </c>
      <c r="D174" s="75">
        <v>20.752986907958984</v>
      </c>
      <c r="E174" s="75">
        <v>25.303709030151367</v>
      </c>
      <c r="F174" s="73"/>
      <c r="G174" s="3" t="s">
        <v>286</v>
      </c>
      <c r="H174" s="75">
        <v>19.968851089477539</v>
      </c>
      <c r="I174" s="75">
        <v>25.258678436279297</v>
      </c>
      <c r="J174" s="3"/>
      <c r="K174" s="3"/>
      <c r="L174" s="3" t="s">
        <v>285</v>
      </c>
      <c r="M174" s="75">
        <v>19.592689514160156</v>
      </c>
      <c r="N174" s="75">
        <v>24.312017440795898</v>
      </c>
      <c r="O174" s="73"/>
      <c r="P174" s="3" t="s">
        <v>286</v>
      </c>
      <c r="Q174" s="75">
        <v>20.378273010253906</v>
      </c>
      <c r="R174" s="75">
        <v>26.239093780517578</v>
      </c>
      <c r="S174" s="3"/>
      <c r="T174" s="3"/>
      <c r="U174" s="3" t="s">
        <v>285</v>
      </c>
      <c r="V174" s="75">
        <v>20.647645950317383</v>
      </c>
      <c r="W174" s="75">
        <v>24.795511245727539</v>
      </c>
      <c r="X174" s="73"/>
      <c r="Y174" s="3" t="s">
        <v>286</v>
      </c>
      <c r="Z174" s="75">
        <v>21.706817626953125</v>
      </c>
      <c r="AA174" s="75">
        <v>25.455146789550781</v>
      </c>
      <c r="AB174" s="3"/>
      <c r="AC174" s="3"/>
      <c r="AD174" s="3" t="s">
        <v>285</v>
      </c>
      <c r="AE174" s="75">
        <v>20.389692306518555</v>
      </c>
      <c r="AF174" s="75">
        <v>24.956928253173828</v>
      </c>
      <c r="AG174" s="73"/>
      <c r="AH174" s="3" t="s">
        <v>286</v>
      </c>
      <c r="AI174" s="75">
        <v>20.999399185180664</v>
      </c>
      <c r="AJ174" s="75">
        <v>25.540008544921875</v>
      </c>
      <c r="AK174" s="3"/>
      <c r="AL174" s="3"/>
    </row>
    <row r="175" spans="1:38" x14ac:dyDescent="0.2">
      <c r="A175" s="3"/>
      <c r="B175" s="71"/>
      <c r="C175" s="3" t="s">
        <v>287</v>
      </c>
      <c r="D175" s="75">
        <v>20.600679397583008</v>
      </c>
      <c r="E175" s="75">
        <v>24.945724487304688</v>
      </c>
      <c r="F175" s="73"/>
      <c r="G175" s="3" t="s">
        <v>288</v>
      </c>
      <c r="H175" s="75">
        <v>19.56202507019043</v>
      </c>
      <c r="I175" s="75">
        <v>25.278223037719727</v>
      </c>
      <c r="J175" s="3"/>
      <c r="K175" s="3"/>
      <c r="L175" s="3" t="s">
        <v>287</v>
      </c>
      <c r="M175" s="75">
        <v>19.639369964599609</v>
      </c>
      <c r="N175" s="75">
        <v>24.347763061523438</v>
      </c>
      <c r="O175" s="73"/>
      <c r="P175" s="3" t="s">
        <v>288</v>
      </c>
      <c r="Q175" s="75">
        <v>20.388704299926758</v>
      </c>
      <c r="R175" s="75">
        <v>26.081214904785156</v>
      </c>
      <c r="S175" s="3"/>
      <c r="T175" s="3"/>
      <c r="U175" s="3" t="s">
        <v>287</v>
      </c>
      <c r="V175" s="75">
        <v>20.251247406005859</v>
      </c>
      <c r="W175" s="75">
        <v>24.711030960083008</v>
      </c>
      <c r="X175" s="73"/>
      <c r="Y175" s="3" t="s">
        <v>288</v>
      </c>
      <c r="Z175" s="75">
        <v>21.476778030395508</v>
      </c>
      <c r="AA175" s="75">
        <v>25.36515998840332</v>
      </c>
      <c r="AB175" s="3"/>
      <c r="AC175" s="3"/>
      <c r="AD175" s="3" t="s">
        <v>287</v>
      </c>
      <c r="AE175" s="75">
        <v>20.251310348510742</v>
      </c>
      <c r="AF175" s="75">
        <v>24.983318328857422</v>
      </c>
      <c r="AG175" s="73"/>
      <c r="AH175" s="3" t="s">
        <v>288</v>
      </c>
      <c r="AI175" s="75">
        <v>21.046255111694336</v>
      </c>
      <c r="AJ175" s="75">
        <v>25.543819427490234</v>
      </c>
      <c r="AK175" s="3"/>
      <c r="AL175" s="3"/>
    </row>
    <row r="176" spans="1:38" x14ac:dyDescent="0.2">
      <c r="A176" s="3"/>
      <c r="B176" s="7"/>
      <c r="C176" s="3"/>
      <c r="D176" s="3"/>
      <c r="E176" s="3"/>
      <c r="F176" s="73"/>
      <c r="G176" s="3"/>
      <c r="H176" s="3"/>
      <c r="I176" s="3"/>
      <c r="J176" s="3"/>
      <c r="K176" s="3"/>
      <c r="L176" s="3"/>
      <c r="M176" s="3"/>
      <c r="N176" s="3"/>
      <c r="O176" s="73"/>
      <c r="P176" s="3"/>
      <c r="Q176" s="3"/>
      <c r="R176" s="3"/>
      <c r="S176" s="3"/>
      <c r="T176" s="3"/>
      <c r="U176" s="3"/>
      <c r="V176" s="3"/>
      <c r="W176" s="3"/>
      <c r="X176" s="73"/>
      <c r="Y176" s="3"/>
      <c r="Z176" s="3"/>
      <c r="AA176" s="3"/>
      <c r="AB176" s="3"/>
      <c r="AC176" s="3"/>
      <c r="AD176" s="3"/>
      <c r="AE176" s="3"/>
      <c r="AF176" s="3"/>
      <c r="AG176" s="73"/>
      <c r="AH176" s="3"/>
      <c r="AI176" s="3"/>
      <c r="AJ176" s="3"/>
      <c r="AK176" s="3"/>
      <c r="AL176" s="3"/>
    </row>
    <row r="177" spans="1:38" x14ac:dyDescent="0.2">
      <c r="A177" s="3"/>
      <c r="B177" s="71" t="s">
        <v>295</v>
      </c>
      <c r="C177" s="3" t="s">
        <v>93</v>
      </c>
      <c r="D177" s="75">
        <f>AVERAGE(D167:D169)</f>
        <v>18.826386769612629</v>
      </c>
      <c r="E177" s="75">
        <f>AVERAGE(E167:E169)</f>
        <v>24.112751007080078</v>
      </c>
      <c r="F177" s="73"/>
      <c r="G177" s="3" t="s">
        <v>96</v>
      </c>
      <c r="H177" s="75">
        <f>AVERAGE(H167:H169)</f>
        <v>19.271396636962891</v>
      </c>
      <c r="I177" s="75">
        <f>AVERAGE(I167:I169)</f>
        <v>24.56023343404134</v>
      </c>
      <c r="J177" s="3"/>
      <c r="K177" s="3"/>
      <c r="L177" s="3" t="s">
        <v>93</v>
      </c>
      <c r="M177" s="75">
        <f>AVERAGE(M167:M169)</f>
        <v>20.503765106201172</v>
      </c>
      <c r="N177" s="75">
        <f>AVERAGE(N167:N169)</f>
        <v>24.725395838419598</v>
      </c>
      <c r="O177" s="73"/>
      <c r="P177" s="3" t="s">
        <v>96</v>
      </c>
      <c r="Q177" s="75">
        <f>AVERAGE(Q167:Q169)</f>
        <v>21.386576334635418</v>
      </c>
      <c r="R177" s="75">
        <f>AVERAGE(R167:R169)</f>
        <v>26.035799026489258</v>
      </c>
      <c r="S177" s="75"/>
      <c r="T177" s="75"/>
      <c r="U177" s="3" t="s">
        <v>93</v>
      </c>
      <c r="V177" s="75">
        <f>AVERAGE(V167:V169)</f>
        <v>19.831226348876953</v>
      </c>
      <c r="W177" s="75">
        <f>AVERAGE(W167:W169)</f>
        <v>24.388734181722004</v>
      </c>
      <c r="X177" s="73"/>
      <c r="Y177" s="3" t="s">
        <v>96</v>
      </c>
      <c r="Z177" s="75">
        <f>AVERAGE(Z167:Z169)</f>
        <v>20.53187370300293</v>
      </c>
      <c r="AA177" s="75">
        <f>AVERAGE(AA167:AA169)</f>
        <v>25.781693776448567</v>
      </c>
      <c r="AB177" s="3"/>
      <c r="AC177" s="3"/>
      <c r="AD177" s="3" t="s">
        <v>93</v>
      </c>
      <c r="AE177" s="75">
        <f>AVERAGE(AE167:AE169)</f>
        <v>21.143853505452473</v>
      </c>
      <c r="AF177" s="75">
        <f>AVERAGE(AF167:AF169)</f>
        <v>25.193594614664715</v>
      </c>
      <c r="AG177" s="73"/>
      <c r="AH177" s="3" t="s">
        <v>96</v>
      </c>
      <c r="AI177" s="75">
        <f>AVERAGE(AI167:AI169)</f>
        <v>22.067464828491211</v>
      </c>
      <c r="AJ177" s="75">
        <f>AVERAGE(AJ167:AJ169)</f>
        <v>27.062344233194988</v>
      </c>
      <c r="AK177" s="3"/>
      <c r="AL177" s="3"/>
    </row>
    <row r="178" spans="1:38" x14ac:dyDescent="0.2">
      <c r="A178" s="3"/>
      <c r="B178" s="71"/>
      <c r="C178" s="3" t="s">
        <v>94</v>
      </c>
      <c r="D178" s="75">
        <f>AVERAGE(D170:D172)</f>
        <v>19.873171488444012</v>
      </c>
      <c r="E178" s="75">
        <f>AVERAGE(E170:E172)</f>
        <v>24.802272796630859</v>
      </c>
      <c r="F178" s="73"/>
      <c r="G178" s="3" t="s">
        <v>97</v>
      </c>
      <c r="H178" s="75">
        <f>AVERAGE(H170:H172)</f>
        <v>20.814202626546223</v>
      </c>
      <c r="I178" s="75">
        <f>AVERAGE(I170:I172)</f>
        <v>25.910962422688801</v>
      </c>
      <c r="J178" s="3"/>
      <c r="K178" s="3"/>
      <c r="L178" s="3" t="s">
        <v>94</v>
      </c>
      <c r="M178" s="75">
        <f>AVERAGE(M170:M172)</f>
        <v>20.169110616048176</v>
      </c>
      <c r="N178" s="75">
        <f>AVERAGE(N170:N172)</f>
        <v>24.631515502929688</v>
      </c>
      <c r="O178" s="73"/>
      <c r="P178" s="3" t="s">
        <v>97</v>
      </c>
      <c r="Q178" s="75">
        <f>AVERAGE(Q170:Q172)</f>
        <v>21.343215942382812</v>
      </c>
      <c r="R178" s="75">
        <f>AVERAGE(R170:R172)</f>
        <v>26.374209721883137</v>
      </c>
      <c r="S178" s="75"/>
      <c r="T178" s="75"/>
      <c r="U178" s="3" t="s">
        <v>94</v>
      </c>
      <c r="V178" s="75">
        <f>AVERAGE(V170,V172)</f>
        <v>19.814335823059082</v>
      </c>
      <c r="W178" s="75">
        <f>AVERAGE(W170:W172)</f>
        <v>24.397720336914062</v>
      </c>
      <c r="X178" s="73"/>
      <c r="Y178" s="3" t="s">
        <v>97</v>
      </c>
      <c r="Z178" s="75">
        <f>AVERAGE(Z170:Z172)</f>
        <v>20.892459869384766</v>
      </c>
      <c r="AA178" s="75">
        <f>AVERAGE(AA170:AA172)</f>
        <v>26.061134338378906</v>
      </c>
      <c r="AB178" s="3"/>
      <c r="AC178" s="3"/>
      <c r="AD178" s="3" t="s">
        <v>94</v>
      </c>
      <c r="AE178" s="75">
        <f>AVERAGE(AE170:AE172)</f>
        <v>21.129124959309895</v>
      </c>
      <c r="AF178" s="75">
        <f>AVERAGE(AF170:AF172)</f>
        <v>25.446344375610352</v>
      </c>
      <c r="AG178" s="73"/>
      <c r="AH178" s="3" t="s">
        <v>97</v>
      </c>
      <c r="AI178" s="75">
        <f>AVERAGE(AI170:AI172)</f>
        <v>21.540384292602539</v>
      </c>
      <c r="AJ178" s="75">
        <f>AVERAGE(AJ170:AJ172)</f>
        <v>26.726633707682293</v>
      </c>
      <c r="AK178" s="3"/>
      <c r="AL178" s="3"/>
    </row>
    <row r="179" spans="1:38" x14ac:dyDescent="0.2">
      <c r="A179" s="3"/>
      <c r="B179" s="71"/>
      <c r="C179" s="3" t="s">
        <v>95</v>
      </c>
      <c r="D179" s="75">
        <f>AVERAGE(D173:D175)</f>
        <v>20.596776962280273</v>
      </c>
      <c r="E179" s="75">
        <f>AVERAGE(E173:E174)</f>
        <v>25.364052772521973</v>
      </c>
      <c r="F179" s="73"/>
      <c r="G179" s="3" t="s">
        <v>98</v>
      </c>
      <c r="H179" s="75">
        <f>AVERAGE(H173:H175)</f>
        <v>19.71868896484375</v>
      </c>
      <c r="I179" s="75">
        <f>AVERAGE(I173:I175)</f>
        <v>25.251667658487957</v>
      </c>
      <c r="J179" s="3"/>
      <c r="K179" s="3"/>
      <c r="L179" s="3" t="s">
        <v>95</v>
      </c>
      <c r="M179" s="75">
        <f>AVERAGE(M173:M175)</f>
        <v>19.693728764851887</v>
      </c>
      <c r="N179" s="75">
        <f>AVERAGE(N173:N175)</f>
        <v>24.297753016153973</v>
      </c>
      <c r="O179" s="73"/>
      <c r="P179" s="3" t="s">
        <v>98</v>
      </c>
      <c r="Q179" s="75">
        <f>AVERAGE(Q173:Q175)</f>
        <v>20.407685597737629</v>
      </c>
      <c r="R179" s="75">
        <f>AVERAGE(R173:R175)</f>
        <v>26.0869140625</v>
      </c>
      <c r="S179" s="75"/>
      <c r="T179" s="75"/>
      <c r="U179" s="3" t="s">
        <v>95</v>
      </c>
      <c r="V179" s="75">
        <f>AVERAGE(V173:V175)</f>
        <v>20.323605855305988</v>
      </c>
      <c r="W179" s="75">
        <f>AVERAGE(W173:W175)</f>
        <v>24.774804433186848</v>
      </c>
      <c r="X179" s="73"/>
      <c r="Y179" s="3" t="s">
        <v>98</v>
      </c>
      <c r="Z179" s="75">
        <f>AVERAGE(Z173:Z175)</f>
        <v>21.202782313028973</v>
      </c>
      <c r="AA179" s="75">
        <f>AVERAGE(AA173:AA175)</f>
        <v>25.609822591145832</v>
      </c>
      <c r="AB179" s="3"/>
      <c r="AC179" s="3"/>
      <c r="AD179" s="3" t="s">
        <v>95</v>
      </c>
      <c r="AE179" s="75">
        <f>AVERAGE(AE173:AE175)</f>
        <v>20.404121398925781</v>
      </c>
      <c r="AF179" s="75">
        <f>AVERAGE(AF173:AF175)</f>
        <v>24.935450236002605</v>
      </c>
      <c r="AG179" s="73"/>
      <c r="AH179" s="3" t="s">
        <v>98</v>
      </c>
      <c r="AI179" s="75">
        <f>AVERAGE(AI173:AI175)</f>
        <v>20.929026921590168</v>
      </c>
      <c r="AJ179" s="75">
        <f>AVERAGE(AJ173:AJ175)</f>
        <v>25.536103566487629</v>
      </c>
      <c r="AK179" s="3"/>
      <c r="AL179" s="3"/>
    </row>
    <row r="180" spans="1:38" x14ac:dyDescent="0.2">
      <c r="A180" s="3"/>
      <c r="B180" s="71"/>
      <c r="C180" s="3"/>
      <c r="D180" s="3"/>
      <c r="E180" s="3"/>
      <c r="F180" s="73"/>
      <c r="G180" s="3"/>
      <c r="H180" s="3"/>
      <c r="I180" s="3"/>
      <c r="J180" s="3"/>
      <c r="K180" s="3"/>
      <c r="L180" s="3"/>
      <c r="M180" s="3"/>
      <c r="N180" s="3"/>
      <c r="O180" s="73"/>
      <c r="P180" s="3"/>
      <c r="Q180" s="3"/>
      <c r="R180" s="3"/>
      <c r="S180" s="3"/>
      <c r="T180" s="3"/>
      <c r="U180" s="3"/>
      <c r="V180" s="3"/>
      <c r="W180" s="3"/>
      <c r="X180" s="73"/>
      <c r="Y180" s="3"/>
      <c r="Z180" s="3"/>
      <c r="AA180" s="3"/>
      <c r="AB180" s="3"/>
      <c r="AC180" s="3"/>
      <c r="AD180" s="3"/>
      <c r="AE180" s="3"/>
      <c r="AF180" s="3"/>
      <c r="AG180" s="73"/>
      <c r="AH180" s="3"/>
      <c r="AI180" s="3"/>
      <c r="AJ180" s="3"/>
      <c r="AK180" s="3"/>
      <c r="AL180" s="3"/>
    </row>
    <row r="181" spans="1:38" x14ac:dyDescent="0.2">
      <c r="A181" s="3"/>
      <c r="B181" s="71" t="s">
        <v>296</v>
      </c>
      <c r="C181" s="3" t="s">
        <v>93</v>
      </c>
      <c r="D181" s="3"/>
      <c r="E181" s="75">
        <f>E177-D177</f>
        <v>5.2863642374674491</v>
      </c>
      <c r="F181" s="73"/>
      <c r="G181" s="3" t="s">
        <v>96</v>
      </c>
      <c r="H181" s="3"/>
      <c r="I181" s="75">
        <f>I177-H177</f>
        <v>5.2888367970784493</v>
      </c>
      <c r="J181" s="3"/>
      <c r="K181" s="3"/>
      <c r="L181" s="3" t="s">
        <v>93</v>
      </c>
      <c r="M181" s="3"/>
      <c r="N181" s="75">
        <f>N177-M177</f>
        <v>4.2216307322184257</v>
      </c>
      <c r="O181" s="73"/>
      <c r="P181" s="3" t="s">
        <v>96</v>
      </c>
      <c r="Q181" s="3"/>
      <c r="R181" s="75">
        <f>R177-Q177</f>
        <v>4.64922269185384</v>
      </c>
      <c r="S181" s="3"/>
      <c r="T181" s="3"/>
      <c r="U181" s="3" t="s">
        <v>93</v>
      </c>
      <c r="V181" s="3"/>
      <c r="W181" s="75">
        <f>W177-V177</f>
        <v>4.5575078328450509</v>
      </c>
      <c r="X181" s="73"/>
      <c r="Y181" s="3" t="s">
        <v>96</v>
      </c>
      <c r="Z181" s="3"/>
      <c r="AA181" s="75">
        <f>AA177-Z177</f>
        <v>5.2498200734456368</v>
      </c>
      <c r="AB181" s="3"/>
      <c r="AC181" s="3"/>
      <c r="AD181" s="3" t="s">
        <v>93</v>
      </c>
      <c r="AE181" s="3"/>
      <c r="AF181" s="75">
        <f>AF177-AE177</f>
        <v>4.049741109212242</v>
      </c>
      <c r="AG181" s="73"/>
      <c r="AH181" s="3" t="s">
        <v>96</v>
      </c>
      <c r="AI181" s="3"/>
      <c r="AJ181" s="75">
        <f>AJ177-AI177</f>
        <v>4.9948794047037772</v>
      </c>
      <c r="AK181" s="3"/>
      <c r="AL181" s="3"/>
    </row>
    <row r="182" spans="1:38" x14ac:dyDescent="0.2">
      <c r="A182" s="3"/>
      <c r="B182" s="71"/>
      <c r="C182" s="3" t="s">
        <v>94</v>
      </c>
      <c r="D182" s="3"/>
      <c r="E182" s="75">
        <f>E178-D178</f>
        <v>4.9291013081868478</v>
      </c>
      <c r="F182" s="73"/>
      <c r="G182" s="3" t="s">
        <v>97</v>
      </c>
      <c r="H182" s="3"/>
      <c r="I182" s="75">
        <f>I178-H178</f>
        <v>5.0967597961425781</v>
      </c>
      <c r="J182" s="3"/>
      <c r="K182" s="3"/>
      <c r="L182" s="3" t="s">
        <v>94</v>
      </c>
      <c r="M182" s="3"/>
      <c r="N182" s="75">
        <f>N178-M178</f>
        <v>4.4624048868815116</v>
      </c>
      <c r="O182" s="73"/>
      <c r="P182" s="3" t="s">
        <v>97</v>
      </c>
      <c r="Q182" s="3"/>
      <c r="R182" s="75">
        <f>R178-Q178</f>
        <v>5.0309937795003243</v>
      </c>
      <c r="S182" s="3"/>
      <c r="T182" s="3"/>
      <c r="U182" s="3" t="s">
        <v>94</v>
      </c>
      <c r="V182" s="3"/>
      <c r="W182" s="75">
        <f>W178-V178</f>
        <v>4.5833845138549805</v>
      </c>
      <c r="X182" s="73"/>
      <c r="Y182" s="3" t="s">
        <v>97</v>
      </c>
      <c r="Z182" s="3"/>
      <c r="AA182" s="75">
        <f>AA178-Z178</f>
        <v>5.1686744689941406</v>
      </c>
      <c r="AB182" s="3"/>
      <c r="AC182" s="3"/>
      <c r="AD182" s="3" t="s">
        <v>94</v>
      </c>
      <c r="AE182" s="3"/>
      <c r="AF182" s="75">
        <f>AF178-AE178</f>
        <v>4.3172194163004569</v>
      </c>
      <c r="AG182" s="73"/>
      <c r="AH182" s="3" t="s">
        <v>97</v>
      </c>
      <c r="AI182" s="3"/>
      <c r="AJ182" s="75">
        <f>AJ178-AI178</f>
        <v>5.1862494150797538</v>
      </c>
      <c r="AK182" s="3"/>
      <c r="AL182" s="3"/>
    </row>
    <row r="183" spans="1:38" x14ac:dyDescent="0.2">
      <c r="A183" s="3"/>
      <c r="B183" s="71"/>
      <c r="C183" s="3" t="s">
        <v>95</v>
      </c>
      <c r="D183" s="3"/>
      <c r="E183" s="75">
        <f>E179-D179</f>
        <v>4.7672758102416992</v>
      </c>
      <c r="F183" s="73"/>
      <c r="G183" s="3" t="s">
        <v>98</v>
      </c>
      <c r="H183" s="3"/>
      <c r="I183" s="75">
        <f>I179-H179</f>
        <v>5.5329786936442069</v>
      </c>
      <c r="J183" s="3"/>
      <c r="K183" s="3"/>
      <c r="L183" s="3" t="s">
        <v>95</v>
      </c>
      <c r="M183" s="3"/>
      <c r="N183" s="75">
        <f>N179-M179</f>
        <v>4.6040242513020857</v>
      </c>
      <c r="O183" s="73"/>
      <c r="P183" s="3" t="s">
        <v>98</v>
      </c>
      <c r="Q183" s="3"/>
      <c r="R183" s="75">
        <f>R179-Q179</f>
        <v>5.679228464762371</v>
      </c>
      <c r="S183" s="3"/>
      <c r="T183" s="3"/>
      <c r="U183" s="3" t="s">
        <v>95</v>
      </c>
      <c r="V183" s="3"/>
      <c r="W183" s="75">
        <f>W179-V179</f>
        <v>4.4511985778808594</v>
      </c>
      <c r="X183" s="73"/>
      <c r="Y183" s="3" t="s">
        <v>98</v>
      </c>
      <c r="Z183" s="3"/>
      <c r="AA183" s="75">
        <f>AA179-Z179</f>
        <v>4.4070402781168596</v>
      </c>
      <c r="AB183" s="3"/>
      <c r="AC183" s="3"/>
      <c r="AD183" s="3" t="s">
        <v>95</v>
      </c>
      <c r="AE183" s="3"/>
      <c r="AF183" s="75">
        <f>AF179-AE179</f>
        <v>4.5313288370768241</v>
      </c>
      <c r="AG183" s="73"/>
      <c r="AH183" s="3" t="s">
        <v>98</v>
      </c>
      <c r="AI183" s="3"/>
      <c r="AJ183" s="75">
        <f>AJ179-AI179</f>
        <v>4.6070766448974609</v>
      </c>
      <c r="AK183" s="3"/>
      <c r="AL183" s="3"/>
    </row>
    <row r="184" spans="1:38" x14ac:dyDescent="0.2">
      <c r="A184" s="3"/>
      <c r="B184" s="7" t="s">
        <v>297</v>
      </c>
      <c r="C184" s="3" t="s">
        <v>308</v>
      </c>
      <c r="D184" s="75"/>
      <c r="E184" s="75">
        <f>AVERAGE(E181:E183)</f>
        <v>4.994247118631999</v>
      </c>
      <c r="F184" s="73"/>
      <c r="G184" s="3"/>
      <c r="H184" s="75"/>
      <c r="I184" s="75"/>
      <c r="J184" s="3"/>
      <c r="K184" s="3"/>
      <c r="L184" s="3" t="s">
        <v>308</v>
      </c>
      <c r="M184" s="75"/>
      <c r="N184" s="75">
        <f>AVERAGE(N181:N183)</f>
        <v>4.4293532901340074</v>
      </c>
      <c r="O184" s="73"/>
      <c r="P184" s="3"/>
      <c r="Q184" s="75"/>
      <c r="R184" s="75"/>
      <c r="S184" s="3"/>
      <c r="T184" s="3"/>
      <c r="U184" s="3" t="s">
        <v>308</v>
      </c>
      <c r="V184" s="75"/>
      <c r="W184" s="75">
        <f>AVERAGE(W181:W183)</f>
        <v>4.5306969748602972</v>
      </c>
      <c r="X184" s="73"/>
      <c r="Y184" s="3"/>
      <c r="Z184" s="75"/>
      <c r="AA184" s="75"/>
      <c r="AB184" s="3"/>
      <c r="AC184" s="3"/>
      <c r="AD184" s="3" t="s">
        <v>308</v>
      </c>
      <c r="AE184" s="75"/>
      <c r="AF184" s="75">
        <f>AVERAGE(AF181:AF183)</f>
        <v>4.2994297875298413</v>
      </c>
      <c r="AG184" s="73"/>
      <c r="AH184" s="3"/>
      <c r="AI184" s="75"/>
      <c r="AJ184" s="75"/>
      <c r="AK184" s="3"/>
      <c r="AL184" s="3"/>
    </row>
    <row r="185" spans="1:38" x14ac:dyDescent="0.2">
      <c r="A185" s="3"/>
      <c r="B185" s="76"/>
      <c r="C185" s="3"/>
      <c r="D185" s="75"/>
      <c r="E185" s="75"/>
      <c r="F185" s="73"/>
      <c r="G185" s="3"/>
      <c r="H185" s="3"/>
      <c r="I185" s="3"/>
      <c r="J185" s="3"/>
      <c r="K185" s="3"/>
      <c r="L185" s="3"/>
      <c r="M185" s="75"/>
      <c r="N185" s="75"/>
      <c r="O185" s="73"/>
      <c r="P185" s="3"/>
      <c r="Q185" s="3"/>
      <c r="R185" s="3"/>
      <c r="S185" s="3"/>
      <c r="T185" s="3"/>
      <c r="U185" s="3"/>
      <c r="V185" s="75"/>
      <c r="W185" s="75"/>
      <c r="X185" s="73"/>
      <c r="Y185" s="3"/>
      <c r="Z185" s="75"/>
      <c r="AA185" s="75"/>
      <c r="AB185" s="3"/>
      <c r="AC185" s="3"/>
      <c r="AD185" s="3"/>
      <c r="AE185" s="75"/>
      <c r="AF185" s="75"/>
      <c r="AG185" s="73"/>
      <c r="AH185" s="3"/>
      <c r="AI185" s="75"/>
      <c r="AJ185" s="75"/>
      <c r="AK185" s="3"/>
      <c r="AL185" s="3"/>
    </row>
    <row r="186" spans="1:38" ht="17" x14ac:dyDescent="0.2">
      <c r="A186" s="3"/>
      <c r="B186" s="76" t="s">
        <v>299</v>
      </c>
      <c r="C186" s="3" t="s">
        <v>93</v>
      </c>
      <c r="D186" s="75"/>
      <c r="E186" s="75">
        <f>E181-E184</f>
        <v>0.29211711883545011</v>
      </c>
      <c r="F186" s="73"/>
      <c r="G186" s="3" t="s">
        <v>96</v>
      </c>
      <c r="H186" s="75"/>
      <c r="I186" s="75">
        <f>I181-E184</f>
        <v>0.29458967844645034</v>
      </c>
      <c r="J186" s="3"/>
      <c r="K186" s="3"/>
      <c r="L186" s="3" t="s">
        <v>93</v>
      </c>
      <c r="M186" s="75"/>
      <c r="N186" s="75">
        <f>N181-N184</f>
        <v>-0.2077225579155817</v>
      </c>
      <c r="O186" s="73"/>
      <c r="P186" s="3" t="s">
        <v>96</v>
      </c>
      <c r="Q186" s="75"/>
      <c r="R186" s="75">
        <f>R181-N184</f>
        <v>0.2198694017198326</v>
      </c>
      <c r="S186" s="3"/>
      <c r="T186" s="3"/>
      <c r="U186" s="3" t="s">
        <v>93</v>
      </c>
      <c r="V186" s="75"/>
      <c r="W186" s="75">
        <f>W181-W184</f>
        <v>2.6810857984753689E-2</v>
      </c>
      <c r="X186" s="73"/>
      <c r="Y186" s="3" t="s">
        <v>96</v>
      </c>
      <c r="Z186" s="75"/>
      <c r="AA186" s="75">
        <f>AA181-W184</f>
        <v>0.71912309858533963</v>
      </c>
      <c r="AB186" s="3"/>
      <c r="AC186" s="3"/>
      <c r="AD186" s="3" t="s">
        <v>93</v>
      </c>
      <c r="AE186" s="75"/>
      <c r="AF186" s="75">
        <f>AF181-AF184</f>
        <v>-0.24968867831759933</v>
      </c>
      <c r="AG186" s="73"/>
      <c r="AH186" s="3" t="s">
        <v>96</v>
      </c>
      <c r="AI186" s="75"/>
      <c r="AJ186" s="75">
        <f>AJ181-AF184</f>
        <v>0.69544961717393594</v>
      </c>
      <c r="AK186" s="3"/>
      <c r="AL186" s="3"/>
    </row>
    <row r="187" spans="1:38" x14ac:dyDescent="0.2">
      <c r="A187" s="3"/>
      <c r="B187" s="76"/>
      <c r="C187" s="3" t="s">
        <v>94</v>
      </c>
      <c r="D187" s="75"/>
      <c r="E187" s="75">
        <f>E182-E184</f>
        <v>-6.514581044515122E-2</v>
      </c>
      <c r="F187" s="73"/>
      <c r="G187" s="3" t="s">
        <v>97</v>
      </c>
      <c r="H187" s="75"/>
      <c r="I187" s="75">
        <f>I182-E184</f>
        <v>0.10251267751057913</v>
      </c>
      <c r="J187" s="3"/>
      <c r="K187" s="3"/>
      <c r="L187" s="3" t="s">
        <v>94</v>
      </c>
      <c r="M187" s="75"/>
      <c r="N187" s="75">
        <f>N182-N184</f>
        <v>3.3051596747504242E-2</v>
      </c>
      <c r="O187" s="73"/>
      <c r="P187" s="3" t="s">
        <v>97</v>
      </c>
      <c r="Q187" s="75"/>
      <c r="R187" s="75">
        <f>R182-N184</f>
        <v>0.60164048936631698</v>
      </c>
      <c r="S187" s="3"/>
      <c r="T187" s="3"/>
      <c r="U187" s="3" t="s">
        <v>94</v>
      </c>
      <c r="V187" s="75"/>
      <c r="W187" s="75">
        <f>W182-W184</f>
        <v>5.2687538994683258E-2</v>
      </c>
      <c r="X187" s="73"/>
      <c r="Y187" s="3" t="s">
        <v>97</v>
      </c>
      <c r="Z187" s="75"/>
      <c r="AA187" s="75">
        <f>AA182-W184</f>
        <v>0.63797749413384341</v>
      </c>
      <c r="AB187" s="3"/>
      <c r="AC187" s="3"/>
      <c r="AD187" s="3" t="s">
        <v>94</v>
      </c>
      <c r="AE187" s="75"/>
      <c r="AF187" s="75">
        <f>AF182-AF184</f>
        <v>1.7789628770615629E-2</v>
      </c>
      <c r="AG187" s="73"/>
      <c r="AH187" s="3" t="s">
        <v>97</v>
      </c>
      <c r="AI187" s="75"/>
      <c r="AJ187" s="75">
        <f>AJ182-AF184</f>
        <v>0.8868196275499125</v>
      </c>
      <c r="AK187" s="3"/>
      <c r="AL187" s="3"/>
    </row>
    <row r="188" spans="1:38" x14ac:dyDescent="0.2">
      <c r="A188" s="3"/>
      <c r="B188" s="76"/>
      <c r="C188" s="3" t="s">
        <v>95</v>
      </c>
      <c r="D188" s="3"/>
      <c r="E188" s="75">
        <f>E183-E184</f>
        <v>-0.22697130839029978</v>
      </c>
      <c r="F188" s="73"/>
      <c r="G188" s="3" t="s">
        <v>98</v>
      </c>
      <c r="H188" s="3"/>
      <c r="I188" s="75">
        <f>I183-E184</f>
        <v>0.53873157501220792</v>
      </c>
      <c r="J188" s="3"/>
      <c r="K188" s="3"/>
      <c r="L188" s="3" t="s">
        <v>95</v>
      </c>
      <c r="M188" s="3"/>
      <c r="N188" s="75">
        <f>N183-N184</f>
        <v>0.17467096116807834</v>
      </c>
      <c r="O188" s="73"/>
      <c r="P188" s="3" t="s">
        <v>98</v>
      </c>
      <c r="Q188" s="3"/>
      <c r="R188" s="75">
        <f>R183-N184</f>
        <v>1.2498751746283636</v>
      </c>
      <c r="S188" s="3"/>
      <c r="T188" s="3"/>
      <c r="U188" s="3" t="s">
        <v>95</v>
      </c>
      <c r="V188" s="3"/>
      <c r="W188" s="75">
        <f>W183-W184</f>
        <v>-7.9498396979437835E-2</v>
      </c>
      <c r="X188" s="3"/>
      <c r="Y188" s="3" t="s">
        <v>98</v>
      </c>
      <c r="Z188" s="3"/>
      <c r="AA188" s="75">
        <f>AA183-W184</f>
        <v>-0.1236566967434376</v>
      </c>
      <c r="AB188" s="3"/>
      <c r="AC188" s="3"/>
      <c r="AD188" s="3" t="s">
        <v>95</v>
      </c>
      <c r="AE188" s="3"/>
      <c r="AF188" s="75">
        <f>AF183-AF184</f>
        <v>0.23189904954698282</v>
      </c>
      <c r="AG188" s="3"/>
      <c r="AH188" s="3" t="s">
        <v>98</v>
      </c>
      <c r="AI188" s="3"/>
      <c r="AJ188" s="75">
        <f>AJ183-AF184</f>
        <v>0.30764685736761965</v>
      </c>
      <c r="AK188" s="3"/>
      <c r="AL188" s="3"/>
    </row>
    <row r="189" spans="1:38" x14ac:dyDescent="0.2">
      <c r="A189" s="3"/>
      <c r="B189" s="78"/>
      <c r="C189" s="3"/>
      <c r="D189" s="75"/>
      <c r="E189" s="75"/>
      <c r="F189" s="73"/>
      <c r="G189" s="3"/>
      <c r="H189" s="75"/>
      <c r="I189" s="75"/>
      <c r="J189" s="3"/>
      <c r="K189" s="3"/>
      <c r="L189" s="3"/>
      <c r="M189" s="75"/>
      <c r="N189" s="75"/>
      <c r="O189" s="73"/>
      <c r="P189" s="3"/>
      <c r="Q189" s="75"/>
      <c r="R189" s="75"/>
      <c r="S189" s="3"/>
      <c r="T189" s="3"/>
      <c r="U189" s="3"/>
      <c r="V189" s="75"/>
      <c r="W189" s="75"/>
      <c r="X189" s="3"/>
      <c r="Y189" s="3"/>
      <c r="Z189" s="75"/>
      <c r="AA189" s="75"/>
      <c r="AB189" s="3"/>
      <c r="AC189" s="3"/>
      <c r="AD189" s="3"/>
      <c r="AE189" s="75"/>
      <c r="AF189" s="75"/>
      <c r="AG189" s="3"/>
      <c r="AH189" s="3"/>
      <c r="AI189" s="75"/>
      <c r="AJ189" s="75"/>
      <c r="AK189" s="3"/>
      <c r="AL189" s="3"/>
    </row>
    <row r="190" spans="1:38" ht="51" x14ac:dyDescent="0.2">
      <c r="A190" s="79" t="s">
        <v>264</v>
      </c>
      <c r="B190" s="82" t="s">
        <v>300</v>
      </c>
      <c r="C190" s="3" t="s">
        <v>93</v>
      </c>
      <c r="D190" s="75"/>
      <c r="E190" s="80">
        <f>2^-E186</f>
        <v>0.81670268801225354</v>
      </c>
      <c r="F190" s="73"/>
      <c r="G190" s="3" t="s">
        <v>96</v>
      </c>
      <c r="H190" s="75"/>
      <c r="I190" s="80">
        <f>2^-I186</f>
        <v>0.8153041827247961</v>
      </c>
      <c r="J190" s="3"/>
      <c r="K190" s="3"/>
      <c r="L190" s="3" t="s">
        <v>93</v>
      </c>
      <c r="M190" s="75"/>
      <c r="N190" s="80">
        <f>2^-N186</f>
        <v>1.1548636734447257</v>
      </c>
      <c r="O190" s="73"/>
      <c r="P190" s="3" t="s">
        <v>96</v>
      </c>
      <c r="Q190" s="75"/>
      <c r="R190" s="80">
        <f>2^-R186</f>
        <v>0.8586431605869852</v>
      </c>
      <c r="S190" s="3"/>
      <c r="T190" s="3"/>
      <c r="U190" s="3" t="s">
        <v>93</v>
      </c>
      <c r="V190" s="75"/>
      <c r="W190" s="80">
        <f>2^-W186</f>
        <v>0.9815877447660597</v>
      </c>
      <c r="X190" s="3"/>
      <c r="Y190" s="3" t="s">
        <v>96</v>
      </c>
      <c r="Z190" s="75"/>
      <c r="AA190" s="80">
        <f>2^-AA186</f>
        <v>0.60746656139110433</v>
      </c>
      <c r="AB190" s="3"/>
      <c r="AC190" s="3"/>
      <c r="AD190" s="3" t="s">
        <v>93</v>
      </c>
      <c r="AE190" s="75"/>
      <c r="AF190" s="80">
        <f>2^-AF186</f>
        <v>1.1889505216089036</v>
      </c>
      <c r="AG190" s="3"/>
      <c r="AH190" s="3" t="s">
        <v>96</v>
      </c>
      <c r="AI190" s="75"/>
      <c r="AJ190" s="80">
        <f>2^-AJ186</f>
        <v>0.61751683890773068</v>
      </c>
      <c r="AK190" s="3"/>
      <c r="AL190" s="3"/>
    </row>
    <row r="191" spans="1:38" x14ac:dyDescent="0.2">
      <c r="A191" s="79"/>
      <c r="B191" s="82"/>
      <c r="C191" s="3" t="s">
        <v>94</v>
      </c>
      <c r="D191" s="75"/>
      <c r="E191" s="80">
        <f>2^-E187</f>
        <v>1.0461906709516708</v>
      </c>
      <c r="F191" s="73"/>
      <c r="G191" s="3" t="s">
        <v>97</v>
      </c>
      <c r="H191" s="75"/>
      <c r="I191" s="80">
        <f>2^-I187</f>
        <v>0.93140938394488459</v>
      </c>
      <c r="J191" s="3"/>
      <c r="K191" s="3"/>
      <c r="L191" s="3" t="s">
        <v>94</v>
      </c>
      <c r="M191" s="75"/>
      <c r="N191" s="80">
        <f>2^-N187</f>
        <v>0.97735081167443094</v>
      </c>
      <c r="O191" s="73"/>
      <c r="P191" s="3" t="s">
        <v>97</v>
      </c>
      <c r="Q191" s="75"/>
      <c r="R191" s="80">
        <f>2^-R187</f>
        <v>0.65900417515033782</v>
      </c>
      <c r="S191" s="3"/>
      <c r="T191" s="3"/>
      <c r="U191" s="3" t="s">
        <v>94</v>
      </c>
      <c r="V191" s="75"/>
      <c r="W191" s="80">
        <f>2^-W187</f>
        <v>0.96413859967985149</v>
      </c>
      <c r="X191" s="3"/>
      <c r="Y191" s="3" t="s">
        <v>97</v>
      </c>
      <c r="Z191" s="75"/>
      <c r="AA191" s="80">
        <f>2^-AA187</f>
        <v>0.64261319334370182</v>
      </c>
      <c r="AB191" s="3"/>
      <c r="AC191" s="3"/>
      <c r="AD191" s="3" t="s">
        <v>94</v>
      </c>
      <c r="AE191" s="75"/>
      <c r="AF191" s="80">
        <f>2^-AF187</f>
        <v>0.98774488214968803</v>
      </c>
      <c r="AG191" s="3"/>
      <c r="AH191" s="3" t="s">
        <v>97</v>
      </c>
      <c r="AI191" s="75"/>
      <c r="AJ191" s="80">
        <f>2^-AJ187</f>
        <v>0.54080499147288419</v>
      </c>
      <c r="AK191" s="3"/>
      <c r="AL191" s="3"/>
    </row>
    <row r="192" spans="1:38" x14ac:dyDescent="0.2">
      <c r="A192" s="79"/>
      <c r="B192" s="82"/>
      <c r="C192" s="3" t="s">
        <v>95</v>
      </c>
      <c r="D192" s="3"/>
      <c r="E192" s="80">
        <f>2^-E188</f>
        <v>1.1703753653932645</v>
      </c>
      <c r="F192" s="73"/>
      <c r="G192" s="3" t="s">
        <v>98</v>
      </c>
      <c r="H192" s="3"/>
      <c r="I192" s="80">
        <f>2^-I188</f>
        <v>0.68837586673430728</v>
      </c>
      <c r="J192" s="3"/>
      <c r="K192" s="3"/>
      <c r="L192" s="3" t="s">
        <v>95</v>
      </c>
      <c r="M192" s="3"/>
      <c r="N192" s="80">
        <f>2^-N188</f>
        <v>0.88596956121116699</v>
      </c>
      <c r="O192" s="73"/>
      <c r="P192" s="3" t="s">
        <v>98</v>
      </c>
      <c r="Q192" s="3"/>
      <c r="R192" s="80">
        <f>2^-R188</f>
        <v>0.42048458736949729</v>
      </c>
      <c r="S192" s="3"/>
      <c r="T192" s="3"/>
      <c r="U192" s="3" t="s">
        <v>95</v>
      </c>
      <c r="V192" s="3"/>
      <c r="W192" s="80">
        <f>2^-W188</f>
        <v>1.0566505954217122</v>
      </c>
      <c r="X192" s="3"/>
      <c r="Y192" s="3" t="s">
        <v>98</v>
      </c>
      <c r="Z192" s="3"/>
      <c r="AA192" s="80">
        <f>2^-AA188</f>
        <v>1.0894928259957284</v>
      </c>
      <c r="AB192" s="3"/>
      <c r="AC192" s="3"/>
      <c r="AD192" s="3" t="s">
        <v>95</v>
      </c>
      <c r="AE192" s="3"/>
      <c r="AF192" s="80">
        <f>2^-AF188</f>
        <v>0.85151328904813073</v>
      </c>
      <c r="AG192" s="3"/>
      <c r="AH192" s="3" t="s">
        <v>98</v>
      </c>
      <c r="AI192" s="3"/>
      <c r="AJ192" s="80">
        <f>2^-AJ188</f>
        <v>0.80795852534867074</v>
      </c>
      <c r="AK192" s="3"/>
      <c r="AL192" s="3"/>
    </row>
    <row r="193" spans="1:38" x14ac:dyDescent="0.2">
      <c r="A193" s="3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spans="1:38" x14ac:dyDescent="0.2">
      <c r="A194" s="3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spans="1:38" x14ac:dyDescent="0.2">
      <c r="A195" s="3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spans="1:38" x14ac:dyDescent="0.2">
      <c r="A196" s="3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spans="1:38" x14ac:dyDescent="0.2">
      <c r="A197" s="81" t="s">
        <v>314</v>
      </c>
      <c r="B197" s="7"/>
      <c r="C197" s="4" t="s">
        <v>303</v>
      </c>
      <c r="D197" s="3"/>
      <c r="E197" s="3"/>
      <c r="F197" s="73"/>
      <c r="G197" s="3"/>
      <c r="H197" s="3"/>
      <c r="I197" s="3"/>
      <c r="J197" s="3"/>
      <c r="K197" s="3"/>
      <c r="L197" s="4"/>
      <c r="M197" s="3"/>
      <c r="N197" s="3"/>
      <c r="O197" s="7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spans="1:38" x14ac:dyDescent="0.2">
      <c r="A198" s="4"/>
      <c r="B198" s="7"/>
      <c r="C198" s="3"/>
      <c r="D198" s="74" t="s">
        <v>267</v>
      </c>
      <c r="E198" s="74" t="s">
        <v>314</v>
      </c>
      <c r="F198" s="73"/>
      <c r="G198" s="3"/>
      <c r="H198" s="74" t="s">
        <v>267</v>
      </c>
      <c r="I198" s="74" t="s">
        <v>314</v>
      </c>
      <c r="J198" s="3"/>
      <c r="K198" s="3"/>
      <c r="L198" s="3"/>
      <c r="M198" s="74"/>
      <c r="N198" s="74"/>
      <c r="O198" s="73"/>
      <c r="P198" s="3"/>
      <c r="Q198" s="74"/>
      <c r="R198" s="74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spans="1:38" x14ac:dyDescent="0.2">
      <c r="A199" s="3"/>
      <c r="B199" s="71" t="s">
        <v>270</v>
      </c>
      <c r="C199" s="3" t="s">
        <v>271</v>
      </c>
      <c r="D199" s="75">
        <v>20.688850402832031</v>
      </c>
      <c r="E199" s="75">
        <v>19.251274108886719</v>
      </c>
      <c r="F199" s="73"/>
      <c r="G199" s="3" t="s">
        <v>272</v>
      </c>
      <c r="H199" s="75">
        <v>21.345619201660156</v>
      </c>
      <c r="I199" s="75">
        <v>20.635337829589844</v>
      </c>
      <c r="J199" s="3"/>
      <c r="K199" s="3"/>
      <c r="L199" s="3"/>
      <c r="M199" s="84"/>
      <c r="N199" s="84"/>
      <c r="O199" s="73"/>
      <c r="P199" s="3"/>
      <c r="Q199" s="84"/>
      <c r="R199" s="84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spans="1:38" x14ac:dyDescent="0.2">
      <c r="A200" s="3"/>
      <c r="B200" s="71"/>
      <c r="C200" s="3" t="s">
        <v>273</v>
      </c>
      <c r="D200" s="75">
        <v>20.505449295043945</v>
      </c>
      <c r="E200" s="75">
        <v>19.012598037719727</v>
      </c>
      <c r="F200" s="73"/>
      <c r="G200" s="3" t="s">
        <v>274</v>
      </c>
      <c r="H200" s="75">
        <v>21.808479309082031</v>
      </c>
      <c r="I200" s="75">
        <v>20.635177612304688</v>
      </c>
      <c r="J200" s="3"/>
      <c r="K200" s="3"/>
      <c r="L200" s="3"/>
      <c r="M200" s="84"/>
      <c r="N200" s="84"/>
      <c r="O200" s="73"/>
      <c r="P200" s="3"/>
      <c r="Q200" s="84"/>
      <c r="R200" s="84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spans="1:38" x14ac:dyDescent="0.2">
      <c r="A201" s="3"/>
      <c r="B201" s="71"/>
      <c r="C201" s="3" t="s">
        <v>275</v>
      </c>
      <c r="D201" s="75">
        <v>20.659679412841797</v>
      </c>
      <c r="E201" s="75">
        <v>19.055599212646484</v>
      </c>
      <c r="F201" s="73"/>
      <c r="G201" s="3" t="s">
        <v>276</v>
      </c>
      <c r="H201" s="75">
        <v>21.867437362670898</v>
      </c>
      <c r="I201" s="75">
        <v>20.573308944702148</v>
      </c>
      <c r="J201" s="3"/>
      <c r="K201" s="3"/>
      <c r="L201" s="3"/>
      <c r="M201" s="84"/>
      <c r="N201" s="84"/>
      <c r="O201" s="73"/>
      <c r="P201" s="3"/>
      <c r="Q201" s="84"/>
      <c r="R201" s="84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spans="1:38" x14ac:dyDescent="0.2">
      <c r="A202" s="3"/>
      <c r="B202" s="71"/>
      <c r="C202" s="3" t="s">
        <v>277</v>
      </c>
      <c r="D202" s="75">
        <v>20.349075317382812</v>
      </c>
      <c r="E202" s="75">
        <v>18.937599182128906</v>
      </c>
      <c r="F202" s="73"/>
      <c r="G202" s="3" t="s">
        <v>278</v>
      </c>
      <c r="H202" s="75">
        <v>21.277999877929688</v>
      </c>
      <c r="I202" s="75">
        <v>20.403873443603516</v>
      </c>
      <c r="J202" s="3"/>
      <c r="K202" s="3"/>
      <c r="L202" s="3"/>
      <c r="M202" s="84"/>
      <c r="N202" s="84"/>
      <c r="O202" s="73"/>
      <c r="P202" s="3"/>
      <c r="Q202" s="84"/>
      <c r="R202" s="84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spans="1:38" x14ac:dyDescent="0.2">
      <c r="A203" s="3"/>
      <c r="B203" s="71"/>
      <c r="C203" s="3" t="s">
        <v>279</v>
      </c>
      <c r="D203" s="75">
        <v>20.228891372680664</v>
      </c>
      <c r="E203" s="75">
        <v>18.863533020019531</v>
      </c>
      <c r="F203" s="73"/>
      <c r="G203" s="3" t="s">
        <v>280</v>
      </c>
      <c r="H203" s="75">
        <v>21.394954681396484</v>
      </c>
      <c r="I203" s="75">
        <v>20.348731994628906</v>
      </c>
      <c r="J203" s="3"/>
      <c r="K203" s="3"/>
      <c r="L203" s="3"/>
      <c r="M203" s="84"/>
      <c r="N203" s="84"/>
      <c r="O203" s="73"/>
      <c r="P203" s="3"/>
      <c r="Q203" s="84"/>
      <c r="R203" s="84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spans="1:38" x14ac:dyDescent="0.2">
      <c r="A204" s="3"/>
      <c r="B204" s="71"/>
      <c r="C204" s="3" t="s">
        <v>281</v>
      </c>
      <c r="D204" s="75">
        <v>20.331214904785156</v>
      </c>
      <c r="E204" s="75">
        <v>18.875957489013672</v>
      </c>
      <c r="F204" s="73"/>
      <c r="G204" s="3" t="s">
        <v>282</v>
      </c>
      <c r="H204" s="75">
        <v>21.407016754150391</v>
      </c>
      <c r="I204" s="75">
        <v>20.502536773681641</v>
      </c>
      <c r="J204" s="3"/>
      <c r="K204" s="3"/>
      <c r="L204" s="3"/>
      <c r="M204" s="84"/>
      <c r="N204" s="84"/>
      <c r="O204" s="73"/>
      <c r="P204" s="3"/>
      <c r="Q204" s="84"/>
      <c r="R204" s="84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spans="1:38" x14ac:dyDescent="0.2">
      <c r="A205" s="3"/>
      <c r="B205" s="71"/>
      <c r="C205" s="3" t="s">
        <v>283</v>
      </c>
      <c r="D205" s="75">
        <v>21.151569366455078</v>
      </c>
      <c r="E205" s="75">
        <v>19.752532958984375</v>
      </c>
      <c r="F205" s="73"/>
      <c r="G205" s="3" t="s">
        <v>284</v>
      </c>
      <c r="H205" s="75">
        <v>20.325742721557617</v>
      </c>
      <c r="I205" s="75">
        <v>19.796806335449219</v>
      </c>
      <c r="J205" s="3"/>
      <c r="K205" s="3"/>
      <c r="L205" s="3"/>
      <c r="M205" s="85"/>
      <c r="N205" s="85"/>
      <c r="O205" s="73"/>
      <c r="P205" s="3"/>
      <c r="Q205" s="85"/>
      <c r="R205" s="85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spans="1:38" x14ac:dyDescent="0.2">
      <c r="A206" s="3"/>
      <c r="B206" s="71"/>
      <c r="C206" s="3" t="s">
        <v>285</v>
      </c>
      <c r="D206" s="75">
        <v>21.150707244873047</v>
      </c>
      <c r="E206" s="75">
        <v>19.820165634155273</v>
      </c>
      <c r="F206" s="73"/>
      <c r="G206" s="3" t="s">
        <v>286</v>
      </c>
      <c r="H206" s="75">
        <v>20.528892517089844</v>
      </c>
      <c r="I206" s="75">
        <v>19.735727310180664</v>
      </c>
      <c r="J206" s="3"/>
      <c r="K206" s="3"/>
      <c r="L206" s="3"/>
      <c r="M206" s="85"/>
      <c r="N206" s="85"/>
      <c r="O206" s="73"/>
      <c r="P206" s="3"/>
      <c r="Q206" s="85"/>
      <c r="R206" s="85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spans="1:38" x14ac:dyDescent="0.2">
      <c r="A207" s="3"/>
      <c r="B207" s="71"/>
      <c r="C207" s="3" t="s">
        <v>287</v>
      </c>
      <c r="D207" s="75">
        <v>20.761781692504883</v>
      </c>
      <c r="E207" s="75">
        <v>19.758218765258789</v>
      </c>
      <c r="F207" s="73"/>
      <c r="G207" s="3" t="s">
        <v>288</v>
      </c>
      <c r="H207" s="75">
        <v>20.510171890258789</v>
      </c>
      <c r="I207" s="75">
        <v>19.538965225219727</v>
      </c>
      <c r="J207" s="3"/>
      <c r="K207" s="3"/>
      <c r="L207" s="3"/>
      <c r="M207" s="85"/>
      <c r="N207" s="85"/>
      <c r="O207" s="73"/>
      <c r="P207" s="3"/>
      <c r="Q207" s="85"/>
      <c r="R207" s="85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spans="1:38" x14ac:dyDescent="0.2">
      <c r="A208" s="3"/>
      <c r="B208" s="7"/>
      <c r="C208" s="3"/>
      <c r="D208" s="3"/>
      <c r="E208" s="3"/>
      <c r="F208" s="73"/>
      <c r="G208" s="3"/>
      <c r="H208" s="3"/>
      <c r="I208" s="3"/>
      <c r="J208" s="3"/>
      <c r="K208" s="3"/>
      <c r="L208" s="3"/>
      <c r="M208" s="3"/>
      <c r="N208" s="3"/>
      <c r="O208" s="7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spans="1:38" x14ac:dyDescent="0.2">
      <c r="A209" s="3"/>
      <c r="B209" s="71" t="s">
        <v>295</v>
      </c>
      <c r="C209" s="3" t="s">
        <v>93</v>
      </c>
      <c r="D209" s="75">
        <f>AVERAGE(D199:D201)</f>
        <v>20.617993036905926</v>
      </c>
      <c r="E209" s="75">
        <f>AVERAGE(E199:E201)</f>
        <v>19.106490453084309</v>
      </c>
      <c r="F209" s="73"/>
      <c r="G209" s="3" t="s">
        <v>96</v>
      </c>
      <c r="H209" s="75">
        <f>AVERAGE(H199:H201)</f>
        <v>21.673845291137695</v>
      </c>
      <c r="I209" s="75">
        <f>AVERAGE(I199:I201)</f>
        <v>20.614608128865559</v>
      </c>
      <c r="J209" s="3"/>
      <c r="K209" s="3"/>
      <c r="L209" s="3"/>
      <c r="M209" s="75"/>
      <c r="N209" s="75"/>
      <c r="O209" s="73"/>
      <c r="P209" s="3"/>
      <c r="Q209" s="75"/>
      <c r="R209" s="75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spans="1:38" x14ac:dyDescent="0.2">
      <c r="A210" s="3"/>
      <c r="B210" s="71"/>
      <c r="C210" s="3" t="s">
        <v>94</v>
      </c>
      <c r="D210" s="75">
        <f>AVERAGE(D202:D204)</f>
        <v>20.303060531616211</v>
      </c>
      <c r="E210" s="75">
        <f>AVERAGE(E202:E204)</f>
        <v>18.892363230387371</v>
      </c>
      <c r="F210" s="73"/>
      <c r="G210" s="3" t="s">
        <v>97</v>
      </c>
      <c r="H210" s="75">
        <f>AVERAGE(H202:H204)</f>
        <v>21.35999043782552</v>
      </c>
      <c r="I210" s="75">
        <f>AVERAGE(I202:I204)</f>
        <v>20.418380737304688</v>
      </c>
      <c r="J210" s="3"/>
      <c r="K210" s="3"/>
      <c r="L210" s="3"/>
      <c r="M210" s="75"/>
      <c r="N210" s="75"/>
      <c r="O210" s="73"/>
      <c r="P210" s="3"/>
      <c r="Q210" s="75"/>
      <c r="R210" s="75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spans="1:38" x14ac:dyDescent="0.2">
      <c r="A211" s="3"/>
      <c r="B211" s="71"/>
      <c r="C211" s="3" t="s">
        <v>95</v>
      </c>
      <c r="D211" s="75">
        <f>AVERAGE(D205:D207)</f>
        <v>21.021352767944336</v>
      </c>
      <c r="E211" s="75">
        <f>AVERAGE(E205:E207)</f>
        <v>19.77697245279948</v>
      </c>
      <c r="F211" s="73"/>
      <c r="G211" s="3" t="s">
        <v>98</v>
      </c>
      <c r="H211" s="75">
        <f>AVERAGE(H205:H207)</f>
        <v>20.454935709635418</v>
      </c>
      <c r="I211" s="75">
        <f>AVERAGE(I205:I207)</f>
        <v>19.690499623616535</v>
      </c>
      <c r="J211" s="3"/>
      <c r="K211" s="3"/>
      <c r="L211" s="3"/>
      <c r="M211" s="75"/>
      <c r="N211" s="75"/>
      <c r="O211" s="73"/>
      <c r="P211" s="3"/>
      <c r="Q211" s="75"/>
      <c r="R211" s="75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spans="1:38" x14ac:dyDescent="0.2">
      <c r="A212" s="3"/>
      <c r="B212" s="71"/>
      <c r="C212" s="3"/>
      <c r="D212" s="3"/>
      <c r="E212" s="3"/>
      <c r="F212" s="73"/>
      <c r="G212" s="3"/>
      <c r="H212" s="3"/>
      <c r="I212" s="3"/>
      <c r="J212" s="3"/>
      <c r="K212" s="3"/>
      <c r="L212" s="3"/>
      <c r="M212" s="3"/>
      <c r="N212" s="3"/>
      <c r="O212" s="7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spans="1:38" x14ac:dyDescent="0.2">
      <c r="A213" s="3"/>
      <c r="B213" s="71" t="s">
        <v>296</v>
      </c>
      <c r="C213" s="3" t="s">
        <v>93</v>
      </c>
      <c r="D213" s="3"/>
      <c r="E213" s="75">
        <f>E209-D209</f>
        <v>-1.511502583821617</v>
      </c>
      <c r="F213" s="73"/>
      <c r="G213" s="3" t="s">
        <v>96</v>
      </c>
      <c r="H213" s="3"/>
      <c r="I213" s="75">
        <f>I209-H209</f>
        <v>-1.0592371622721366</v>
      </c>
      <c r="J213" s="3"/>
      <c r="K213" s="3"/>
      <c r="L213" s="3"/>
      <c r="M213" s="3"/>
      <c r="N213" s="75"/>
      <c r="O213" s="73"/>
      <c r="P213" s="3"/>
      <c r="Q213" s="3"/>
      <c r="R213" s="75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spans="1:38" x14ac:dyDescent="0.2">
      <c r="A214" s="3"/>
      <c r="B214" s="71"/>
      <c r="C214" s="3" t="s">
        <v>94</v>
      </c>
      <c r="D214" s="3"/>
      <c r="E214" s="75">
        <f>E210-D210</f>
        <v>-1.41069730122884</v>
      </c>
      <c r="F214" s="73"/>
      <c r="G214" s="3" t="s">
        <v>97</v>
      </c>
      <c r="H214" s="3"/>
      <c r="I214" s="75">
        <f>I210-H210</f>
        <v>-0.94160970052083215</v>
      </c>
      <c r="J214" s="3"/>
      <c r="K214" s="3"/>
      <c r="L214" s="3"/>
      <c r="M214" s="3"/>
      <c r="N214" s="75"/>
      <c r="O214" s="73"/>
      <c r="P214" s="3"/>
      <c r="Q214" s="3"/>
      <c r="R214" s="75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spans="1:38" x14ac:dyDescent="0.2">
      <c r="A215" s="3"/>
      <c r="B215" s="71"/>
      <c r="C215" s="3" t="s">
        <v>95</v>
      </c>
      <c r="D215" s="3"/>
      <c r="E215" s="75">
        <f>E211-D211</f>
        <v>-1.2443803151448556</v>
      </c>
      <c r="F215" s="73"/>
      <c r="G215" s="3" t="s">
        <v>98</v>
      </c>
      <c r="H215" s="3"/>
      <c r="I215" s="75">
        <f>I211-H211</f>
        <v>-0.76443608601888258</v>
      </c>
      <c r="J215" s="3"/>
      <c r="K215" s="3"/>
      <c r="L215" s="3"/>
      <c r="M215" s="3"/>
      <c r="N215" s="75"/>
      <c r="O215" s="73"/>
      <c r="P215" s="3"/>
      <c r="Q215" s="3"/>
      <c r="R215" s="75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spans="1:38" x14ac:dyDescent="0.2">
      <c r="A216" s="3"/>
      <c r="B216" s="7" t="s">
        <v>297</v>
      </c>
      <c r="C216" s="3" t="s">
        <v>308</v>
      </c>
      <c r="D216" s="75"/>
      <c r="E216" s="75">
        <f>AVERAGE(E213:E215)</f>
        <v>-1.3888600667317708</v>
      </c>
      <c r="F216" s="73"/>
      <c r="G216" s="3"/>
      <c r="H216" s="75"/>
      <c r="I216" s="75"/>
      <c r="J216" s="3"/>
      <c r="K216" s="3"/>
      <c r="L216" s="3"/>
      <c r="M216" s="75"/>
      <c r="N216" s="75"/>
      <c r="O216" s="73"/>
      <c r="P216" s="3"/>
      <c r="Q216" s="75"/>
      <c r="R216" s="75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spans="1:38" x14ac:dyDescent="0.2">
      <c r="A217" s="3"/>
      <c r="B217" s="76"/>
      <c r="C217" s="3"/>
      <c r="D217" s="75"/>
      <c r="E217" s="75"/>
      <c r="F217" s="73"/>
      <c r="G217" s="3"/>
      <c r="H217" s="3"/>
      <c r="I217" s="3"/>
      <c r="J217" s="3"/>
      <c r="K217" s="3"/>
      <c r="L217" s="3"/>
      <c r="M217" s="75"/>
      <c r="N217" s="75"/>
      <c r="O217" s="7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spans="1:38" ht="17" x14ac:dyDescent="0.2">
      <c r="A218" s="3"/>
      <c r="B218" s="76" t="s">
        <v>299</v>
      </c>
      <c r="C218" s="3" t="s">
        <v>93</v>
      </c>
      <c r="D218" s="75"/>
      <c r="E218" s="75">
        <f>E213-E216</f>
        <v>-0.12264251708984619</v>
      </c>
      <c r="F218" s="73"/>
      <c r="G218" s="3" t="s">
        <v>96</v>
      </c>
      <c r="H218" s="75"/>
      <c r="I218" s="75">
        <f>I213-E216</f>
        <v>0.32962290445963416</v>
      </c>
      <c r="J218" s="3"/>
      <c r="K218" s="3"/>
      <c r="L218" s="3"/>
      <c r="M218" s="75"/>
      <c r="N218" s="75"/>
      <c r="O218" s="73"/>
      <c r="P218" s="3"/>
      <c r="Q218" s="75"/>
      <c r="R218" s="75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spans="1:38" x14ac:dyDescent="0.2">
      <c r="A219" s="3"/>
      <c r="B219" s="76"/>
      <c r="C219" s="3" t="s">
        <v>94</v>
      </c>
      <c r="D219" s="75"/>
      <c r="E219" s="75">
        <f>E214-E216</f>
        <v>-2.1837234497069202E-2</v>
      </c>
      <c r="F219" s="73"/>
      <c r="G219" s="3" t="s">
        <v>97</v>
      </c>
      <c r="H219" s="75"/>
      <c r="I219" s="75">
        <f>I214-E216</f>
        <v>0.44725036621093861</v>
      </c>
      <c r="J219" s="3"/>
      <c r="K219" s="3"/>
      <c r="L219" s="3"/>
      <c r="M219" s="75"/>
      <c r="N219" s="75"/>
      <c r="O219" s="73"/>
      <c r="P219" s="3"/>
      <c r="Q219" s="75"/>
      <c r="R219" s="75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spans="1:38" x14ac:dyDescent="0.2">
      <c r="A220" s="3"/>
      <c r="B220" s="76"/>
      <c r="C220" s="3" t="s">
        <v>95</v>
      </c>
      <c r="D220" s="3"/>
      <c r="E220" s="75">
        <f>E215-E216</f>
        <v>0.14447975158691517</v>
      </c>
      <c r="F220" s="73"/>
      <c r="G220" s="3" t="s">
        <v>98</v>
      </c>
      <c r="H220" s="3"/>
      <c r="I220" s="75">
        <f>I215-E216</f>
        <v>0.62442398071288818</v>
      </c>
      <c r="J220" s="3"/>
      <c r="K220" s="3"/>
      <c r="L220" s="3"/>
      <c r="M220" s="3"/>
      <c r="N220" s="75"/>
      <c r="O220" s="73"/>
      <c r="P220" s="3"/>
      <c r="Q220" s="3"/>
      <c r="R220" s="75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spans="1:38" x14ac:dyDescent="0.2">
      <c r="A221" s="3"/>
      <c r="B221" s="78"/>
      <c r="C221" s="3"/>
      <c r="D221" s="75"/>
      <c r="E221" s="75"/>
      <c r="F221" s="73"/>
      <c r="G221" s="3"/>
      <c r="H221" s="75"/>
      <c r="I221" s="75"/>
      <c r="J221" s="3"/>
      <c r="K221" s="3"/>
      <c r="L221" s="3"/>
      <c r="M221" s="75"/>
      <c r="N221" s="75"/>
      <c r="O221" s="73"/>
      <c r="P221" s="3"/>
      <c r="Q221" s="75"/>
      <c r="R221" s="75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spans="1:38" ht="51" x14ac:dyDescent="0.2">
      <c r="A222" s="79" t="s">
        <v>264</v>
      </c>
      <c r="B222" s="82" t="s">
        <v>300</v>
      </c>
      <c r="C222" s="3" t="s">
        <v>93</v>
      </c>
      <c r="D222" s="75"/>
      <c r="E222" s="80">
        <f>2^-E218</f>
        <v>1.0887272080771742</v>
      </c>
      <c r="F222" s="73"/>
      <c r="G222" s="3" t="s">
        <v>96</v>
      </c>
      <c r="H222" s="75"/>
      <c r="I222" s="80">
        <f>2^-I218</f>
        <v>0.79574445041568942</v>
      </c>
      <c r="J222" s="3"/>
      <c r="K222" s="3"/>
      <c r="L222" s="3"/>
      <c r="M222" s="75"/>
      <c r="N222" s="80"/>
      <c r="O222" s="73"/>
      <c r="P222" s="3"/>
      <c r="Q222" s="75"/>
      <c r="R222" s="80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spans="1:38" x14ac:dyDescent="0.2">
      <c r="A223" s="79"/>
      <c r="B223" s="82"/>
      <c r="C223" s="3" t="s">
        <v>94</v>
      </c>
      <c r="D223" s="75"/>
      <c r="E223" s="80">
        <f>2^-E219</f>
        <v>1.0152515532713515</v>
      </c>
      <c r="F223" s="73"/>
      <c r="G223" s="3" t="s">
        <v>97</v>
      </c>
      <c r="H223" s="75"/>
      <c r="I223" s="80">
        <f>2^-I219</f>
        <v>0.7334393795044164</v>
      </c>
      <c r="J223" s="3"/>
      <c r="K223" s="3"/>
      <c r="L223" s="3"/>
      <c r="M223" s="75"/>
      <c r="N223" s="80"/>
      <c r="O223" s="73"/>
      <c r="P223" s="3"/>
      <c r="Q223" s="75"/>
      <c r="R223" s="80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spans="1:38" x14ac:dyDescent="0.2">
      <c r="A224" s="79"/>
      <c r="B224" s="82"/>
      <c r="C224" s="3" t="s">
        <v>95</v>
      </c>
      <c r="D224" s="3"/>
      <c r="E224" s="80">
        <f>2^-E220</f>
        <v>0.90470556346068165</v>
      </c>
      <c r="F224" s="73"/>
      <c r="G224" s="3" t="s">
        <v>98</v>
      </c>
      <c r="H224" s="3"/>
      <c r="I224" s="80">
        <f>2^-I220</f>
        <v>0.64867872108051339</v>
      </c>
      <c r="J224" s="3"/>
      <c r="K224" s="3"/>
      <c r="L224" s="3"/>
      <c r="M224" s="3"/>
      <c r="N224" s="80"/>
      <c r="O224" s="73"/>
      <c r="P224" s="3"/>
      <c r="Q224" s="3"/>
      <c r="R224" s="80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spans="1:38" x14ac:dyDescent="0.2">
      <c r="A225" s="79"/>
      <c r="B225" s="7"/>
      <c r="C225" s="3"/>
      <c r="D225" s="3"/>
      <c r="E225" s="3"/>
      <c r="F225" s="7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spans="1:38" x14ac:dyDescent="0.2">
      <c r="A226" s="3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spans="1:38" x14ac:dyDescent="0.2">
      <c r="A227" s="3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spans="1:38" x14ac:dyDescent="0.2">
      <c r="A228" s="3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spans="1:38" x14ac:dyDescent="0.2">
      <c r="A229" s="81" t="s">
        <v>315</v>
      </c>
      <c r="B229" s="7"/>
      <c r="C229" s="4" t="s">
        <v>303</v>
      </c>
      <c r="D229" s="3"/>
      <c r="E229" s="3"/>
      <c r="F229" s="73"/>
      <c r="G229" s="3"/>
      <c r="H229" s="3"/>
      <c r="I229" s="3"/>
      <c r="J229" s="3"/>
      <c r="K229" s="3"/>
      <c r="L229" s="4" t="s">
        <v>304</v>
      </c>
      <c r="M229" s="3"/>
      <c r="N229" s="3"/>
      <c r="O229" s="7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spans="1:38" x14ac:dyDescent="0.2">
      <c r="A230" s="4"/>
      <c r="B230" s="7"/>
      <c r="C230" s="3"/>
      <c r="D230" s="74" t="s">
        <v>267</v>
      </c>
      <c r="E230" s="74" t="s">
        <v>315</v>
      </c>
      <c r="F230" s="73"/>
      <c r="G230" s="3"/>
      <c r="H230" s="74" t="s">
        <v>267</v>
      </c>
      <c r="I230" s="74" t="s">
        <v>315</v>
      </c>
      <c r="J230" s="3"/>
      <c r="K230" s="3"/>
      <c r="L230" s="3"/>
      <c r="M230" s="74" t="s">
        <v>267</v>
      </c>
      <c r="N230" s="74" t="s">
        <v>315</v>
      </c>
      <c r="O230" s="73"/>
      <c r="P230" s="3"/>
      <c r="Q230" s="74" t="s">
        <v>267</v>
      </c>
      <c r="R230" s="74" t="s">
        <v>315</v>
      </c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spans="1:38" x14ac:dyDescent="0.2">
      <c r="A231" s="3"/>
      <c r="B231" s="71" t="s">
        <v>270</v>
      </c>
      <c r="C231" s="3" t="s">
        <v>271</v>
      </c>
      <c r="D231" s="75">
        <v>20.688850402832031</v>
      </c>
      <c r="E231" s="75">
        <v>24.631235122680664</v>
      </c>
      <c r="F231" s="73"/>
      <c r="G231" s="3" t="s">
        <v>272</v>
      </c>
      <c r="H231" s="75">
        <v>21.345619201660156</v>
      </c>
      <c r="I231" s="75">
        <v>26.235734939575195</v>
      </c>
      <c r="J231" s="3"/>
      <c r="K231" s="3"/>
      <c r="L231" s="3" t="s">
        <v>271</v>
      </c>
      <c r="M231" s="75">
        <v>20.441423416137695</v>
      </c>
      <c r="N231" s="75">
        <v>24.481481552124023</v>
      </c>
      <c r="O231" s="73"/>
      <c r="P231" s="3" t="s">
        <v>272</v>
      </c>
      <c r="Q231" s="75">
        <v>21.253427505493164</v>
      </c>
      <c r="R231" s="75">
        <v>25.612548828125</v>
      </c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spans="1:38" x14ac:dyDescent="0.2">
      <c r="A232" s="3"/>
      <c r="B232" s="71"/>
      <c r="C232" s="3" t="s">
        <v>273</v>
      </c>
      <c r="D232" s="75">
        <v>20.505449295043945</v>
      </c>
      <c r="E232" s="75">
        <v>24.445363998413086</v>
      </c>
      <c r="F232" s="73"/>
      <c r="G232" s="3" t="s">
        <v>274</v>
      </c>
      <c r="H232" s="75">
        <v>21.808479309082031</v>
      </c>
      <c r="I232" s="75">
        <v>26.476055145263672</v>
      </c>
      <c r="J232" s="3"/>
      <c r="K232" s="3"/>
      <c r="L232" s="3" t="s">
        <v>273</v>
      </c>
      <c r="M232" s="75">
        <v>20.233478546142578</v>
      </c>
      <c r="N232" s="75">
        <v>24.422338485717773</v>
      </c>
      <c r="O232" s="73"/>
      <c r="P232" s="3" t="s">
        <v>274</v>
      </c>
      <c r="Q232" s="75">
        <v>21.772029876708984</v>
      </c>
      <c r="R232" s="75">
        <v>25.618625640869141</v>
      </c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spans="1:38" x14ac:dyDescent="0.2">
      <c r="A233" s="3"/>
      <c r="B233" s="71"/>
      <c r="C233" s="3" t="s">
        <v>275</v>
      </c>
      <c r="D233" s="75">
        <v>20.659679412841797</v>
      </c>
      <c r="E233" s="75">
        <v>24.406986236572266</v>
      </c>
      <c r="F233" s="73"/>
      <c r="G233" s="3" t="s">
        <v>276</v>
      </c>
      <c r="H233" s="75">
        <v>21.867437362670898</v>
      </c>
      <c r="I233" s="75">
        <v>26.344202041625977</v>
      </c>
      <c r="J233" s="3"/>
      <c r="K233" s="3"/>
      <c r="L233" s="3" t="s">
        <v>275</v>
      </c>
      <c r="M233" s="75">
        <v>20.068271636962891</v>
      </c>
      <c r="N233" s="75">
        <v>24.572757720947266</v>
      </c>
      <c r="O233" s="73"/>
      <c r="P233" s="3" t="s">
        <v>276</v>
      </c>
      <c r="Q233" s="75">
        <v>21.099006652832031</v>
      </c>
      <c r="R233" s="75">
        <v>25.663898468017578</v>
      </c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spans="1:38" x14ac:dyDescent="0.2">
      <c r="A234" s="3"/>
      <c r="B234" s="71"/>
      <c r="C234" s="3" t="s">
        <v>277</v>
      </c>
      <c r="D234" s="75">
        <v>20.349075317382812</v>
      </c>
      <c r="E234" s="75">
        <v>24.190114974975586</v>
      </c>
      <c r="F234" s="73"/>
      <c r="G234" s="3" t="s">
        <v>278</v>
      </c>
      <c r="H234" s="75">
        <v>21.277999877929688</v>
      </c>
      <c r="I234" s="75">
        <v>26.655324935913086</v>
      </c>
      <c r="J234" s="3"/>
      <c r="K234" s="3"/>
      <c r="L234" s="3" t="s">
        <v>277</v>
      </c>
      <c r="M234" s="75">
        <v>20.350399017333984</v>
      </c>
      <c r="N234" s="75">
        <v>24.013835906982422</v>
      </c>
      <c r="O234" s="73"/>
      <c r="P234" s="3" t="s">
        <v>278</v>
      </c>
      <c r="Q234" s="75">
        <v>20.708721160888672</v>
      </c>
      <c r="R234" s="75">
        <v>25.303625106811523</v>
      </c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spans="1:38" x14ac:dyDescent="0.2">
      <c r="A235" s="3"/>
      <c r="B235" s="71"/>
      <c r="C235" s="3" t="s">
        <v>279</v>
      </c>
      <c r="D235" s="75">
        <v>20.228891372680664</v>
      </c>
      <c r="E235" s="75">
        <v>24.403339385986328</v>
      </c>
      <c r="F235" s="73"/>
      <c r="G235" s="3" t="s">
        <v>280</v>
      </c>
      <c r="H235" s="75">
        <v>21.394954681396484</v>
      </c>
      <c r="I235" s="75">
        <v>26.437816619873047</v>
      </c>
      <c r="J235" s="3"/>
      <c r="K235" s="3"/>
      <c r="L235" s="3" t="s">
        <v>279</v>
      </c>
      <c r="M235" s="75">
        <v>20.449966430664062</v>
      </c>
      <c r="N235" s="75">
        <v>24.224079132080078</v>
      </c>
      <c r="O235" s="73"/>
      <c r="P235" s="3" t="s">
        <v>280</v>
      </c>
      <c r="Q235" s="75">
        <v>20.697250366210938</v>
      </c>
      <c r="R235" s="75">
        <v>25.123262405395508</v>
      </c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spans="1:38" x14ac:dyDescent="0.2">
      <c r="A236" s="3"/>
      <c r="B236" s="71"/>
      <c r="C236" s="3" t="s">
        <v>281</v>
      </c>
      <c r="D236" s="75">
        <v>20.331214904785156</v>
      </c>
      <c r="E236" s="75">
        <v>24.286159515380859</v>
      </c>
      <c r="F236" s="73"/>
      <c r="G236" s="3" t="s">
        <v>282</v>
      </c>
      <c r="H236" s="75">
        <v>21.407016754150391</v>
      </c>
      <c r="I236" s="75">
        <v>26.415134429931641</v>
      </c>
      <c r="J236" s="3"/>
      <c r="K236" s="3"/>
      <c r="L236" s="3" t="s">
        <v>281</v>
      </c>
      <c r="M236" s="75">
        <v>20.254697799682617</v>
      </c>
      <c r="N236" s="75">
        <v>24.177356719970703</v>
      </c>
      <c r="O236" s="73"/>
      <c r="P236" s="3" t="s">
        <v>282</v>
      </c>
      <c r="Q236" s="75">
        <v>20.567287445068359</v>
      </c>
      <c r="R236" s="75">
        <v>25.361156463623047</v>
      </c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spans="1:38" x14ac:dyDescent="0.2">
      <c r="A237" s="3"/>
      <c r="B237" s="71"/>
      <c r="C237" s="3" t="s">
        <v>283</v>
      </c>
      <c r="D237" s="75">
        <v>21.151569366455078</v>
      </c>
      <c r="E237" s="75">
        <v>25.377983093261719</v>
      </c>
      <c r="F237" s="73"/>
      <c r="G237" s="3" t="s">
        <v>284</v>
      </c>
      <c r="H237" s="75">
        <v>20.325742721557617</v>
      </c>
      <c r="I237" s="75">
        <v>25.576837539672852</v>
      </c>
      <c r="J237" s="3"/>
      <c r="K237" s="3"/>
      <c r="L237" s="3" t="s">
        <v>283</v>
      </c>
      <c r="M237" s="75">
        <v>20.546047210693359</v>
      </c>
      <c r="N237" s="75">
        <v>24.275688171386719</v>
      </c>
      <c r="O237" s="73"/>
      <c r="P237" s="3" t="s">
        <v>284</v>
      </c>
      <c r="Q237" s="75">
        <v>21.406631469726562</v>
      </c>
      <c r="R237" s="75">
        <v>25.570615768432617</v>
      </c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spans="1:38" x14ac:dyDescent="0.2">
      <c r="A238" s="3"/>
      <c r="B238" s="71"/>
      <c r="C238" s="3" t="s">
        <v>285</v>
      </c>
      <c r="D238" s="75">
        <v>21.150707244873047</v>
      </c>
      <c r="E238" s="75">
        <v>25.634511947631836</v>
      </c>
      <c r="F238" s="73"/>
      <c r="G238" s="3" t="s">
        <v>286</v>
      </c>
      <c r="H238" s="75">
        <v>20.528892517089844</v>
      </c>
      <c r="I238" s="75">
        <v>25.513118743896484</v>
      </c>
      <c r="J238" s="3"/>
      <c r="K238" s="3"/>
      <c r="L238" s="3" t="s">
        <v>285</v>
      </c>
      <c r="M238" s="75">
        <v>20.385608673095703</v>
      </c>
      <c r="N238" s="75">
        <v>24.376993179321289</v>
      </c>
      <c r="O238" s="73"/>
      <c r="P238" s="3" t="s">
        <v>286</v>
      </c>
      <c r="Q238" s="75">
        <v>21.256597518920898</v>
      </c>
      <c r="R238" s="75">
        <v>25.661144256591797</v>
      </c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spans="1:38" x14ac:dyDescent="0.2">
      <c r="A239" s="3"/>
      <c r="B239" s="71"/>
      <c r="C239" s="3" t="s">
        <v>287</v>
      </c>
      <c r="D239" s="75">
        <v>20.761781692504883</v>
      </c>
      <c r="E239" s="75">
        <v>25.342737197875977</v>
      </c>
      <c r="F239" s="73"/>
      <c r="G239" s="3" t="s">
        <v>288</v>
      </c>
      <c r="H239" s="75">
        <v>20.510171890258789</v>
      </c>
      <c r="I239" s="75">
        <v>25.523408889770508</v>
      </c>
      <c r="J239" s="3"/>
      <c r="K239" s="3"/>
      <c r="L239" s="3" t="s">
        <v>287</v>
      </c>
      <c r="M239" s="75">
        <v>20.492292404174805</v>
      </c>
      <c r="N239" s="75">
        <v>24.383665084838867</v>
      </c>
      <c r="O239" s="73"/>
      <c r="P239" s="3" t="s">
        <v>288</v>
      </c>
      <c r="Q239" s="75">
        <v>21.246177673339844</v>
      </c>
      <c r="R239" s="75">
        <v>25.616329193115234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spans="1:38" x14ac:dyDescent="0.2">
      <c r="A240" s="3"/>
      <c r="B240" s="7"/>
      <c r="C240" s="3"/>
      <c r="D240" s="3"/>
      <c r="E240" s="3"/>
      <c r="F240" s="73"/>
      <c r="G240" s="3"/>
      <c r="H240" s="3"/>
      <c r="I240" s="3"/>
      <c r="J240" s="3"/>
      <c r="K240" s="3"/>
      <c r="L240" s="3"/>
      <c r="M240" s="3"/>
      <c r="N240" s="3"/>
      <c r="O240" s="7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spans="1:38" x14ac:dyDescent="0.2">
      <c r="A241" s="3"/>
      <c r="B241" s="71" t="s">
        <v>295</v>
      </c>
      <c r="C241" s="3" t="s">
        <v>93</v>
      </c>
      <c r="D241" s="75">
        <f>AVERAGE(D231:D233)</f>
        <v>20.617993036905926</v>
      </c>
      <c r="E241" s="75">
        <f>AVERAGE(E231:E233)</f>
        <v>24.49452845255534</v>
      </c>
      <c r="F241" s="73"/>
      <c r="G241" s="3" t="s">
        <v>96</v>
      </c>
      <c r="H241" s="75">
        <f>AVERAGE(H231:H233)</f>
        <v>21.673845291137695</v>
      </c>
      <c r="I241" s="75">
        <f>AVERAGE(I231:I233)</f>
        <v>26.351997375488281</v>
      </c>
      <c r="J241" s="3"/>
      <c r="K241" s="3"/>
      <c r="L241" s="3" t="s">
        <v>93</v>
      </c>
      <c r="M241" s="75">
        <f>AVERAGE(M231:M233)</f>
        <v>20.247724533081055</v>
      </c>
      <c r="N241" s="75">
        <f>AVERAGE(N231:N233)</f>
        <v>24.49219258626302</v>
      </c>
      <c r="O241" s="73"/>
      <c r="P241" s="3" t="s">
        <v>96</v>
      </c>
      <c r="Q241" s="75">
        <f>AVERAGE(Q231,Q233)</f>
        <v>21.176217079162598</v>
      </c>
      <c r="R241" s="75">
        <f>AVERAGE(R231:R233)</f>
        <v>25.631690979003906</v>
      </c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spans="1:38" x14ac:dyDescent="0.2">
      <c r="A242" s="3"/>
      <c r="B242" s="71"/>
      <c r="C242" s="3" t="s">
        <v>94</v>
      </c>
      <c r="D242" s="75">
        <f>AVERAGE(D234:D236)</f>
        <v>20.303060531616211</v>
      </c>
      <c r="E242" s="75">
        <f>AVERAGE(E234:E236)</f>
        <v>24.29320462544759</v>
      </c>
      <c r="F242" s="73"/>
      <c r="G242" s="3" t="s">
        <v>97</v>
      </c>
      <c r="H242" s="75">
        <f>AVERAGE(H234:H236)</f>
        <v>21.35999043782552</v>
      </c>
      <c r="I242" s="75">
        <f>AVERAGE(I234:I236)</f>
        <v>26.502758661905926</v>
      </c>
      <c r="J242" s="3"/>
      <c r="K242" s="3"/>
      <c r="L242" s="3" t="s">
        <v>94</v>
      </c>
      <c r="M242" s="75">
        <f>AVERAGE(M234:M236)</f>
        <v>20.351687749226887</v>
      </c>
      <c r="N242" s="75">
        <f>AVERAGE(N234:N236)</f>
        <v>24.138423919677734</v>
      </c>
      <c r="O242" s="73"/>
      <c r="P242" s="3" t="s">
        <v>97</v>
      </c>
      <c r="Q242" s="75">
        <f>AVERAGE(Q234:Q236)</f>
        <v>20.657752990722656</v>
      </c>
      <c r="R242" s="75">
        <f>AVERAGE(R234:R236)</f>
        <v>25.262681325276692</v>
      </c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spans="1:38" x14ac:dyDescent="0.2">
      <c r="A243" s="3"/>
      <c r="B243" s="71"/>
      <c r="C243" s="3" t="s">
        <v>95</v>
      </c>
      <c r="D243" s="75">
        <f>AVERAGE(D237:D239)</f>
        <v>21.021352767944336</v>
      </c>
      <c r="E243" s="75">
        <f>AVERAGE(E237:E239)</f>
        <v>25.451744079589844</v>
      </c>
      <c r="F243" s="73"/>
      <c r="G243" s="3" t="s">
        <v>98</v>
      </c>
      <c r="H243" s="75">
        <f>AVERAGE(H237:H239)</f>
        <v>20.454935709635418</v>
      </c>
      <c r="I243" s="75">
        <f>AVERAGE(I237:I239)</f>
        <v>25.537788391113281</v>
      </c>
      <c r="J243" s="3"/>
      <c r="K243" s="3"/>
      <c r="L243" s="3" t="s">
        <v>95</v>
      </c>
      <c r="M243" s="75">
        <f>AVERAGE(M237:M239)</f>
        <v>20.474649429321289</v>
      </c>
      <c r="N243" s="75">
        <f>AVERAGE(N237:N239)</f>
        <v>24.345448811848957</v>
      </c>
      <c r="O243" s="73"/>
      <c r="P243" s="3" t="s">
        <v>98</v>
      </c>
      <c r="Q243" s="75">
        <f>AVERAGE(Q237:Q239)</f>
        <v>21.303135553995769</v>
      </c>
      <c r="R243" s="75">
        <f>AVERAGE(R237:R239)</f>
        <v>25.616029739379883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spans="1:38" x14ac:dyDescent="0.2">
      <c r="A244" s="3"/>
      <c r="B244" s="71"/>
      <c r="C244" s="3"/>
      <c r="D244" s="3"/>
      <c r="E244" s="3"/>
      <c r="F244" s="73"/>
      <c r="G244" s="3"/>
      <c r="H244" s="3"/>
      <c r="I244" s="3"/>
      <c r="J244" s="3"/>
      <c r="K244" s="3"/>
      <c r="L244" s="3"/>
      <c r="M244" s="3"/>
      <c r="N244" s="3"/>
      <c r="O244" s="7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spans="1:38" x14ac:dyDescent="0.2">
      <c r="A245" s="3"/>
      <c r="B245" s="71" t="s">
        <v>296</v>
      </c>
      <c r="C245" s="3" t="s">
        <v>93</v>
      </c>
      <c r="D245" s="3"/>
      <c r="E245" s="75">
        <f>E241-D241</f>
        <v>3.8765354156494141</v>
      </c>
      <c r="F245" s="73"/>
      <c r="G245" s="3" t="s">
        <v>96</v>
      </c>
      <c r="H245" s="3"/>
      <c r="I245" s="75">
        <f>I241-H241</f>
        <v>4.6781520843505859</v>
      </c>
      <c r="J245" s="3"/>
      <c r="K245" s="3"/>
      <c r="L245" s="3" t="s">
        <v>93</v>
      </c>
      <c r="M245" s="3"/>
      <c r="N245" s="75">
        <f>N241-M241</f>
        <v>4.244468053181965</v>
      </c>
      <c r="O245" s="73"/>
      <c r="P245" s="3" t="s">
        <v>96</v>
      </c>
      <c r="Q245" s="3"/>
      <c r="R245" s="75">
        <f>R241-Q241</f>
        <v>4.4554738998413086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spans="1:38" x14ac:dyDescent="0.2">
      <c r="A246" s="3"/>
      <c r="B246" s="71"/>
      <c r="C246" s="3" t="s">
        <v>94</v>
      </c>
      <c r="D246" s="3"/>
      <c r="E246" s="75">
        <f>E242-D242</f>
        <v>3.990144093831379</v>
      </c>
      <c r="F246" s="73"/>
      <c r="G246" s="3" t="s">
        <v>97</v>
      </c>
      <c r="H246" s="3"/>
      <c r="I246" s="75">
        <f>I242-H242</f>
        <v>5.142768224080406</v>
      </c>
      <c r="J246" s="3"/>
      <c r="K246" s="3"/>
      <c r="L246" s="3" t="s">
        <v>94</v>
      </c>
      <c r="M246" s="3"/>
      <c r="N246" s="75">
        <f>N242-M242</f>
        <v>3.7867361704508475</v>
      </c>
      <c r="O246" s="73"/>
      <c r="P246" s="3" t="s">
        <v>97</v>
      </c>
      <c r="Q246" s="3"/>
      <c r="R246" s="75">
        <f>R242-Q242</f>
        <v>4.6049283345540353</v>
      </c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spans="1:38" x14ac:dyDescent="0.2">
      <c r="A247" s="3"/>
      <c r="B247" s="71"/>
      <c r="C247" s="3" t="s">
        <v>95</v>
      </c>
      <c r="D247" s="3"/>
      <c r="E247" s="75">
        <f>E243-D243</f>
        <v>4.4303913116455078</v>
      </c>
      <c r="F247" s="73"/>
      <c r="G247" s="3" t="s">
        <v>98</v>
      </c>
      <c r="H247" s="3"/>
      <c r="I247" s="75">
        <f>I243-H243</f>
        <v>5.0828526814778634</v>
      </c>
      <c r="J247" s="3"/>
      <c r="K247" s="3"/>
      <c r="L247" s="3" t="s">
        <v>95</v>
      </c>
      <c r="M247" s="3"/>
      <c r="N247" s="75">
        <f>N243-M243</f>
        <v>3.8707993825276681</v>
      </c>
      <c r="O247" s="73"/>
      <c r="P247" s="3" t="s">
        <v>98</v>
      </c>
      <c r="Q247" s="3"/>
      <c r="R247" s="75">
        <f>R243-Q243</f>
        <v>4.3128941853841134</v>
      </c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spans="1:38" x14ac:dyDescent="0.2">
      <c r="A248" s="3"/>
      <c r="B248" s="7" t="s">
        <v>297</v>
      </c>
      <c r="C248" s="3" t="s">
        <v>308</v>
      </c>
      <c r="D248" s="75"/>
      <c r="E248" s="75">
        <f>AVERAGE(E245:E247)</f>
        <v>4.0990236070421</v>
      </c>
      <c r="F248" s="73"/>
      <c r="G248" s="3"/>
      <c r="H248" s="75"/>
      <c r="I248" s="75"/>
      <c r="J248" s="3"/>
      <c r="K248" s="3"/>
      <c r="L248" s="3" t="s">
        <v>308</v>
      </c>
      <c r="M248" s="75"/>
      <c r="N248" s="75">
        <f>AVERAGE(N245:N247)</f>
        <v>3.967334535386827</v>
      </c>
      <c r="O248" s="73"/>
      <c r="P248" s="3"/>
      <c r="Q248" s="75"/>
      <c r="R248" s="75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spans="1:38" x14ac:dyDescent="0.2">
      <c r="A249" s="3"/>
      <c r="B249" s="76"/>
      <c r="C249" s="3"/>
      <c r="D249" s="75"/>
      <c r="E249" s="75"/>
      <c r="F249" s="73"/>
      <c r="G249" s="3"/>
      <c r="H249" s="3"/>
      <c r="I249" s="3"/>
      <c r="J249" s="3"/>
      <c r="K249" s="3"/>
      <c r="L249" s="3"/>
      <c r="M249" s="75"/>
      <c r="N249" s="75"/>
      <c r="O249" s="7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spans="1:38" ht="17" x14ac:dyDescent="0.2">
      <c r="A250" s="3"/>
      <c r="B250" s="76" t="s">
        <v>299</v>
      </c>
      <c r="C250" s="3" t="s">
        <v>93</v>
      </c>
      <c r="D250" s="75"/>
      <c r="E250" s="75">
        <f>E245-E248</f>
        <v>-0.22248819139268594</v>
      </c>
      <c r="F250" s="73"/>
      <c r="G250" s="3" t="s">
        <v>96</v>
      </c>
      <c r="H250" s="75"/>
      <c r="I250" s="75">
        <f>I245-E248</f>
        <v>0.57912847730848593</v>
      </c>
      <c r="J250" s="3"/>
      <c r="K250" s="3"/>
      <c r="L250" s="3" t="s">
        <v>93</v>
      </c>
      <c r="M250" s="75"/>
      <c r="N250" s="75">
        <f>N245-N248</f>
        <v>0.27713351779513795</v>
      </c>
      <c r="O250" s="73"/>
      <c r="P250" s="3" t="s">
        <v>96</v>
      </c>
      <c r="Q250" s="75"/>
      <c r="R250" s="75">
        <f>R245-N248</f>
        <v>0.48813936445448158</v>
      </c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spans="1:38" x14ac:dyDescent="0.2">
      <c r="A251" s="3"/>
      <c r="B251" s="76"/>
      <c r="C251" s="3" t="s">
        <v>94</v>
      </c>
      <c r="D251" s="75"/>
      <c r="E251" s="75">
        <f>E246-E248</f>
        <v>-0.10887951321072098</v>
      </c>
      <c r="F251" s="73"/>
      <c r="G251" s="3" t="s">
        <v>97</v>
      </c>
      <c r="H251" s="75"/>
      <c r="I251" s="75">
        <f>I246-E248</f>
        <v>1.043744617038306</v>
      </c>
      <c r="J251" s="3"/>
      <c r="K251" s="3"/>
      <c r="L251" s="3" t="s">
        <v>94</v>
      </c>
      <c r="M251" s="75"/>
      <c r="N251" s="75">
        <f>N246-N248</f>
        <v>-0.18059836493597947</v>
      </c>
      <c r="O251" s="73"/>
      <c r="P251" s="3" t="s">
        <v>97</v>
      </c>
      <c r="Q251" s="75"/>
      <c r="R251" s="75">
        <f>R246-N248</f>
        <v>0.63759379916720826</v>
      </c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spans="1:38" x14ac:dyDescent="0.2">
      <c r="A252" s="3"/>
      <c r="B252" s="76"/>
      <c r="C252" s="3" t="s">
        <v>95</v>
      </c>
      <c r="D252" s="3"/>
      <c r="E252" s="75">
        <f>E247-E248</f>
        <v>0.33136770460340781</v>
      </c>
      <c r="F252" s="73"/>
      <c r="G252" s="3" t="s">
        <v>98</v>
      </c>
      <c r="H252" s="3"/>
      <c r="I252" s="75">
        <f>I247-E248</f>
        <v>0.9838290744357634</v>
      </c>
      <c r="J252" s="3"/>
      <c r="K252" s="3"/>
      <c r="L252" s="3" t="s">
        <v>95</v>
      </c>
      <c r="M252" s="3"/>
      <c r="N252" s="75">
        <f>N247-N248</f>
        <v>-9.6535152859158924E-2</v>
      </c>
      <c r="O252" s="73"/>
      <c r="P252" s="3" t="s">
        <v>98</v>
      </c>
      <c r="Q252" s="3"/>
      <c r="R252" s="75">
        <f>R247-N248</f>
        <v>0.34555964999728639</v>
      </c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spans="1:38" x14ac:dyDescent="0.2">
      <c r="A253" s="3"/>
      <c r="B253" s="78"/>
      <c r="C253" s="3"/>
      <c r="D253" s="75"/>
      <c r="E253" s="75"/>
      <c r="F253" s="73"/>
      <c r="G253" s="3"/>
      <c r="H253" s="75"/>
      <c r="I253" s="75"/>
      <c r="J253" s="3"/>
      <c r="K253" s="3"/>
      <c r="L253" s="3"/>
      <c r="M253" s="75"/>
      <c r="N253" s="75"/>
      <c r="O253" s="73"/>
      <c r="P253" s="3"/>
      <c r="Q253" s="75"/>
      <c r="R253" s="75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spans="1:38" ht="51" x14ac:dyDescent="0.2">
      <c r="A254" s="79" t="s">
        <v>264</v>
      </c>
      <c r="B254" s="82" t="s">
        <v>300</v>
      </c>
      <c r="C254" s="3" t="s">
        <v>93</v>
      </c>
      <c r="D254" s="75"/>
      <c r="E254" s="80">
        <f>2^-E250</f>
        <v>1.1667441157724876</v>
      </c>
      <c r="F254" s="73"/>
      <c r="G254" s="3" t="s">
        <v>96</v>
      </c>
      <c r="H254" s="75"/>
      <c r="I254" s="80">
        <f>2^-I250</f>
        <v>0.66936801614702568</v>
      </c>
      <c r="J254" s="3"/>
      <c r="K254" s="3"/>
      <c r="L254" s="3" t="s">
        <v>93</v>
      </c>
      <c r="M254" s="75"/>
      <c r="N254" s="80">
        <f>2^-N250</f>
        <v>0.82522903210845966</v>
      </c>
      <c r="O254" s="73"/>
      <c r="P254" s="3" t="s">
        <v>96</v>
      </c>
      <c r="Q254" s="75"/>
      <c r="R254" s="80">
        <f>2^-R250</f>
        <v>0.71294398491047117</v>
      </c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spans="1:38" x14ac:dyDescent="0.2">
      <c r="A255" s="79"/>
      <c r="B255" s="82"/>
      <c r="C255" s="3" t="s">
        <v>94</v>
      </c>
      <c r="D255" s="75"/>
      <c r="E255" s="80">
        <f>2^-E251</f>
        <v>1.0783903660777425</v>
      </c>
      <c r="F255" s="73"/>
      <c r="G255" s="3" t="s">
        <v>97</v>
      </c>
      <c r="H255" s="75"/>
      <c r="I255" s="80">
        <f>2^-I251</f>
        <v>0.48506681311879901</v>
      </c>
      <c r="J255" s="3"/>
      <c r="K255" s="3"/>
      <c r="L255" s="3" t="s">
        <v>94</v>
      </c>
      <c r="M255" s="75"/>
      <c r="N255" s="80">
        <f>2^-N251</f>
        <v>1.1333538519695243</v>
      </c>
      <c r="O255" s="73"/>
      <c r="P255" s="3" t="s">
        <v>97</v>
      </c>
      <c r="Q255" s="75"/>
      <c r="R255" s="80">
        <f>2^-R251</f>
        <v>0.64278412360399728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spans="1:38" x14ac:dyDescent="0.2">
      <c r="A256" s="79"/>
      <c r="B256" s="82"/>
      <c r="C256" s="3" t="s">
        <v>95</v>
      </c>
      <c r="D256" s="3"/>
      <c r="E256" s="80">
        <f>2^-E252</f>
        <v>0.79478265616696409</v>
      </c>
      <c r="F256" s="73"/>
      <c r="G256" s="3" t="s">
        <v>98</v>
      </c>
      <c r="H256" s="3"/>
      <c r="I256" s="80">
        <f>2^-I252</f>
        <v>0.50563594289072977</v>
      </c>
      <c r="J256" s="3"/>
      <c r="K256" s="3"/>
      <c r="L256" s="3" t="s">
        <v>95</v>
      </c>
      <c r="M256" s="3"/>
      <c r="N256" s="80">
        <f>2^-N252</f>
        <v>1.0692025273208756</v>
      </c>
      <c r="O256" s="73"/>
      <c r="P256" s="3" t="s">
        <v>98</v>
      </c>
      <c r="Q256" s="3"/>
      <c r="R256" s="80">
        <f>2^-R252</f>
        <v>0.78700262343253924</v>
      </c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spans="1:38" x14ac:dyDescent="0.2">
      <c r="A257" s="3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spans="1:38" x14ac:dyDescent="0.2">
      <c r="A258" s="3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spans="1:38" x14ac:dyDescent="0.2">
      <c r="A259" s="3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spans="1:38" x14ac:dyDescent="0.2">
      <c r="A260" s="3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spans="1:38" x14ac:dyDescent="0.2">
      <c r="A261" s="81" t="s">
        <v>316</v>
      </c>
      <c r="B261" s="7"/>
      <c r="C261" s="4" t="s">
        <v>303</v>
      </c>
      <c r="D261" s="3"/>
      <c r="E261" s="3"/>
      <c r="F261" s="73"/>
      <c r="G261" s="3"/>
      <c r="H261" s="3"/>
      <c r="I261" s="3"/>
      <c r="J261" s="3"/>
      <c r="K261" s="3"/>
      <c r="L261" s="4" t="s">
        <v>304</v>
      </c>
      <c r="M261" s="3"/>
      <c r="N261" s="3"/>
      <c r="O261" s="7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spans="1:38" x14ac:dyDescent="0.2">
      <c r="A262" s="4"/>
      <c r="B262" s="7"/>
      <c r="C262" s="3"/>
      <c r="D262" s="74" t="s">
        <v>267</v>
      </c>
      <c r="E262" s="74" t="s">
        <v>316</v>
      </c>
      <c r="F262" s="73"/>
      <c r="G262" s="3"/>
      <c r="H262" s="74" t="s">
        <v>267</v>
      </c>
      <c r="I262" s="74" t="s">
        <v>316</v>
      </c>
      <c r="J262" s="3"/>
      <c r="K262" s="3"/>
      <c r="L262" s="3"/>
      <c r="M262" s="74" t="s">
        <v>267</v>
      </c>
      <c r="N262" s="74" t="s">
        <v>316</v>
      </c>
      <c r="O262" s="73"/>
      <c r="P262" s="3"/>
      <c r="Q262" s="74" t="s">
        <v>267</v>
      </c>
      <c r="R262" s="74" t="s">
        <v>316</v>
      </c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spans="1:38" x14ac:dyDescent="0.2">
      <c r="A263" s="3"/>
      <c r="B263" s="71" t="s">
        <v>270</v>
      </c>
      <c r="C263" s="3" t="s">
        <v>271</v>
      </c>
      <c r="D263" s="75">
        <v>20.832956314086914</v>
      </c>
      <c r="E263" s="75">
        <v>28.384544372558594</v>
      </c>
      <c r="F263" s="73"/>
      <c r="G263" s="3" t="s">
        <v>272</v>
      </c>
      <c r="H263" s="75">
        <v>21.174722671508789</v>
      </c>
      <c r="I263" s="75">
        <v>29.475095748901367</v>
      </c>
      <c r="J263" s="3"/>
      <c r="K263" s="3"/>
      <c r="L263" s="3" t="s">
        <v>271</v>
      </c>
      <c r="M263" s="80">
        <v>20.394687652587891</v>
      </c>
      <c r="N263" s="80">
        <v>28.466856002807617</v>
      </c>
      <c r="O263" s="73"/>
      <c r="P263" s="3" t="s">
        <v>272</v>
      </c>
      <c r="Q263" s="80">
        <v>21.5635986328125</v>
      </c>
      <c r="R263" s="80">
        <v>30.601104736328125</v>
      </c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spans="1:38" x14ac:dyDescent="0.2">
      <c r="A264" s="3"/>
      <c r="B264" s="71"/>
      <c r="C264" s="3" t="s">
        <v>273</v>
      </c>
      <c r="D264" s="75">
        <v>21.034244537353516</v>
      </c>
      <c r="E264" s="75">
        <v>27.955604553222656</v>
      </c>
      <c r="F264" s="73"/>
      <c r="G264" s="3" t="s">
        <v>274</v>
      </c>
      <c r="H264" s="75">
        <v>21.501602172851562</v>
      </c>
      <c r="I264" s="75">
        <v>29.605049133300781</v>
      </c>
      <c r="J264" s="3"/>
      <c r="K264" s="3"/>
      <c r="L264" s="3" t="s">
        <v>273</v>
      </c>
      <c r="M264" s="80">
        <v>21.433450698852539</v>
      </c>
      <c r="N264" s="80">
        <v>28.503780364990234</v>
      </c>
      <c r="O264" s="73"/>
      <c r="P264" s="3" t="s">
        <v>274</v>
      </c>
      <c r="Q264" s="80">
        <v>21.621162414550781</v>
      </c>
      <c r="R264" s="80">
        <v>30.02168083190918</v>
      </c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spans="1:38" x14ac:dyDescent="0.2">
      <c r="A265" s="3"/>
      <c r="B265" s="71"/>
      <c r="C265" s="3" t="s">
        <v>275</v>
      </c>
      <c r="D265" s="75">
        <v>20.783018112182617</v>
      </c>
      <c r="E265" s="75">
        <v>28.504064559936523</v>
      </c>
      <c r="F265" s="73"/>
      <c r="G265" s="3" t="s">
        <v>276</v>
      </c>
      <c r="H265" s="75">
        <v>21.856979370117188</v>
      </c>
      <c r="I265" s="75">
        <v>29.405019760131836</v>
      </c>
      <c r="J265" s="3"/>
      <c r="K265" s="3"/>
      <c r="L265" s="3" t="s">
        <v>275</v>
      </c>
      <c r="M265" s="80">
        <v>20.910684585571289</v>
      </c>
      <c r="N265" s="80">
        <v>28.179534912109375</v>
      </c>
      <c r="O265" s="73"/>
      <c r="P265" s="3" t="s">
        <v>276</v>
      </c>
      <c r="Q265" s="80">
        <v>21.70343017578125</v>
      </c>
      <c r="R265" s="80">
        <v>30.907838821411133</v>
      </c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spans="1:38" x14ac:dyDescent="0.2">
      <c r="A266" s="3"/>
      <c r="B266" s="71"/>
      <c r="C266" s="3" t="s">
        <v>277</v>
      </c>
      <c r="D266" s="75">
        <v>21.224254608154297</v>
      </c>
      <c r="E266" s="75">
        <v>28.583232879638672</v>
      </c>
      <c r="F266" s="73"/>
      <c r="G266" s="3" t="s">
        <v>278</v>
      </c>
      <c r="H266" s="75">
        <v>21.593286514282227</v>
      </c>
      <c r="I266" s="75">
        <v>29.455610275268555</v>
      </c>
      <c r="J266" s="3"/>
      <c r="K266" s="3"/>
      <c r="L266" s="3" t="s">
        <v>277</v>
      </c>
      <c r="M266" s="80">
        <v>19.836570739746094</v>
      </c>
      <c r="N266" s="80">
        <v>27.494436264038086</v>
      </c>
      <c r="O266" s="73"/>
      <c r="P266" s="3" t="s">
        <v>278</v>
      </c>
      <c r="Q266" s="80">
        <v>20.509372711181641</v>
      </c>
      <c r="R266" s="80">
        <v>30.050607681274414</v>
      </c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spans="1:38" x14ac:dyDescent="0.2">
      <c r="A267" s="3"/>
      <c r="B267" s="71"/>
      <c r="C267" s="3" t="s">
        <v>279</v>
      </c>
      <c r="D267" s="75">
        <v>20.970294952392578</v>
      </c>
      <c r="E267" s="75">
        <v>28.950582504272461</v>
      </c>
      <c r="F267" s="73"/>
      <c r="G267" s="3" t="s">
        <v>280</v>
      </c>
      <c r="H267" s="75">
        <v>21.903831481933594</v>
      </c>
      <c r="I267" s="75">
        <v>29.347578048706055</v>
      </c>
      <c r="J267" s="3"/>
      <c r="K267" s="3"/>
      <c r="L267" s="3" t="s">
        <v>279</v>
      </c>
      <c r="M267" s="80">
        <v>20.225717544555664</v>
      </c>
      <c r="N267" s="80">
        <v>27.461654663085938</v>
      </c>
      <c r="O267" s="73"/>
      <c r="P267" s="3" t="s">
        <v>280</v>
      </c>
      <c r="Q267" s="80">
        <v>20.827428817749023</v>
      </c>
      <c r="R267" s="80">
        <v>30.469167709350586</v>
      </c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spans="1:38" x14ac:dyDescent="0.2">
      <c r="A268" s="3"/>
      <c r="B268" s="71"/>
      <c r="C268" s="3" t="s">
        <v>281</v>
      </c>
      <c r="D268" s="75">
        <v>21.196783065795898</v>
      </c>
      <c r="E268" s="75">
        <v>28.454788208007812</v>
      </c>
      <c r="F268" s="73"/>
      <c r="G268" s="3" t="s">
        <v>282</v>
      </c>
      <c r="H268" s="75">
        <v>21.869174957275391</v>
      </c>
      <c r="I268" s="75">
        <v>29.023162841796875</v>
      </c>
      <c r="J268" s="3"/>
      <c r="K268" s="3"/>
      <c r="L268" s="3" t="s">
        <v>281</v>
      </c>
      <c r="M268" s="80">
        <v>19.941463470458984</v>
      </c>
      <c r="N268" s="80">
        <v>28.695501327514648</v>
      </c>
      <c r="O268" s="73"/>
      <c r="P268" s="3" t="s">
        <v>282</v>
      </c>
      <c r="Q268" s="80">
        <v>21.004144668579102</v>
      </c>
      <c r="R268" s="80">
        <v>29.981285095214844</v>
      </c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spans="1:38" x14ac:dyDescent="0.2">
      <c r="A269" s="3"/>
      <c r="B269" s="71"/>
      <c r="C269" s="3" t="s">
        <v>283</v>
      </c>
      <c r="D269" s="75">
        <v>20.835248947143555</v>
      </c>
      <c r="E269" s="75">
        <v>28.140851974487305</v>
      </c>
      <c r="F269" s="73"/>
      <c r="G269" s="3" t="s">
        <v>284</v>
      </c>
      <c r="H269" s="75">
        <v>21.175348281860352</v>
      </c>
      <c r="I269" s="75">
        <v>29.288288116455078</v>
      </c>
      <c r="J269" s="3"/>
      <c r="K269" s="3"/>
      <c r="L269" s="3" t="s">
        <v>283</v>
      </c>
      <c r="M269" s="80">
        <v>19.6417236328125</v>
      </c>
      <c r="N269" s="80">
        <v>29.403926849365234</v>
      </c>
      <c r="O269" s="73"/>
      <c r="P269" s="3" t="s">
        <v>284</v>
      </c>
      <c r="Q269" s="80">
        <v>20.028814315795898</v>
      </c>
      <c r="R269" s="80">
        <v>29.973854064941406</v>
      </c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spans="1:38" x14ac:dyDescent="0.2">
      <c r="A270" s="3"/>
      <c r="B270" s="71"/>
      <c r="C270" s="3" t="s">
        <v>285</v>
      </c>
      <c r="D270" s="75">
        <v>21.080926895141602</v>
      </c>
      <c r="E270" s="75">
        <v>28.608510971069336</v>
      </c>
      <c r="F270" s="73"/>
      <c r="G270" s="3" t="s">
        <v>286</v>
      </c>
      <c r="H270" s="75">
        <v>21.241439819335938</v>
      </c>
      <c r="I270" s="75">
        <v>29.218257904052734</v>
      </c>
      <c r="J270" s="3"/>
      <c r="K270" s="3"/>
      <c r="L270" s="3" t="s">
        <v>285</v>
      </c>
      <c r="M270" s="80">
        <v>20.5982666015625</v>
      </c>
      <c r="N270" s="80">
        <v>29.579904556274414</v>
      </c>
      <c r="O270" s="73"/>
      <c r="P270" s="3" t="s">
        <v>286</v>
      </c>
      <c r="Q270" s="80">
        <v>20.41619873046875</v>
      </c>
      <c r="R270" s="80">
        <v>29.686304092407227</v>
      </c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spans="1:38" x14ac:dyDescent="0.2">
      <c r="A271" s="3"/>
      <c r="B271" s="71"/>
      <c r="C271" s="3" t="s">
        <v>287</v>
      </c>
      <c r="D271" s="75">
        <v>21.118284225463867</v>
      </c>
      <c r="E271" s="75">
        <v>28.703886032104492</v>
      </c>
      <c r="F271" s="73"/>
      <c r="G271" s="3" t="s">
        <v>288</v>
      </c>
      <c r="H271" s="75">
        <v>21.278335571289062</v>
      </c>
      <c r="I271" s="75">
        <v>28.800983428955078</v>
      </c>
      <c r="J271" s="3"/>
      <c r="K271" s="3"/>
      <c r="L271" s="3" t="s">
        <v>287</v>
      </c>
      <c r="M271" s="80">
        <v>20.673604965209961</v>
      </c>
      <c r="N271" s="80">
        <v>30.172142028808594</v>
      </c>
      <c r="O271" s="73"/>
      <c r="P271" s="3" t="s">
        <v>288</v>
      </c>
      <c r="Q271" s="80">
        <v>20.058631896972656</v>
      </c>
      <c r="R271" s="80">
        <v>29.28370475769043</v>
      </c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spans="1:38" x14ac:dyDescent="0.2">
      <c r="A272" s="3"/>
      <c r="B272" s="7"/>
      <c r="C272" s="3"/>
      <c r="D272" s="3"/>
      <c r="E272" s="3"/>
      <c r="F272" s="73"/>
      <c r="G272" s="3"/>
      <c r="H272" s="3"/>
      <c r="I272" s="3"/>
      <c r="J272" s="3"/>
      <c r="K272" s="3"/>
      <c r="L272" s="3"/>
      <c r="M272" s="3"/>
      <c r="N272" s="3"/>
      <c r="O272" s="7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spans="1:38" x14ac:dyDescent="0.2">
      <c r="A273" s="3"/>
      <c r="B273" s="71" t="s">
        <v>295</v>
      </c>
      <c r="C273" s="3" t="s">
        <v>93</v>
      </c>
      <c r="D273" s="75">
        <f>AVERAGE(D263:D265)</f>
        <v>20.883406321207683</v>
      </c>
      <c r="E273" s="75">
        <f>AVERAGE(E263:E265)</f>
        <v>28.281404495239258</v>
      </c>
      <c r="F273" s="73"/>
      <c r="G273" s="3" t="s">
        <v>96</v>
      </c>
      <c r="H273" s="75">
        <f>AVERAGE(H263:H265)</f>
        <v>21.511101404825848</v>
      </c>
      <c r="I273" s="75">
        <f>AVERAGE(I263:I265)</f>
        <v>29.495054880777996</v>
      </c>
      <c r="J273" s="3"/>
      <c r="K273" s="3"/>
      <c r="L273" s="3" t="s">
        <v>93</v>
      </c>
      <c r="M273" s="75">
        <f>AVERAGE(M263:M265)</f>
        <v>20.912940979003906</v>
      </c>
      <c r="N273" s="75">
        <f>AVERAGE(N263:N264)</f>
        <v>28.485318183898926</v>
      </c>
      <c r="O273" s="73"/>
      <c r="P273" s="3" t="s">
        <v>96</v>
      </c>
      <c r="Q273" s="75">
        <f>AVERAGE(Q263:Q265)</f>
        <v>21.629397074381512</v>
      </c>
      <c r="R273" s="75">
        <f>AVERAGE(R263:R265)</f>
        <v>30.510208129882812</v>
      </c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spans="1:38" x14ac:dyDescent="0.2">
      <c r="A274" s="3"/>
      <c r="B274" s="71"/>
      <c r="C274" s="3" t="s">
        <v>94</v>
      </c>
      <c r="D274" s="75">
        <f>AVERAGE(D266:D268)</f>
        <v>21.130444208780926</v>
      </c>
      <c r="E274" s="75">
        <f>AVERAGE(E266:E268)</f>
        <v>28.662867863972981</v>
      </c>
      <c r="F274" s="73"/>
      <c r="G274" s="3" t="s">
        <v>97</v>
      </c>
      <c r="H274" s="75">
        <f>AVERAGE(H266:H268)</f>
        <v>21.788764317830402</v>
      </c>
      <c r="I274" s="75">
        <f>AVERAGE(I266:I267)</f>
        <v>29.401594161987305</v>
      </c>
      <c r="J274" s="3"/>
      <c r="K274" s="3"/>
      <c r="L274" s="3" t="s">
        <v>94</v>
      </c>
      <c r="M274" s="75">
        <f>AVERAGE(M266:M268)</f>
        <v>20.001250584920246</v>
      </c>
      <c r="N274" s="75">
        <f>AVERAGE(N266:N267)</f>
        <v>27.478045463562012</v>
      </c>
      <c r="O274" s="73"/>
      <c r="P274" s="3" t="s">
        <v>97</v>
      </c>
      <c r="Q274" s="75">
        <f>AVERAGE(Q266:Q268)</f>
        <v>20.780315399169922</v>
      </c>
      <c r="R274" s="75">
        <f>AVERAGE(R266:R268)</f>
        <v>30.167020161946613</v>
      </c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spans="1:38" x14ac:dyDescent="0.2">
      <c r="A275" s="3"/>
      <c r="B275" s="71"/>
      <c r="C275" s="3" t="s">
        <v>95</v>
      </c>
      <c r="D275" s="75">
        <f>AVERAGE(D269:D271)</f>
        <v>21.011486689249676</v>
      </c>
      <c r="E275" s="75">
        <f>AVERAGE(E269:E271)</f>
        <v>28.484416325887043</v>
      </c>
      <c r="F275" s="73"/>
      <c r="G275" s="3" t="s">
        <v>98</v>
      </c>
      <c r="H275" s="75">
        <f>AVERAGE(H269:H271)</f>
        <v>21.231707890828449</v>
      </c>
      <c r="I275" s="75">
        <f>AVERAGE(I269:I271)</f>
        <v>29.102509816487629</v>
      </c>
      <c r="J275" s="3"/>
      <c r="K275" s="3"/>
      <c r="L275" s="3" t="s">
        <v>95</v>
      </c>
      <c r="M275" s="75">
        <f>AVERAGE(M270:M271)</f>
        <v>20.63593578338623</v>
      </c>
      <c r="N275" s="75">
        <f>AVERAGE(N269:N270)</f>
        <v>29.491915702819824</v>
      </c>
      <c r="O275" s="73"/>
      <c r="P275" s="3" t="s">
        <v>98</v>
      </c>
      <c r="Q275" s="75">
        <f>AVERAGE(Q269:Q271)</f>
        <v>20.167881647745769</v>
      </c>
      <c r="R275" s="75">
        <f>AVERAGE(R269:R271)</f>
        <v>29.64795430501302</v>
      </c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spans="1:38" x14ac:dyDescent="0.2">
      <c r="A276" s="3"/>
      <c r="B276" s="71"/>
      <c r="C276" s="3"/>
      <c r="D276" s="3"/>
      <c r="E276" s="3"/>
      <c r="F276" s="73"/>
      <c r="G276" s="3"/>
      <c r="H276" s="3"/>
      <c r="I276" s="3"/>
      <c r="J276" s="3"/>
      <c r="K276" s="3"/>
      <c r="L276" s="3"/>
      <c r="M276" s="3"/>
      <c r="N276" s="3"/>
      <c r="O276" s="7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spans="1:38" x14ac:dyDescent="0.2">
      <c r="A277" s="3"/>
      <c r="B277" s="71" t="s">
        <v>296</v>
      </c>
      <c r="C277" s="3" t="s">
        <v>93</v>
      </c>
      <c r="D277" s="3"/>
      <c r="E277" s="75">
        <f>E273-D273</f>
        <v>7.3979981740315743</v>
      </c>
      <c r="F277" s="73"/>
      <c r="G277" s="3" t="s">
        <v>96</v>
      </c>
      <c r="H277" s="3"/>
      <c r="I277" s="75">
        <f>I273-H273</f>
        <v>7.9839534759521484</v>
      </c>
      <c r="J277" s="3"/>
      <c r="K277" s="3"/>
      <c r="L277" s="3" t="s">
        <v>93</v>
      </c>
      <c r="M277" s="3"/>
      <c r="N277" s="75">
        <f>N273-M273</f>
        <v>7.5723772048950195</v>
      </c>
      <c r="O277" s="73"/>
      <c r="P277" s="3" t="s">
        <v>96</v>
      </c>
      <c r="Q277" s="3"/>
      <c r="R277" s="75">
        <f>R273-Q273</f>
        <v>8.8808110555013009</v>
      </c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spans="1:38" x14ac:dyDescent="0.2">
      <c r="A278" s="3"/>
      <c r="B278" s="71"/>
      <c r="C278" s="3" t="s">
        <v>94</v>
      </c>
      <c r="D278" s="3"/>
      <c r="E278" s="75">
        <f>E274-D274</f>
        <v>7.5324236551920549</v>
      </c>
      <c r="F278" s="73"/>
      <c r="G278" s="3" t="s">
        <v>97</v>
      </c>
      <c r="H278" s="3"/>
      <c r="I278" s="75">
        <f>I274-H274</f>
        <v>7.6128298441569022</v>
      </c>
      <c r="J278" s="3"/>
      <c r="K278" s="3"/>
      <c r="L278" s="3" t="s">
        <v>94</v>
      </c>
      <c r="M278" s="3"/>
      <c r="N278" s="75">
        <f>N274-M274</f>
        <v>7.4767948786417655</v>
      </c>
      <c r="O278" s="73"/>
      <c r="P278" s="3" t="s">
        <v>97</v>
      </c>
      <c r="Q278" s="3"/>
      <c r="R278" s="75">
        <f>R274-Q274</f>
        <v>9.3867047627766915</v>
      </c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spans="1:38" x14ac:dyDescent="0.2">
      <c r="A279" s="3"/>
      <c r="B279" s="71"/>
      <c r="C279" s="3" t="s">
        <v>95</v>
      </c>
      <c r="D279" s="3"/>
      <c r="E279" s="75">
        <f>E275-D275</f>
        <v>7.4729296366373674</v>
      </c>
      <c r="F279" s="73"/>
      <c r="G279" s="3" t="s">
        <v>98</v>
      </c>
      <c r="H279" s="3"/>
      <c r="I279" s="75">
        <f>I275-H275</f>
        <v>7.8708019256591797</v>
      </c>
      <c r="J279" s="3"/>
      <c r="K279" s="3"/>
      <c r="L279" s="3" t="s">
        <v>95</v>
      </c>
      <c r="M279" s="3"/>
      <c r="N279" s="75">
        <f>N275-M275</f>
        <v>8.8559799194335938</v>
      </c>
      <c r="O279" s="73"/>
      <c r="P279" s="3" t="s">
        <v>98</v>
      </c>
      <c r="Q279" s="3"/>
      <c r="R279" s="75">
        <f>R275-Q275</f>
        <v>9.4800726572672502</v>
      </c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spans="1:38" x14ac:dyDescent="0.2">
      <c r="A280" s="3"/>
      <c r="B280" s="7" t="s">
        <v>297</v>
      </c>
      <c r="C280" s="3" t="s">
        <v>308</v>
      </c>
      <c r="D280" s="75"/>
      <c r="E280" s="75">
        <f>AVERAGE(E277:E279)</f>
        <v>7.4677838219536659</v>
      </c>
      <c r="F280" s="73"/>
      <c r="G280" s="3"/>
      <c r="H280" s="75"/>
      <c r="I280" s="75"/>
      <c r="J280" s="3"/>
      <c r="K280" s="3"/>
      <c r="L280" s="3" t="s">
        <v>308</v>
      </c>
      <c r="M280" s="75"/>
      <c r="N280" s="75">
        <f>AVERAGE(N277:N279)</f>
        <v>7.9683840009901266</v>
      </c>
      <c r="O280" s="73"/>
      <c r="P280" s="3"/>
      <c r="Q280" s="75"/>
      <c r="R280" s="75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spans="1:38" x14ac:dyDescent="0.2">
      <c r="A281" s="3"/>
      <c r="B281" s="76"/>
      <c r="C281" s="3"/>
      <c r="D281" s="75"/>
      <c r="E281" s="75"/>
      <c r="F281" s="73"/>
      <c r="G281" s="3"/>
      <c r="H281" s="3"/>
      <c r="I281" s="3"/>
      <c r="J281" s="3"/>
      <c r="K281" s="3"/>
      <c r="L281" s="3"/>
      <c r="M281" s="75"/>
      <c r="N281" s="75"/>
      <c r="O281" s="7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spans="1:38" ht="17" x14ac:dyDescent="0.2">
      <c r="A282" s="3"/>
      <c r="B282" s="76" t="s">
        <v>299</v>
      </c>
      <c r="C282" s="3" t="s">
        <v>93</v>
      </c>
      <c r="D282" s="75"/>
      <c r="E282" s="75">
        <f>E277-E280</f>
        <v>-6.978564792209152E-2</v>
      </c>
      <c r="F282" s="73"/>
      <c r="G282" s="3" t="s">
        <v>96</v>
      </c>
      <c r="H282" s="75"/>
      <c r="I282" s="75">
        <f>I277-E280</f>
        <v>0.51616965399848258</v>
      </c>
      <c r="J282" s="3"/>
      <c r="K282" s="3"/>
      <c r="L282" s="3" t="s">
        <v>93</v>
      </c>
      <c r="M282" s="75"/>
      <c r="N282" s="75">
        <f>N277-N280</f>
        <v>-0.39600679609510703</v>
      </c>
      <c r="O282" s="73"/>
      <c r="P282" s="3" t="s">
        <v>96</v>
      </c>
      <c r="Q282" s="75"/>
      <c r="R282" s="75">
        <f>R277-N280</f>
        <v>0.91242705451117434</v>
      </c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spans="1:38" x14ac:dyDescent="0.2">
      <c r="A283" s="3"/>
      <c r="B283" s="76"/>
      <c r="C283" s="3" t="s">
        <v>94</v>
      </c>
      <c r="D283" s="75"/>
      <c r="E283" s="75">
        <f>E278-E280</f>
        <v>6.4639833238389066E-2</v>
      </c>
      <c r="F283" s="73"/>
      <c r="G283" s="3" t="s">
        <v>97</v>
      </c>
      <c r="H283" s="75"/>
      <c r="I283" s="75">
        <f>I278-E280</f>
        <v>0.14504602220323637</v>
      </c>
      <c r="J283" s="3"/>
      <c r="K283" s="3"/>
      <c r="L283" s="3" t="s">
        <v>94</v>
      </c>
      <c r="M283" s="75"/>
      <c r="N283" s="75">
        <f>N278-N280</f>
        <v>-0.49158912234836105</v>
      </c>
      <c r="O283" s="73"/>
      <c r="P283" s="3" t="s">
        <v>97</v>
      </c>
      <c r="Q283" s="75"/>
      <c r="R283" s="75">
        <f>R278-N280</f>
        <v>1.418320761786565</v>
      </c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spans="1:38" x14ac:dyDescent="0.2">
      <c r="A284" s="3"/>
      <c r="B284" s="76"/>
      <c r="C284" s="3" t="s">
        <v>95</v>
      </c>
      <c r="D284" s="3"/>
      <c r="E284" s="75">
        <f>E279-E280</f>
        <v>5.1458146837015661E-3</v>
      </c>
      <c r="F284" s="73"/>
      <c r="G284" s="3" t="s">
        <v>98</v>
      </c>
      <c r="H284" s="3"/>
      <c r="I284" s="75">
        <f>I279-E280</f>
        <v>0.40301810370551383</v>
      </c>
      <c r="J284" s="3"/>
      <c r="K284" s="3"/>
      <c r="L284" s="3" t="s">
        <v>95</v>
      </c>
      <c r="M284" s="3"/>
      <c r="N284" s="75">
        <f>N279-N280</f>
        <v>0.88759591844346719</v>
      </c>
      <c r="O284" s="73"/>
      <c r="P284" s="3" t="s">
        <v>98</v>
      </c>
      <c r="Q284" s="3"/>
      <c r="R284" s="75">
        <f>R279-N280</f>
        <v>1.5116886562771237</v>
      </c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spans="1:38" x14ac:dyDescent="0.2">
      <c r="A285" s="3"/>
      <c r="B285" s="78"/>
      <c r="C285" s="3"/>
      <c r="D285" s="75"/>
      <c r="E285" s="75"/>
      <c r="F285" s="73"/>
      <c r="G285" s="3"/>
      <c r="H285" s="75"/>
      <c r="I285" s="75"/>
      <c r="J285" s="3"/>
      <c r="K285" s="3"/>
      <c r="L285" s="3"/>
      <c r="M285" s="75"/>
      <c r="N285" s="75"/>
      <c r="O285" s="73"/>
      <c r="P285" s="3"/>
      <c r="Q285" s="75"/>
      <c r="R285" s="75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spans="1:38" ht="51" x14ac:dyDescent="0.2">
      <c r="A286" s="79" t="s">
        <v>264</v>
      </c>
      <c r="B286" s="82" t="s">
        <v>300</v>
      </c>
      <c r="C286" s="3" t="s">
        <v>93</v>
      </c>
      <c r="D286" s="75"/>
      <c r="E286" s="80">
        <f>2^-E282</f>
        <v>1.0495607308879689</v>
      </c>
      <c r="F286" s="73"/>
      <c r="G286" s="3" t="s">
        <v>96</v>
      </c>
      <c r="H286" s="75"/>
      <c r="I286" s="80">
        <f>2^-I282</f>
        <v>0.69922581094178082</v>
      </c>
      <c r="J286" s="3"/>
      <c r="K286" s="3"/>
      <c r="L286" s="3" t="s">
        <v>93</v>
      </c>
      <c r="M286" s="75"/>
      <c r="N286" s="80">
        <f>2^-N282</f>
        <v>1.3158607236318374</v>
      </c>
      <c r="O286" s="73"/>
      <c r="P286" s="3" t="s">
        <v>96</v>
      </c>
      <c r="Q286" s="75"/>
      <c r="R286" s="80">
        <f>2^-R282</f>
        <v>0.53129054571973788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spans="1:38" x14ac:dyDescent="0.2">
      <c r="A287" s="79"/>
      <c r="B287" s="82"/>
      <c r="C287" s="3" t="s">
        <v>94</v>
      </c>
      <c r="D287" s="75"/>
      <c r="E287" s="80">
        <f>2^-E283</f>
        <v>0.95618399777222796</v>
      </c>
      <c r="F287" s="73"/>
      <c r="G287" s="3" t="s">
        <v>97</v>
      </c>
      <c r="H287" s="75"/>
      <c r="I287" s="80">
        <f>2^-I283</f>
        <v>0.90435052817401917</v>
      </c>
      <c r="J287" s="3"/>
      <c r="K287" s="3"/>
      <c r="L287" s="3" t="s">
        <v>94</v>
      </c>
      <c r="M287" s="75"/>
      <c r="N287" s="80">
        <f>2^-N283</f>
        <v>1.4059927180091487</v>
      </c>
      <c r="O287" s="73"/>
      <c r="P287" s="3" t="s">
        <v>97</v>
      </c>
      <c r="Q287" s="75"/>
      <c r="R287" s="80">
        <f>2^-R283</f>
        <v>0.3741475513061801</v>
      </c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spans="1:38" x14ac:dyDescent="0.2">
      <c r="A288" s="79"/>
      <c r="B288" s="82"/>
      <c r="C288" s="3" t="s">
        <v>95</v>
      </c>
      <c r="D288" s="3"/>
      <c r="E288" s="80">
        <f>2^-E284</f>
        <v>0.99643954656003386</v>
      </c>
      <c r="F288" s="73"/>
      <c r="G288" s="3" t="s">
        <v>98</v>
      </c>
      <c r="H288" s="3"/>
      <c r="I288" s="80">
        <f>2^-I284</f>
        <v>0.75627450844723831</v>
      </c>
      <c r="J288" s="3"/>
      <c r="K288" s="3"/>
      <c r="L288" s="3" t="s">
        <v>95</v>
      </c>
      <c r="M288" s="3"/>
      <c r="N288" s="80">
        <f>2^-N284</f>
        <v>0.54051407132086671</v>
      </c>
      <c r="O288" s="73"/>
      <c r="P288" s="3" t="s">
        <v>98</v>
      </c>
      <c r="Q288" s="3"/>
      <c r="R288" s="80">
        <f>2^-R284</f>
        <v>0.35070048812320925</v>
      </c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spans="1:38" x14ac:dyDescent="0.2">
      <c r="A289" s="3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spans="1:38" x14ac:dyDescent="0.2">
      <c r="A290" s="3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spans="1:38" x14ac:dyDescent="0.2">
      <c r="A291" s="3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spans="1:38" x14ac:dyDescent="0.2">
      <c r="A292" s="3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spans="1:38" x14ac:dyDescent="0.2">
      <c r="A293" s="81" t="s">
        <v>317</v>
      </c>
      <c r="B293" s="7"/>
      <c r="C293" s="4" t="s">
        <v>303</v>
      </c>
      <c r="D293" s="3"/>
      <c r="E293" s="3"/>
      <c r="F293" s="73"/>
      <c r="G293" s="3"/>
      <c r="H293" s="3"/>
      <c r="I293" s="3"/>
      <c r="J293" s="3"/>
      <c r="K293" s="3"/>
      <c r="L293" s="4" t="s">
        <v>304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spans="1:38" x14ac:dyDescent="0.2">
      <c r="A294" s="4"/>
      <c r="B294" s="7"/>
      <c r="C294" s="3"/>
      <c r="D294" s="74" t="s">
        <v>267</v>
      </c>
      <c r="E294" s="74" t="s">
        <v>317</v>
      </c>
      <c r="F294" s="73"/>
      <c r="G294" s="3"/>
      <c r="H294" s="74" t="s">
        <v>267</v>
      </c>
      <c r="I294" s="74" t="s">
        <v>317</v>
      </c>
      <c r="J294" s="3"/>
      <c r="K294" s="3"/>
      <c r="L294" s="3"/>
      <c r="M294" s="74" t="s">
        <v>267</v>
      </c>
      <c r="N294" s="74" t="s">
        <v>317</v>
      </c>
      <c r="O294" s="3"/>
      <c r="P294" s="3"/>
      <c r="Q294" s="74" t="s">
        <v>267</v>
      </c>
      <c r="R294" s="74" t="s">
        <v>317</v>
      </c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spans="1:38" x14ac:dyDescent="0.2">
      <c r="A295" s="3"/>
      <c r="B295" s="71" t="s">
        <v>270</v>
      </c>
      <c r="C295" s="3" t="s">
        <v>271</v>
      </c>
      <c r="D295" s="75">
        <v>20.317535400390625</v>
      </c>
      <c r="E295" s="75">
        <v>22.009830474853516</v>
      </c>
      <c r="F295" s="73"/>
      <c r="G295" s="3" t="s">
        <v>272</v>
      </c>
      <c r="H295" s="75">
        <v>21.150798797607422</v>
      </c>
      <c r="I295" s="75">
        <v>22.9134521484375</v>
      </c>
      <c r="J295" s="3"/>
      <c r="K295" s="3"/>
      <c r="L295" s="3" t="s">
        <v>271</v>
      </c>
      <c r="M295" s="80">
        <v>20.394687652587891</v>
      </c>
      <c r="N295" s="80">
        <v>22.848920822143555</v>
      </c>
      <c r="O295" s="3"/>
      <c r="P295" s="3" t="s">
        <v>272</v>
      </c>
      <c r="Q295" s="80">
        <v>21.5635986328125</v>
      </c>
      <c r="R295" s="80">
        <v>24.438329696655273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spans="1:38" x14ac:dyDescent="0.2">
      <c r="A296" s="3"/>
      <c r="B296" s="71"/>
      <c r="C296" s="3" t="s">
        <v>273</v>
      </c>
      <c r="D296" s="75">
        <v>20.620676040649414</v>
      </c>
      <c r="E296" s="75">
        <v>22.152475357055664</v>
      </c>
      <c r="F296" s="73"/>
      <c r="G296" s="3" t="s">
        <v>274</v>
      </c>
      <c r="H296" s="75">
        <v>21.880704879760742</v>
      </c>
      <c r="I296" s="75">
        <v>23.065824508666992</v>
      </c>
      <c r="J296" s="3"/>
      <c r="K296" s="3"/>
      <c r="L296" s="3" t="s">
        <v>273</v>
      </c>
      <c r="M296" s="80">
        <v>21.433450698852539</v>
      </c>
      <c r="N296" s="80">
        <v>22.87571907043457</v>
      </c>
      <c r="O296" s="3"/>
      <c r="P296" s="3" t="s">
        <v>274</v>
      </c>
      <c r="Q296" s="80">
        <v>21.621162414550781</v>
      </c>
      <c r="R296" s="80">
        <v>24.742624282836914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spans="1:38" x14ac:dyDescent="0.2">
      <c r="A297" s="3"/>
      <c r="B297" s="71"/>
      <c r="C297" s="3" t="s">
        <v>275</v>
      </c>
      <c r="D297" s="75">
        <v>20.22852897644043</v>
      </c>
      <c r="E297" s="75">
        <v>22.439878463745117</v>
      </c>
      <c r="F297" s="73"/>
      <c r="G297" s="3" t="s">
        <v>276</v>
      </c>
      <c r="H297" s="75">
        <v>21.298091888427734</v>
      </c>
      <c r="I297" s="75">
        <v>22.604114532470703</v>
      </c>
      <c r="J297" s="3"/>
      <c r="K297" s="3"/>
      <c r="L297" s="3" t="s">
        <v>275</v>
      </c>
      <c r="M297" s="80">
        <v>20.910684585571289</v>
      </c>
      <c r="N297" s="80">
        <v>23.091259002685547</v>
      </c>
      <c r="O297" s="3"/>
      <c r="P297" s="3" t="s">
        <v>276</v>
      </c>
      <c r="Q297" s="80">
        <v>21.70343017578125</v>
      </c>
      <c r="R297" s="80">
        <v>24.244913101196289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spans="1:38" x14ac:dyDescent="0.2">
      <c r="A298" s="3"/>
      <c r="B298" s="71"/>
      <c r="C298" s="3" t="s">
        <v>277</v>
      </c>
      <c r="D298" s="75">
        <v>20.66314697265625</v>
      </c>
      <c r="E298" s="75">
        <v>21.715734481811523</v>
      </c>
      <c r="F298" s="73"/>
      <c r="G298" s="3" t="s">
        <v>278</v>
      </c>
      <c r="H298" s="75">
        <v>20.425073623657227</v>
      </c>
      <c r="I298" s="75">
        <v>22.559520721435547</v>
      </c>
      <c r="J298" s="3"/>
      <c r="K298" s="3"/>
      <c r="L298" s="3" t="s">
        <v>277</v>
      </c>
      <c r="M298" s="80">
        <v>19.836570739746094</v>
      </c>
      <c r="N298" s="80">
        <v>22.088502883911133</v>
      </c>
      <c r="O298" s="3"/>
      <c r="P298" s="3" t="s">
        <v>278</v>
      </c>
      <c r="Q298" s="80">
        <v>20.509372711181641</v>
      </c>
      <c r="R298" s="80">
        <v>23.502353668212891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spans="1:38" x14ac:dyDescent="0.2">
      <c r="A299" s="3"/>
      <c r="B299" s="71"/>
      <c r="C299" s="3" t="s">
        <v>279</v>
      </c>
      <c r="D299" s="75">
        <v>20.713993072509766</v>
      </c>
      <c r="E299" s="75">
        <v>21.966747283935547</v>
      </c>
      <c r="F299" s="73"/>
      <c r="G299" s="3" t="s">
        <v>280</v>
      </c>
      <c r="H299" s="75">
        <v>21.064476013183594</v>
      </c>
      <c r="I299" s="75">
        <v>22.589845657348633</v>
      </c>
      <c r="J299" s="3"/>
      <c r="K299" s="3"/>
      <c r="L299" s="3" t="s">
        <v>279</v>
      </c>
      <c r="M299" s="80">
        <v>20.225717544555664</v>
      </c>
      <c r="N299" s="80">
        <v>22.005289077758789</v>
      </c>
      <c r="O299" s="3"/>
      <c r="P299" s="3" t="s">
        <v>280</v>
      </c>
      <c r="Q299" s="80">
        <v>20.827428817749023</v>
      </c>
      <c r="R299" s="80">
        <v>23.551155090332031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spans="1:38" x14ac:dyDescent="0.2">
      <c r="A300" s="3"/>
      <c r="B300" s="71"/>
      <c r="C300" s="3" t="s">
        <v>281</v>
      </c>
      <c r="D300" s="75">
        <v>20.465023040771484</v>
      </c>
      <c r="E300" s="75">
        <v>22.003183364868164</v>
      </c>
      <c r="F300" s="73"/>
      <c r="G300" s="3" t="s">
        <v>282</v>
      </c>
      <c r="H300" s="75">
        <v>20.605854034423828</v>
      </c>
      <c r="I300" s="75">
        <v>22.196329116821289</v>
      </c>
      <c r="J300" s="3"/>
      <c r="K300" s="3"/>
      <c r="L300" s="3" t="s">
        <v>281</v>
      </c>
      <c r="M300" s="80">
        <v>19.941463470458984</v>
      </c>
      <c r="N300" s="80">
        <v>22.059497833251953</v>
      </c>
      <c r="O300" s="3"/>
      <c r="P300" s="3" t="s">
        <v>282</v>
      </c>
      <c r="Q300" s="80">
        <v>21.004144668579102</v>
      </c>
      <c r="R300" s="80">
        <v>23.355644226074219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spans="1:38" x14ac:dyDescent="0.2">
      <c r="A301" s="3"/>
      <c r="B301" s="71"/>
      <c r="C301" s="3" t="s">
        <v>283</v>
      </c>
      <c r="D301" s="75">
        <v>20.664710998535156</v>
      </c>
      <c r="E301" s="75">
        <v>21.568939208984375</v>
      </c>
      <c r="F301" s="73"/>
      <c r="G301" s="3" t="s">
        <v>284</v>
      </c>
      <c r="H301" s="75">
        <v>20.476278305053711</v>
      </c>
      <c r="I301" s="75">
        <v>22.209524154663086</v>
      </c>
      <c r="J301" s="3"/>
      <c r="K301" s="3"/>
      <c r="L301" s="3" t="s">
        <v>283</v>
      </c>
      <c r="M301" s="80">
        <v>19.6417236328125</v>
      </c>
      <c r="N301" s="80">
        <v>23.347124099731445</v>
      </c>
      <c r="O301" s="3"/>
      <c r="P301" s="3" t="s">
        <v>284</v>
      </c>
      <c r="Q301" s="80">
        <v>20.028814315795898</v>
      </c>
      <c r="R301" s="80">
        <v>22.427627563476562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spans="1:38" x14ac:dyDescent="0.2">
      <c r="A302" s="3"/>
      <c r="B302" s="71"/>
      <c r="C302" s="3" t="s">
        <v>285</v>
      </c>
      <c r="D302" s="75">
        <v>20.735258102416992</v>
      </c>
      <c r="E302" s="75">
        <v>21.908792495727539</v>
      </c>
      <c r="F302" s="73"/>
      <c r="G302" s="3" t="s">
        <v>286</v>
      </c>
      <c r="H302" s="75">
        <v>21.170642852783203</v>
      </c>
      <c r="I302" s="75">
        <v>22.915122985839844</v>
      </c>
      <c r="J302" s="3"/>
      <c r="K302" s="3"/>
      <c r="L302" s="3" t="s">
        <v>285</v>
      </c>
      <c r="M302" s="80">
        <v>20.5982666015625</v>
      </c>
      <c r="N302" s="80">
        <v>22.918724060058594</v>
      </c>
      <c r="O302" s="3"/>
      <c r="P302" s="3" t="s">
        <v>286</v>
      </c>
      <c r="Q302" s="80">
        <v>20.41619873046875</v>
      </c>
      <c r="R302" s="80">
        <v>22.770696640014648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spans="1:38" x14ac:dyDescent="0.2">
      <c r="A303" s="3"/>
      <c r="B303" s="71"/>
      <c r="C303" s="3" t="s">
        <v>287</v>
      </c>
      <c r="D303" s="75">
        <v>20.166004180908203</v>
      </c>
      <c r="E303" s="75">
        <v>21.910005569458008</v>
      </c>
      <c r="F303" s="73"/>
      <c r="G303" s="3" t="s">
        <v>288</v>
      </c>
      <c r="H303" s="75">
        <v>20.788755416870117</v>
      </c>
      <c r="I303" s="75">
        <v>22.752422332763672</v>
      </c>
      <c r="J303" s="3"/>
      <c r="K303" s="3"/>
      <c r="L303" s="3" t="s">
        <v>287</v>
      </c>
      <c r="M303" s="80">
        <v>20.673604965209961</v>
      </c>
      <c r="N303" s="80">
        <v>22.788455963134766</v>
      </c>
      <c r="O303" s="3"/>
      <c r="P303" s="3" t="s">
        <v>288</v>
      </c>
      <c r="Q303" s="80">
        <v>20.058631896972656</v>
      </c>
      <c r="R303" s="80">
        <v>22.680604934692383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spans="1:38" x14ac:dyDescent="0.2">
      <c r="A304" s="3"/>
      <c r="B304" s="7"/>
      <c r="C304" s="3"/>
      <c r="D304" s="3"/>
      <c r="E304" s="3"/>
      <c r="F304" s="7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spans="1:38" x14ac:dyDescent="0.2">
      <c r="A305" s="3"/>
      <c r="B305" s="71" t="s">
        <v>295</v>
      </c>
      <c r="C305" s="3" t="s">
        <v>93</v>
      </c>
      <c r="D305" s="75">
        <f>AVERAGE(D295:D297)</f>
        <v>20.388913472493488</v>
      </c>
      <c r="E305" s="75">
        <f>AVERAGE(E295:E296)</f>
        <v>22.08115291595459</v>
      </c>
      <c r="F305" s="73"/>
      <c r="G305" s="3" t="s">
        <v>96</v>
      </c>
      <c r="H305" s="75">
        <f>AVERAGE(H295,H297)</f>
        <v>21.224445343017578</v>
      </c>
      <c r="I305" s="75">
        <f>AVERAGE(I295:I296)</f>
        <v>22.989638328552246</v>
      </c>
      <c r="J305" s="3"/>
      <c r="K305" s="3"/>
      <c r="L305" s="3" t="s">
        <v>93</v>
      </c>
      <c r="M305" s="75">
        <f>AVERAGE(M295:M297)</f>
        <v>20.912940979003906</v>
      </c>
      <c r="N305" s="75">
        <f>AVERAGE(N295:N297)</f>
        <v>22.938632965087891</v>
      </c>
      <c r="O305" s="3"/>
      <c r="P305" s="3" t="s">
        <v>96</v>
      </c>
      <c r="Q305" s="75">
        <f>AVERAGE(Q295:Q297)</f>
        <v>21.629397074381512</v>
      </c>
      <c r="R305" s="75">
        <f>AVERAGE(R295:R297)</f>
        <v>24.47528902689616</v>
      </c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spans="1:38" x14ac:dyDescent="0.2">
      <c r="A306" s="3"/>
      <c r="B306" s="71"/>
      <c r="C306" s="3" t="s">
        <v>94</v>
      </c>
      <c r="D306" s="75">
        <f>AVERAGE(D298:D300)</f>
        <v>20.614054361979168</v>
      </c>
      <c r="E306" s="75">
        <f>AVERAGE(E299:E300)</f>
        <v>21.984965324401855</v>
      </c>
      <c r="F306" s="73"/>
      <c r="G306" s="3" t="s">
        <v>97</v>
      </c>
      <c r="H306" s="75">
        <f>AVERAGE(H298,H300)</f>
        <v>20.515463829040527</v>
      </c>
      <c r="I306" s="75">
        <f>AVERAGE(I298:I299)</f>
        <v>22.57468318939209</v>
      </c>
      <c r="J306" s="3"/>
      <c r="K306" s="3"/>
      <c r="L306" s="3" t="s">
        <v>94</v>
      </c>
      <c r="M306" s="75">
        <f>AVERAGE(M298:M300)</f>
        <v>20.001250584920246</v>
      </c>
      <c r="N306" s="75">
        <f>AVERAGE(N298:N300)</f>
        <v>22.051096598307293</v>
      </c>
      <c r="O306" s="3"/>
      <c r="P306" s="3" t="s">
        <v>97</v>
      </c>
      <c r="Q306" s="75">
        <f>AVERAGE(Q298:Q300)</f>
        <v>20.780315399169922</v>
      </c>
      <c r="R306" s="75">
        <f>AVERAGE(R298:R300)</f>
        <v>23.469717661539715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spans="1:38" x14ac:dyDescent="0.2">
      <c r="A307" s="3"/>
      <c r="B307" s="71"/>
      <c r="C307" s="3" t="s">
        <v>95</v>
      </c>
      <c r="D307" s="75">
        <f>AVERAGE(D301:D303)</f>
        <v>20.521991093953449</v>
      </c>
      <c r="E307" s="75">
        <f>AVERAGE(E302:E303)</f>
        <v>21.909399032592773</v>
      </c>
      <c r="F307" s="73"/>
      <c r="G307" s="3" t="s">
        <v>98</v>
      </c>
      <c r="H307" s="75">
        <f>AVERAGE(H301,H303)</f>
        <v>20.632516860961914</v>
      </c>
      <c r="I307" s="75">
        <f>AVERAGE(I302:I303)</f>
        <v>22.833772659301758</v>
      </c>
      <c r="J307" s="3"/>
      <c r="K307" s="3"/>
      <c r="L307" s="3" t="s">
        <v>95</v>
      </c>
      <c r="M307" s="75">
        <f>AVERAGE(M302:M303)</f>
        <v>20.63593578338623</v>
      </c>
      <c r="N307" s="75">
        <f>AVERAGE(N302:N303)</f>
        <v>22.85359001159668</v>
      </c>
      <c r="O307" s="3"/>
      <c r="P307" s="3" t="s">
        <v>98</v>
      </c>
      <c r="Q307" s="75">
        <f>AVERAGE(Q301,Q303)</f>
        <v>20.043723106384277</v>
      </c>
      <c r="R307" s="75">
        <f>AVERAGE(R301:R303)</f>
        <v>22.626309712727863</v>
      </c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spans="1:38" x14ac:dyDescent="0.2">
      <c r="A308" s="3"/>
      <c r="B308" s="71"/>
      <c r="C308" s="3"/>
      <c r="D308" s="3"/>
      <c r="E308" s="3"/>
      <c r="F308" s="7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spans="1:38" x14ac:dyDescent="0.2">
      <c r="A309" s="3"/>
      <c r="B309" s="71" t="s">
        <v>296</v>
      </c>
      <c r="C309" s="3" t="s">
        <v>93</v>
      </c>
      <c r="D309" s="3"/>
      <c r="E309" s="75">
        <f>E305-D305</f>
        <v>1.6922394434611014</v>
      </c>
      <c r="F309" s="73"/>
      <c r="G309" s="3" t="s">
        <v>96</v>
      </c>
      <c r="H309" s="3"/>
      <c r="I309" s="75">
        <f>I305-H305</f>
        <v>1.765192985534668</v>
      </c>
      <c r="J309" s="3"/>
      <c r="K309" s="3"/>
      <c r="L309" s="3" t="s">
        <v>93</v>
      </c>
      <c r="M309" s="3"/>
      <c r="N309" s="75">
        <f>N305-M305</f>
        <v>2.0256919860839844</v>
      </c>
      <c r="O309" s="3"/>
      <c r="P309" s="3" t="s">
        <v>96</v>
      </c>
      <c r="Q309" s="3"/>
      <c r="R309" s="75">
        <f>R305-Q305</f>
        <v>2.8458919525146484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spans="1:38" x14ac:dyDescent="0.2">
      <c r="A310" s="3"/>
      <c r="B310" s="71"/>
      <c r="C310" s="3" t="s">
        <v>94</v>
      </c>
      <c r="D310" s="3"/>
      <c r="E310" s="75">
        <f>E306-D306</f>
        <v>1.3709109624226876</v>
      </c>
      <c r="F310" s="73"/>
      <c r="G310" s="3" t="s">
        <v>97</v>
      </c>
      <c r="H310" s="3"/>
      <c r="I310" s="75">
        <f>I306-H306</f>
        <v>2.0592193603515625</v>
      </c>
      <c r="J310" s="3"/>
      <c r="K310" s="3"/>
      <c r="L310" s="3" t="s">
        <v>94</v>
      </c>
      <c r="M310" s="3"/>
      <c r="N310" s="75">
        <f>N306-M306</f>
        <v>2.0498460133870466</v>
      </c>
      <c r="O310" s="3"/>
      <c r="P310" s="3" t="s">
        <v>97</v>
      </c>
      <c r="Q310" s="3"/>
      <c r="R310" s="75">
        <f>R306-Q306</f>
        <v>2.6894022623697929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spans="1:38" x14ac:dyDescent="0.2">
      <c r="A311" s="3"/>
      <c r="B311" s="71"/>
      <c r="C311" s="3" t="s">
        <v>95</v>
      </c>
      <c r="D311" s="3"/>
      <c r="E311" s="75">
        <f>E307-D307</f>
        <v>1.3874079386393241</v>
      </c>
      <c r="F311" s="73"/>
      <c r="G311" s="3" t="s">
        <v>98</v>
      </c>
      <c r="H311" s="3"/>
      <c r="I311" s="75">
        <f>I307-H307</f>
        <v>2.2012557983398438</v>
      </c>
      <c r="J311" s="3"/>
      <c r="K311" s="3"/>
      <c r="L311" s="3" t="s">
        <v>95</v>
      </c>
      <c r="M311" s="3"/>
      <c r="N311" s="75">
        <f>N307-M307</f>
        <v>2.2176542282104492</v>
      </c>
      <c r="O311" s="3"/>
      <c r="P311" s="3" t="s">
        <v>98</v>
      </c>
      <c r="Q311" s="3"/>
      <c r="R311" s="75">
        <f>R307-Q307</f>
        <v>2.5825866063435861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spans="1:38" x14ac:dyDescent="0.2">
      <c r="A312" s="3"/>
      <c r="B312" s="7" t="s">
        <v>297</v>
      </c>
      <c r="C312" s="3" t="s">
        <v>308</v>
      </c>
      <c r="D312" s="75"/>
      <c r="E312" s="75">
        <f>AVERAGE(E309:E311)</f>
        <v>1.483519448174371</v>
      </c>
      <c r="F312" s="73"/>
      <c r="G312" s="3"/>
      <c r="H312" s="75"/>
      <c r="I312" s="75"/>
      <c r="J312" s="3"/>
      <c r="K312" s="3"/>
      <c r="L312" s="3" t="s">
        <v>308</v>
      </c>
      <c r="M312" s="75"/>
      <c r="N312" s="75">
        <f>AVERAGE(N309:N311)</f>
        <v>2.0977307425604934</v>
      </c>
      <c r="O312" s="3"/>
      <c r="P312" s="3"/>
      <c r="Q312" s="75"/>
      <c r="R312" s="75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spans="1:38" x14ac:dyDescent="0.2">
      <c r="A313" s="3"/>
      <c r="B313" s="76"/>
      <c r="C313" s="3"/>
      <c r="D313" s="75"/>
      <c r="E313" s="75"/>
      <c r="F313" s="73"/>
      <c r="G313" s="3"/>
      <c r="H313" s="3"/>
      <c r="I313" s="3"/>
      <c r="J313" s="3"/>
      <c r="K313" s="3"/>
      <c r="L313" s="3"/>
      <c r="M313" s="75"/>
      <c r="N313" s="75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spans="1:38" ht="17" x14ac:dyDescent="0.2">
      <c r="A314" s="3"/>
      <c r="B314" s="76" t="s">
        <v>299</v>
      </c>
      <c r="C314" s="3" t="s">
        <v>93</v>
      </c>
      <c r="D314" s="75"/>
      <c r="E314" s="75">
        <f>E309-E312</f>
        <v>0.20871999528673046</v>
      </c>
      <c r="F314" s="73"/>
      <c r="G314" s="3" t="s">
        <v>96</v>
      </c>
      <c r="H314" s="75"/>
      <c r="I314" s="75">
        <f>I309-E312</f>
        <v>0.28167353736029699</v>
      </c>
      <c r="J314" s="3"/>
      <c r="K314" s="3"/>
      <c r="L314" s="3" t="s">
        <v>93</v>
      </c>
      <c r="M314" s="75"/>
      <c r="N314" s="75">
        <f>N309-N312</f>
        <v>-7.2038756476509036E-2</v>
      </c>
      <c r="O314" s="3"/>
      <c r="P314" s="3" t="s">
        <v>96</v>
      </c>
      <c r="Q314" s="75"/>
      <c r="R314" s="75">
        <f>R309-N312</f>
        <v>0.74816120995415503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spans="1:38" x14ac:dyDescent="0.2">
      <c r="A315" s="3"/>
      <c r="B315" s="76"/>
      <c r="C315" s="3" t="s">
        <v>94</v>
      </c>
      <c r="D315" s="75"/>
      <c r="E315" s="75">
        <f>E310-E312</f>
        <v>-0.11260848575168336</v>
      </c>
      <c r="F315" s="73"/>
      <c r="G315" s="3" t="s">
        <v>97</v>
      </c>
      <c r="H315" s="75"/>
      <c r="I315" s="75">
        <f>I310-E312</f>
        <v>0.57569991217719152</v>
      </c>
      <c r="J315" s="3"/>
      <c r="K315" s="3"/>
      <c r="L315" s="3" t="s">
        <v>94</v>
      </c>
      <c r="M315" s="75"/>
      <c r="N315" s="75">
        <f>N310-N312</f>
        <v>-4.7884729173446772E-2</v>
      </c>
      <c r="O315" s="3"/>
      <c r="P315" s="3" t="s">
        <v>97</v>
      </c>
      <c r="Q315" s="75"/>
      <c r="R315" s="75">
        <f>R310-N312</f>
        <v>0.59167151980929944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spans="1:38" x14ac:dyDescent="0.2">
      <c r="A316" s="3"/>
      <c r="B316" s="76"/>
      <c r="C316" s="3" t="s">
        <v>95</v>
      </c>
      <c r="D316" s="3"/>
      <c r="E316" s="75">
        <f>E311-E312</f>
        <v>-9.611150953504688E-2</v>
      </c>
      <c r="F316" s="73"/>
      <c r="G316" s="3" t="s">
        <v>98</v>
      </c>
      <c r="H316" s="3"/>
      <c r="I316" s="75">
        <f>I311-E312</f>
        <v>0.71773635016547277</v>
      </c>
      <c r="J316" s="3"/>
      <c r="K316" s="3"/>
      <c r="L316" s="3" t="s">
        <v>95</v>
      </c>
      <c r="M316" s="3"/>
      <c r="N316" s="75">
        <f>N311-N312</f>
        <v>0.11992348564995581</v>
      </c>
      <c r="O316" s="3"/>
      <c r="P316" s="3" t="s">
        <v>98</v>
      </c>
      <c r="Q316" s="3"/>
      <c r="R316" s="75">
        <f>R311-N312</f>
        <v>0.48485586378309264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spans="1:38" x14ac:dyDescent="0.2">
      <c r="A317" s="3"/>
      <c r="B317" s="78"/>
      <c r="C317" s="3"/>
      <c r="D317" s="75"/>
      <c r="E317" s="75"/>
      <c r="F317" s="73"/>
      <c r="G317" s="3"/>
      <c r="H317" s="75"/>
      <c r="I317" s="75"/>
      <c r="J317" s="3"/>
      <c r="K317" s="3"/>
      <c r="L317" s="3"/>
      <c r="M317" s="75"/>
      <c r="N317" s="75"/>
      <c r="O317" s="3"/>
      <c r="P317" s="3"/>
      <c r="Q317" s="75"/>
      <c r="R317" s="75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spans="1:38" ht="51" x14ac:dyDescent="0.2">
      <c r="A318" s="79" t="s">
        <v>264</v>
      </c>
      <c r="B318" s="82" t="s">
        <v>300</v>
      </c>
      <c r="C318" s="3" t="s">
        <v>93</v>
      </c>
      <c r="D318" s="75"/>
      <c r="E318" s="80">
        <f>2^-E314</f>
        <v>0.86530461648296453</v>
      </c>
      <c r="F318" s="73"/>
      <c r="G318" s="3" t="s">
        <v>96</v>
      </c>
      <c r="H318" s="75"/>
      <c r="I318" s="80">
        <f>2^-I314</f>
        <v>0.8226361992487401</v>
      </c>
      <c r="J318" s="3"/>
      <c r="K318" s="3"/>
      <c r="L318" s="3" t="s">
        <v>93</v>
      </c>
      <c r="M318" s="75"/>
      <c r="N318" s="80">
        <f>2^-N314</f>
        <v>1.0512011481155146</v>
      </c>
      <c r="O318" s="3"/>
      <c r="P318" s="3" t="s">
        <v>96</v>
      </c>
      <c r="Q318" s="75"/>
      <c r="R318" s="80">
        <f>2^-R314</f>
        <v>0.59536189390258032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spans="1:38" x14ac:dyDescent="0.2">
      <c r="A319" s="79"/>
      <c r="B319" s="82"/>
      <c r="C319" s="3" t="s">
        <v>94</v>
      </c>
      <c r="D319" s="75"/>
      <c r="E319" s="80">
        <f>2^-E315</f>
        <v>1.0811813159288317</v>
      </c>
      <c r="F319" s="73"/>
      <c r="G319" s="3" t="s">
        <v>97</v>
      </c>
      <c r="H319" s="75"/>
      <c r="I319" s="80">
        <f>2^-I315</f>
        <v>0.67096066111851838</v>
      </c>
      <c r="J319" s="3"/>
      <c r="K319" s="3"/>
      <c r="L319" s="3" t="s">
        <v>94</v>
      </c>
      <c r="M319" s="75"/>
      <c r="N319" s="80">
        <f>2^-N315</f>
        <v>1.0337481368354819</v>
      </c>
      <c r="O319" s="3"/>
      <c r="P319" s="3" t="s">
        <v>97</v>
      </c>
      <c r="Q319" s="75"/>
      <c r="R319" s="80">
        <f>2^-R315</f>
        <v>0.66357363894220722</v>
      </c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spans="1:38" x14ac:dyDescent="0.2">
      <c r="A320" s="79"/>
      <c r="B320" s="82"/>
      <c r="C320" s="3" t="s">
        <v>95</v>
      </c>
      <c r="D320" s="3"/>
      <c r="E320" s="80">
        <f>2^-E316</f>
        <v>1.0688886051119482</v>
      </c>
      <c r="F320" s="73"/>
      <c r="G320" s="3" t="s">
        <v>98</v>
      </c>
      <c r="H320" s="3"/>
      <c r="I320" s="80">
        <f>2^-I316</f>
        <v>0.60805075158221478</v>
      </c>
      <c r="J320" s="3"/>
      <c r="K320" s="3"/>
      <c r="L320" s="3" t="s">
        <v>95</v>
      </c>
      <c r="M320" s="3"/>
      <c r="N320" s="80">
        <f>2^-N316</f>
        <v>0.920236454720752</v>
      </c>
      <c r="O320" s="3"/>
      <c r="P320" s="3" t="s">
        <v>98</v>
      </c>
      <c r="Q320" s="3"/>
      <c r="R320" s="80">
        <f>2^-R316</f>
        <v>0.71456845713284578</v>
      </c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spans="1:38" x14ac:dyDescent="0.2">
      <c r="A321" s="79"/>
      <c r="B321" s="7"/>
      <c r="C321" s="3"/>
      <c r="D321" s="3"/>
      <c r="E321" s="3"/>
      <c r="F321" s="7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spans="1:38" x14ac:dyDescent="0.2">
      <c r="A322" s="3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spans="1:38" x14ac:dyDescent="0.2">
      <c r="A323" s="3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spans="1:38" x14ac:dyDescent="0.2">
      <c r="A324" s="3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spans="1:38" x14ac:dyDescent="0.2">
      <c r="A325" s="81" t="s">
        <v>318</v>
      </c>
      <c r="B325" s="7"/>
      <c r="C325" s="4" t="s">
        <v>303</v>
      </c>
      <c r="D325" s="3"/>
      <c r="E325" s="3"/>
      <c r="F325" s="73"/>
      <c r="G325" s="3"/>
      <c r="H325" s="3"/>
      <c r="I325" s="3"/>
      <c r="J325" s="3"/>
      <c r="K325" s="3"/>
      <c r="L325" s="4" t="s">
        <v>304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spans="1:38" x14ac:dyDescent="0.2">
      <c r="A326" s="4"/>
      <c r="B326" s="7"/>
      <c r="C326" s="3"/>
      <c r="D326" s="74" t="s">
        <v>267</v>
      </c>
      <c r="E326" s="74" t="s">
        <v>318</v>
      </c>
      <c r="F326" s="73"/>
      <c r="G326" s="3"/>
      <c r="H326" s="74" t="s">
        <v>267</v>
      </c>
      <c r="I326" s="74" t="s">
        <v>318</v>
      </c>
      <c r="J326" s="3"/>
      <c r="K326" s="3"/>
      <c r="L326" s="3"/>
      <c r="M326" s="74" t="s">
        <v>267</v>
      </c>
      <c r="N326" s="74" t="s">
        <v>318</v>
      </c>
      <c r="O326" s="3"/>
      <c r="P326" s="3"/>
      <c r="Q326" s="74" t="s">
        <v>267</v>
      </c>
      <c r="R326" s="74" t="s">
        <v>318</v>
      </c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spans="1:38" x14ac:dyDescent="0.2">
      <c r="A327" s="3"/>
      <c r="B327" s="71" t="s">
        <v>270</v>
      </c>
      <c r="C327" s="3" t="s">
        <v>271</v>
      </c>
      <c r="D327" s="75">
        <v>20.522727966308594</v>
      </c>
      <c r="E327" s="75">
        <v>25.912395477294922</v>
      </c>
      <c r="F327" s="73"/>
      <c r="G327" s="3" t="s">
        <v>272</v>
      </c>
      <c r="H327" s="75">
        <v>21.24787712097168</v>
      </c>
      <c r="I327" s="75">
        <v>26.775588989257812</v>
      </c>
      <c r="J327" s="3"/>
      <c r="K327" s="3"/>
      <c r="L327" s="3" t="s">
        <v>271</v>
      </c>
      <c r="M327" s="80">
        <v>20.394687652587891</v>
      </c>
      <c r="N327" s="80">
        <v>26.235681533813477</v>
      </c>
      <c r="O327" s="3"/>
      <c r="P327" s="3" t="s">
        <v>272</v>
      </c>
      <c r="Q327" s="80">
        <v>21.5635986328125</v>
      </c>
      <c r="R327" s="80">
        <v>28.081121444702148</v>
      </c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spans="1:38" x14ac:dyDescent="0.2">
      <c r="A328" s="3"/>
      <c r="B328" s="71"/>
      <c r="C328" s="3" t="s">
        <v>273</v>
      </c>
      <c r="D328" s="75">
        <v>20.941535949707031</v>
      </c>
      <c r="E328" s="75">
        <v>25.977373123168945</v>
      </c>
      <c r="F328" s="73"/>
      <c r="G328" s="3" t="s">
        <v>274</v>
      </c>
      <c r="H328" s="75">
        <v>21.09858512878418</v>
      </c>
      <c r="I328" s="75">
        <v>27.076454162597656</v>
      </c>
      <c r="J328" s="3"/>
      <c r="K328" s="3"/>
      <c r="L328" s="3" t="s">
        <v>273</v>
      </c>
      <c r="M328" s="80">
        <v>21.433450698852539</v>
      </c>
      <c r="N328" s="80">
        <v>26.032680511474609</v>
      </c>
      <c r="O328" s="3"/>
      <c r="P328" s="3" t="s">
        <v>274</v>
      </c>
      <c r="Q328" s="80">
        <v>21.621162414550781</v>
      </c>
      <c r="R328" s="80">
        <v>28.306961059570312</v>
      </c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spans="1:38" x14ac:dyDescent="0.2">
      <c r="A329" s="3"/>
      <c r="B329" s="71"/>
      <c r="C329" s="3" t="s">
        <v>275</v>
      </c>
      <c r="D329" s="75">
        <v>20.755523681640625</v>
      </c>
      <c r="E329" s="75">
        <v>26.381011962890625</v>
      </c>
      <c r="F329" s="73"/>
      <c r="G329" s="3" t="s">
        <v>276</v>
      </c>
      <c r="H329" s="75">
        <v>21.412057876586914</v>
      </c>
      <c r="I329" s="75">
        <v>27.08827018737793</v>
      </c>
      <c r="J329" s="3"/>
      <c r="K329" s="3"/>
      <c r="L329" s="3" t="s">
        <v>275</v>
      </c>
      <c r="M329" s="80">
        <v>20.910684585571289</v>
      </c>
      <c r="N329" s="80">
        <v>27.645168304443359</v>
      </c>
      <c r="O329" s="3"/>
      <c r="P329" s="3" t="s">
        <v>276</v>
      </c>
      <c r="Q329" s="80">
        <v>21.70343017578125</v>
      </c>
      <c r="R329" s="80">
        <v>28.253324508666992</v>
      </c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spans="1:38" x14ac:dyDescent="0.2">
      <c r="A330" s="3"/>
      <c r="B330" s="71"/>
      <c r="C330" s="3" t="s">
        <v>277</v>
      </c>
      <c r="D330" s="75">
        <v>21.131080627441406</v>
      </c>
      <c r="E330" s="75">
        <v>25.533349990844727</v>
      </c>
      <c r="F330" s="73"/>
      <c r="G330" s="3" t="s">
        <v>278</v>
      </c>
      <c r="H330" s="75">
        <v>20.893610000610352</v>
      </c>
      <c r="I330" s="75">
        <v>26.962970733642578</v>
      </c>
      <c r="J330" s="3"/>
      <c r="K330" s="3"/>
      <c r="L330" s="3" t="s">
        <v>277</v>
      </c>
      <c r="M330" s="80">
        <v>19.836570739746094</v>
      </c>
      <c r="N330" s="80">
        <v>25.75206184387207</v>
      </c>
      <c r="O330" s="3"/>
      <c r="P330" s="3" t="s">
        <v>278</v>
      </c>
      <c r="Q330" s="80">
        <v>20.509372711181641</v>
      </c>
      <c r="R330" s="80">
        <v>27.342962265014648</v>
      </c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spans="1:38" x14ac:dyDescent="0.2">
      <c r="A331" s="3"/>
      <c r="B331" s="71"/>
      <c r="C331" s="3" t="s">
        <v>279</v>
      </c>
      <c r="D331" s="75">
        <v>20.918449401855469</v>
      </c>
      <c r="E331" s="75">
        <v>25.580118179321289</v>
      </c>
      <c r="F331" s="73"/>
      <c r="G331" s="3" t="s">
        <v>280</v>
      </c>
      <c r="H331" s="75">
        <v>21.165916442871094</v>
      </c>
      <c r="I331" s="75">
        <v>26.69251823425293</v>
      </c>
      <c r="J331" s="3"/>
      <c r="K331" s="3"/>
      <c r="L331" s="3" t="s">
        <v>279</v>
      </c>
      <c r="M331" s="80">
        <v>20.225717544555664</v>
      </c>
      <c r="N331" s="80">
        <v>26.654031753540039</v>
      </c>
      <c r="O331" s="3"/>
      <c r="P331" s="3" t="s">
        <v>280</v>
      </c>
      <c r="Q331" s="80">
        <v>20.827428817749023</v>
      </c>
      <c r="R331" s="80">
        <v>27.389432907104492</v>
      </c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spans="1:38" x14ac:dyDescent="0.2">
      <c r="A332" s="3"/>
      <c r="B332" s="71"/>
      <c r="C332" s="3" t="s">
        <v>281</v>
      </c>
      <c r="D332" s="75">
        <v>20.885156631469727</v>
      </c>
      <c r="E332" s="75">
        <v>25.949647903442383</v>
      </c>
      <c r="F332" s="73"/>
      <c r="G332" s="3" t="s">
        <v>282</v>
      </c>
      <c r="H332" s="75">
        <v>20.786937713623047</v>
      </c>
      <c r="I332" s="75">
        <v>26.468624114990234</v>
      </c>
      <c r="J332" s="3"/>
      <c r="K332" s="3"/>
      <c r="L332" s="3" t="s">
        <v>281</v>
      </c>
      <c r="M332" s="80">
        <v>19.941463470458984</v>
      </c>
      <c r="N332" s="80">
        <v>26.288112640380859</v>
      </c>
      <c r="O332" s="3"/>
      <c r="P332" s="3" t="s">
        <v>282</v>
      </c>
      <c r="Q332" s="80">
        <v>21.004144668579102</v>
      </c>
      <c r="R332" s="80">
        <v>27.169204711914062</v>
      </c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spans="1:38" x14ac:dyDescent="0.2">
      <c r="A333" s="3"/>
      <c r="B333" s="71"/>
      <c r="C333" s="3" t="s">
        <v>283</v>
      </c>
      <c r="D333" s="75">
        <v>21.103094100952148</v>
      </c>
      <c r="E333" s="75">
        <v>25.889579772949219</v>
      </c>
      <c r="F333" s="73"/>
      <c r="G333" s="3" t="s">
        <v>284</v>
      </c>
      <c r="H333" s="75">
        <v>21.306341171264648</v>
      </c>
      <c r="I333" s="75">
        <v>27.403955459594727</v>
      </c>
      <c r="J333" s="3"/>
      <c r="K333" s="3"/>
      <c r="L333" s="3" t="s">
        <v>283</v>
      </c>
      <c r="M333" s="80">
        <v>19.6417236328125</v>
      </c>
      <c r="N333" s="80">
        <v>26.971652984619141</v>
      </c>
      <c r="O333" s="3"/>
      <c r="P333" s="3" t="s">
        <v>284</v>
      </c>
      <c r="Q333" s="80">
        <v>20.028814315795898</v>
      </c>
      <c r="R333" s="80">
        <v>26.56048583984375</v>
      </c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spans="1:38" x14ac:dyDescent="0.2">
      <c r="A334" s="3"/>
      <c r="B334" s="71"/>
      <c r="C334" s="3" t="s">
        <v>285</v>
      </c>
      <c r="D334" s="75">
        <v>21.459758758544922</v>
      </c>
      <c r="E334" s="75">
        <v>26.164701461791992</v>
      </c>
      <c r="F334" s="73"/>
      <c r="G334" s="3" t="s">
        <v>286</v>
      </c>
      <c r="H334" s="75">
        <v>21.59538459777832</v>
      </c>
      <c r="I334" s="75">
        <v>27.174222946166992</v>
      </c>
      <c r="J334" s="3"/>
      <c r="K334" s="3"/>
      <c r="L334" s="3" t="s">
        <v>285</v>
      </c>
      <c r="M334" s="80">
        <v>20.5982666015625</v>
      </c>
      <c r="N334" s="80">
        <v>27.341154098510742</v>
      </c>
      <c r="O334" s="3"/>
      <c r="P334" s="3" t="s">
        <v>286</v>
      </c>
      <c r="Q334" s="80">
        <v>20.41619873046875</v>
      </c>
      <c r="R334" s="80">
        <v>27.532600402832031</v>
      </c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spans="1:38" x14ac:dyDescent="0.2">
      <c r="A335" s="3"/>
      <c r="B335" s="71"/>
      <c r="C335" s="3" t="s">
        <v>287</v>
      </c>
      <c r="D335" s="75">
        <v>20.645689010620117</v>
      </c>
      <c r="E335" s="75">
        <v>29.157350540161133</v>
      </c>
      <c r="F335" s="73"/>
      <c r="G335" s="3" t="s">
        <v>288</v>
      </c>
      <c r="H335" s="75">
        <v>21.816947937011719</v>
      </c>
      <c r="I335" s="75">
        <v>28.946937561035156</v>
      </c>
      <c r="J335" s="3"/>
      <c r="K335" s="3"/>
      <c r="L335" s="3" t="s">
        <v>287</v>
      </c>
      <c r="M335" s="80">
        <v>20.673604965209961</v>
      </c>
      <c r="N335" s="80">
        <v>26.238067626953125</v>
      </c>
      <c r="O335" s="3"/>
      <c r="P335" s="3" t="s">
        <v>288</v>
      </c>
      <c r="Q335" s="80">
        <v>20.058631896972656</v>
      </c>
      <c r="R335" s="80">
        <v>26.634759902954102</v>
      </c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spans="1:38" x14ac:dyDescent="0.2">
      <c r="A336" s="3"/>
      <c r="B336" s="7"/>
      <c r="C336" s="3"/>
      <c r="D336" s="3"/>
      <c r="E336" s="3"/>
      <c r="F336" s="7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spans="1:31" x14ac:dyDescent="0.2">
      <c r="A337" s="3"/>
      <c r="B337" s="71" t="s">
        <v>295</v>
      </c>
      <c r="C337" s="3" t="s">
        <v>93</v>
      </c>
      <c r="D337" s="75">
        <f>AVERAGE(D327:D329)</f>
        <v>20.73992919921875</v>
      </c>
      <c r="E337" s="75">
        <f>AVERAGE(E327:E328)</f>
        <v>25.944884300231934</v>
      </c>
      <c r="F337" s="73"/>
      <c r="G337" s="3" t="s">
        <v>96</v>
      </c>
      <c r="H337" s="75">
        <f>AVERAGE(H327:H329)</f>
        <v>21.252840042114258</v>
      </c>
      <c r="I337" s="75">
        <f>AVERAGE(I327:I329)</f>
        <v>26.980104446411133</v>
      </c>
      <c r="J337" s="3"/>
      <c r="K337" s="3"/>
      <c r="L337" s="3" t="s">
        <v>93</v>
      </c>
      <c r="M337" s="75">
        <f>AVERAGE(M327:M329)</f>
        <v>20.912940979003906</v>
      </c>
      <c r="N337" s="75">
        <f>AVERAGE(N327:N329)</f>
        <v>26.637843449910481</v>
      </c>
      <c r="O337" s="3"/>
      <c r="P337" s="3" t="s">
        <v>96</v>
      </c>
      <c r="Q337" s="75">
        <f>AVERAGE(Q327:Q329)</f>
        <v>21.629397074381512</v>
      </c>
      <c r="R337" s="75">
        <f>AVERAGE(R327:R329)</f>
        <v>28.213802337646484</v>
      </c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spans="1:31" x14ac:dyDescent="0.2">
      <c r="A338" s="3"/>
      <c r="B338" s="71"/>
      <c r="C338" s="3" t="s">
        <v>94</v>
      </c>
      <c r="D338" s="75">
        <f>AVERAGE(D330:D332)</f>
        <v>20.978228886922199</v>
      </c>
      <c r="E338" s="75">
        <f>AVERAGE(E330:E332)</f>
        <v>25.687705357869465</v>
      </c>
      <c r="F338" s="73"/>
      <c r="G338" s="3" t="s">
        <v>97</v>
      </c>
      <c r="H338" s="75">
        <f>AVERAGE(H330:H332)</f>
        <v>20.948821385701496</v>
      </c>
      <c r="I338" s="75">
        <f>AVERAGE(I330:I332)</f>
        <v>26.708037694295246</v>
      </c>
      <c r="J338" s="3"/>
      <c r="K338" s="3"/>
      <c r="L338" s="3" t="s">
        <v>94</v>
      </c>
      <c r="M338" s="75">
        <f>AVERAGE(M330:M332)</f>
        <v>20.001250584920246</v>
      </c>
      <c r="N338" s="75">
        <f>AVERAGE(N330:N332)</f>
        <v>26.231402079264324</v>
      </c>
      <c r="O338" s="3"/>
      <c r="P338" s="3" t="s">
        <v>97</v>
      </c>
      <c r="Q338" s="75">
        <f>AVERAGE(Q330:Q332)</f>
        <v>20.780315399169922</v>
      </c>
      <c r="R338" s="75">
        <f>AVERAGE(R330:R332)</f>
        <v>27.300533294677734</v>
      </c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spans="1:31" x14ac:dyDescent="0.2">
      <c r="A339" s="3"/>
      <c r="B339" s="71"/>
      <c r="C339" s="3" t="s">
        <v>95</v>
      </c>
      <c r="D339" s="75">
        <f>AVERAGE(D333:D334)</f>
        <v>21.281426429748535</v>
      </c>
      <c r="E339" s="75">
        <f>AVERAGE(E333:E334)</f>
        <v>26.027140617370605</v>
      </c>
      <c r="F339" s="73"/>
      <c r="G339" s="3" t="s">
        <v>98</v>
      </c>
      <c r="H339" s="75">
        <f>AVERAGE(H333:H335)</f>
        <v>21.572891235351562</v>
      </c>
      <c r="I339" s="75">
        <f>AVERAGE(I333:I335)</f>
        <v>27.841705322265625</v>
      </c>
      <c r="J339" s="3"/>
      <c r="K339" s="3"/>
      <c r="L339" s="3" t="s">
        <v>95</v>
      </c>
      <c r="M339" s="75">
        <f>AVERAGE(M334:M335)</f>
        <v>20.63593578338623</v>
      </c>
      <c r="N339" s="75">
        <f>AVERAGE(N333:N335)</f>
        <v>26.850291570027668</v>
      </c>
      <c r="O339" s="3"/>
      <c r="P339" s="3" t="s">
        <v>98</v>
      </c>
      <c r="Q339" s="75">
        <f>AVERAGE(Q333:Q335)</f>
        <v>20.167881647745769</v>
      </c>
      <c r="R339" s="75">
        <f>AVERAGE(R333:R335)</f>
        <v>26.909282048543293</v>
      </c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spans="1:31" x14ac:dyDescent="0.2">
      <c r="A340" s="3"/>
      <c r="B340" s="71"/>
      <c r="C340" s="3"/>
      <c r="D340" s="3"/>
      <c r="E340" s="3"/>
      <c r="F340" s="7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spans="1:31" x14ac:dyDescent="0.2">
      <c r="A341" s="3"/>
      <c r="B341" s="71" t="s">
        <v>296</v>
      </c>
      <c r="C341" s="3" t="s">
        <v>93</v>
      </c>
      <c r="D341" s="3"/>
      <c r="E341" s="75">
        <f>E337-D337</f>
        <v>5.2049551010131836</v>
      </c>
      <c r="F341" s="73"/>
      <c r="G341" s="3" t="s">
        <v>96</v>
      </c>
      <c r="H341" s="3"/>
      <c r="I341" s="75">
        <f>I337-H337</f>
        <v>5.727264404296875</v>
      </c>
      <c r="J341" s="3"/>
      <c r="K341" s="3"/>
      <c r="L341" s="3" t="s">
        <v>93</v>
      </c>
      <c r="M341" s="3"/>
      <c r="N341" s="75">
        <f>N337-M337</f>
        <v>5.7249024709065743</v>
      </c>
      <c r="O341" s="3"/>
      <c r="P341" s="3" t="s">
        <v>96</v>
      </c>
      <c r="Q341" s="3"/>
      <c r="R341" s="75">
        <f>R337-Q337</f>
        <v>6.5844052632649728</v>
      </c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spans="1:31" x14ac:dyDescent="0.2">
      <c r="A342" s="3"/>
      <c r="B342" s="71"/>
      <c r="C342" s="3" t="s">
        <v>94</v>
      </c>
      <c r="D342" s="3"/>
      <c r="E342" s="75">
        <f>E338-D338</f>
        <v>4.7094764709472656</v>
      </c>
      <c r="F342" s="73"/>
      <c r="G342" s="3" t="s">
        <v>97</v>
      </c>
      <c r="H342" s="3"/>
      <c r="I342" s="75">
        <f>I338-H338</f>
        <v>5.75921630859375</v>
      </c>
      <c r="J342" s="3"/>
      <c r="K342" s="3"/>
      <c r="L342" s="3" t="s">
        <v>94</v>
      </c>
      <c r="M342" s="3"/>
      <c r="N342" s="75">
        <f>N338-M338</f>
        <v>6.2301514943440779</v>
      </c>
      <c r="O342" s="3"/>
      <c r="P342" s="3" t="s">
        <v>97</v>
      </c>
      <c r="Q342" s="3"/>
      <c r="R342" s="75">
        <f>R338-Q338</f>
        <v>6.5202178955078125</v>
      </c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spans="1:31" x14ac:dyDescent="0.2">
      <c r="A343" s="3"/>
      <c r="B343" s="71"/>
      <c r="C343" s="3" t="s">
        <v>95</v>
      </c>
      <c r="D343" s="3"/>
      <c r="E343" s="75">
        <f>E339-D339</f>
        <v>4.7457141876220703</v>
      </c>
      <c r="F343" s="73"/>
      <c r="G343" s="3" t="s">
        <v>98</v>
      </c>
      <c r="H343" s="3"/>
      <c r="I343" s="75">
        <f>I339-H339</f>
        <v>6.2688140869140625</v>
      </c>
      <c r="J343" s="3"/>
      <c r="K343" s="3"/>
      <c r="L343" s="3" t="s">
        <v>95</v>
      </c>
      <c r="M343" s="3"/>
      <c r="N343" s="75">
        <f>N339-M339</f>
        <v>6.2143557866414376</v>
      </c>
      <c r="O343" s="3"/>
      <c r="P343" s="3" t="s">
        <v>98</v>
      </c>
      <c r="Q343" s="3"/>
      <c r="R343" s="75">
        <f>R339-Q339</f>
        <v>6.7414004007975237</v>
      </c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spans="1:31" x14ac:dyDescent="0.2">
      <c r="A344" s="3"/>
      <c r="B344" s="7" t="s">
        <v>297</v>
      </c>
      <c r="C344" s="3" t="s">
        <v>308</v>
      </c>
      <c r="D344" s="75"/>
      <c r="E344" s="75">
        <f>AVERAGE(E341:E343)</f>
        <v>4.8867152531941729</v>
      </c>
      <c r="F344" s="73"/>
      <c r="G344" s="3"/>
      <c r="H344" s="75"/>
      <c r="I344" s="75"/>
      <c r="J344" s="3"/>
      <c r="K344" s="3"/>
      <c r="L344" s="3" t="s">
        <v>308</v>
      </c>
      <c r="M344" s="75"/>
      <c r="N344" s="75">
        <f>AVERAGE(N341:N343)</f>
        <v>6.0564699172973633</v>
      </c>
      <c r="O344" s="3"/>
      <c r="P344" s="3"/>
      <c r="Q344" s="75"/>
      <c r="R344" s="75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spans="1:31" x14ac:dyDescent="0.2">
      <c r="A345" s="3"/>
      <c r="B345" s="76"/>
      <c r="C345" s="3"/>
      <c r="D345" s="75"/>
      <c r="E345" s="75"/>
      <c r="F345" s="73"/>
      <c r="G345" s="3"/>
      <c r="H345" s="3"/>
      <c r="I345" s="3"/>
      <c r="J345" s="3"/>
      <c r="K345" s="3"/>
      <c r="L345" s="3"/>
      <c r="M345" s="75"/>
      <c r="N345" s="75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spans="1:31" ht="17" x14ac:dyDescent="0.2">
      <c r="A346" s="3"/>
      <c r="B346" s="76" t="s">
        <v>299</v>
      </c>
      <c r="C346" s="3" t="s">
        <v>93</v>
      </c>
      <c r="D346" s="75"/>
      <c r="E346" s="75">
        <f>E341-E344</f>
        <v>0.31823984781901071</v>
      </c>
      <c r="F346" s="73"/>
      <c r="G346" s="3" t="s">
        <v>96</v>
      </c>
      <c r="H346" s="75"/>
      <c r="I346" s="75">
        <f>I341-E344</f>
        <v>0.84054915110270212</v>
      </c>
      <c r="J346" s="3"/>
      <c r="K346" s="3"/>
      <c r="L346" s="3" t="s">
        <v>93</v>
      </c>
      <c r="M346" s="75"/>
      <c r="N346" s="75">
        <f>N341-N344</f>
        <v>-0.33156744639078894</v>
      </c>
      <c r="O346" s="3"/>
      <c r="P346" s="3" t="s">
        <v>96</v>
      </c>
      <c r="Q346" s="75"/>
      <c r="R346" s="75">
        <f>R341-N344</f>
        <v>0.52793534596760949</v>
      </c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spans="1:31" x14ac:dyDescent="0.2">
      <c r="A347" s="3"/>
      <c r="B347" s="76"/>
      <c r="C347" s="3" t="s">
        <v>94</v>
      </c>
      <c r="D347" s="75"/>
      <c r="E347" s="75">
        <f>E342-E344</f>
        <v>-0.17723878224690726</v>
      </c>
      <c r="F347" s="73"/>
      <c r="G347" s="3" t="s">
        <v>97</v>
      </c>
      <c r="H347" s="75"/>
      <c r="I347" s="75">
        <f>I342-E344</f>
        <v>0.87250105539957712</v>
      </c>
      <c r="J347" s="3"/>
      <c r="K347" s="3"/>
      <c r="L347" s="3" t="s">
        <v>94</v>
      </c>
      <c r="M347" s="75"/>
      <c r="N347" s="75">
        <f>N342-N344</f>
        <v>0.17368157704671461</v>
      </c>
      <c r="O347" s="3"/>
      <c r="P347" s="3" t="s">
        <v>97</v>
      </c>
      <c r="Q347" s="75"/>
      <c r="R347" s="75">
        <f>R342-N344</f>
        <v>0.46374797821044922</v>
      </c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spans="1:31" x14ac:dyDescent="0.2">
      <c r="A348" s="3"/>
      <c r="B348" s="76"/>
      <c r="C348" s="3" t="s">
        <v>95</v>
      </c>
      <c r="D348" s="3"/>
      <c r="E348" s="75">
        <f>E343-E344</f>
        <v>-0.14100106557210257</v>
      </c>
      <c r="F348" s="73"/>
      <c r="G348" s="3" t="s">
        <v>98</v>
      </c>
      <c r="H348" s="3"/>
      <c r="I348" s="75">
        <f>I343-E344</f>
        <v>1.3820988337198896</v>
      </c>
      <c r="J348" s="3"/>
      <c r="K348" s="3"/>
      <c r="L348" s="3" t="s">
        <v>95</v>
      </c>
      <c r="M348" s="3"/>
      <c r="N348" s="75">
        <f>N343-N344</f>
        <v>0.15788586934407434</v>
      </c>
      <c r="O348" s="3"/>
      <c r="P348" s="3" t="s">
        <v>98</v>
      </c>
      <c r="Q348" s="3"/>
      <c r="R348" s="75">
        <f>R343-N344</f>
        <v>0.68493048350016039</v>
      </c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spans="1:31" x14ac:dyDescent="0.2">
      <c r="A349" s="3"/>
      <c r="B349" s="78"/>
      <c r="C349" s="3"/>
      <c r="D349" s="75"/>
      <c r="E349" s="75"/>
      <c r="F349" s="73"/>
      <c r="G349" s="3"/>
      <c r="H349" s="75"/>
      <c r="I349" s="75"/>
      <c r="J349" s="3"/>
      <c r="K349" s="3"/>
      <c r="L349" s="3"/>
      <c r="M349" s="75"/>
      <c r="N349" s="75"/>
      <c r="O349" s="3"/>
      <c r="P349" s="3"/>
      <c r="Q349" s="75"/>
      <c r="R349" s="75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spans="1:31" ht="51" x14ac:dyDescent="0.2">
      <c r="A350" s="79" t="s">
        <v>264</v>
      </c>
      <c r="B350" s="82" t="s">
        <v>300</v>
      </c>
      <c r="C350" s="3" t="s">
        <v>93</v>
      </c>
      <c r="D350" s="75"/>
      <c r="E350" s="80">
        <f>2^-E346</f>
        <v>0.8020478149474537</v>
      </c>
      <c r="F350" s="73"/>
      <c r="G350" s="3" t="s">
        <v>96</v>
      </c>
      <c r="H350" s="75"/>
      <c r="I350" s="80">
        <f>2^-I346</f>
        <v>0.55843096599530095</v>
      </c>
      <c r="J350" s="3"/>
      <c r="K350" s="3"/>
      <c r="L350" s="3" t="s">
        <v>93</v>
      </c>
      <c r="M350" s="75"/>
      <c r="N350" s="80">
        <f>2^-N346</f>
        <v>1.2583798253284555</v>
      </c>
      <c r="O350" s="3"/>
      <c r="P350" s="3" t="s">
        <v>96</v>
      </c>
      <c r="Q350" s="75"/>
      <c r="R350" s="80">
        <f>2^-R346</f>
        <v>0.69354656499229794</v>
      </c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spans="1:31" x14ac:dyDescent="0.2">
      <c r="A351" s="79"/>
      <c r="B351" s="82"/>
      <c r="C351" s="3" t="s">
        <v>94</v>
      </c>
      <c r="D351" s="75"/>
      <c r="E351" s="80">
        <f>2^-E347</f>
        <v>1.1307176981276994</v>
      </c>
      <c r="F351" s="73"/>
      <c r="G351" s="3" t="s">
        <v>97</v>
      </c>
      <c r="H351" s="75"/>
      <c r="I351" s="80">
        <f>2^-I347</f>
        <v>0.54619913883812965</v>
      </c>
      <c r="J351" s="3"/>
      <c r="K351" s="3"/>
      <c r="L351" s="3" t="s">
        <v>94</v>
      </c>
      <c r="M351" s="75"/>
      <c r="N351" s="80">
        <f>2^-N347</f>
        <v>0.88657735761214551</v>
      </c>
      <c r="O351" s="3"/>
      <c r="P351" s="3" t="s">
        <v>97</v>
      </c>
      <c r="Q351" s="75"/>
      <c r="R351" s="80">
        <f>2^-R347</f>
        <v>0.72510007179769598</v>
      </c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spans="1:31" x14ac:dyDescent="0.2">
      <c r="A352" s="79"/>
      <c r="B352" s="82"/>
      <c r="C352" s="3" t="s">
        <v>95</v>
      </c>
      <c r="D352" s="3"/>
      <c r="E352" s="80">
        <f>2^-E348</f>
        <v>1.1026699774987816</v>
      </c>
      <c r="F352" s="73"/>
      <c r="G352" s="3" t="s">
        <v>98</v>
      </c>
      <c r="H352" s="3"/>
      <c r="I352" s="80">
        <f>2^-I348</f>
        <v>0.38366023995094328</v>
      </c>
      <c r="J352" s="3"/>
      <c r="K352" s="3"/>
      <c r="L352" s="3" t="s">
        <v>95</v>
      </c>
      <c r="M352" s="3"/>
      <c r="N352" s="80">
        <f>2^-N348</f>
        <v>0.89633760544321783</v>
      </c>
      <c r="O352" s="3"/>
      <c r="P352" s="3" t="s">
        <v>98</v>
      </c>
      <c r="Q352" s="3"/>
      <c r="R352" s="80">
        <f>2^-R348</f>
        <v>0.62203579882526261</v>
      </c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spans="1:31" x14ac:dyDescent="0.2">
      <c r="A353" s="3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spans="1:31" x14ac:dyDescent="0.2">
      <c r="A354" s="3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spans="1:31" x14ac:dyDescent="0.2">
      <c r="A355" s="3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spans="1:31" x14ac:dyDescent="0.2">
      <c r="A356" s="3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spans="1:31" x14ac:dyDescent="0.2">
      <c r="A357" s="81" t="s">
        <v>319</v>
      </c>
      <c r="B357" s="7"/>
      <c r="C357" s="4" t="s">
        <v>303</v>
      </c>
      <c r="D357" s="3"/>
      <c r="E357" s="3"/>
      <c r="F357" s="7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spans="1:31" x14ac:dyDescent="0.2">
      <c r="A358" s="4"/>
      <c r="B358" s="7"/>
      <c r="C358" s="3"/>
      <c r="D358" s="74" t="s">
        <v>267</v>
      </c>
      <c r="E358" s="74" t="s">
        <v>320</v>
      </c>
      <c r="F358" s="74" t="s">
        <v>321</v>
      </c>
      <c r="G358" s="74" t="s">
        <v>322</v>
      </c>
      <c r="H358" s="3"/>
      <c r="I358" s="3"/>
      <c r="J358" s="74" t="s">
        <v>267</v>
      </c>
      <c r="K358" s="74" t="s">
        <v>320</v>
      </c>
      <c r="L358" s="74" t="s">
        <v>321</v>
      </c>
      <c r="M358" s="74" t="s">
        <v>322</v>
      </c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spans="1:31" x14ac:dyDescent="0.2">
      <c r="A359" s="3"/>
      <c r="B359" s="71" t="s">
        <v>270</v>
      </c>
      <c r="C359" s="3" t="s">
        <v>271</v>
      </c>
      <c r="D359" s="75">
        <v>18.847640991210938</v>
      </c>
      <c r="E359" s="75">
        <v>21.177879333496094</v>
      </c>
      <c r="F359" s="75">
        <v>18.202913284301758</v>
      </c>
      <c r="G359" s="75">
        <v>18.727270126342773</v>
      </c>
      <c r="H359" s="3"/>
      <c r="I359" s="3" t="s">
        <v>272</v>
      </c>
      <c r="J359" s="75">
        <v>19.426921844482422</v>
      </c>
      <c r="K359" s="75">
        <v>25.215639114379883</v>
      </c>
      <c r="L359" s="75">
        <v>19.968959808349609</v>
      </c>
      <c r="M359" s="75">
        <v>20.666074752807617</v>
      </c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spans="1:31" x14ac:dyDescent="0.2">
      <c r="A360" s="3"/>
      <c r="B360" s="71"/>
      <c r="C360" s="3" t="s">
        <v>273</v>
      </c>
      <c r="D360" s="75">
        <v>18.420421600341797</v>
      </c>
      <c r="E360" s="75">
        <v>21.356525421142578</v>
      </c>
      <c r="F360" s="75">
        <v>18.329633712768555</v>
      </c>
      <c r="G360" s="75">
        <v>18.820644378662109</v>
      </c>
      <c r="H360" s="3"/>
      <c r="I360" s="3" t="s">
        <v>274</v>
      </c>
      <c r="J360" s="75">
        <v>19.465360641479492</v>
      </c>
      <c r="K360" s="75">
        <v>25.287084579467773</v>
      </c>
      <c r="L360" s="75">
        <v>20.115015029907227</v>
      </c>
      <c r="M360" s="75">
        <v>20.615791320800781</v>
      </c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spans="1:31" x14ac:dyDescent="0.2">
      <c r="A361" s="3"/>
      <c r="B361" s="71"/>
      <c r="C361" s="3" t="s">
        <v>275</v>
      </c>
      <c r="D361" s="75">
        <v>18.548913955688477</v>
      </c>
      <c r="E361" s="75">
        <v>21.568639755249023</v>
      </c>
      <c r="F361" s="75">
        <v>18.292995452880859</v>
      </c>
      <c r="G361" s="75">
        <v>18.822788238525391</v>
      </c>
      <c r="H361" s="3"/>
      <c r="I361" s="3" t="s">
        <v>276</v>
      </c>
      <c r="J361" s="75">
        <v>19.293180465698242</v>
      </c>
      <c r="K361" s="75">
        <v>25.738418579101562</v>
      </c>
      <c r="L361" s="75">
        <v>20.081497192382812</v>
      </c>
      <c r="M361" s="75">
        <v>20.67255973815918</v>
      </c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spans="1:31" x14ac:dyDescent="0.2">
      <c r="A362" s="3"/>
      <c r="B362" s="71"/>
      <c r="C362" s="3" t="s">
        <v>277</v>
      </c>
      <c r="D362" s="75">
        <v>19.76618766784668</v>
      </c>
      <c r="E362" s="75">
        <v>21.17841911315918</v>
      </c>
      <c r="F362" s="75">
        <v>17.952404022216797</v>
      </c>
      <c r="G362" s="75">
        <v>19.146783828735352</v>
      </c>
      <c r="H362" s="3"/>
      <c r="I362" s="3" t="s">
        <v>278</v>
      </c>
      <c r="J362" s="75">
        <v>20.643592834472656</v>
      </c>
      <c r="K362" s="75">
        <v>25.483316421508789</v>
      </c>
      <c r="L362" s="75">
        <v>19.764133453369141</v>
      </c>
      <c r="M362" s="75">
        <v>20.650491714477539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spans="1:31" x14ac:dyDescent="0.2">
      <c r="A363" s="3"/>
      <c r="B363" s="71"/>
      <c r="C363" s="3" t="s">
        <v>279</v>
      </c>
      <c r="D363" s="75">
        <v>19.898477554321289</v>
      </c>
      <c r="E363" s="75">
        <v>21.231979370117188</v>
      </c>
      <c r="F363" s="75">
        <v>18.066146850585938</v>
      </c>
      <c r="G363" s="75">
        <v>19.148031234741211</v>
      </c>
      <c r="H363" s="3"/>
      <c r="I363" s="3" t="s">
        <v>280</v>
      </c>
      <c r="J363" s="75">
        <v>20.582132339477539</v>
      </c>
      <c r="K363" s="75">
        <v>25.12586784362793</v>
      </c>
      <c r="L363" s="75">
        <v>19.780570983886719</v>
      </c>
      <c r="M363" s="75">
        <v>20.485475540161133</v>
      </c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spans="1:31" x14ac:dyDescent="0.2">
      <c r="A364" s="3"/>
      <c r="B364" s="71"/>
      <c r="C364" s="3" t="s">
        <v>281</v>
      </c>
      <c r="D364" s="75">
        <v>19.531160354614258</v>
      </c>
      <c r="E364" s="75">
        <v>21.241098403930664</v>
      </c>
      <c r="F364" s="75">
        <v>18.141134262084961</v>
      </c>
      <c r="G364" s="75">
        <v>18.966245651245117</v>
      </c>
      <c r="H364" s="3"/>
      <c r="I364" s="3" t="s">
        <v>282</v>
      </c>
      <c r="J364" s="75">
        <v>20.674575805664062</v>
      </c>
      <c r="K364" s="75">
        <v>25.395538330078125</v>
      </c>
      <c r="L364" s="75">
        <v>19.847526550292969</v>
      </c>
      <c r="M364" s="75">
        <v>20.777553558349609</v>
      </c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spans="1:31" x14ac:dyDescent="0.2">
      <c r="A365" s="3"/>
      <c r="B365" s="71"/>
      <c r="C365" s="3" t="s">
        <v>283</v>
      </c>
      <c r="D365" s="75">
        <v>19.794998168945312</v>
      </c>
      <c r="E365" s="75">
        <v>21.816898345947266</v>
      </c>
      <c r="F365" s="75">
        <v>18.684560775756836</v>
      </c>
      <c r="G365" s="75">
        <v>19.269397735595703</v>
      </c>
      <c r="H365" s="3"/>
      <c r="I365" s="3" t="s">
        <v>284</v>
      </c>
      <c r="J365" s="75">
        <v>19.022802352905273</v>
      </c>
      <c r="K365" s="75">
        <v>25.426303863525391</v>
      </c>
      <c r="L365" s="75">
        <v>19.426658630371094</v>
      </c>
      <c r="M365" s="75">
        <v>19.94169807434082</v>
      </c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spans="1:31" x14ac:dyDescent="0.2">
      <c r="A366" s="3"/>
      <c r="B366" s="71"/>
      <c r="C366" s="3" t="s">
        <v>285</v>
      </c>
      <c r="D366" s="75">
        <v>19.670902252197266</v>
      </c>
      <c r="E366" s="75">
        <v>21.723119735717773</v>
      </c>
      <c r="F366" s="75">
        <v>18.658781051635742</v>
      </c>
      <c r="G366" s="75">
        <v>19.120756149291992</v>
      </c>
      <c r="H366" s="3"/>
      <c r="I366" s="3" t="s">
        <v>286</v>
      </c>
      <c r="J366" s="75">
        <v>18.949909210205078</v>
      </c>
      <c r="K366" s="75">
        <v>25.261951446533203</v>
      </c>
      <c r="L366" s="75">
        <v>19.42518424987793</v>
      </c>
      <c r="M366" s="75">
        <v>19.919851303100586</v>
      </c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spans="1:31" x14ac:dyDescent="0.2">
      <c r="A367" s="3"/>
      <c r="B367" s="71"/>
      <c r="C367" s="3" t="s">
        <v>287</v>
      </c>
      <c r="D367" s="75">
        <v>19.72279167175293</v>
      </c>
      <c r="E367" s="75">
        <v>21.934360504150391</v>
      </c>
      <c r="F367" s="75">
        <v>18.787921905517578</v>
      </c>
      <c r="G367" s="75">
        <v>19.126012802124023</v>
      </c>
      <c r="H367" s="3"/>
      <c r="I367" s="3" t="s">
        <v>288</v>
      </c>
      <c r="J367" s="75">
        <v>18.969869613647461</v>
      </c>
      <c r="K367" s="75">
        <v>25.585821151733398</v>
      </c>
      <c r="L367" s="75">
        <v>19.472326278686523</v>
      </c>
      <c r="M367" s="75">
        <v>19.841588973999023</v>
      </c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</row>
    <row r="368" spans="1:31" x14ac:dyDescent="0.2">
      <c r="A368" s="3"/>
      <c r="B368" s="71"/>
      <c r="C368" s="3" t="s">
        <v>289</v>
      </c>
      <c r="D368" s="75">
        <v>19.439159393310547</v>
      </c>
      <c r="E368" s="75">
        <v>20.6414794921875</v>
      </c>
      <c r="F368" s="75">
        <v>17.85468864440918</v>
      </c>
      <c r="G368" s="75">
        <v>18.576694488525391</v>
      </c>
      <c r="H368" s="3"/>
      <c r="I368" s="3" t="s">
        <v>290</v>
      </c>
      <c r="J368" s="75">
        <v>19.982608795166016</v>
      </c>
      <c r="K368" s="75">
        <v>24.958808898925781</v>
      </c>
      <c r="L368" s="75">
        <v>20.193843841552734</v>
      </c>
      <c r="M368" s="75">
        <v>20.425285339355469</v>
      </c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spans="1:31" x14ac:dyDescent="0.2">
      <c r="A369" s="3"/>
      <c r="B369" s="71"/>
      <c r="C369" s="3" t="s">
        <v>291</v>
      </c>
      <c r="D369" s="75">
        <v>19.479736328125</v>
      </c>
      <c r="E369" s="75">
        <v>20.703884124755859</v>
      </c>
      <c r="F369" s="75">
        <v>17.87708854675293</v>
      </c>
      <c r="G369" s="75">
        <v>18.637601852416992</v>
      </c>
      <c r="H369" s="3"/>
      <c r="I369" s="3" t="s">
        <v>292</v>
      </c>
      <c r="J369" s="75">
        <v>19.972164154052734</v>
      </c>
      <c r="K369" s="75">
        <v>24.956014633178711</v>
      </c>
      <c r="L369" s="75">
        <v>20.21790885925293</v>
      </c>
      <c r="M369" s="75">
        <v>20.403743743896484</v>
      </c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spans="1:31" x14ac:dyDescent="0.2">
      <c r="A370" s="3"/>
      <c r="B370" s="71"/>
      <c r="C370" s="3" t="s">
        <v>293</v>
      </c>
      <c r="D370" s="75">
        <v>19.460908889770508</v>
      </c>
      <c r="E370" s="75">
        <v>20.747314453125</v>
      </c>
      <c r="F370" s="75">
        <v>17.947549819946289</v>
      </c>
      <c r="G370" s="75">
        <v>18.518953323364258</v>
      </c>
      <c r="H370" s="3"/>
      <c r="I370" s="3" t="s">
        <v>294</v>
      </c>
      <c r="J370" s="75">
        <v>20.021228790283203</v>
      </c>
      <c r="K370" s="75">
        <v>24.958885192871094</v>
      </c>
      <c r="L370" s="75">
        <v>20.228082656860352</v>
      </c>
      <c r="M370" s="75">
        <v>20.389242172241211</v>
      </c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spans="1:31" x14ac:dyDescent="0.2">
      <c r="A371" s="3"/>
      <c r="B371" s="7"/>
      <c r="C371" s="3"/>
      <c r="D371" s="3"/>
      <c r="E371" s="3"/>
      <c r="F371" s="7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spans="1:31" x14ac:dyDescent="0.2">
      <c r="A372" s="3"/>
      <c r="B372" s="71" t="s">
        <v>295</v>
      </c>
      <c r="C372" s="3" t="s">
        <v>93</v>
      </c>
      <c r="D372" s="75">
        <f>AVERAGE(D359:D361)</f>
        <v>18.605658849080402</v>
      </c>
      <c r="E372" s="75">
        <f t="shared" ref="E372:G372" si="0">AVERAGE(E359:E361)</f>
        <v>21.367681503295898</v>
      </c>
      <c r="F372" s="75">
        <f t="shared" si="0"/>
        <v>18.275180816650391</v>
      </c>
      <c r="G372" s="75">
        <f t="shared" si="0"/>
        <v>18.790234247843426</v>
      </c>
      <c r="H372" s="3"/>
      <c r="I372" s="3" t="s">
        <v>96</v>
      </c>
      <c r="J372" s="75">
        <f>AVERAGE(J359:J361)</f>
        <v>19.395154317220051</v>
      </c>
      <c r="K372" s="75">
        <f t="shared" ref="K372:M372" si="1">AVERAGE(K359:K361)</f>
        <v>25.413714090983074</v>
      </c>
      <c r="L372" s="75">
        <f t="shared" si="1"/>
        <v>20.055157343546551</v>
      </c>
      <c r="M372" s="75">
        <f t="shared" si="1"/>
        <v>20.651475270589192</v>
      </c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</row>
    <row r="373" spans="1:31" x14ac:dyDescent="0.2">
      <c r="A373" s="3"/>
      <c r="B373" s="71"/>
      <c r="C373" s="3" t="s">
        <v>94</v>
      </c>
      <c r="D373" s="75">
        <f>AVERAGE(D362:D364)</f>
        <v>19.73194185892741</v>
      </c>
      <c r="E373" s="75">
        <f t="shared" ref="E373:G373" si="2">AVERAGE(E362:E364)</f>
        <v>21.217165629069012</v>
      </c>
      <c r="F373" s="75">
        <f t="shared" si="2"/>
        <v>18.053228378295898</v>
      </c>
      <c r="G373" s="75">
        <f t="shared" si="2"/>
        <v>19.087020238240559</v>
      </c>
      <c r="H373" s="3"/>
      <c r="I373" s="3" t="s">
        <v>97</v>
      </c>
      <c r="J373" s="75">
        <f>AVERAGE(J362:J364)</f>
        <v>20.633433659871418</v>
      </c>
      <c r="K373" s="75">
        <f t="shared" ref="K373:M373" si="3">AVERAGE(K362:K364)</f>
        <v>25.334907531738281</v>
      </c>
      <c r="L373" s="75">
        <f>AVERAGE(L362:L364)</f>
        <v>19.797410329182942</v>
      </c>
      <c r="M373" s="75">
        <f t="shared" si="3"/>
        <v>20.637840270996094</v>
      </c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spans="1:31" x14ac:dyDescent="0.2">
      <c r="A374" s="3"/>
      <c r="B374" s="71"/>
      <c r="C374" s="3" t="s">
        <v>95</v>
      </c>
      <c r="D374" s="75">
        <f>AVERAGE(D365:D367)</f>
        <v>19.729564030965168</v>
      </c>
      <c r="E374" s="75">
        <f t="shared" ref="E374:G374" si="4">AVERAGE(E365:E367)</f>
        <v>21.824792861938477</v>
      </c>
      <c r="F374" s="75">
        <f t="shared" si="4"/>
        <v>18.710421244303387</v>
      </c>
      <c r="G374" s="75">
        <f t="shared" si="4"/>
        <v>19.172055562337238</v>
      </c>
      <c r="H374" s="3"/>
      <c r="I374" s="3" t="s">
        <v>98</v>
      </c>
      <c r="J374" s="75">
        <f>AVERAGE(J365:J367)</f>
        <v>18.980860392252605</v>
      </c>
      <c r="K374" s="75">
        <f t="shared" ref="K374:M374" si="5">AVERAGE(K365:K367)</f>
        <v>25.424692153930664</v>
      </c>
      <c r="L374" s="75">
        <f t="shared" si="5"/>
        <v>19.441389719645183</v>
      </c>
      <c r="M374" s="75">
        <f t="shared" si="5"/>
        <v>19.901046117146809</v>
      </c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spans="1:31" x14ac:dyDescent="0.2">
      <c r="A375" s="3"/>
      <c r="B375" s="71"/>
      <c r="C375" s="3" t="s">
        <v>204</v>
      </c>
      <c r="D375" s="75">
        <f>AVERAGE(D368:D370)</f>
        <v>19.459934870402019</v>
      </c>
      <c r="E375" s="75">
        <f t="shared" ref="E375:G375" si="6">AVERAGE(E368:E370)</f>
        <v>20.697559356689453</v>
      </c>
      <c r="F375" s="75">
        <f t="shared" si="6"/>
        <v>17.893109003702801</v>
      </c>
      <c r="G375" s="75">
        <f t="shared" si="6"/>
        <v>18.577749888102215</v>
      </c>
      <c r="H375" s="3"/>
      <c r="I375" s="3" t="s">
        <v>206</v>
      </c>
      <c r="J375" s="75">
        <f>AVERAGE(J368:J370)</f>
        <v>19.992000579833984</v>
      </c>
      <c r="K375" s="75">
        <f t="shared" ref="K375:M375" si="7">AVERAGE(K368:K370)</f>
        <v>24.957902908325195</v>
      </c>
      <c r="L375" s="75">
        <f t="shared" si="7"/>
        <v>20.21327845255534</v>
      </c>
      <c r="M375" s="75">
        <f t="shared" si="7"/>
        <v>20.406090418497723</v>
      </c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spans="1:31" x14ac:dyDescent="0.2">
      <c r="A376" s="3"/>
      <c r="B376" s="71"/>
      <c r="C376" s="3"/>
      <c r="D376" s="3"/>
      <c r="E376" s="3"/>
      <c r="F376" s="7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spans="1:31" x14ac:dyDescent="0.2">
      <c r="A377" s="3"/>
      <c r="B377" s="71" t="s">
        <v>296</v>
      </c>
      <c r="C377" s="3" t="s">
        <v>93</v>
      </c>
      <c r="D377" s="3"/>
      <c r="E377" s="75">
        <f>E372-D372</f>
        <v>2.762022654215496</v>
      </c>
      <c r="F377" s="75">
        <f>F372-D372</f>
        <v>-0.33047803243001184</v>
      </c>
      <c r="G377" s="75">
        <f>G372-D372</f>
        <v>0.1845753987630232</v>
      </c>
      <c r="H377" s="3"/>
      <c r="I377" s="3" t="s">
        <v>96</v>
      </c>
      <c r="J377" s="3"/>
      <c r="K377" s="75">
        <f>K372-J372</f>
        <v>6.0185597737630232</v>
      </c>
      <c r="L377" s="75">
        <f>L372-J372</f>
        <v>0.66000302632649976</v>
      </c>
      <c r="M377" s="75">
        <f>M372-J372</f>
        <v>1.2563209533691406</v>
      </c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spans="1:31" x14ac:dyDescent="0.2">
      <c r="A378" s="3"/>
      <c r="B378" s="71"/>
      <c r="C378" s="3" t="s">
        <v>94</v>
      </c>
      <c r="D378" s="3"/>
      <c r="E378" s="75">
        <f>E373-D373</f>
        <v>1.4852237701416016</v>
      </c>
      <c r="F378" s="75">
        <f t="shared" ref="F378:F380" si="8">F373-D373</f>
        <v>-1.6787134806315116</v>
      </c>
      <c r="G378" s="75">
        <f t="shared" ref="G378:G380" si="9">G373-D373</f>
        <v>-0.64492162068685133</v>
      </c>
      <c r="H378" s="3"/>
      <c r="I378" s="3" t="s">
        <v>97</v>
      </c>
      <c r="J378" s="3"/>
      <c r="K378" s="75">
        <f>K373-J373</f>
        <v>4.7014738718668632</v>
      </c>
      <c r="L378" s="75">
        <f t="shared" ref="L378:L380" si="10">L373-J373</f>
        <v>-0.83602333068847656</v>
      </c>
      <c r="M378" s="75">
        <f>M373-J373</f>
        <v>4.4066111246756634E-3</v>
      </c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spans="1:31" x14ac:dyDescent="0.2">
      <c r="A379" s="3"/>
      <c r="B379" s="71"/>
      <c r="C379" s="3" t="s">
        <v>95</v>
      </c>
      <c r="D379" s="3"/>
      <c r="E379" s="75">
        <f>E374-D374</f>
        <v>2.0952288309733085</v>
      </c>
      <c r="F379" s="75">
        <f t="shared" si="8"/>
        <v>-1.0191427866617815</v>
      </c>
      <c r="G379" s="75">
        <f t="shared" si="9"/>
        <v>-0.55750846862792969</v>
      </c>
      <c r="H379" s="3"/>
      <c r="I379" s="3" t="s">
        <v>98</v>
      </c>
      <c r="J379" s="3"/>
      <c r="K379" s="75">
        <f>K374-J374</f>
        <v>6.4438317616780587</v>
      </c>
      <c r="L379" s="75">
        <f t="shared" si="10"/>
        <v>0.46052932739257812</v>
      </c>
      <c r="M379" s="75">
        <f>M374-J374</f>
        <v>0.92018572489420336</v>
      </c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spans="1:31" x14ac:dyDescent="0.2">
      <c r="A380" s="3"/>
      <c r="B380" s="71"/>
      <c r="C380" s="3" t="s">
        <v>204</v>
      </c>
      <c r="D380" s="75"/>
      <c r="E380" s="75">
        <f>E375-D375</f>
        <v>1.2376244862874337</v>
      </c>
      <c r="F380" s="75">
        <f t="shared" si="8"/>
        <v>-1.5668258666992188</v>
      </c>
      <c r="G380" s="75">
        <f t="shared" si="9"/>
        <v>-0.88218498229980469</v>
      </c>
      <c r="H380" s="3"/>
      <c r="I380" s="3" t="s">
        <v>206</v>
      </c>
      <c r="J380" s="3"/>
      <c r="K380" s="75">
        <f>K375-J375</f>
        <v>4.9659023284912109</v>
      </c>
      <c r="L380" s="75">
        <f t="shared" si="10"/>
        <v>0.22127787272135535</v>
      </c>
      <c r="M380" s="75">
        <f>M375-J375</f>
        <v>0.41408983866373816</v>
      </c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spans="1:31" x14ac:dyDescent="0.2">
      <c r="A381" s="3"/>
      <c r="B381" s="7" t="s">
        <v>297</v>
      </c>
      <c r="C381" s="3" t="s">
        <v>308</v>
      </c>
      <c r="D381" s="75"/>
      <c r="E381" s="75">
        <f>AVERAGE(E377:E380)</f>
        <v>1.8950249354044599</v>
      </c>
      <c r="F381" s="75">
        <f t="shared" ref="F381:G381" si="11">AVERAGE(F377:F380)</f>
        <v>-1.1487900416056309</v>
      </c>
      <c r="G381" s="75">
        <f t="shared" si="11"/>
        <v>-0.47500991821289062</v>
      </c>
      <c r="H381" s="3"/>
      <c r="I381" s="3"/>
      <c r="J381" s="75"/>
      <c r="K381" s="75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spans="1:31" x14ac:dyDescent="0.2">
      <c r="A382" s="3"/>
      <c r="B382" s="76"/>
      <c r="C382" s="3"/>
      <c r="D382" s="75"/>
      <c r="E382" s="75"/>
      <c r="F382" s="7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spans="1:31" ht="17" x14ac:dyDescent="0.2">
      <c r="A383" s="3"/>
      <c r="B383" s="76" t="s">
        <v>299</v>
      </c>
      <c r="C383" s="3" t="s">
        <v>93</v>
      </c>
      <c r="D383" s="75"/>
      <c r="E383" s="75">
        <f>E377-E381</f>
        <v>0.86699771881103604</v>
      </c>
      <c r="F383" s="75">
        <f>F377-F381</f>
        <v>0.81831200917561908</v>
      </c>
      <c r="G383" s="75">
        <f>G377-G381</f>
        <v>0.65958531697591383</v>
      </c>
      <c r="H383" s="3"/>
      <c r="I383" s="3" t="s">
        <v>96</v>
      </c>
      <c r="J383" s="75"/>
      <c r="K383" s="75">
        <f>K377-E381</f>
        <v>4.1235348383585633</v>
      </c>
      <c r="L383" s="75">
        <f>L377-F381</f>
        <v>1.8087930679321307</v>
      </c>
      <c r="M383" s="75">
        <f>M377-G381</f>
        <v>1.7313308715820312</v>
      </c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spans="1:31" x14ac:dyDescent="0.2">
      <c r="A384" s="3"/>
      <c r="B384" s="76"/>
      <c r="C384" s="3" t="s">
        <v>94</v>
      </c>
      <c r="D384" s="75"/>
      <c r="E384" s="75">
        <f>E378-E381</f>
        <v>-0.40980116526285837</v>
      </c>
      <c r="F384" s="75">
        <f>F378-F381</f>
        <v>-0.52992343902588068</v>
      </c>
      <c r="G384" s="75">
        <f>G378-G381</f>
        <v>-0.1699117024739607</v>
      </c>
      <c r="H384" s="3"/>
      <c r="I384" s="3" t="s">
        <v>97</v>
      </c>
      <c r="J384" s="75"/>
      <c r="K384" s="75">
        <f>K378-E381</f>
        <v>2.8064489364624032</v>
      </c>
      <c r="L384" s="75">
        <f>L378-F381</f>
        <v>0.31276671091715436</v>
      </c>
      <c r="M384" s="75">
        <f>M378-G381</f>
        <v>0.47941652933756629</v>
      </c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spans="1:31" x14ac:dyDescent="0.2">
      <c r="A385" s="3"/>
      <c r="B385" s="76"/>
      <c r="C385" s="3" t="s">
        <v>95</v>
      </c>
      <c r="D385" s="3"/>
      <c r="E385" s="75">
        <f>E379-E381</f>
        <v>0.20020389556884854</v>
      </c>
      <c r="F385" s="75">
        <f>F379-F381</f>
        <v>0.12964725494384943</v>
      </c>
      <c r="G385" s="75">
        <f>G379-G381</f>
        <v>-8.2498550415039062E-2</v>
      </c>
      <c r="H385" s="3"/>
      <c r="I385" s="3" t="s">
        <v>98</v>
      </c>
      <c r="J385" s="3"/>
      <c r="K385" s="75">
        <f>K379-E381</f>
        <v>4.5488068262735988</v>
      </c>
      <c r="L385" s="75">
        <f>L379-F381</f>
        <v>1.609319368998209</v>
      </c>
      <c r="M385" s="75">
        <f>M379-G381</f>
        <v>1.395195643107094</v>
      </c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spans="1:31" x14ac:dyDescent="0.2">
      <c r="A386" s="3"/>
      <c r="B386" s="76"/>
      <c r="C386" s="3" t="s">
        <v>204</v>
      </c>
      <c r="D386" s="75"/>
      <c r="E386" s="75">
        <f>E380-E381</f>
        <v>-0.65740044911702622</v>
      </c>
      <c r="F386" s="75">
        <f>F380-F381</f>
        <v>-0.41803582509358783</v>
      </c>
      <c r="G386" s="75">
        <f>G380-G381</f>
        <v>-0.40717506408691406</v>
      </c>
      <c r="H386" s="3"/>
      <c r="I386" s="3" t="s">
        <v>206</v>
      </c>
      <c r="J386" s="3"/>
      <c r="K386" s="75">
        <f>K380-E381</f>
        <v>3.070877393086751</v>
      </c>
      <c r="L386" s="75">
        <f>L380-F381</f>
        <v>1.3700679143269863</v>
      </c>
      <c r="M386" s="75">
        <f>M380-G381</f>
        <v>0.88909975687662879</v>
      </c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spans="1:31" x14ac:dyDescent="0.2">
      <c r="A387" s="3"/>
      <c r="B387" s="78"/>
      <c r="C387" s="3"/>
      <c r="D387" s="75"/>
      <c r="E387" s="75"/>
      <c r="F387" s="73"/>
      <c r="G387" s="3"/>
      <c r="H387" s="3"/>
      <c r="I387" s="3"/>
      <c r="J387" s="75"/>
      <c r="K387" s="75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spans="1:31" ht="51" x14ac:dyDescent="0.2">
      <c r="A388" s="79" t="s">
        <v>264</v>
      </c>
      <c r="B388" s="82" t="s">
        <v>300</v>
      </c>
      <c r="C388" s="3" t="s">
        <v>93</v>
      </c>
      <c r="D388" s="75"/>
      <c r="E388" s="80">
        <f>2^-E383</f>
        <v>0.54828666124396519</v>
      </c>
      <c r="F388" s="80">
        <f t="shared" ref="F388:G388" si="12">2^-F383</f>
        <v>0.56710508236374746</v>
      </c>
      <c r="G388" s="80">
        <f t="shared" si="12"/>
        <v>0.63306023537142819</v>
      </c>
      <c r="H388" s="3"/>
      <c r="I388" s="3" t="s">
        <v>96</v>
      </c>
      <c r="J388" s="75"/>
      <c r="K388" s="80">
        <f>2^-K383</f>
        <v>5.7370987530896783E-2</v>
      </c>
      <c r="L388" s="80">
        <f t="shared" ref="L388:M388" si="13">2^-L383</f>
        <v>0.28542961426528968</v>
      </c>
      <c r="M388" s="80">
        <f t="shared" si="13"/>
        <v>0.30117399876818868</v>
      </c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spans="1:31" x14ac:dyDescent="0.2">
      <c r="A389" s="79"/>
      <c r="B389" s="82"/>
      <c r="C389" s="3" t="s">
        <v>94</v>
      </c>
      <c r="D389" s="75"/>
      <c r="E389" s="80">
        <f t="shared" ref="E389:G391" si="14">2^-E384</f>
        <v>1.3285027049275933</v>
      </c>
      <c r="F389" s="80">
        <f t="shared" si="14"/>
        <v>1.4438525710874015</v>
      </c>
      <c r="G389" s="80">
        <f t="shared" si="14"/>
        <v>1.1249896296375783</v>
      </c>
      <c r="H389" s="3"/>
      <c r="I389" s="3" t="s">
        <v>97</v>
      </c>
      <c r="J389" s="75"/>
      <c r="K389" s="80">
        <f t="shared" ref="K389:M391" si="15">2^-K384</f>
        <v>0.14294688265464542</v>
      </c>
      <c r="L389" s="80">
        <f t="shared" si="15"/>
        <v>0.80509631412455041</v>
      </c>
      <c r="M389" s="80">
        <f t="shared" si="15"/>
        <v>0.71726765066128795</v>
      </c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spans="1:31" x14ac:dyDescent="0.2">
      <c r="A390" s="79"/>
      <c r="B390" s="82"/>
      <c r="C390" s="3" t="s">
        <v>95</v>
      </c>
      <c r="D390" s="3"/>
      <c r="E390" s="80">
        <f t="shared" si="14"/>
        <v>0.87042753739337231</v>
      </c>
      <c r="F390" s="80">
        <f t="shared" si="14"/>
        <v>0.91405491321236743</v>
      </c>
      <c r="G390" s="80">
        <f t="shared" si="14"/>
        <v>1.0588502372809134</v>
      </c>
      <c r="H390" s="3"/>
      <c r="I390" s="3" t="s">
        <v>98</v>
      </c>
      <c r="J390" s="3"/>
      <c r="K390" s="80">
        <f t="shared" si="15"/>
        <v>4.2724078151295496E-2</v>
      </c>
      <c r="L390" s="80">
        <f t="shared" si="15"/>
        <v>0.327752940945641</v>
      </c>
      <c r="M390" s="80">
        <f t="shared" si="15"/>
        <v>0.38019312702650915</v>
      </c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spans="1:31" x14ac:dyDescent="0.2">
      <c r="A391" s="79"/>
      <c r="B391" s="7"/>
      <c r="C391" s="3" t="s">
        <v>204</v>
      </c>
      <c r="D391" s="75"/>
      <c r="E391" s="80">
        <f t="shared" si="14"/>
        <v>1.57723808161144</v>
      </c>
      <c r="F391" s="80">
        <f t="shared" si="14"/>
        <v>1.3361072562772065</v>
      </c>
      <c r="G391" s="80">
        <f t="shared" si="14"/>
        <v>1.326086664758696</v>
      </c>
      <c r="H391" s="3"/>
      <c r="I391" s="3" t="s">
        <v>206</v>
      </c>
      <c r="J391" s="3"/>
      <c r="K391" s="80">
        <f t="shared" si="15"/>
        <v>0.11900735192895801</v>
      </c>
      <c r="L391" s="80">
        <f t="shared" si="15"/>
        <v>0.38687303605411905</v>
      </c>
      <c r="M391" s="80">
        <f t="shared" si="15"/>
        <v>0.5399509430709063</v>
      </c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spans="1:31" x14ac:dyDescent="0.2">
      <c r="A392" s="3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spans="1:31" x14ac:dyDescent="0.2">
      <c r="A393" s="3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spans="1:31" x14ac:dyDescent="0.2">
      <c r="A394" s="3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spans="1:31" x14ac:dyDescent="0.2">
      <c r="A395" s="3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spans="1:31" x14ac:dyDescent="0.2">
      <c r="A396" s="3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spans="1:31" x14ac:dyDescent="0.2">
      <c r="A397" s="3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spans="1:31" x14ac:dyDescent="0.2">
      <c r="A398" s="3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spans="1:31" x14ac:dyDescent="0.2">
      <c r="A399" s="3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spans="1:31" x14ac:dyDescent="0.2">
      <c r="A400" s="3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spans="1:31" x14ac:dyDescent="0.2">
      <c r="A401" s="3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spans="1:31" x14ac:dyDescent="0.2">
      <c r="A402" s="3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spans="1:31" x14ac:dyDescent="0.2">
      <c r="A403" s="3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spans="1:31" x14ac:dyDescent="0.2">
      <c r="A404" s="3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spans="1:31" x14ac:dyDescent="0.2">
      <c r="A405" s="3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spans="1:31" x14ac:dyDescent="0.2">
      <c r="A406" s="3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spans="1:31" x14ac:dyDescent="0.2">
      <c r="A407" s="3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spans="1:31" x14ac:dyDescent="0.2">
      <c r="A408" s="3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spans="1:31" x14ac:dyDescent="0.2">
      <c r="A409" s="3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spans="1:31" x14ac:dyDescent="0.2">
      <c r="A410" s="3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spans="1:31" x14ac:dyDescent="0.2">
      <c r="A411" s="3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spans="1:31" x14ac:dyDescent="0.2">
      <c r="A412" s="3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spans="1:31" x14ac:dyDescent="0.2">
      <c r="A413" s="3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spans="1:31" x14ac:dyDescent="0.2">
      <c r="A414" s="3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spans="1:31" x14ac:dyDescent="0.2">
      <c r="A415" s="3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spans="1:31" x14ac:dyDescent="0.2">
      <c r="A416" s="3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spans="1:31" x14ac:dyDescent="0.2">
      <c r="A417" s="3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spans="1:31" x14ac:dyDescent="0.2">
      <c r="A418" s="3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spans="1:31" x14ac:dyDescent="0.2">
      <c r="A419" s="3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spans="1:31" x14ac:dyDescent="0.2">
      <c r="A420" s="3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x14ac:dyDescent="0.2">
      <c r="A421" s="3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x14ac:dyDescent="0.2">
      <c r="A422" s="3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x14ac:dyDescent="0.2">
      <c r="A423" s="3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x14ac:dyDescent="0.2">
      <c r="A424" s="3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x14ac:dyDescent="0.2">
      <c r="A425" s="3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x14ac:dyDescent="0.2">
      <c r="A426" s="3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x14ac:dyDescent="0.2">
      <c r="A427" s="3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x14ac:dyDescent="0.2">
      <c r="A428" s="3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x14ac:dyDescent="0.2">
      <c r="A429" s="3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x14ac:dyDescent="0.2">
      <c r="A430" s="3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x14ac:dyDescent="0.2">
      <c r="A431" s="3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x14ac:dyDescent="0.2">
      <c r="A432" s="3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x14ac:dyDescent="0.2">
      <c r="A433" s="3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x14ac:dyDescent="0.2">
      <c r="A434" s="3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x14ac:dyDescent="0.2">
      <c r="A435" s="3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x14ac:dyDescent="0.2">
      <c r="A436" s="3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x14ac:dyDescent="0.2">
      <c r="A437" s="3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x14ac:dyDescent="0.2">
      <c r="A438" s="3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x14ac:dyDescent="0.2">
      <c r="A439" s="3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x14ac:dyDescent="0.2">
      <c r="A440" s="3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x14ac:dyDescent="0.2">
      <c r="A441" s="3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x14ac:dyDescent="0.2">
      <c r="A442" s="3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x14ac:dyDescent="0.2">
      <c r="A443" s="3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x14ac:dyDescent="0.2">
      <c r="A444" s="3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x14ac:dyDescent="0.2">
      <c r="A445" s="3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x14ac:dyDescent="0.2">
      <c r="A446" s="3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x14ac:dyDescent="0.2">
      <c r="A447" s="3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x14ac:dyDescent="0.2">
      <c r="A448" s="3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x14ac:dyDescent="0.2">
      <c r="A449" s="3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x14ac:dyDescent="0.2">
      <c r="A450" s="3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x14ac:dyDescent="0.2">
      <c r="A451" s="3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x14ac:dyDescent="0.2">
      <c r="A452" s="3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x14ac:dyDescent="0.2">
      <c r="A453" s="3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x14ac:dyDescent="0.2">
      <c r="A454" s="3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x14ac:dyDescent="0.2">
      <c r="A455" s="3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x14ac:dyDescent="0.2">
      <c r="A456" s="3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x14ac:dyDescent="0.2">
      <c r="A457" s="3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x14ac:dyDescent="0.2">
      <c r="A458" s="3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x14ac:dyDescent="0.2">
      <c r="A459" s="3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x14ac:dyDescent="0.2">
      <c r="A460" s="3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x14ac:dyDescent="0.2">
      <c r="A461" s="3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x14ac:dyDescent="0.2">
      <c r="A462" s="3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x14ac:dyDescent="0.2">
      <c r="A463" s="3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x14ac:dyDescent="0.2">
      <c r="A464" s="3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x14ac:dyDescent="0.2">
      <c r="A465" s="3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x14ac:dyDescent="0.2">
      <c r="A466" s="3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x14ac:dyDescent="0.2">
      <c r="A467" s="3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x14ac:dyDescent="0.2">
      <c r="A468" s="3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x14ac:dyDescent="0.2">
      <c r="A469" s="3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x14ac:dyDescent="0.2">
      <c r="A470" s="3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x14ac:dyDescent="0.2">
      <c r="A471" s="3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x14ac:dyDescent="0.2">
      <c r="A472" s="3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spans="1:31" x14ac:dyDescent="0.2">
      <c r="A473" s="3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spans="1:31" x14ac:dyDescent="0.2">
      <c r="A474" s="3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spans="1:31" x14ac:dyDescent="0.2">
      <c r="A475" s="3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spans="1:31" x14ac:dyDescent="0.2">
      <c r="A476" s="3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spans="1:31" x14ac:dyDescent="0.2">
      <c r="A477" s="3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spans="1:31" x14ac:dyDescent="0.2">
      <c r="A478" s="3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spans="1:31" x14ac:dyDescent="0.2">
      <c r="A479" s="3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spans="1:31" x14ac:dyDescent="0.2">
      <c r="A480" s="3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spans="1:31" x14ac:dyDescent="0.2">
      <c r="A481" s="3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spans="1:31" x14ac:dyDescent="0.2">
      <c r="A482" s="3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spans="1:31" x14ac:dyDescent="0.2">
      <c r="A483" s="3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spans="1:31" x14ac:dyDescent="0.2">
      <c r="A484" s="3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spans="1:31" x14ac:dyDescent="0.2">
      <c r="A485" s="3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spans="1:31" x14ac:dyDescent="0.2">
      <c r="A486" s="3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spans="1:31" x14ac:dyDescent="0.2">
      <c r="A487" s="3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spans="1:31" x14ac:dyDescent="0.2">
      <c r="A488" s="3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spans="1:31" x14ac:dyDescent="0.2">
      <c r="A489" s="3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spans="1:31" x14ac:dyDescent="0.2">
      <c r="A490" s="3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spans="1:31" x14ac:dyDescent="0.2">
      <c r="A491" s="3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spans="1:31" x14ac:dyDescent="0.2">
      <c r="A492" s="3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spans="1:31" x14ac:dyDescent="0.2">
      <c r="A493" s="3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spans="1:31" x14ac:dyDescent="0.2">
      <c r="A494" s="3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spans="1:31" x14ac:dyDescent="0.2">
      <c r="A495" s="3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spans="1:31" x14ac:dyDescent="0.2">
      <c r="A496" s="3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spans="1:31" x14ac:dyDescent="0.2">
      <c r="A497" s="3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spans="1:31" x14ac:dyDescent="0.2">
      <c r="A498" s="3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spans="1:31" x14ac:dyDescent="0.2">
      <c r="A499" s="3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spans="1:31" x14ac:dyDescent="0.2">
      <c r="A500" s="3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spans="1:31" x14ac:dyDescent="0.2">
      <c r="A501" s="3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spans="1:31" x14ac:dyDescent="0.2">
      <c r="A502" s="3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spans="1:31" x14ac:dyDescent="0.2">
      <c r="A503" s="3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spans="1:31" x14ac:dyDescent="0.2">
      <c r="A504" s="3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spans="1:31" x14ac:dyDescent="0.2">
      <c r="A505" s="3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spans="1:31" x14ac:dyDescent="0.2">
      <c r="A506" s="3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spans="1:31" x14ac:dyDescent="0.2">
      <c r="A507" s="3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spans="1:31" x14ac:dyDescent="0.2">
      <c r="A508" s="3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spans="1:31" x14ac:dyDescent="0.2">
      <c r="A509" s="3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spans="1:31" x14ac:dyDescent="0.2">
      <c r="A510" s="3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spans="1:31" x14ac:dyDescent="0.2">
      <c r="A511" s="3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spans="1:31" x14ac:dyDescent="0.2">
      <c r="A512" s="3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spans="1:31" x14ac:dyDescent="0.2">
      <c r="A513" s="3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spans="1:31" x14ac:dyDescent="0.2">
      <c r="A514" s="3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spans="1:31" x14ac:dyDescent="0.2">
      <c r="A515" s="3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spans="1:31" x14ac:dyDescent="0.2">
      <c r="A516" s="3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1:31" x14ac:dyDescent="0.2">
      <c r="A517" s="3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spans="1:31" x14ac:dyDescent="0.2">
      <c r="A518" s="3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spans="1:31" x14ac:dyDescent="0.2">
      <c r="A519" s="3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spans="1:31" x14ac:dyDescent="0.2">
      <c r="A520" s="3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spans="1:31" x14ac:dyDescent="0.2">
      <c r="A521" s="3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spans="1:31" x14ac:dyDescent="0.2">
      <c r="A522" s="3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spans="1:31" x14ac:dyDescent="0.2">
      <c r="A523" s="3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spans="1:31" x14ac:dyDescent="0.2">
      <c r="A524" s="3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spans="1:31" x14ac:dyDescent="0.2">
      <c r="A525" s="3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spans="1:31" x14ac:dyDescent="0.2">
      <c r="A526" s="3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spans="1:31" x14ac:dyDescent="0.2">
      <c r="A527" s="3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spans="1:31" x14ac:dyDescent="0.2">
      <c r="A528" s="3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spans="1:31" x14ac:dyDescent="0.2">
      <c r="A529" s="3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spans="1:31" x14ac:dyDescent="0.2">
      <c r="A530" s="3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spans="1:31" x14ac:dyDescent="0.2">
      <c r="A531" s="3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spans="1:31" x14ac:dyDescent="0.2">
      <c r="A532" s="3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spans="1:31" x14ac:dyDescent="0.2">
      <c r="A533" s="3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spans="1:31" x14ac:dyDescent="0.2">
      <c r="A534" s="3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spans="1:31" x14ac:dyDescent="0.2">
      <c r="A535" s="3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spans="1:31" x14ac:dyDescent="0.2">
      <c r="A536" s="3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spans="1:31" x14ac:dyDescent="0.2">
      <c r="A537" s="3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spans="1:31" x14ac:dyDescent="0.2">
      <c r="A538" s="3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spans="1:31" x14ac:dyDescent="0.2">
      <c r="A539" s="3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spans="1:31" x14ac:dyDescent="0.2">
      <c r="A540" s="3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spans="1:31" x14ac:dyDescent="0.2">
      <c r="A541" s="3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spans="1:31" x14ac:dyDescent="0.2">
      <c r="A542" s="3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spans="1:31" x14ac:dyDescent="0.2">
      <c r="A543" s="3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spans="1:31" x14ac:dyDescent="0.2">
      <c r="A544" s="3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spans="1:31" x14ac:dyDescent="0.2">
      <c r="A545" s="3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spans="1:31" x14ac:dyDescent="0.2">
      <c r="A546" s="3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spans="1:31" x14ac:dyDescent="0.2">
      <c r="A547" s="3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spans="1:31" x14ac:dyDescent="0.2">
      <c r="A548" s="3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spans="1:31" x14ac:dyDescent="0.2">
      <c r="A549" s="3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spans="1:31" x14ac:dyDescent="0.2">
      <c r="A550" s="3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spans="1:31" x14ac:dyDescent="0.2">
      <c r="A551" s="3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spans="1:31" x14ac:dyDescent="0.2">
      <c r="A552" s="3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spans="1:31" x14ac:dyDescent="0.2">
      <c r="A553" s="3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spans="1:31" x14ac:dyDescent="0.2">
      <c r="A554" s="3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spans="1:31" x14ac:dyDescent="0.2">
      <c r="A555" s="3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spans="1:31" x14ac:dyDescent="0.2">
      <c r="A556" s="3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spans="1:31" x14ac:dyDescent="0.2">
      <c r="A557" s="3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spans="1:31" x14ac:dyDescent="0.2">
      <c r="A558" s="3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spans="1:31" x14ac:dyDescent="0.2">
      <c r="A559" s="3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spans="1:31" x14ac:dyDescent="0.2">
      <c r="A560" s="3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spans="1:31" x14ac:dyDescent="0.2">
      <c r="A561" s="3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spans="1:31" x14ac:dyDescent="0.2">
      <c r="A562" s="3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spans="1:31" x14ac:dyDescent="0.2">
      <c r="A563" s="3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spans="1:31" x14ac:dyDescent="0.2">
      <c r="A564" s="3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spans="1:31" x14ac:dyDescent="0.2">
      <c r="A565" s="3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spans="1:31" x14ac:dyDescent="0.2">
      <c r="A566" s="3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spans="1:31" x14ac:dyDescent="0.2">
      <c r="A567" s="3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spans="1:31" x14ac:dyDescent="0.2">
      <c r="A568" s="3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spans="1:31" x14ac:dyDescent="0.2">
      <c r="A569" s="3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spans="1:31" x14ac:dyDescent="0.2">
      <c r="A570" s="3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spans="1:31" x14ac:dyDescent="0.2">
      <c r="A571" s="3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spans="1:31" x14ac:dyDescent="0.2">
      <c r="A572" s="3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spans="1:31" x14ac:dyDescent="0.2">
      <c r="A573" s="3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spans="1:31" x14ac:dyDescent="0.2">
      <c r="A574" s="3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spans="1:31" x14ac:dyDescent="0.2">
      <c r="A575" s="3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spans="1:31" x14ac:dyDescent="0.2">
      <c r="A576" s="3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spans="1:31" x14ac:dyDescent="0.2">
      <c r="A577" s="3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spans="1:31" x14ac:dyDescent="0.2">
      <c r="A578" s="3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spans="1:31" x14ac:dyDescent="0.2">
      <c r="A579" s="3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spans="1:31" x14ac:dyDescent="0.2">
      <c r="A580" s="3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spans="1:31" x14ac:dyDescent="0.2">
      <c r="A581" s="3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spans="1:31" x14ac:dyDescent="0.2">
      <c r="A582" s="3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spans="1:31" x14ac:dyDescent="0.2">
      <c r="A583" s="3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spans="1:31" x14ac:dyDescent="0.2">
      <c r="A584" s="3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spans="1:31" x14ac:dyDescent="0.2">
      <c r="A585" s="3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spans="1:31" x14ac:dyDescent="0.2">
      <c r="A586" s="3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spans="1:31" x14ac:dyDescent="0.2">
      <c r="A587" s="3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spans="1:31" x14ac:dyDescent="0.2">
      <c r="A588" s="3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spans="1:31" x14ac:dyDescent="0.2">
      <c r="A589" s="3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spans="1:31" x14ac:dyDescent="0.2">
      <c r="A590" s="3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spans="1:31" x14ac:dyDescent="0.2">
      <c r="A591" s="3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spans="1:31" x14ac:dyDescent="0.2">
      <c r="A592" s="3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spans="1:31" x14ac:dyDescent="0.2">
      <c r="A593" s="3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spans="1:31" x14ac:dyDescent="0.2">
      <c r="A594" s="3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spans="1:31" x14ac:dyDescent="0.2">
      <c r="A595" s="3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spans="1:31" x14ac:dyDescent="0.2">
      <c r="A596" s="3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spans="1:31" x14ac:dyDescent="0.2">
      <c r="A597" s="3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spans="1:31" x14ac:dyDescent="0.2">
      <c r="A598" s="3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spans="1:31" x14ac:dyDescent="0.2">
      <c r="A599" s="3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spans="1:31" x14ac:dyDescent="0.2">
      <c r="A600" s="3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spans="1:31" x14ac:dyDescent="0.2">
      <c r="A601" s="3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spans="1:31" x14ac:dyDescent="0.2">
      <c r="A602" s="3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spans="1:31" x14ac:dyDescent="0.2">
      <c r="A603" s="3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spans="1:31" x14ac:dyDescent="0.2">
      <c r="A604" s="3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spans="1:31" x14ac:dyDescent="0.2">
      <c r="A605" s="3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spans="1:31" x14ac:dyDescent="0.2">
      <c r="A606" s="3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spans="1:31" x14ac:dyDescent="0.2">
      <c r="A607" s="3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spans="1:31" x14ac:dyDescent="0.2">
      <c r="A608" s="3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spans="1:31" x14ac:dyDescent="0.2">
      <c r="A609" s="3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spans="1:31" x14ac:dyDescent="0.2">
      <c r="A610" s="3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spans="1:31" x14ac:dyDescent="0.2">
      <c r="A611" s="3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spans="1:31" x14ac:dyDescent="0.2">
      <c r="A612" s="3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spans="1:31" x14ac:dyDescent="0.2">
      <c r="A613" s="3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spans="1:31" x14ac:dyDescent="0.2">
      <c r="A614" s="3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spans="1:31" x14ac:dyDescent="0.2">
      <c r="A615" s="3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spans="1:31" x14ac:dyDescent="0.2">
      <c r="A616" s="3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spans="1:31" x14ac:dyDescent="0.2">
      <c r="A617" s="3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spans="1:31" x14ac:dyDescent="0.2">
      <c r="A618" s="3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spans="1:31" x14ac:dyDescent="0.2">
      <c r="A619" s="3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spans="1:31" x14ac:dyDescent="0.2">
      <c r="A620" s="3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spans="1:31" x14ac:dyDescent="0.2">
      <c r="A621" s="3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spans="1:31" x14ac:dyDescent="0.2">
      <c r="A622" s="3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spans="1:31" x14ac:dyDescent="0.2">
      <c r="A623" s="3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spans="1:31" x14ac:dyDescent="0.2">
      <c r="A624" s="3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spans="1:31" x14ac:dyDescent="0.2">
      <c r="A625" s="3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spans="1:31" x14ac:dyDescent="0.2">
      <c r="A626" s="3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spans="1:31" x14ac:dyDescent="0.2">
      <c r="A627" s="3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spans="1:31" x14ac:dyDescent="0.2">
      <c r="A628" s="3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spans="1:31" x14ac:dyDescent="0.2">
      <c r="A629" s="3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spans="1:31" x14ac:dyDescent="0.2">
      <c r="A630" s="3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spans="1:31" x14ac:dyDescent="0.2">
      <c r="A631" s="3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spans="1:31" x14ac:dyDescent="0.2">
      <c r="A632" s="3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spans="1:31" x14ac:dyDescent="0.2">
      <c r="A633" s="3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spans="1:31" x14ac:dyDescent="0.2">
      <c r="A634" s="3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spans="1:31" x14ac:dyDescent="0.2">
      <c r="A635" s="3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spans="1:31" x14ac:dyDescent="0.2">
      <c r="A636" s="3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spans="1:31" x14ac:dyDescent="0.2">
      <c r="A637" s="3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spans="1:31" x14ac:dyDescent="0.2">
      <c r="A638" s="3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spans="1:31" x14ac:dyDescent="0.2">
      <c r="A639" s="3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spans="1:31" x14ac:dyDescent="0.2">
      <c r="A640" s="3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spans="1:31" x14ac:dyDescent="0.2">
      <c r="A641" s="3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spans="1:31" x14ac:dyDescent="0.2">
      <c r="A642" s="3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spans="1:31" x14ac:dyDescent="0.2">
      <c r="A643" s="3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spans="1:31" x14ac:dyDescent="0.2">
      <c r="A644" s="3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spans="1:31" x14ac:dyDescent="0.2">
      <c r="A645" s="3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spans="1:31" x14ac:dyDescent="0.2">
      <c r="A646" s="3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spans="1:31" x14ac:dyDescent="0.2">
      <c r="A647" s="3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spans="1:31" x14ac:dyDescent="0.2">
      <c r="A648" s="3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spans="1:31" x14ac:dyDescent="0.2">
      <c r="A649" s="3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spans="1:31" x14ac:dyDescent="0.2">
      <c r="A650" s="3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spans="1:31" x14ac:dyDescent="0.2">
      <c r="A651" s="3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spans="1:31" x14ac:dyDescent="0.2">
      <c r="A652" s="3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spans="1:31" x14ac:dyDescent="0.2">
      <c r="A653" s="3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spans="1:31" x14ac:dyDescent="0.2">
      <c r="A654" s="3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spans="1:31" x14ac:dyDescent="0.2">
      <c r="A655" s="3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spans="1:31" x14ac:dyDescent="0.2">
      <c r="A656" s="3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spans="1:31" x14ac:dyDescent="0.2">
      <c r="A657" s="3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spans="1:31" x14ac:dyDescent="0.2">
      <c r="A658" s="3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spans="1:31" x14ac:dyDescent="0.2">
      <c r="A659" s="3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spans="1:31" x14ac:dyDescent="0.2">
      <c r="A660" s="3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spans="1:31" x14ac:dyDescent="0.2">
      <c r="A661" s="3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spans="1:31" x14ac:dyDescent="0.2">
      <c r="A662" s="3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spans="1:31" x14ac:dyDescent="0.2">
      <c r="A663" s="3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spans="1:31" x14ac:dyDescent="0.2">
      <c r="A664" s="3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spans="1:31" x14ac:dyDescent="0.2">
      <c r="A665" s="3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spans="1:31" x14ac:dyDescent="0.2">
      <c r="A666" s="3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spans="1:31" x14ac:dyDescent="0.2">
      <c r="A667" s="3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spans="1:31" x14ac:dyDescent="0.2">
      <c r="A668" s="3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spans="1:31" x14ac:dyDescent="0.2">
      <c r="A669" s="3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spans="1:31" x14ac:dyDescent="0.2">
      <c r="A670" s="3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spans="1:31" x14ac:dyDescent="0.2">
      <c r="A671" s="3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spans="1:31" x14ac:dyDescent="0.2">
      <c r="A672" s="3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spans="1:31" x14ac:dyDescent="0.2">
      <c r="A673" s="3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spans="1:31" x14ac:dyDescent="0.2">
      <c r="A674" s="3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spans="1:31" x14ac:dyDescent="0.2">
      <c r="A675" s="3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spans="1:31" x14ac:dyDescent="0.2">
      <c r="A676" s="3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spans="1:31" x14ac:dyDescent="0.2">
      <c r="A677" s="3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spans="1:31" x14ac:dyDescent="0.2">
      <c r="A678" s="3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spans="1:31" x14ac:dyDescent="0.2">
      <c r="A679" s="3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spans="1:31" x14ac:dyDescent="0.2">
      <c r="A680" s="3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spans="1:31" x14ac:dyDescent="0.2">
      <c r="A681" s="3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spans="1:31" x14ac:dyDescent="0.2">
      <c r="A682" s="3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x14ac:dyDescent="0.2">
      <c r="A683" s="3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x14ac:dyDescent="0.2">
      <c r="A684" s="3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x14ac:dyDescent="0.2">
      <c r="A685" s="3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x14ac:dyDescent="0.2">
      <c r="A686" s="3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spans="1:31" x14ac:dyDescent="0.2">
      <c r="A687" s="3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spans="1:31" x14ac:dyDescent="0.2">
      <c r="A688" s="3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spans="1:31" x14ac:dyDescent="0.2">
      <c r="A689" s="3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spans="1:31" x14ac:dyDescent="0.2">
      <c r="A690" s="3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spans="1:31" x14ac:dyDescent="0.2">
      <c r="A691" s="3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spans="1:31" x14ac:dyDescent="0.2">
      <c r="A692" s="3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spans="1:31" x14ac:dyDescent="0.2">
      <c r="A693" s="3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spans="1:31" x14ac:dyDescent="0.2">
      <c r="A694" s="3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spans="1:31" x14ac:dyDescent="0.2">
      <c r="A695" s="3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spans="1:31" x14ac:dyDescent="0.2">
      <c r="A696" s="3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spans="1:31" x14ac:dyDescent="0.2">
      <c r="A697" s="3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spans="1:31" x14ac:dyDescent="0.2">
      <c r="A698" s="3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spans="1:31" x14ac:dyDescent="0.2">
      <c r="A699" s="3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spans="1:31" x14ac:dyDescent="0.2">
      <c r="A700" s="3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spans="1:31" x14ac:dyDescent="0.2">
      <c r="A701" s="3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spans="1:31" x14ac:dyDescent="0.2">
      <c r="A702" s="3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spans="1:31" x14ac:dyDescent="0.2">
      <c r="A703" s="3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spans="1:31" x14ac:dyDescent="0.2">
      <c r="A704" s="3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spans="1:31" x14ac:dyDescent="0.2">
      <c r="A705" s="3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spans="1:31" x14ac:dyDescent="0.2">
      <c r="A706" s="3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spans="1:31" x14ac:dyDescent="0.2">
      <c r="A707" s="3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spans="1:31" x14ac:dyDescent="0.2">
      <c r="A708" s="3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spans="1:31" x14ac:dyDescent="0.2">
      <c r="A709" s="3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spans="1:31" x14ac:dyDescent="0.2">
      <c r="A710" s="3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spans="1:31" x14ac:dyDescent="0.2">
      <c r="A711" s="3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spans="1:31" x14ac:dyDescent="0.2">
      <c r="A712" s="3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spans="1:31" x14ac:dyDescent="0.2">
      <c r="A713" s="3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spans="1:31" x14ac:dyDescent="0.2">
      <c r="A714" s="3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spans="1:31" x14ac:dyDescent="0.2">
      <c r="A715" s="3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spans="1:31" x14ac:dyDescent="0.2">
      <c r="A716" s="3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spans="1:31" x14ac:dyDescent="0.2">
      <c r="A717" s="3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spans="1:31" x14ac:dyDescent="0.2">
      <c r="A718" s="3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spans="1:31" x14ac:dyDescent="0.2">
      <c r="A719" s="3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spans="1:31" x14ac:dyDescent="0.2">
      <c r="A720" s="3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spans="1:31" x14ac:dyDescent="0.2">
      <c r="A721" s="3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spans="1:31" x14ac:dyDescent="0.2">
      <c r="A722" s="3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spans="1:31" x14ac:dyDescent="0.2">
      <c r="A723" s="3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spans="1:31" x14ac:dyDescent="0.2">
      <c r="A724" s="3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spans="1:31" x14ac:dyDescent="0.2">
      <c r="A725" s="3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spans="1:31" x14ac:dyDescent="0.2">
      <c r="A726" s="3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spans="1:31" x14ac:dyDescent="0.2">
      <c r="A727" s="3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spans="1:31" x14ac:dyDescent="0.2">
      <c r="A728" s="3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spans="1:31" x14ac:dyDescent="0.2">
      <c r="A729" s="3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spans="1:31" x14ac:dyDescent="0.2">
      <c r="A730" s="3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spans="1:31" x14ac:dyDescent="0.2">
      <c r="A731" s="3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spans="1:31" x14ac:dyDescent="0.2">
      <c r="A732" s="3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spans="1:31" x14ac:dyDescent="0.2">
      <c r="A733" s="3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spans="1:31" x14ac:dyDescent="0.2">
      <c r="A734" s="3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spans="1:31" x14ac:dyDescent="0.2">
      <c r="A735" s="3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spans="1:31" x14ac:dyDescent="0.2">
      <c r="A736" s="3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spans="1:31" x14ac:dyDescent="0.2">
      <c r="A737" s="3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spans="1:31" x14ac:dyDescent="0.2">
      <c r="A738" s="3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spans="1:31" x14ac:dyDescent="0.2">
      <c r="A739" s="3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spans="1:31" x14ac:dyDescent="0.2">
      <c r="A740" s="3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3B70-C946-6B41-B099-69E624CAD9C1}">
  <dimension ref="A1:AG186"/>
  <sheetViews>
    <sheetView workbookViewId="0">
      <selection activeCell="P55" sqref="P55"/>
    </sheetView>
  </sheetViews>
  <sheetFormatPr baseColWidth="10" defaultRowHeight="16" x14ac:dyDescent="0.2"/>
  <cols>
    <col min="1" max="1" width="39.5" style="3" customWidth="1"/>
    <col min="2" max="2" width="24.6640625" style="3" customWidth="1"/>
    <col min="3" max="16384" width="10.83203125" style="3"/>
  </cols>
  <sheetData>
    <row r="1" spans="1:11" x14ac:dyDescent="0.2">
      <c r="A1" s="4" t="s">
        <v>323</v>
      </c>
    </row>
    <row r="2" spans="1:11" x14ac:dyDescent="0.2">
      <c r="B2" s="7"/>
    </row>
    <row r="3" spans="1:11" x14ac:dyDescent="0.2">
      <c r="A3" s="4" t="s">
        <v>266</v>
      </c>
      <c r="B3" s="7"/>
    </row>
    <row r="4" spans="1:11" x14ac:dyDescent="0.2">
      <c r="A4" s="4"/>
      <c r="B4" s="7"/>
    </row>
    <row r="5" spans="1:11" x14ac:dyDescent="0.2">
      <c r="A5" s="81"/>
      <c r="B5" s="7"/>
      <c r="C5" s="4"/>
      <c r="G5" s="73"/>
    </row>
    <row r="6" spans="1:11" s="88" customFormat="1" ht="51" x14ac:dyDescent="0.2">
      <c r="A6" s="86" t="s">
        <v>324</v>
      </c>
      <c r="B6" s="87"/>
      <c r="D6" s="89" t="s">
        <v>267</v>
      </c>
      <c r="E6" s="89" t="s">
        <v>325</v>
      </c>
      <c r="F6" s="89" t="s">
        <v>326</v>
      </c>
      <c r="G6" s="90"/>
      <c r="I6" s="89" t="s">
        <v>267</v>
      </c>
      <c r="J6" s="89" t="s">
        <v>325</v>
      </c>
      <c r="K6" s="89" t="s">
        <v>326</v>
      </c>
    </row>
    <row r="7" spans="1:11" x14ac:dyDescent="0.2">
      <c r="B7" s="71" t="s">
        <v>270</v>
      </c>
      <c r="C7" s="3" t="s">
        <v>271</v>
      </c>
      <c r="D7" s="75">
        <v>20.832956314086914</v>
      </c>
      <c r="E7" s="75">
        <v>26.120363235473633</v>
      </c>
      <c r="F7" s="75">
        <v>27.704570770263672</v>
      </c>
      <c r="G7" s="73"/>
      <c r="H7" s="3" t="s">
        <v>272</v>
      </c>
      <c r="I7" s="75">
        <v>21.174722671508789</v>
      </c>
      <c r="J7" s="75">
        <v>27.191190719604492</v>
      </c>
      <c r="K7" s="75">
        <v>31.02641487121582</v>
      </c>
    </row>
    <row r="8" spans="1:11" x14ac:dyDescent="0.2">
      <c r="B8" s="71"/>
      <c r="C8" s="3" t="s">
        <v>273</v>
      </c>
      <c r="D8" s="75">
        <v>21.034244537353516</v>
      </c>
      <c r="E8" s="75">
        <v>25.982891082763672</v>
      </c>
      <c r="F8" s="75">
        <v>28.163797378540039</v>
      </c>
      <c r="G8" s="73"/>
      <c r="H8" s="3" t="s">
        <v>274</v>
      </c>
      <c r="I8" s="75">
        <v>21.501602172851562</v>
      </c>
      <c r="J8" s="75">
        <v>27.359487533569336</v>
      </c>
      <c r="K8" s="75">
        <v>31.663742065429688</v>
      </c>
    </row>
    <row r="9" spans="1:11" x14ac:dyDescent="0.2">
      <c r="B9" s="71"/>
      <c r="C9" s="3" t="s">
        <v>275</v>
      </c>
      <c r="D9" s="75">
        <v>20.783018112182617</v>
      </c>
      <c r="E9" s="75">
        <v>25.678670883178711</v>
      </c>
      <c r="F9" s="75">
        <v>28.146984100341797</v>
      </c>
      <c r="G9" s="73"/>
      <c r="H9" s="3" t="s">
        <v>276</v>
      </c>
      <c r="I9" s="75">
        <v>21.856979370117188</v>
      </c>
      <c r="J9" s="75">
        <v>27.26593017578125</v>
      </c>
      <c r="K9" s="75">
        <v>31.711259841918945</v>
      </c>
    </row>
    <row r="10" spans="1:11" x14ac:dyDescent="0.2">
      <c r="B10" s="71"/>
      <c r="C10" s="3" t="s">
        <v>277</v>
      </c>
      <c r="D10" s="75">
        <v>21.224254608154297</v>
      </c>
      <c r="E10" s="75">
        <v>25.974479675292969</v>
      </c>
      <c r="F10" s="75">
        <v>28.001840591430664</v>
      </c>
      <c r="G10" s="73"/>
      <c r="H10" s="3" t="s">
        <v>278</v>
      </c>
      <c r="I10" s="75">
        <v>21.593286514282227</v>
      </c>
      <c r="J10" s="75">
        <v>26.956382751464844</v>
      </c>
      <c r="K10" s="75">
        <v>31.597393035888672</v>
      </c>
    </row>
    <row r="11" spans="1:11" x14ac:dyDescent="0.2">
      <c r="B11" s="71"/>
      <c r="C11" s="3" t="s">
        <v>279</v>
      </c>
      <c r="D11" s="75">
        <v>20.970294952392578</v>
      </c>
      <c r="E11" s="75">
        <v>26.071455001831055</v>
      </c>
      <c r="F11" s="75">
        <v>27.918220520019531</v>
      </c>
      <c r="G11" s="73"/>
      <c r="H11" s="3" t="s">
        <v>280</v>
      </c>
      <c r="I11" s="75">
        <v>21.903831481933594</v>
      </c>
      <c r="J11" s="75">
        <v>26.927902221679688</v>
      </c>
      <c r="K11" s="75">
        <v>31.41290283203125</v>
      </c>
    </row>
    <row r="12" spans="1:11" x14ac:dyDescent="0.2">
      <c r="B12" s="71"/>
      <c r="C12" s="3" t="s">
        <v>281</v>
      </c>
      <c r="D12" s="75">
        <v>21.196783065795898</v>
      </c>
      <c r="E12" s="75">
        <v>26.188661575317383</v>
      </c>
      <c r="F12" s="75">
        <v>27.571142196655273</v>
      </c>
      <c r="G12" s="73"/>
      <c r="H12" s="3" t="s">
        <v>282</v>
      </c>
      <c r="I12" s="75">
        <v>21.869174957275391</v>
      </c>
      <c r="J12" s="75">
        <v>26.957914352416992</v>
      </c>
      <c r="K12" s="75">
        <v>30.993343353271484</v>
      </c>
    </row>
    <row r="13" spans="1:11" x14ac:dyDescent="0.2">
      <c r="B13" s="71"/>
      <c r="C13" s="3" t="s">
        <v>283</v>
      </c>
      <c r="D13" s="75">
        <v>21.07342529296875</v>
      </c>
      <c r="E13" s="75">
        <v>25.562339782714844</v>
      </c>
      <c r="F13" s="75">
        <v>27.366912841796875</v>
      </c>
      <c r="G13" s="73"/>
      <c r="H13" s="3" t="s">
        <v>284</v>
      </c>
      <c r="I13" s="75">
        <v>21.175348281860352</v>
      </c>
      <c r="J13" s="75">
        <v>26.433643341064453</v>
      </c>
      <c r="K13" s="75">
        <v>30.636695861816406</v>
      </c>
    </row>
    <row r="14" spans="1:11" x14ac:dyDescent="0.2">
      <c r="B14" s="71"/>
      <c r="C14" s="3" t="s">
        <v>285</v>
      </c>
      <c r="D14" s="75">
        <v>21.00396728515625</v>
      </c>
      <c r="E14" s="75">
        <v>25.528182983398438</v>
      </c>
      <c r="F14" s="75">
        <v>27.511333465576172</v>
      </c>
      <c r="G14" s="73"/>
      <c r="H14" s="3" t="s">
        <v>286</v>
      </c>
      <c r="I14" s="75">
        <v>21.241439819335938</v>
      </c>
      <c r="J14" s="75">
        <v>26.457658767700195</v>
      </c>
      <c r="K14" s="75">
        <v>30.885044097900391</v>
      </c>
    </row>
    <row r="15" spans="1:11" x14ac:dyDescent="0.2">
      <c r="B15" s="71"/>
      <c r="C15" s="3" t="s">
        <v>287</v>
      </c>
      <c r="D15" s="75">
        <v>21.126663208007812</v>
      </c>
      <c r="E15" s="75">
        <v>25.647270202636719</v>
      </c>
      <c r="F15" s="75">
        <v>27.797084808349609</v>
      </c>
      <c r="G15" s="73"/>
      <c r="H15" s="3" t="s">
        <v>288</v>
      </c>
      <c r="I15" s="75">
        <v>21.278335571289062</v>
      </c>
      <c r="J15" s="75">
        <v>26.582984924316406</v>
      </c>
      <c r="K15" s="75">
        <v>30.537841796875</v>
      </c>
    </row>
    <row r="16" spans="1:11" x14ac:dyDescent="0.2">
      <c r="B16" s="71"/>
      <c r="C16" s="3" t="s">
        <v>289</v>
      </c>
      <c r="D16" s="75">
        <v>20.835248947143555</v>
      </c>
      <c r="E16" s="75">
        <v>25.882261276245117</v>
      </c>
      <c r="F16" s="75">
        <v>27.30389404296875</v>
      </c>
      <c r="G16" s="73"/>
      <c r="H16" s="3" t="s">
        <v>290</v>
      </c>
      <c r="I16" s="75">
        <v>21.93309211730957</v>
      </c>
      <c r="J16" s="75">
        <v>26.221839904785156</v>
      </c>
      <c r="K16" s="75">
        <v>30.971933364868164</v>
      </c>
    </row>
    <row r="17" spans="2:11" x14ac:dyDescent="0.2">
      <c r="B17" s="71"/>
      <c r="C17" s="3" t="s">
        <v>291</v>
      </c>
      <c r="D17" s="75">
        <v>21.080926895141602</v>
      </c>
      <c r="E17" s="75">
        <v>25.913570404052734</v>
      </c>
      <c r="F17" s="75">
        <v>27.489784240722656</v>
      </c>
      <c r="G17" s="73"/>
      <c r="H17" s="3" t="s">
        <v>292</v>
      </c>
      <c r="I17" s="75">
        <v>22.174367904663086</v>
      </c>
      <c r="J17" s="75">
        <v>26.670782089233398</v>
      </c>
      <c r="K17" s="75">
        <v>31.057308197021484</v>
      </c>
    </row>
    <row r="18" spans="2:11" x14ac:dyDescent="0.2">
      <c r="B18" s="71"/>
      <c r="C18" s="3" t="s">
        <v>293</v>
      </c>
      <c r="D18" s="75">
        <v>21.118284225463867</v>
      </c>
      <c r="E18" s="75">
        <v>26.064239501953125</v>
      </c>
      <c r="F18" s="75">
        <v>27.669807434082031</v>
      </c>
      <c r="G18" s="73"/>
      <c r="H18" s="3" t="s">
        <v>294</v>
      </c>
      <c r="I18" s="75">
        <v>21.655075073242188</v>
      </c>
      <c r="J18" s="75">
        <v>26.39488410949707</v>
      </c>
      <c r="K18" s="75">
        <v>30.031183242797852</v>
      </c>
    </row>
    <row r="19" spans="2:11" x14ac:dyDescent="0.2">
      <c r="B19" s="7"/>
      <c r="G19" s="73"/>
    </row>
    <row r="20" spans="2:11" x14ac:dyDescent="0.2">
      <c r="B20" s="71" t="s">
        <v>295</v>
      </c>
      <c r="C20" s="3" t="s">
        <v>93</v>
      </c>
      <c r="D20" s="75">
        <f>AVERAGE(D7:D9)</f>
        <v>20.883406321207683</v>
      </c>
      <c r="E20" s="75">
        <f>AVERAGE(E7:E9)</f>
        <v>25.927308400472004</v>
      </c>
      <c r="F20" s="75">
        <f>AVERAGE(F7:F9)</f>
        <v>28.005117416381836</v>
      </c>
      <c r="G20" s="73"/>
      <c r="H20" s="3" t="s">
        <v>96</v>
      </c>
      <c r="I20" s="75">
        <f>AVERAGE(I7:I9)</f>
        <v>21.511101404825848</v>
      </c>
      <c r="J20" s="75">
        <f>AVERAGE(J7:J9)</f>
        <v>27.272202809651692</v>
      </c>
      <c r="K20" s="75">
        <f>AVERAGE(K7:K9)</f>
        <v>31.467138926188152</v>
      </c>
    </row>
    <row r="21" spans="2:11" x14ac:dyDescent="0.2">
      <c r="B21" s="71"/>
      <c r="C21" s="3" t="s">
        <v>94</v>
      </c>
      <c r="D21" s="75">
        <f>AVERAGE(D10:D12)</f>
        <v>21.130444208780926</v>
      </c>
      <c r="E21" s="75">
        <f>AVERAGE(E10:E12)</f>
        <v>26.078198750813801</v>
      </c>
      <c r="F21" s="75">
        <f>AVERAGE(F10:F12)</f>
        <v>27.830401102701824</v>
      </c>
      <c r="G21" s="73"/>
      <c r="H21" s="3" t="s">
        <v>97</v>
      </c>
      <c r="I21" s="75">
        <f>AVERAGE(I10:I12)</f>
        <v>21.788764317830402</v>
      </c>
      <c r="J21" s="75">
        <f>AVERAGE(J10:J12)</f>
        <v>26.947399775187176</v>
      </c>
      <c r="K21" s="75">
        <f>AVERAGE(K10:K12)</f>
        <v>31.334546407063801</v>
      </c>
    </row>
    <row r="22" spans="2:11" x14ac:dyDescent="0.2">
      <c r="B22" s="71"/>
      <c r="C22" s="3" t="s">
        <v>95</v>
      </c>
      <c r="D22" s="75">
        <f>AVERAGE(D13:D15)</f>
        <v>21.068018595377605</v>
      </c>
      <c r="E22" s="75">
        <f>AVERAGE(E13:E15)</f>
        <v>25.579264322916668</v>
      </c>
      <c r="F22" s="75">
        <f>AVERAGE(F13:F15)</f>
        <v>27.558443705240887</v>
      </c>
      <c r="G22" s="73"/>
      <c r="H22" s="3" t="s">
        <v>98</v>
      </c>
      <c r="I22" s="75">
        <f>AVERAGE(I13:I15)</f>
        <v>21.231707890828449</v>
      </c>
      <c r="J22" s="75">
        <f>AVERAGE(J13:J15)</f>
        <v>26.491429011027019</v>
      </c>
      <c r="K22" s="75">
        <f>AVERAGE(K13:K15)</f>
        <v>30.686527252197266</v>
      </c>
    </row>
    <row r="23" spans="2:11" x14ac:dyDescent="0.2">
      <c r="B23" s="71"/>
      <c r="C23" s="3" t="s">
        <v>204</v>
      </c>
      <c r="D23" s="75">
        <f>AVERAGE(D16:D18)</f>
        <v>21.011486689249676</v>
      </c>
      <c r="E23" s="75">
        <f>AVERAGE(E16:E18)</f>
        <v>25.953357060750324</v>
      </c>
      <c r="F23" s="75">
        <f>AVERAGE(F16:F18)</f>
        <v>27.487828572591145</v>
      </c>
      <c r="G23" s="73"/>
      <c r="H23" s="3" t="s">
        <v>206</v>
      </c>
      <c r="I23" s="75">
        <f>AVERAGE(I16:I18)</f>
        <v>21.920845031738281</v>
      </c>
      <c r="J23" s="75">
        <f>AVERAGE(J16:J18)</f>
        <v>26.429168701171875</v>
      </c>
      <c r="K23" s="75">
        <f>AVERAGE(K16:K18)</f>
        <v>30.686808268229168</v>
      </c>
    </row>
    <row r="24" spans="2:11" x14ac:dyDescent="0.2">
      <c r="B24" s="71"/>
      <c r="G24" s="73"/>
    </row>
    <row r="25" spans="2:11" x14ac:dyDescent="0.2">
      <c r="B25" s="71" t="s">
        <v>296</v>
      </c>
      <c r="C25" s="3" t="s">
        <v>93</v>
      </c>
      <c r="E25" s="75">
        <f>E20-D20</f>
        <v>5.0439020792643205</v>
      </c>
      <c r="F25" s="75">
        <f>F20-D20</f>
        <v>7.1217110951741525</v>
      </c>
      <c r="G25" s="73"/>
      <c r="H25" s="3" t="s">
        <v>96</v>
      </c>
      <c r="J25" s="75">
        <f>J20-I20</f>
        <v>5.761101404825844</v>
      </c>
      <c r="K25" s="75">
        <f>K20-I20</f>
        <v>9.9560375213623047</v>
      </c>
    </row>
    <row r="26" spans="2:11" x14ac:dyDescent="0.2">
      <c r="B26" s="71"/>
      <c r="C26" s="3" t="s">
        <v>94</v>
      </c>
      <c r="E26" s="75">
        <f>E21-D21</f>
        <v>4.9477545420328752</v>
      </c>
      <c r="F26" s="75">
        <f t="shared" ref="F26:F28" si="0">F21-D21</f>
        <v>6.6999568939208984</v>
      </c>
      <c r="G26" s="73"/>
      <c r="H26" s="3" t="s">
        <v>97</v>
      </c>
      <c r="J26" s="75">
        <f t="shared" ref="J26:J28" si="1">J21-I21</f>
        <v>5.1586354573567732</v>
      </c>
      <c r="K26" s="75">
        <f t="shared" ref="K26:K28" si="2">K21-I21</f>
        <v>9.5457820892333984</v>
      </c>
    </row>
    <row r="27" spans="2:11" x14ac:dyDescent="0.2">
      <c r="B27" s="71"/>
      <c r="C27" s="3" t="s">
        <v>95</v>
      </c>
      <c r="E27" s="75">
        <f>E22-D22</f>
        <v>4.5112457275390625</v>
      </c>
      <c r="F27" s="75">
        <f t="shared" si="0"/>
        <v>6.4904251098632812</v>
      </c>
      <c r="G27" s="73"/>
      <c r="H27" s="3" t="s">
        <v>98</v>
      </c>
      <c r="J27" s="75">
        <f t="shared" si="1"/>
        <v>5.2597211201985701</v>
      </c>
      <c r="K27" s="75">
        <f t="shared" si="2"/>
        <v>9.4548193613688163</v>
      </c>
    </row>
    <row r="28" spans="2:11" x14ac:dyDescent="0.2">
      <c r="B28" s="71"/>
      <c r="C28" s="3" t="s">
        <v>204</v>
      </c>
      <c r="D28" s="75"/>
      <c r="E28" s="75">
        <f>E23-D23</f>
        <v>4.9418703715006487</v>
      </c>
      <c r="F28" s="75">
        <f t="shared" si="0"/>
        <v>6.476341883341469</v>
      </c>
      <c r="G28" s="73"/>
      <c r="H28" s="3" t="s">
        <v>206</v>
      </c>
      <c r="J28" s="75">
        <f t="shared" si="1"/>
        <v>4.5083236694335938</v>
      </c>
      <c r="K28" s="75">
        <f t="shared" si="2"/>
        <v>8.7659632364908866</v>
      </c>
    </row>
    <row r="29" spans="2:11" x14ac:dyDescent="0.2">
      <c r="B29" s="7" t="s">
        <v>297</v>
      </c>
      <c r="C29" s="3" t="s">
        <v>308</v>
      </c>
      <c r="D29" s="75"/>
      <c r="E29" s="75">
        <f>AVERAGE(E25:E28)</f>
        <v>4.8611931800842267</v>
      </c>
      <c r="F29" s="75">
        <f>AVERAGE(F25:F28)</f>
        <v>6.6971087455749503</v>
      </c>
      <c r="G29" s="73"/>
      <c r="I29" s="75"/>
      <c r="J29" s="75"/>
    </row>
    <row r="30" spans="2:11" x14ac:dyDescent="0.2">
      <c r="B30" s="76"/>
      <c r="D30" s="75"/>
      <c r="E30" s="75"/>
      <c r="F30" s="75"/>
      <c r="G30" s="73"/>
    </row>
    <row r="31" spans="2:11" ht="17" x14ac:dyDescent="0.2">
      <c r="B31" s="76" t="s">
        <v>299</v>
      </c>
      <c r="C31" s="3" t="s">
        <v>93</v>
      </c>
      <c r="D31" s="75"/>
      <c r="E31" s="75">
        <f>E25-E29</f>
        <v>0.18270889918009381</v>
      </c>
      <c r="F31" s="75">
        <f>F25-F29</f>
        <v>0.42460234959920218</v>
      </c>
      <c r="G31" s="73"/>
      <c r="H31" s="3" t="s">
        <v>96</v>
      </c>
      <c r="I31" s="75"/>
      <c r="J31" s="75">
        <f>J25-E29</f>
        <v>0.89990822474161725</v>
      </c>
      <c r="K31" s="75">
        <f>K25-F29</f>
        <v>3.2589287757873544</v>
      </c>
    </row>
    <row r="32" spans="2:11" x14ac:dyDescent="0.2">
      <c r="B32" s="76"/>
      <c r="C32" s="3" t="s">
        <v>94</v>
      </c>
      <c r="D32" s="75"/>
      <c r="E32" s="75">
        <f>E26-E29</f>
        <v>8.6561361948648496E-2</v>
      </c>
      <c r="F32" s="75">
        <f>F26-F29</f>
        <v>2.8481483459481538E-3</v>
      </c>
      <c r="G32" s="73"/>
      <c r="H32" s="3" t="s">
        <v>97</v>
      </c>
      <c r="I32" s="75"/>
      <c r="J32" s="75">
        <f>J26-E29</f>
        <v>0.29744227727254646</v>
      </c>
      <c r="K32" s="75">
        <f>K26-F29</f>
        <v>2.8486733436584482</v>
      </c>
    </row>
    <row r="33" spans="1:11" x14ac:dyDescent="0.2">
      <c r="B33" s="76"/>
      <c r="C33" s="3" t="s">
        <v>95</v>
      </c>
      <c r="E33" s="75">
        <f>E27-E29</f>
        <v>-0.34994745254516424</v>
      </c>
      <c r="F33" s="75">
        <f>F27-F29</f>
        <v>-0.20668363571166903</v>
      </c>
      <c r="G33" s="73"/>
      <c r="H33" s="3" t="s">
        <v>98</v>
      </c>
      <c r="J33" s="75">
        <f>J27-E29</f>
        <v>0.39852794011434334</v>
      </c>
      <c r="K33" s="75">
        <f>K27-F29</f>
        <v>2.757710615793866</v>
      </c>
    </row>
    <row r="34" spans="1:11" x14ac:dyDescent="0.2">
      <c r="B34" s="76"/>
      <c r="C34" s="3" t="s">
        <v>204</v>
      </c>
      <c r="D34" s="75"/>
      <c r="E34" s="75">
        <f>E28-E29</f>
        <v>8.0677191416421934E-2</v>
      </c>
      <c r="F34" s="75">
        <f>F28-F29</f>
        <v>-0.2207668622334813</v>
      </c>
      <c r="G34" s="73"/>
      <c r="H34" s="3" t="s">
        <v>206</v>
      </c>
      <c r="J34" s="75">
        <f>J28-E29</f>
        <v>-0.35286951065063299</v>
      </c>
      <c r="K34" s="75">
        <f>K28-F29</f>
        <v>2.0688544909159363</v>
      </c>
    </row>
    <row r="35" spans="1:11" x14ac:dyDescent="0.2">
      <c r="B35" s="78"/>
      <c r="D35" s="75"/>
      <c r="E35" s="75"/>
      <c r="F35" s="75"/>
      <c r="G35" s="73"/>
      <c r="I35" s="75"/>
      <c r="J35" s="75"/>
    </row>
    <row r="36" spans="1:11" ht="17" x14ac:dyDescent="0.2">
      <c r="A36" s="79" t="s">
        <v>108</v>
      </c>
      <c r="B36" s="82" t="s">
        <v>300</v>
      </c>
      <c r="C36" s="3" t="s">
        <v>93</v>
      </c>
      <c r="D36" s="75"/>
      <c r="E36" s="80">
        <f>2^-E31</f>
        <v>0.88104713010544722</v>
      </c>
      <c r="F36" s="80">
        <f>2^-F31</f>
        <v>0.7450440599462983</v>
      </c>
      <c r="G36" s="73"/>
      <c r="H36" s="3" t="s">
        <v>96</v>
      </c>
      <c r="I36" s="75"/>
      <c r="J36" s="80">
        <f>2^-J31</f>
        <v>0.53592082212322267</v>
      </c>
      <c r="K36" s="80">
        <f>2^-K31</f>
        <v>0.10446352698339691</v>
      </c>
    </row>
    <row r="37" spans="1:11" x14ac:dyDescent="0.2">
      <c r="A37" s="79"/>
      <c r="B37" s="82"/>
      <c r="C37" s="3" t="s">
        <v>94</v>
      </c>
      <c r="D37" s="75"/>
      <c r="E37" s="80">
        <f t="shared" ref="E37:F39" si="3">2^-E32</f>
        <v>0.94176475585941333</v>
      </c>
      <c r="F37" s="80">
        <f t="shared" si="3"/>
        <v>0.9980277614276265</v>
      </c>
      <c r="G37" s="73"/>
      <c r="H37" s="3" t="s">
        <v>97</v>
      </c>
      <c r="I37" s="75"/>
      <c r="J37" s="80">
        <f>2^-J32</f>
        <v>0.81369369825048621</v>
      </c>
      <c r="K37" s="80">
        <f t="shared" ref="K37:K39" si="4">2^-K32</f>
        <v>0.13882378325437031</v>
      </c>
    </row>
    <row r="38" spans="1:11" x14ac:dyDescent="0.2">
      <c r="A38" s="79"/>
      <c r="B38" s="82"/>
      <c r="C38" s="3" t="s">
        <v>95</v>
      </c>
      <c r="E38" s="80">
        <f t="shared" si="3"/>
        <v>1.2745142046898092</v>
      </c>
      <c r="F38" s="80">
        <f t="shared" si="3"/>
        <v>1.1540323254646803</v>
      </c>
      <c r="G38" s="73"/>
      <c r="H38" s="3" t="s">
        <v>98</v>
      </c>
      <c r="J38" s="80">
        <f>2^-J33</f>
        <v>0.75863196175263459</v>
      </c>
      <c r="K38" s="80">
        <f t="shared" si="4"/>
        <v>0.1478585303846876</v>
      </c>
    </row>
    <row r="39" spans="1:11" x14ac:dyDescent="0.2">
      <c r="A39" s="79"/>
      <c r="B39" s="7"/>
      <c r="C39" s="3" t="s">
        <v>204</v>
      </c>
      <c r="D39" s="75"/>
      <c r="E39" s="80">
        <f t="shared" si="3"/>
        <v>0.94561367779112704</v>
      </c>
      <c r="F39" s="80">
        <f t="shared" si="3"/>
        <v>1.1653528633101884</v>
      </c>
      <c r="G39" s="73"/>
      <c r="H39" s="3" t="s">
        <v>206</v>
      </c>
      <c r="J39" s="80">
        <f>2^-J34</f>
        <v>1.2770982425749271</v>
      </c>
      <c r="K39" s="80">
        <f t="shared" si="4"/>
        <v>0.23834867476913701</v>
      </c>
    </row>
    <row r="40" spans="1:11" x14ac:dyDescent="0.2">
      <c r="B40" s="7"/>
    </row>
    <row r="44" spans="1:11" x14ac:dyDescent="0.2">
      <c r="B44" s="7"/>
      <c r="C44" s="4"/>
      <c r="G44" s="73"/>
    </row>
    <row r="45" spans="1:11" s="88" customFormat="1" ht="51" x14ac:dyDescent="0.2">
      <c r="A45" s="81" t="s">
        <v>327</v>
      </c>
      <c r="B45" s="87"/>
      <c r="D45" s="89" t="s">
        <v>267</v>
      </c>
      <c r="E45" s="89" t="s">
        <v>328</v>
      </c>
      <c r="F45" s="89" t="s">
        <v>329</v>
      </c>
      <c r="G45" s="90"/>
      <c r="I45" s="89" t="s">
        <v>267</v>
      </c>
      <c r="J45" s="89" t="s">
        <v>328</v>
      </c>
      <c r="K45" s="89" t="s">
        <v>329</v>
      </c>
    </row>
    <row r="46" spans="1:11" x14ac:dyDescent="0.2">
      <c r="B46" s="71" t="s">
        <v>270</v>
      </c>
      <c r="C46" s="3" t="s">
        <v>271</v>
      </c>
      <c r="D46" s="75">
        <v>20.69981575012207</v>
      </c>
      <c r="E46" s="75">
        <v>25.413600921630859</v>
      </c>
      <c r="F46" s="75">
        <v>26.306659698486328</v>
      </c>
      <c r="G46" s="73"/>
      <c r="H46" s="3" t="s">
        <v>272</v>
      </c>
      <c r="I46" s="75">
        <v>20.970804214477539</v>
      </c>
      <c r="J46" s="75">
        <v>26.134159088134766</v>
      </c>
      <c r="K46" s="75">
        <v>27.769285202026367</v>
      </c>
    </row>
    <row r="47" spans="1:11" x14ac:dyDescent="0.2">
      <c r="B47" s="71"/>
      <c r="C47" s="3" t="s">
        <v>273</v>
      </c>
      <c r="D47" s="75">
        <v>19.986019134521484</v>
      </c>
      <c r="E47" s="75">
        <v>24.636066436767578</v>
      </c>
      <c r="F47" s="75">
        <v>26.442523956298828</v>
      </c>
      <c r="G47" s="73"/>
      <c r="H47" s="3" t="s">
        <v>274</v>
      </c>
      <c r="I47" s="75">
        <v>20.973447799682617</v>
      </c>
      <c r="J47" s="75">
        <v>25.722719192504883</v>
      </c>
      <c r="K47" s="75">
        <v>27.970306396484375</v>
      </c>
    </row>
    <row r="48" spans="1:11" x14ac:dyDescent="0.2">
      <c r="B48" s="71"/>
      <c r="C48" s="3" t="s">
        <v>275</v>
      </c>
      <c r="D48" s="75">
        <v>20.238651275634766</v>
      </c>
      <c r="E48" s="75">
        <v>25.061817169189453</v>
      </c>
      <c r="F48" s="75">
        <v>26.419628143310547</v>
      </c>
      <c r="G48" s="73"/>
      <c r="H48" s="3" t="s">
        <v>276</v>
      </c>
      <c r="I48" s="75">
        <v>20.437143325805664</v>
      </c>
      <c r="J48" s="75">
        <v>25.778162002563477</v>
      </c>
      <c r="K48" s="75">
        <v>28.504892349243164</v>
      </c>
    </row>
    <row r="49" spans="2:11" x14ac:dyDescent="0.2">
      <c r="B49" s="71"/>
      <c r="C49" s="3" t="s">
        <v>277</v>
      </c>
      <c r="D49" s="75">
        <v>20.317535400390625</v>
      </c>
      <c r="E49" s="75">
        <v>25.117095947265625</v>
      </c>
      <c r="F49" s="75">
        <v>26.561113357543945</v>
      </c>
      <c r="G49" s="73"/>
      <c r="H49" s="3" t="s">
        <v>278</v>
      </c>
      <c r="I49" s="75">
        <v>21.150798797607422</v>
      </c>
      <c r="J49" s="75">
        <v>25.944034576416016</v>
      </c>
      <c r="K49" s="75">
        <v>28.045244216918945</v>
      </c>
    </row>
    <row r="50" spans="2:11" x14ac:dyDescent="0.2">
      <c r="B50" s="71"/>
      <c r="C50" s="3" t="s">
        <v>279</v>
      </c>
      <c r="D50" s="75">
        <v>20.620676040649414</v>
      </c>
      <c r="E50" s="75">
        <v>25.23283576965332</v>
      </c>
      <c r="F50" s="75">
        <v>26.181919097900391</v>
      </c>
      <c r="G50" s="73"/>
      <c r="H50" s="3" t="s">
        <v>280</v>
      </c>
      <c r="I50" s="75">
        <v>21.880704879760742</v>
      </c>
      <c r="J50" s="75">
        <v>26.118894577026367</v>
      </c>
      <c r="K50" s="75">
        <v>28.310028076171875</v>
      </c>
    </row>
    <row r="51" spans="2:11" x14ac:dyDescent="0.2">
      <c r="B51" s="71"/>
      <c r="C51" s="3" t="s">
        <v>281</v>
      </c>
      <c r="D51" s="75">
        <v>20.22852897644043</v>
      </c>
      <c r="E51" s="75">
        <v>24.881252288818359</v>
      </c>
      <c r="F51" s="75">
        <v>26.268072128295898</v>
      </c>
      <c r="G51" s="73"/>
      <c r="H51" s="3" t="s">
        <v>282</v>
      </c>
      <c r="I51" s="75">
        <v>21.298091888427734</v>
      </c>
      <c r="J51" s="75">
        <v>26.345315933227539</v>
      </c>
      <c r="K51" s="75">
        <v>27.874334335327148</v>
      </c>
    </row>
    <row r="52" spans="2:11" x14ac:dyDescent="0.2">
      <c r="B52" s="71"/>
      <c r="C52" s="3" t="s">
        <v>283</v>
      </c>
      <c r="D52" s="75">
        <v>20.66314697265625</v>
      </c>
      <c r="E52" s="75">
        <v>25.09489631652832</v>
      </c>
      <c r="F52" s="75">
        <v>26.200479507446289</v>
      </c>
      <c r="G52" s="73"/>
      <c r="H52" s="3" t="s">
        <v>284</v>
      </c>
      <c r="I52" s="75">
        <v>20.425073623657227</v>
      </c>
      <c r="J52" s="75">
        <v>25.946905136108398</v>
      </c>
      <c r="K52" s="75">
        <v>27.785741806030273</v>
      </c>
    </row>
    <row r="53" spans="2:11" x14ac:dyDescent="0.2">
      <c r="B53" s="71"/>
      <c r="C53" s="3" t="s">
        <v>285</v>
      </c>
      <c r="D53" s="75">
        <v>20.713993072509766</v>
      </c>
      <c r="E53" s="75">
        <v>24.982952117919922</v>
      </c>
      <c r="F53" s="75">
        <v>25.830806732177734</v>
      </c>
      <c r="G53" s="73"/>
      <c r="H53" s="3" t="s">
        <v>286</v>
      </c>
      <c r="I53" s="75">
        <v>21.064476013183594</v>
      </c>
      <c r="J53" s="75">
        <v>25.769985198974609</v>
      </c>
      <c r="K53" s="75">
        <v>27.459451675415039</v>
      </c>
    </row>
    <row r="54" spans="2:11" x14ac:dyDescent="0.2">
      <c r="B54" s="71"/>
      <c r="C54" s="3" t="s">
        <v>287</v>
      </c>
      <c r="D54" s="75">
        <v>20.465023040771484</v>
      </c>
      <c r="E54" s="75">
        <v>25.188089370727539</v>
      </c>
      <c r="F54" s="75">
        <v>26.189735412597656</v>
      </c>
      <c r="G54" s="73"/>
      <c r="H54" s="3" t="s">
        <v>288</v>
      </c>
      <c r="I54" s="75">
        <v>20.605854034423828</v>
      </c>
      <c r="J54" s="75">
        <v>25.725126266479492</v>
      </c>
      <c r="K54" s="75">
        <v>27.473659515380859</v>
      </c>
    </row>
    <row r="55" spans="2:11" x14ac:dyDescent="0.2">
      <c r="B55" s="71"/>
      <c r="C55" s="3" t="s">
        <v>289</v>
      </c>
      <c r="D55" s="75">
        <v>20.664710998535156</v>
      </c>
      <c r="E55" s="75">
        <v>25.068752288818359</v>
      </c>
      <c r="F55" s="75">
        <v>25.796516418457031</v>
      </c>
      <c r="G55" s="73"/>
      <c r="H55" s="3" t="s">
        <v>290</v>
      </c>
      <c r="I55" s="75">
        <v>20.476278305053711</v>
      </c>
      <c r="J55" s="75">
        <v>25.854324340820312</v>
      </c>
      <c r="K55" s="75">
        <v>27.381072998046875</v>
      </c>
    </row>
    <row r="56" spans="2:11" x14ac:dyDescent="0.2">
      <c r="B56" s="71"/>
      <c r="C56" s="3" t="s">
        <v>291</v>
      </c>
      <c r="D56" s="75">
        <v>20.735258102416992</v>
      </c>
      <c r="E56" s="75">
        <v>24.977455139160156</v>
      </c>
      <c r="F56" s="75">
        <v>25.893093109130859</v>
      </c>
      <c r="G56" s="73"/>
      <c r="H56" s="3" t="s">
        <v>292</v>
      </c>
      <c r="I56" s="75">
        <v>21.170642852783203</v>
      </c>
      <c r="J56" s="75">
        <v>26.258396148681641</v>
      </c>
      <c r="K56" s="75">
        <v>28.005447387695312</v>
      </c>
    </row>
    <row r="57" spans="2:11" x14ac:dyDescent="0.2">
      <c r="B57" s="71"/>
      <c r="C57" s="3" t="s">
        <v>293</v>
      </c>
      <c r="D57" s="75">
        <v>20.166004180908203</v>
      </c>
      <c r="E57" s="75">
        <v>24.996938705444336</v>
      </c>
      <c r="F57" s="75">
        <v>26.066957473754883</v>
      </c>
      <c r="G57" s="73"/>
      <c r="H57" s="3" t="s">
        <v>294</v>
      </c>
      <c r="I57" s="75">
        <v>20.788755416870117</v>
      </c>
      <c r="J57" s="75">
        <v>25.835166931152344</v>
      </c>
      <c r="K57" s="75">
        <v>27.975570678710938</v>
      </c>
    </row>
    <row r="58" spans="2:11" x14ac:dyDescent="0.2">
      <c r="B58" s="7"/>
      <c r="G58" s="73"/>
    </row>
    <row r="59" spans="2:11" x14ac:dyDescent="0.2">
      <c r="B59" s="71" t="s">
        <v>295</v>
      </c>
      <c r="C59" s="3" t="s">
        <v>93</v>
      </c>
      <c r="D59" s="75">
        <f>AVERAGE(D46:D48)</f>
        <v>20.308162053426106</v>
      </c>
      <c r="E59" s="75">
        <f>AVERAGE(E46:E48)</f>
        <v>25.037161509195965</v>
      </c>
      <c r="F59" s="75">
        <f>AVERAGE(F46:F48)</f>
        <v>26.389603932698567</v>
      </c>
      <c r="G59" s="73"/>
      <c r="H59" s="3" t="s">
        <v>96</v>
      </c>
      <c r="I59" s="75">
        <f>AVERAGE(I46:I48)</f>
        <v>20.793798446655273</v>
      </c>
      <c r="J59" s="75">
        <f>AVERAGE(J46:J48)</f>
        <v>25.878346761067707</v>
      </c>
      <c r="K59" s="75">
        <f>AVERAGE(K46:K48)</f>
        <v>28.081494649251301</v>
      </c>
    </row>
    <row r="60" spans="2:11" x14ac:dyDescent="0.2">
      <c r="B60" s="71"/>
      <c r="C60" s="3" t="s">
        <v>94</v>
      </c>
      <c r="D60" s="75">
        <f>AVERAGE(D49:D51)</f>
        <v>20.388913472493488</v>
      </c>
      <c r="E60" s="75">
        <f>AVERAGE(E49:E51)</f>
        <v>25.077061335245769</v>
      </c>
      <c r="F60" s="75">
        <f>AVERAGE(F49:F51)</f>
        <v>26.337034861246746</v>
      </c>
      <c r="G60" s="73"/>
      <c r="H60" s="3" t="s">
        <v>97</v>
      </c>
      <c r="I60" s="75">
        <f>AVERAGE(I49:I51)</f>
        <v>21.443198521931965</v>
      </c>
      <c r="J60" s="75">
        <f>AVERAGE(J49:J51)</f>
        <v>26.136081695556641</v>
      </c>
      <c r="K60" s="75">
        <f>AVERAGE(K49:K51)</f>
        <v>28.076535542805988</v>
      </c>
    </row>
    <row r="61" spans="2:11" x14ac:dyDescent="0.2">
      <c r="B61" s="71"/>
      <c r="C61" s="3" t="s">
        <v>95</v>
      </c>
      <c r="D61" s="75">
        <f>AVERAGE(D52:D54)</f>
        <v>20.614054361979168</v>
      </c>
      <c r="E61" s="75">
        <f>AVERAGE(E52:E54)</f>
        <v>25.088645935058594</v>
      </c>
      <c r="F61" s="75">
        <f>AVERAGE(F52:F54)</f>
        <v>26.073673884073894</v>
      </c>
      <c r="G61" s="73"/>
      <c r="H61" s="3" t="s">
        <v>98</v>
      </c>
      <c r="I61" s="75">
        <f>AVERAGE(I52:I54)</f>
        <v>20.698467890421551</v>
      </c>
      <c r="J61" s="75">
        <f>AVERAGE(J52:J54)</f>
        <v>25.814005533854168</v>
      </c>
      <c r="K61" s="75">
        <f>AVERAGE(K52:K54)</f>
        <v>27.572950998942058</v>
      </c>
    </row>
    <row r="62" spans="2:11" x14ac:dyDescent="0.2">
      <c r="B62" s="71"/>
      <c r="C62" s="3" t="s">
        <v>204</v>
      </c>
      <c r="D62" s="75">
        <f>AVERAGE(D55:D57)</f>
        <v>20.521991093953449</v>
      </c>
      <c r="E62" s="75">
        <f>AVERAGE(E55:E57)</f>
        <v>25.014382044474285</v>
      </c>
      <c r="F62" s="75">
        <f>AVERAGE(F55:F57)</f>
        <v>25.918855667114258</v>
      </c>
      <c r="G62" s="73"/>
      <c r="H62" s="3" t="s">
        <v>206</v>
      </c>
      <c r="I62" s="75">
        <f>AVERAGE(I55:I57)</f>
        <v>20.811892191569012</v>
      </c>
      <c r="J62" s="75">
        <f>AVERAGE(J55:J57)</f>
        <v>25.982629140218098</v>
      </c>
      <c r="K62" s="75">
        <f>AVERAGE(K55:K57)</f>
        <v>27.787363688151043</v>
      </c>
    </row>
    <row r="63" spans="2:11" x14ac:dyDescent="0.2">
      <c r="B63" s="71"/>
      <c r="G63" s="73"/>
    </row>
    <row r="64" spans="2:11" x14ac:dyDescent="0.2">
      <c r="B64" s="71" t="s">
        <v>296</v>
      </c>
      <c r="C64" s="3" t="s">
        <v>93</v>
      </c>
      <c r="E64" s="75">
        <f>E59-D59</f>
        <v>4.7289994557698591</v>
      </c>
      <c r="F64" s="75">
        <f>F59-D59</f>
        <v>6.0814418792724609</v>
      </c>
      <c r="G64" s="73"/>
      <c r="H64" s="3" t="s">
        <v>96</v>
      </c>
      <c r="J64" s="75">
        <f>J59-I59</f>
        <v>5.0845483144124337</v>
      </c>
      <c r="K64" s="75">
        <f>K59-I59</f>
        <v>7.2876962025960275</v>
      </c>
    </row>
    <row r="65" spans="1:11" x14ac:dyDescent="0.2">
      <c r="B65" s="71"/>
      <c r="C65" s="3" t="s">
        <v>94</v>
      </c>
      <c r="E65" s="75">
        <f>E60-D60</f>
        <v>4.688147862752281</v>
      </c>
      <c r="F65" s="75">
        <f t="shared" ref="F65:F67" si="5">F60-D60</f>
        <v>5.9481213887532576</v>
      </c>
      <c r="G65" s="73"/>
      <c r="H65" s="3" t="s">
        <v>97</v>
      </c>
      <c r="J65" s="75">
        <f t="shared" ref="J65:J67" si="6">J60-I60</f>
        <v>4.6928831736246757</v>
      </c>
      <c r="K65" s="75">
        <f t="shared" ref="K65:K67" si="7">K60-I60</f>
        <v>6.6333370208740234</v>
      </c>
    </row>
    <row r="66" spans="1:11" x14ac:dyDescent="0.2">
      <c r="B66" s="71"/>
      <c r="C66" s="3" t="s">
        <v>95</v>
      </c>
      <c r="E66" s="75">
        <f>E61-D61</f>
        <v>4.4745915730794259</v>
      </c>
      <c r="F66" s="75">
        <f t="shared" si="5"/>
        <v>5.4596195220947266</v>
      </c>
      <c r="G66" s="73"/>
      <c r="H66" s="3" t="s">
        <v>98</v>
      </c>
      <c r="J66" s="75">
        <f t="shared" si="6"/>
        <v>5.1155376434326172</v>
      </c>
      <c r="K66" s="75">
        <f t="shared" si="7"/>
        <v>6.8744831085205078</v>
      </c>
    </row>
    <row r="67" spans="1:11" x14ac:dyDescent="0.2">
      <c r="B67" s="71"/>
      <c r="C67" s="3" t="s">
        <v>204</v>
      </c>
      <c r="D67" s="75"/>
      <c r="E67" s="75">
        <f>E62-D62</f>
        <v>4.4923909505208357</v>
      </c>
      <c r="F67" s="75">
        <f t="shared" si="5"/>
        <v>5.3968645731608085</v>
      </c>
      <c r="G67" s="73"/>
      <c r="H67" s="3" t="s">
        <v>206</v>
      </c>
      <c r="J67" s="75">
        <f t="shared" si="6"/>
        <v>5.1707369486490862</v>
      </c>
      <c r="K67" s="75">
        <f t="shared" si="7"/>
        <v>6.9754714965820312</v>
      </c>
    </row>
    <row r="68" spans="1:11" x14ac:dyDescent="0.2">
      <c r="B68" s="7" t="s">
        <v>297</v>
      </c>
      <c r="C68" s="3" t="s">
        <v>308</v>
      </c>
      <c r="D68" s="75"/>
      <c r="E68" s="75">
        <f>AVERAGE(E64:E67)</f>
        <v>4.5960324605306004</v>
      </c>
      <c r="F68" s="75">
        <f>AVERAGE(F64:F67)</f>
        <v>5.7215118408203134</v>
      </c>
      <c r="G68" s="73"/>
      <c r="I68" s="75"/>
      <c r="J68" s="75"/>
    </row>
    <row r="69" spans="1:11" x14ac:dyDescent="0.2">
      <c r="B69" s="76"/>
      <c r="D69" s="75"/>
      <c r="E69" s="75"/>
      <c r="F69" s="75"/>
      <c r="G69" s="73"/>
    </row>
    <row r="70" spans="1:11" ht="17" x14ac:dyDescent="0.2">
      <c r="B70" s="76" t="s">
        <v>299</v>
      </c>
      <c r="C70" s="3" t="s">
        <v>93</v>
      </c>
      <c r="D70" s="75"/>
      <c r="E70" s="75">
        <f>E64-E68</f>
        <v>0.1329669952392587</v>
      </c>
      <c r="F70" s="75">
        <f>F64-F68</f>
        <v>0.35993003845214755</v>
      </c>
      <c r="G70" s="73"/>
      <c r="H70" s="3" t="s">
        <v>96</v>
      </c>
      <c r="I70" s="75"/>
      <c r="J70" s="75">
        <f>J64-E68</f>
        <v>0.48851585388183327</v>
      </c>
      <c r="K70" s="75">
        <f>K64-F68</f>
        <v>1.5661843617757141</v>
      </c>
    </row>
    <row r="71" spans="1:11" x14ac:dyDescent="0.2">
      <c r="B71" s="76"/>
      <c r="C71" s="3" t="s">
        <v>94</v>
      </c>
      <c r="D71" s="75"/>
      <c r="E71" s="75">
        <f>E65-E68</f>
        <v>9.2115402221680576E-2</v>
      </c>
      <c r="F71" s="75">
        <f>F65-F68</f>
        <v>0.22660954793294419</v>
      </c>
      <c r="G71" s="73"/>
      <c r="H71" s="3" t="s">
        <v>97</v>
      </c>
      <c r="I71" s="75"/>
      <c r="J71" s="75">
        <f>J65-E68</f>
        <v>9.6850713094075225E-2</v>
      </c>
      <c r="K71" s="75">
        <f>K65-F68</f>
        <v>0.91182518005371005</v>
      </c>
    </row>
    <row r="72" spans="1:11" x14ac:dyDescent="0.2">
      <c r="B72" s="76"/>
      <c r="C72" s="3" t="s">
        <v>95</v>
      </c>
      <c r="E72" s="75">
        <f>E66-E68</f>
        <v>-0.12144088745117454</v>
      </c>
      <c r="F72" s="75">
        <f>F66-F68</f>
        <v>-0.26189231872558683</v>
      </c>
      <c r="G72" s="73"/>
      <c r="H72" s="3" t="s">
        <v>98</v>
      </c>
      <c r="J72" s="75">
        <f>J66-E68</f>
        <v>0.51950518290201675</v>
      </c>
      <c r="K72" s="75">
        <f>K66-F68</f>
        <v>1.1529712677001944</v>
      </c>
    </row>
    <row r="73" spans="1:11" x14ac:dyDescent="0.2">
      <c r="B73" s="76"/>
      <c r="C73" s="3" t="s">
        <v>204</v>
      </c>
      <c r="D73" s="75"/>
      <c r="E73" s="75">
        <f>E67-E68</f>
        <v>-0.10364151000976474</v>
      </c>
      <c r="F73" s="75">
        <f>F67-F68</f>
        <v>-0.32464726765950491</v>
      </c>
      <c r="G73" s="73"/>
      <c r="H73" s="3" t="s">
        <v>206</v>
      </c>
      <c r="J73" s="75">
        <f>J67-E68</f>
        <v>0.57470448811848573</v>
      </c>
      <c r="K73" s="75">
        <f>K67-F68</f>
        <v>1.2539596557617179</v>
      </c>
    </row>
    <row r="74" spans="1:11" x14ac:dyDescent="0.2">
      <c r="B74" s="78"/>
      <c r="D74" s="75"/>
      <c r="E74" s="75"/>
      <c r="F74" s="75"/>
      <c r="G74" s="73"/>
      <c r="I74" s="75"/>
      <c r="J74" s="75"/>
    </row>
    <row r="75" spans="1:11" ht="17" x14ac:dyDescent="0.2">
      <c r="A75" s="79" t="s">
        <v>108</v>
      </c>
      <c r="B75" s="82" t="s">
        <v>300</v>
      </c>
      <c r="C75" s="3" t="s">
        <v>93</v>
      </c>
      <c r="D75" s="75"/>
      <c r="E75" s="80">
        <f>2^-E70</f>
        <v>0.91195402819647431</v>
      </c>
      <c r="F75" s="80">
        <f>2^-F70</f>
        <v>0.77920236511080876</v>
      </c>
      <c r="G75" s="73"/>
      <c r="H75" s="3" t="s">
        <v>96</v>
      </c>
      <c r="I75" s="75"/>
      <c r="J75" s="80">
        <f>2^-J70</f>
        <v>0.71275795747930748</v>
      </c>
      <c r="K75" s="80">
        <f>2^-K70</f>
        <v>0.3377003636992803</v>
      </c>
    </row>
    <row r="76" spans="1:11" x14ac:dyDescent="0.2">
      <c r="A76" s="79"/>
      <c r="B76" s="82"/>
      <c r="C76" s="3" t="s">
        <v>94</v>
      </c>
      <c r="D76" s="75"/>
      <c r="E76" s="80">
        <f t="shared" ref="E76:F78" si="8">2^-E71</f>
        <v>0.93814615050887062</v>
      </c>
      <c r="F76" s="80">
        <f t="shared" si="8"/>
        <v>0.85464101027637063</v>
      </c>
      <c r="G76" s="73"/>
      <c r="H76" s="3" t="s">
        <v>97</v>
      </c>
      <c r="I76" s="75"/>
      <c r="J76" s="80">
        <f>2^-J71</f>
        <v>0.93507195193191217</v>
      </c>
      <c r="K76" s="80">
        <f t="shared" ref="K76:K78" si="9">2^-K71</f>
        <v>0.5315122397792954</v>
      </c>
    </row>
    <row r="77" spans="1:11" x14ac:dyDescent="0.2">
      <c r="A77" s="79"/>
      <c r="B77" s="82"/>
      <c r="C77" s="3" t="s">
        <v>95</v>
      </c>
      <c r="E77" s="80">
        <f t="shared" si="8"/>
        <v>1.0878207779777043</v>
      </c>
      <c r="F77" s="80">
        <f t="shared" si="8"/>
        <v>1.1990504145610594</v>
      </c>
      <c r="G77" s="73"/>
      <c r="H77" s="3" t="s">
        <v>98</v>
      </c>
      <c r="J77" s="80">
        <f>2^-J72</f>
        <v>0.69761105953988112</v>
      </c>
      <c r="K77" s="80">
        <f t="shared" si="9"/>
        <v>0.44969811204305021</v>
      </c>
    </row>
    <row r="78" spans="1:11" x14ac:dyDescent="0.2">
      <c r="A78" s="79"/>
      <c r="B78" s="7"/>
      <c r="C78" s="3" t="s">
        <v>204</v>
      </c>
      <c r="D78" s="75"/>
      <c r="E78" s="80">
        <f t="shared" si="8"/>
        <v>1.0744821455598668</v>
      </c>
      <c r="F78" s="80">
        <f t="shared" si="8"/>
        <v>1.2523582053347799</v>
      </c>
      <c r="G78" s="73"/>
      <c r="H78" s="3" t="s">
        <v>206</v>
      </c>
      <c r="J78" s="80">
        <f>2^-J73</f>
        <v>0.67142376720299912</v>
      </c>
      <c r="K78" s="80">
        <f t="shared" si="9"/>
        <v>0.41929581745231764</v>
      </c>
    </row>
    <row r="83" spans="1:33" x14ac:dyDescent="0.2">
      <c r="B83" s="7"/>
      <c r="C83" s="4" t="s">
        <v>303</v>
      </c>
      <c r="G83" s="73"/>
      <c r="M83" s="4" t="s">
        <v>304</v>
      </c>
      <c r="Q83" s="73"/>
    </row>
    <row r="84" spans="1:33" s="88" customFormat="1" ht="51" x14ac:dyDescent="0.2">
      <c r="A84" s="86" t="s">
        <v>330</v>
      </c>
      <c r="B84" s="87"/>
      <c r="D84" s="89" t="s">
        <v>267</v>
      </c>
      <c r="E84" s="89" t="s">
        <v>331</v>
      </c>
      <c r="F84" s="89" t="s">
        <v>332</v>
      </c>
      <c r="G84" s="90"/>
      <c r="I84" s="89" t="s">
        <v>267</v>
      </c>
      <c r="J84" s="89" t="s">
        <v>331</v>
      </c>
      <c r="K84" s="89" t="s">
        <v>332</v>
      </c>
      <c r="L84" s="89"/>
      <c r="N84" s="89" t="s">
        <v>267</v>
      </c>
      <c r="O84" s="89" t="s">
        <v>331</v>
      </c>
      <c r="P84" s="89" t="s">
        <v>332</v>
      </c>
      <c r="Q84" s="90"/>
      <c r="S84" s="89" t="s">
        <v>267</v>
      </c>
      <c r="T84" s="89" t="s">
        <v>331</v>
      </c>
      <c r="U84" s="89" t="s">
        <v>332</v>
      </c>
    </row>
    <row r="85" spans="1:33" x14ac:dyDescent="0.2">
      <c r="B85" s="71" t="s">
        <v>270</v>
      </c>
      <c r="C85" s="3" t="s">
        <v>271</v>
      </c>
      <c r="D85" s="75">
        <v>20.21478271484375</v>
      </c>
      <c r="E85" s="75">
        <v>22.241855621337891</v>
      </c>
      <c r="F85" s="75">
        <v>23.761585235595703</v>
      </c>
      <c r="G85" s="73"/>
      <c r="H85" s="3" t="s">
        <v>272</v>
      </c>
      <c r="I85" s="75">
        <v>21.211769104003906</v>
      </c>
      <c r="J85" s="75">
        <v>24.145393371582031</v>
      </c>
      <c r="K85" s="75">
        <v>25.824878692626953</v>
      </c>
      <c r="L85" s="75"/>
      <c r="M85" s="3" t="s">
        <v>271</v>
      </c>
      <c r="N85" s="75">
        <v>23.088109970092773</v>
      </c>
      <c r="O85" s="75">
        <v>24.345296859741211</v>
      </c>
      <c r="P85" s="75">
        <v>24.503379821777344</v>
      </c>
      <c r="Q85" s="73"/>
      <c r="R85" s="3" t="s">
        <v>272</v>
      </c>
      <c r="S85" s="75">
        <v>22.415563583374023</v>
      </c>
      <c r="T85" s="75">
        <v>25.872787475585938</v>
      </c>
      <c r="U85" s="75">
        <v>26.566402435302734</v>
      </c>
    </row>
    <row r="86" spans="1:33" x14ac:dyDescent="0.2">
      <c r="B86" s="71"/>
      <c r="C86" s="3" t="s">
        <v>273</v>
      </c>
      <c r="D86" s="75">
        <v>20.320274353027344</v>
      </c>
      <c r="E86" s="75">
        <v>25.482063293457031</v>
      </c>
      <c r="F86" s="75">
        <v>23.700037002563477</v>
      </c>
      <c r="G86" s="73"/>
      <c r="H86" s="3" t="s">
        <v>274</v>
      </c>
      <c r="I86" s="75">
        <v>21.311525344848633</v>
      </c>
      <c r="J86" s="75">
        <v>24.251792907714844</v>
      </c>
      <c r="K86" s="75">
        <v>25.396556854248047</v>
      </c>
      <c r="L86" s="75"/>
      <c r="M86" s="3" t="s">
        <v>273</v>
      </c>
      <c r="N86" s="75">
        <v>23.419530868530273</v>
      </c>
      <c r="O86" s="75">
        <v>24.117120742797852</v>
      </c>
      <c r="P86" s="75">
        <v>24.323871612548828</v>
      </c>
      <c r="Q86" s="73"/>
      <c r="R86" s="3" t="s">
        <v>274</v>
      </c>
      <c r="S86" s="75">
        <v>23.125295639038086</v>
      </c>
      <c r="T86" s="75">
        <v>25.199575424194336</v>
      </c>
      <c r="U86" s="75">
        <v>26.718362808227539</v>
      </c>
    </row>
    <row r="87" spans="1:33" x14ac:dyDescent="0.2">
      <c r="B87" s="71"/>
      <c r="C87" s="3" t="s">
        <v>275</v>
      </c>
      <c r="D87" s="75">
        <v>20.047237396240234</v>
      </c>
      <c r="E87" s="75">
        <v>22.274169921875</v>
      </c>
      <c r="F87" s="75">
        <v>23.639728546142578</v>
      </c>
      <c r="G87" s="73"/>
      <c r="H87" s="3" t="s">
        <v>276</v>
      </c>
      <c r="I87" s="75">
        <v>21.037666320800781</v>
      </c>
      <c r="J87" s="75">
        <v>24.009510040283203</v>
      </c>
      <c r="K87" s="75">
        <v>25.295024871826172</v>
      </c>
      <c r="L87" s="75"/>
      <c r="M87" s="3" t="s">
        <v>275</v>
      </c>
      <c r="N87" s="75">
        <v>22.86798095703125</v>
      </c>
      <c r="O87" s="75">
        <v>24.026460647583008</v>
      </c>
      <c r="P87" s="75">
        <v>24.343505859375</v>
      </c>
      <c r="Q87" s="73"/>
      <c r="R87" s="3" t="s">
        <v>276</v>
      </c>
      <c r="S87" s="75">
        <v>22.456817626953125</v>
      </c>
      <c r="T87" s="75">
        <v>25.566041946411133</v>
      </c>
      <c r="U87" s="75">
        <v>26.08479118347168</v>
      </c>
      <c r="AG87" s="75"/>
    </row>
    <row r="88" spans="1:33" x14ac:dyDescent="0.2">
      <c r="B88" s="71"/>
      <c r="C88" s="3" t="s">
        <v>277</v>
      </c>
      <c r="D88" s="75">
        <v>20.983783721923828</v>
      </c>
      <c r="E88" s="75">
        <v>22.343963623046875</v>
      </c>
      <c r="F88" s="75">
        <v>23.332019805908203</v>
      </c>
      <c r="G88" s="73"/>
      <c r="H88" s="3" t="s">
        <v>278</v>
      </c>
      <c r="I88" s="75">
        <v>21.28350830078125</v>
      </c>
      <c r="J88" s="75">
        <v>23.714277267456055</v>
      </c>
      <c r="K88" s="75">
        <v>25.173439025878906</v>
      </c>
      <c r="L88" s="75"/>
      <c r="M88" s="3" t="s">
        <v>277</v>
      </c>
      <c r="N88" s="75">
        <v>21.869289398193359</v>
      </c>
      <c r="O88" s="75">
        <v>24.071544647216797</v>
      </c>
      <c r="P88" s="75">
        <v>24.277179718017578</v>
      </c>
      <c r="Q88" s="73"/>
      <c r="R88" s="3" t="s">
        <v>278</v>
      </c>
      <c r="S88" s="75">
        <v>21.593475341796875</v>
      </c>
      <c r="T88" s="75">
        <v>25.672710418701172</v>
      </c>
      <c r="U88" s="75">
        <v>26.867391586303711</v>
      </c>
      <c r="AG88" s="75"/>
    </row>
    <row r="89" spans="1:33" x14ac:dyDescent="0.2">
      <c r="B89" s="71"/>
      <c r="C89" s="3" t="s">
        <v>279</v>
      </c>
      <c r="D89" s="75">
        <v>20.641088485717773</v>
      </c>
      <c r="E89" s="75">
        <v>21.739294052124023</v>
      </c>
      <c r="F89" s="75">
        <v>23.509235382080078</v>
      </c>
      <c r="G89" s="73"/>
      <c r="H89" s="3" t="s">
        <v>280</v>
      </c>
      <c r="I89" s="75">
        <v>21.310928344726562</v>
      </c>
      <c r="J89" s="75">
        <v>23.772232055664062</v>
      </c>
      <c r="K89" s="75">
        <v>25.040233612060547</v>
      </c>
      <c r="L89" s="75"/>
      <c r="M89" s="3" t="s">
        <v>279</v>
      </c>
      <c r="N89" s="75">
        <v>22.893566131591797</v>
      </c>
      <c r="O89" s="75">
        <v>23.511711120605469</v>
      </c>
      <c r="P89" s="75">
        <v>24.199665069580078</v>
      </c>
      <c r="Q89" s="73"/>
      <c r="R89" s="3" t="s">
        <v>280</v>
      </c>
      <c r="S89" s="75">
        <v>22.082603454589844</v>
      </c>
      <c r="T89" s="75">
        <v>25.698053359985352</v>
      </c>
      <c r="U89" s="75">
        <v>26.390869140625</v>
      </c>
      <c r="AG89" s="75"/>
    </row>
    <row r="90" spans="1:33" x14ac:dyDescent="0.2">
      <c r="B90" s="71"/>
      <c r="C90" s="3" t="s">
        <v>281</v>
      </c>
      <c r="D90" s="75">
        <v>20.811052322387695</v>
      </c>
      <c r="E90" s="75">
        <v>22.096832275390625</v>
      </c>
      <c r="F90" s="75">
        <v>23.350742340087891</v>
      </c>
      <c r="G90" s="73"/>
      <c r="H90" s="3" t="s">
        <v>282</v>
      </c>
      <c r="I90" s="75">
        <v>21.324119567871094</v>
      </c>
      <c r="J90" s="75">
        <v>23.820529937744141</v>
      </c>
      <c r="K90" s="75">
        <v>24.830276489257812</v>
      </c>
      <c r="L90" s="75"/>
      <c r="M90" s="3" t="s">
        <v>281</v>
      </c>
      <c r="N90" s="75">
        <v>21.209873199462891</v>
      </c>
      <c r="O90" s="75">
        <v>23.703187942504883</v>
      </c>
      <c r="P90" s="75">
        <v>24.300264358520508</v>
      </c>
      <c r="Q90" s="73"/>
      <c r="R90" s="3" t="s">
        <v>282</v>
      </c>
      <c r="S90" s="75">
        <v>22.093378067016602</v>
      </c>
      <c r="T90" s="75">
        <v>25.864765167236328</v>
      </c>
      <c r="U90" s="75">
        <v>26.393560409545898</v>
      </c>
      <c r="AG90" s="75"/>
    </row>
    <row r="91" spans="1:33" x14ac:dyDescent="0.2">
      <c r="B91" s="71"/>
      <c r="C91" s="3" t="s">
        <v>283</v>
      </c>
      <c r="D91" s="75">
        <v>20.746049880981445</v>
      </c>
      <c r="E91" s="75">
        <v>21.754301071166992</v>
      </c>
      <c r="F91" s="75">
        <v>22.929359436035156</v>
      </c>
      <c r="G91" s="73"/>
      <c r="H91" s="3" t="s">
        <v>284</v>
      </c>
      <c r="I91" s="75">
        <v>21.048019409179688</v>
      </c>
      <c r="J91" s="75">
        <v>23.592077255249023</v>
      </c>
      <c r="K91" s="75">
        <v>24.985330581665039</v>
      </c>
      <c r="L91" s="75"/>
      <c r="M91" s="3" t="s">
        <v>283</v>
      </c>
      <c r="N91" s="75">
        <v>22.239566802978516</v>
      </c>
      <c r="O91" s="75">
        <v>24.966241836547852</v>
      </c>
      <c r="P91" s="75">
        <v>25.301425933837891</v>
      </c>
      <c r="Q91" s="73"/>
      <c r="R91" s="3" t="s">
        <v>284</v>
      </c>
      <c r="S91" s="75">
        <v>20.968986511230469</v>
      </c>
      <c r="T91" s="75">
        <v>23.993940353393555</v>
      </c>
      <c r="U91" s="75">
        <v>24.984146118164062</v>
      </c>
      <c r="AG91" s="75"/>
    </row>
    <row r="92" spans="1:33" x14ac:dyDescent="0.2">
      <c r="B92" s="71"/>
      <c r="C92" s="3" t="s">
        <v>285</v>
      </c>
      <c r="D92" s="75">
        <v>20.728891372680664</v>
      </c>
      <c r="E92" s="75">
        <v>21.723817825317383</v>
      </c>
      <c r="F92" s="75">
        <v>22.956418991088867</v>
      </c>
      <c r="G92" s="73"/>
      <c r="H92" s="3" t="s">
        <v>286</v>
      </c>
      <c r="I92" s="75">
        <v>20.906255722045898</v>
      </c>
      <c r="J92" s="75">
        <v>23.667736053466797</v>
      </c>
      <c r="K92" s="75">
        <v>24.864198684692383</v>
      </c>
      <c r="L92" s="75"/>
      <c r="M92" s="3" t="s">
        <v>285</v>
      </c>
      <c r="N92" s="75">
        <v>22.233455657958984</v>
      </c>
      <c r="O92" s="75">
        <v>24.593095779418945</v>
      </c>
      <c r="P92" s="75">
        <v>25.40699577331543</v>
      </c>
      <c r="Q92" s="73"/>
      <c r="R92" s="3" t="s">
        <v>286</v>
      </c>
      <c r="S92" s="75">
        <v>20.895727157592773</v>
      </c>
      <c r="T92" s="75">
        <v>24.083545684814453</v>
      </c>
      <c r="U92" s="75">
        <v>24.697977066040039</v>
      </c>
      <c r="AG92" s="75"/>
    </row>
    <row r="93" spans="1:33" x14ac:dyDescent="0.2">
      <c r="B93" s="7"/>
      <c r="C93" s="3" t="s">
        <v>287</v>
      </c>
      <c r="D93" s="75">
        <v>20.714313507080078</v>
      </c>
      <c r="E93" s="75">
        <v>21.464412689208984</v>
      </c>
      <c r="F93" s="75">
        <v>22.806459426879883</v>
      </c>
      <c r="G93" s="73"/>
      <c r="H93" s="3" t="s">
        <v>288</v>
      </c>
      <c r="I93" s="75">
        <v>21.043895721435547</v>
      </c>
      <c r="J93" s="75">
        <v>23.482307434082031</v>
      </c>
      <c r="K93" s="75">
        <v>24.9117431640625</v>
      </c>
      <c r="L93" s="75"/>
      <c r="M93" s="3" t="s">
        <v>287</v>
      </c>
      <c r="N93" s="75">
        <v>22.385410308837891</v>
      </c>
      <c r="O93" s="75">
        <v>24.692676544189453</v>
      </c>
      <c r="P93" s="75">
        <v>25.853240966796875</v>
      </c>
      <c r="Q93" s="73"/>
      <c r="R93" s="3" t="s">
        <v>288</v>
      </c>
      <c r="S93" s="75">
        <v>20.181381225585938</v>
      </c>
      <c r="T93" s="75">
        <v>23.865608215332031</v>
      </c>
      <c r="U93" s="75">
        <v>24.91187858581543</v>
      </c>
      <c r="AG93" s="75"/>
    </row>
    <row r="94" spans="1:33" x14ac:dyDescent="0.2">
      <c r="G94" s="73"/>
      <c r="L94" s="75"/>
      <c r="Q94" s="73"/>
      <c r="AG94" s="75"/>
    </row>
    <row r="95" spans="1:33" x14ac:dyDescent="0.2">
      <c r="B95" s="71" t="s">
        <v>295</v>
      </c>
      <c r="C95" s="3" t="s">
        <v>93</v>
      </c>
      <c r="D95" s="75">
        <f>AVERAGE(D85:D87)</f>
        <v>20.194098154703777</v>
      </c>
      <c r="E95" s="75">
        <f>AVERAGE(E85,E87)</f>
        <v>22.258012771606445</v>
      </c>
      <c r="F95" s="75">
        <f>AVERAGE(F85:F87)</f>
        <v>23.700450261433918</v>
      </c>
      <c r="G95" s="73"/>
      <c r="H95" s="3" t="s">
        <v>96</v>
      </c>
      <c r="I95" s="75">
        <f>AVERAGE(I85:I87)</f>
        <v>21.186986923217773</v>
      </c>
      <c r="J95" s="75">
        <f>AVERAGE(J85:J87)</f>
        <v>24.135565439860027</v>
      </c>
      <c r="K95" s="75">
        <f>AVERAGE(K86:K87)</f>
        <v>25.345790863037109</v>
      </c>
      <c r="L95" s="75"/>
      <c r="M95" s="3" t="s">
        <v>93</v>
      </c>
      <c r="N95" s="75">
        <f>AVERAGE(N85,N87)</f>
        <v>22.978045463562012</v>
      </c>
      <c r="O95" s="75">
        <f>AVERAGE(O85:O87)</f>
        <v>24.162959416707356</v>
      </c>
      <c r="P95" s="75">
        <f>AVERAGE(P85:P87)</f>
        <v>24.390252431233723</v>
      </c>
      <c r="Q95" s="73"/>
      <c r="R95" s="3" t="s">
        <v>96</v>
      </c>
      <c r="S95" s="75">
        <f>AVERAGE(S85,S87)</f>
        <v>22.436190605163574</v>
      </c>
      <c r="T95" s="75">
        <f>AVERAGE(T85:T87)</f>
        <v>25.546134948730469</v>
      </c>
      <c r="U95" s="75">
        <f>AVERAGE(U85:U86)</f>
        <v>26.642382621765137</v>
      </c>
    </row>
    <row r="96" spans="1:33" x14ac:dyDescent="0.2">
      <c r="B96" s="71"/>
      <c r="C96" s="3" t="s">
        <v>94</v>
      </c>
      <c r="D96" s="75">
        <f>AVERAGE(D88:D90)</f>
        <v>20.811974843343098</v>
      </c>
      <c r="E96" s="75">
        <f>AVERAGE(E88,E90)</f>
        <v>22.22039794921875</v>
      </c>
      <c r="F96" s="75">
        <f>AVERAGE(F88:F90)</f>
        <v>23.397332509358723</v>
      </c>
      <c r="G96" s="73"/>
      <c r="H96" s="3" t="s">
        <v>97</v>
      </c>
      <c r="I96" s="75">
        <f>AVERAGE(I88:I90)</f>
        <v>21.306185404459637</v>
      </c>
      <c r="J96" s="75">
        <f>AVERAGE(J88:J90)</f>
        <v>23.769013086954754</v>
      </c>
      <c r="K96" s="75">
        <f>AVERAGE(K88:K90)</f>
        <v>25.014649709065754</v>
      </c>
      <c r="L96" s="75"/>
      <c r="M96" s="3" t="s">
        <v>94</v>
      </c>
      <c r="N96" s="75">
        <f>AVERAGE(N88,N90)</f>
        <v>21.539581298828125</v>
      </c>
      <c r="O96" s="75">
        <f>AVERAGE(O88:O90)</f>
        <v>23.762147903442383</v>
      </c>
      <c r="P96" s="75">
        <f>AVERAGE(P88:P90)</f>
        <v>24.259036382039387</v>
      </c>
      <c r="Q96" s="73"/>
      <c r="R96" s="3" t="s">
        <v>97</v>
      </c>
      <c r="S96" s="75">
        <f>AVERAGE(S89:S90)</f>
        <v>22.087990760803223</v>
      </c>
      <c r="T96" s="75">
        <f>AVERAGE(T88:T90)</f>
        <v>25.745176315307617</v>
      </c>
      <c r="U96" s="75">
        <f>AVERAGE(U89:U90)</f>
        <v>26.392214775085449</v>
      </c>
      <c r="AG96" s="75"/>
    </row>
    <row r="97" spans="1:33" x14ac:dyDescent="0.2">
      <c r="B97" s="71"/>
      <c r="C97" s="3" t="s">
        <v>95</v>
      </c>
      <c r="D97" s="75">
        <f>AVERAGE(D91:D93)</f>
        <v>20.729751586914062</v>
      </c>
      <c r="E97" s="75">
        <f>AVERAGE(E91:E92)</f>
        <v>21.739059448242188</v>
      </c>
      <c r="F97" s="75">
        <f>AVERAGE(F91:F93)</f>
        <v>22.897412618001301</v>
      </c>
      <c r="G97" s="73"/>
      <c r="H97" s="3" t="s">
        <v>98</v>
      </c>
      <c r="I97" s="75">
        <f>AVERAGE(I91:I93)</f>
        <v>20.999390284220379</v>
      </c>
      <c r="J97" s="75">
        <f>AVERAGE(J91:J93)</f>
        <v>23.580706914265949</v>
      </c>
      <c r="K97" s="75">
        <f>AVERAGE(K91:K93)</f>
        <v>24.920424143473308</v>
      </c>
      <c r="M97" s="3" t="s">
        <v>95</v>
      </c>
      <c r="N97" s="75">
        <f>AVERAGE(N91:N93)</f>
        <v>22.286144256591797</v>
      </c>
      <c r="O97" s="75">
        <f>AVERAGE(O92:O93)</f>
        <v>24.642886161804199</v>
      </c>
      <c r="P97" s="75">
        <f>AVERAGE(P91:P92)</f>
        <v>25.35421085357666</v>
      </c>
      <c r="Q97" s="73"/>
      <c r="R97" s="3" t="s">
        <v>98</v>
      </c>
      <c r="S97" s="75">
        <f>AVERAGE(S91:S92)</f>
        <v>20.932356834411621</v>
      </c>
      <c r="T97" s="75">
        <f>AVERAGE(T91:T93)</f>
        <v>23.98103141784668</v>
      </c>
      <c r="U97" s="75">
        <f>AVERAGE(U91,U93)</f>
        <v>24.948012351989746</v>
      </c>
      <c r="AG97" s="75"/>
    </row>
    <row r="98" spans="1:33" x14ac:dyDescent="0.2">
      <c r="B98" s="71"/>
      <c r="G98" s="73"/>
      <c r="L98" s="75"/>
      <c r="Q98" s="73"/>
      <c r="AG98" s="75"/>
    </row>
    <row r="99" spans="1:33" x14ac:dyDescent="0.2">
      <c r="B99" s="71" t="s">
        <v>296</v>
      </c>
      <c r="C99" s="3" t="s">
        <v>93</v>
      </c>
      <c r="E99" s="75">
        <f>E95-D95</f>
        <v>2.0639146169026681</v>
      </c>
      <c r="F99" s="75">
        <f>F95-D95</f>
        <v>3.5063521067301409</v>
      </c>
      <c r="G99" s="73"/>
      <c r="H99" s="3" t="s">
        <v>96</v>
      </c>
      <c r="J99" s="75">
        <f>J95-I95</f>
        <v>2.9485785166422538</v>
      </c>
      <c r="K99" s="75">
        <f>K95-I95</f>
        <v>4.1588039398193359</v>
      </c>
      <c r="L99" s="75"/>
      <c r="M99" s="3" t="s">
        <v>93</v>
      </c>
      <c r="O99" s="75">
        <f>O95-N95</f>
        <v>1.1849139531453439</v>
      </c>
      <c r="P99" s="75">
        <f>P95-N95</f>
        <v>1.4122069676717111</v>
      </c>
      <c r="Q99" s="73"/>
      <c r="R99" s="3" t="s">
        <v>96</v>
      </c>
      <c r="T99" s="75">
        <f>T95-S95</f>
        <v>3.1099443435668945</v>
      </c>
      <c r="U99" s="75">
        <f>U95-S95</f>
        <v>4.2061920166015625</v>
      </c>
      <c r="AG99" s="75"/>
    </row>
    <row r="100" spans="1:33" x14ac:dyDescent="0.2">
      <c r="B100" s="71"/>
      <c r="C100" s="3" t="s">
        <v>94</v>
      </c>
      <c r="E100" s="75">
        <f>E96-D96</f>
        <v>1.4084231058756522</v>
      </c>
      <c r="F100" s="75">
        <f>F96-D96</f>
        <v>2.585357666015625</v>
      </c>
      <c r="G100" s="73"/>
      <c r="H100" s="3" t="s">
        <v>97</v>
      </c>
      <c r="J100" s="75">
        <f>J96-I96</f>
        <v>2.4628276824951172</v>
      </c>
      <c r="K100" s="75">
        <f>K96-I96</f>
        <v>3.7084643046061174</v>
      </c>
      <c r="L100" s="75"/>
      <c r="M100" s="3" t="s">
        <v>94</v>
      </c>
      <c r="O100" s="75">
        <f>O96-N96</f>
        <v>2.2225666046142578</v>
      </c>
      <c r="P100" s="75">
        <f>P96-N96</f>
        <v>2.7194550832112618</v>
      </c>
      <c r="Q100" s="73"/>
      <c r="R100" s="3" t="s">
        <v>97</v>
      </c>
      <c r="T100" s="75">
        <f>T96-S96</f>
        <v>3.6571855545043945</v>
      </c>
      <c r="U100" s="75">
        <f>U96-S96</f>
        <v>4.3042240142822266</v>
      </c>
    </row>
    <row r="101" spans="1:33" x14ac:dyDescent="0.2">
      <c r="B101" s="71"/>
      <c r="C101" s="3" t="s">
        <v>95</v>
      </c>
      <c r="E101" s="75">
        <f>E97-D97</f>
        <v>1.009307861328125</v>
      </c>
      <c r="F101" s="75">
        <f>F97-D97</f>
        <v>2.1676610310872384</v>
      </c>
      <c r="G101" s="73"/>
      <c r="H101" s="3" t="s">
        <v>98</v>
      </c>
      <c r="J101" s="75">
        <f>J97-I97</f>
        <v>2.5813166300455705</v>
      </c>
      <c r="K101" s="75">
        <f>K97-I97</f>
        <v>3.9210338592529297</v>
      </c>
      <c r="L101" s="75"/>
      <c r="M101" s="3" t="s">
        <v>95</v>
      </c>
      <c r="O101" s="75">
        <f>O97-N97</f>
        <v>2.3567419052124023</v>
      </c>
      <c r="P101" s="75">
        <f>P97-N97</f>
        <v>3.0680665969848633</v>
      </c>
      <c r="Q101" s="73"/>
      <c r="R101" s="3" t="s">
        <v>98</v>
      </c>
      <c r="T101" s="75">
        <f>T97-S97</f>
        <v>3.0486745834350586</v>
      </c>
      <c r="U101" s="75">
        <f>U97-S97</f>
        <v>4.015655517578125</v>
      </c>
      <c r="AG101" s="75"/>
    </row>
    <row r="102" spans="1:33" x14ac:dyDescent="0.2">
      <c r="B102" s="7" t="s">
        <v>297</v>
      </c>
      <c r="C102" s="3" t="s">
        <v>308</v>
      </c>
      <c r="D102" s="75"/>
      <c r="E102" s="75">
        <f>AVERAGE(E99:E101)</f>
        <v>1.4938818613688152</v>
      </c>
      <c r="F102" s="75">
        <f>AVERAGE(F99:F101)</f>
        <v>2.7531236012776681</v>
      </c>
      <c r="G102" s="73"/>
      <c r="I102" s="75"/>
      <c r="J102" s="75"/>
      <c r="M102" s="3" t="s">
        <v>308</v>
      </c>
      <c r="N102" s="75"/>
      <c r="O102" s="75">
        <f>AVERAGE(O99:O101)</f>
        <v>1.9214074876573346</v>
      </c>
      <c r="P102" s="75">
        <f>AVERAGE(P99:P101)</f>
        <v>2.3999095492892786</v>
      </c>
      <c r="Q102" s="73"/>
      <c r="S102" s="75"/>
      <c r="T102" s="75"/>
      <c r="AG102" s="75"/>
    </row>
    <row r="103" spans="1:33" x14ac:dyDescent="0.2">
      <c r="D103" s="75"/>
      <c r="E103" s="75"/>
      <c r="F103" s="75"/>
      <c r="G103" s="73"/>
      <c r="L103" s="75"/>
      <c r="N103" s="75"/>
      <c r="O103" s="75"/>
      <c r="P103" s="75"/>
      <c r="Q103" s="73"/>
      <c r="AG103" s="75"/>
    </row>
    <row r="104" spans="1:33" ht="17" x14ac:dyDescent="0.2">
      <c r="B104" s="76" t="s">
        <v>299</v>
      </c>
      <c r="C104" s="3" t="s">
        <v>93</v>
      </c>
      <c r="D104" s="75"/>
      <c r="E104" s="75">
        <f>E99-E102</f>
        <v>0.57003275553385291</v>
      </c>
      <c r="F104" s="75">
        <f>F99-F102</f>
        <v>0.75322850545247277</v>
      </c>
      <c r="G104" s="73"/>
      <c r="H104" s="3" t="s">
        <v>96</v>
      </c>
      <c r="I104" s="75"/>
      <c r="J104" s="75">
        <f>J99-E102</f>
        <v>1.4546966552734386</v>
      </c>
      <c r="K104" s="75">
        <f>K99-F102</f>
        <v>1.4056803385416679</v>
      </c>
      <c r="L104" s="75"/>
      <c r="M104" s="3" t="s">
        <v>93</v>
      </c>
      <c r="N104" s="75"/>
      <c r="O104" s="75">
        <f>O99-O102</f>
        <v>-0.73649353451199073</v>
      </c>
      <c r="P104" s="75">
        <f>P99-P102</f>
        <v>-0.98770258161756752</v>
      </c>
      <c r="Q104" s="73"/>
      <c r="R104" s="3" t="s">
        <v>96</v>
      </c>
      <c r="S104" s="75"/>
      <c r="T104" s="75">
        <f>T99-O102</f>
        <v>1.1885368559095599</v>
      </c>
      <c r="U104" s="75">
        <f>U99-P102</f>
        <v>1.8062824673122839</v>
      </c>
      <c r="AG104" s="75"/>
    </row>
    <row r="105" spans="1:33" x14ac:dyDescent="0.2">
      <c r="C105" s="3" t="s">
        <v>94</v>
      </c>
      <c r="D105" s="75"/>
      <c r="E105" s="75">
        <f>E100-E102</f>
        <v>-8.5458755493162952E-2</v>
      </c>
      <c r="F105" s="75">
        <f>F100-F102</f>
        <v>-0.16776593526204309</v>
      </c>
      <c r="G105" s="73"/>
      <c r="H105" s="3" t="s">
        <v>97</v>
      </c>
      <c r="I105" s="75"/>
      <c r="J105" s="75">
        <f>J100-E102</f>
        <v>0.96894582112630201</v>
      </c>
      <c r="K105" s="75">
        <f>K100-F102</f>
        <v>0.95534070332844934</v>
      </c>
      <c r="L105" s="75"/>
      <c r="M105" s="3" t="s">
        <v>94</v>
      </c>
      <c r="N105" s="75"/>
      <c r="O105" s="75">
        <f>O100-O102</f>
        <v>0.30115911695692321</v>
      </c>
      <c r="P105" s="75">
        <f>P100-P102</f>
        <v>0.31954553392198326</v>
      </c>
      <c r="Q105" s="73"/>
      <c r="R105" s="3" t="s">
        <v>97</v>
      </c>
      <c r="S105" s="75"/>
      <c r="T105" s="75">
        <f>T100-O102</f>
        <v>1.7357780668470599</v>
      </c>
      <c r="U105" s="75">
        <f>U100-P102</f>
        <v>1.904314464992948</v>
      </c>
      <c r="AG105" s="75"/>
    </row>
    <row r="106" spans="1:33" x14ac:dyDescent="0.2">
      <c r="B106" s="76"/>
      <c r="C106" s="3" t="s">
        <v>95</v>
      </c>
      <c r="E106" s="75">
        <f>E101-E102</f>
        <v>-0.48457400004069018</v>
      </c>
      <c r="F106" s="75">
        <f>F101-F102</f>
        <v>-0.58546257019042969</v>
      </c>
      <c r="G106" s="73"/>
      <c r="H106" s="3" t="s">
        <v>98</v>
      </c>
      <c r="J106" s="75">
        <f>J101-E102</f>
        <v>1.0874347686767554</v>
      </c>
      <c r="K106" s="75">
        <f>K101-F102</f>
        <v>1.1679102579752616</v>
      </c>
      <c r="L106" s="75"/>
      <c r="M106" s="3" t="s">
        <v>95</v>
      </c>
      <c r="O106" s="75">
        <f>O101-O102</f>
        <v>0.43533441755506774</v>
      </c>
      <c r="P106" s="75">
        <f>P101-P102</f>
        <v>0.6681570476955847</v>
      </c>
      <c r="Q106" s="73"/>
      <c r="R106" s="3" t="s">
        <v>98</v>
      </c>
      <c r="T106" s="75">
        <f>T101-O102</f>
        <v>1.127267095777724</v>
      </c>
      <c r="U106" s="75">
        <f>U101-P102</f>
        <v>1.6157459682888464</v>
      </c>
      <c r="AG106" s="75"/>
    </row>
    <row r="107" spans="1:33" x14ac:dyDescent="0.2">
      <c r="B107" s="76"/>
      <c r="D107" s="75"/>
      <c r="E107" s="75"/>
      <c r="F107" s="75"/>
      <c r="G107" s="73"/>
      <c r="I107" s="75"/>
      <c r="J107" s="75"/>
      <c r="N107" s="75"/>
      <c r="O107" s="75"/>
      <c r="P107" s="75"/>
      <c r="Q107" s="73"/>
      <c r="S107" s="75"/>
      <c r="T107" s="75"/>
      <c r="AG107" s="75"/>
    </row>
    <row r="108" spans="1:33" ht="17" x14ac:dyDescent="0.2">
      <c r="A108" s="79" t="s">
        <v>108</v>
      </c>
      <c r="B108" s="82" t="s">
        <v>300</v>
      </c>
      <c r="C108" s="3" t="s">
        <v>93</v>
      </c>
      <c r="D108" s="75"/>
      <c r="E108" s="80">
        <f t="shared" ref="E108:F110" si="10">2^-E104</f>
        <v>0.6736014945374541</v>
      </c>
      <c r="F108" s="80">
        <f t="shared" si="10"/>
        <v>0.59327442389008544</v>
      </c>
      <c r="G108" s="73"/>
      <c r="H108" s="3" t="s">
        <v>96</v>
      </c>
      <c r="I108" s="75"/>
      <c r="J108" s="80">
        <f t="shared" ref="J108:K110" si="11">2^-J104</f>
        <v>0.36483178845516712</v>
      </c>
      <c r="K108" s="80">
        <f t="shared" si="11"/>
        <v>0.37744011319203313</v>
      </c>
      <c r="M108" s="3" t="s">
        <v>93</v>
      </c>
      <c r="N108" s="75"/>
      <c r="O108" s="80">
        <f t="shared" ref="O108:P110" si="12">2^-O104</f>
        <v>1.6661214111798954</v>
      </c>
      <c r="P108" s="80">
        <f t="shared" si="12"/>
        <v>1.983024609464958</v>
      </c>
      <c r="Q108" s="73"/>
      <c r="R108" s="3" t="s">
        <v>96</v>
      </c>
      <c r="S108" s="75"/>
      <c r="T108" s="80">
        <f t="shared" ref="T108:U110" si="13">2^-T104</f>
        <v>0.43874760159581239</v>
      </c>
      <c r="U108" s="80">
        <f t="shared" si="13"/>
        <v>0.28592675581434174</v>
      </c>
      <c r="AG108" s="75"/>
    </row>
    <row r="109" spans="1:33" x14ac:dyDescent="0.2">
      <c r="B109" s="78"/>
      <c r="C109" s="3" t="s">
        <v>94</v>
      </c>
      <c r="D109" s="75"/>
      <c r="E109" s="80">
        <f t="shared" si="10"/>
        <v>1.0610250778721046</v>
      </c>
      <c r="F109" s="80">
        <f t="shared" si="10"/>
        <v>1.1233176397177351</v>
      </c>
      <c r="G109" s="73"/>
      <c r="H109" s="3" t="s">
        <v>97</v>
      </c>
      <c r="I109" s="75"/>
      <c r="J109" s="80">
        <f t="shared" si="11"/>
        <v>0.51087922652143392</v>
      </c>
      <c r="K109" s="80">
        <f t="shared" si="11"/>
        <v>0.51571978414710518</v>
      </c>
      <c r="L109" s="75"/>
      <c r="M109" s="3" t="s">
        <v>94</v>
      </c>
      <c r="N109" s="75"/>
      <c r="O109" s="80">
        <f t="shared" si="12"/>
        <v>0.81160006347675062</v>
      </c>
      <c r="P109" s="80">
        <f t="shared" si="12"/>
        <v>0.80132226386853478</v>
      </c>
      <c r="Q109" s="73"/>
      <c r="R109" s="3" t="s">
        <v>97</v>
      </c>
      <c r="S109" s="75"/>
      <c r="T109" s="80">
        <f t="shared" si="13"/>
        <v>0.30024704102357158</v>
      </c>
      <c r="U109" s="80">
        <f t="shared" si="13"/>
        <v>0.2671432620995276</v>
      </c>
      <c r="AG109" s="75"/>
    </row>
    <row r="110" spans="1:33" x14ac:dyDescent="0.2">
      <c r="A110" s="79"/>
      <c r="B110" s="82"/>
      <c r="C110" s="3" t="s">
        <v>95</v>
      </c>
      <c r="E110" s="80">
        <f t="shared" si="10"/>
        <v>1.3991726559514934</v>
      </c>
      <c r="F110" s="80">
        <f t="shared" si="10"/>
        <v>1.5005200227344531</v>
      </c>
      <c r="G110" s="73"/>
      <c r="H110" s="3" t="s">
        <v>98</v>
      </c>
      <c r="J110" s="80">
        <f t="shared" si="11"/>
        <v>0.47059739228919867</v>
      </c>
      <c r="K110" s="80">
        <f t="shared" si="11"/>
        <v>0.44506555081473509</v>
      </c>
      <c r="L110" s="75"/>
      <c r="M110" s="3" t="s">
        <v>95</v>
      </c>
      <c r="O110" s="80">
        <f t="shared" si="12"/>
        <v>0.73952231304995797</v>
      </c>
      <c r="P110" s="80">
        <f t="shared" si="12"/>
        <v>0.6293100781111437</v>
      </c>
      <c r="Q110" s="73"/>
      <c r="R110" s="3" t="s">
        <v>98</v>
      </c>
      <c r="T110" s="80">
        <f t="shared" si="13"/>
        <v>0.45778208310576129</v>
      </c>
      <c r="U110" s="80">
        <f t="shared" si="13"/>
        <v>0.32629618654189874</v>
      </c>
      <c r="AG110" s="75"/>
    </row>
    <row r="111" spans="1:33" x14ac:dyDescent="0.2">
      <c r="A111" s="79"/>
      <c r="B111" s="82"/>
      <c r="AG111" s="75"/>
    </row>
    <row r="112" spans="1:33" x14ac:dyDescent="0.2">
      <c r="A112" s="79"/>
      <c r="B112" s="82"/>
      <c r="I112" s="75"/>
      <c r="AG112" s="80"/>
    </row>
    <row r="113" spans="1:33" x14ac:dyDescent="0.2">
      <c r="A113" s="79"/>
      <c r="B113" s="7"/>
      <c r="R113" s="75"/>
      <c r="AG113" s="80"/>
    </row>
    <row r="114" spans="1:33" x14ac:dyDescent="0.2">
      <c r="B114" s="7"/>
      <c r="C114" s="4"/>
      <c r="G114" s="73"/>
      <c r="AG114" s="80"/>
    </row>
    <row r="115" spans="1:33" s="88" customFormat="1" ht="51" x14ac:dyDescent="0.2">
      <c r="A115" s="86" t="s">
        <v>333</v>
      </c>
      <c r="B115" s="87"/>
      <c r="D115" s="89" t="s">
        <v>267</v>
      </c>
      <c r="E115" s="89" t="s">
        <v>333</v>
      </c>
      <c r="F115" s="90"/>
      <c r="H115" s="89" t="s">
        <v>267</v>
      </c>
      <c r="I115" s="89" t="s">
        <v>333</v>
      </c>
      <c r="P115" s="91"/>
      <c r="AE115" s="91"/>
    </row>
    <row r="116" spans="1:33" x14ac:dyDescent="0.2">
      <c r="B116" s="71" t="s">
        <v>270</v>
      </c>
      <c r="C116" s="3" t="s">
        <v>271</v>
      </c>
      <c r="D116" s="75">
        <v>18.847640991210938</v>
      </c>
      <c r="E116" s="75">
        <v>25.09028434753418</v>
      </c>
      <c r="F116" s="73"/>
      <c r="G116" s="3" t="s">
        <v>272</v>
      </c>
      <c r="H116" s="75">
        <v>19.426921844482422</v>
      </c>
      <c r="I116" s="75">
        <v>23.504150390625</v>
      </c>
      <c r="P116" s="80"/>
    </row>
    <row r="117" spans="1:33" x14ac:dyDescent="0.2">
      <c r="B117" s="71"/>
      <c r="C117" s="3" t="s">
        <v>273</v>
      </c>
      <c r="D117" s="75">
        <v>18.420421600341797</v>
      </c>
      <c r="E117" s="75">
        <v>24.949731826782227</v>
      </c>
      <c r="F117" s="73"/>
      <c r="G117" s="3" t="s">
        <v>274</v>
      </c>
      <c r="H117" s="75">
        <v>19.465360641479492</v>
      </c>
      <c r="I117" s="75">
        <v>23.820850372314453</v>
      </c>
      <c r="P117" s="80"/>
    </row>
    <row r="118" spans="1:33" x14ac:dyDescent="0.2">
      <c r="B118" s="71"/>
      <c r="C118" s="3" t="s">
        <v>275</v>
      </c>
      <c r="D118" s="75">
        <v>18.548913955688477</v>
      </c>
      <c r="F118" s="73"/>
      <c r="G118" s="3" t="s">
        <v>276</v>
      </c>
      <c r="H118" s="75">
        <v>19.293180465698242</v>
      </c>
      <c r="P118" s="80"/>
    </row>
    <row r="119" spans="1:33" x14ac:dyDescent="0.2">
      <c r="B119" s="71"/>
      <c r="C119" s="3" t="s">
        <v>277</v>
      </c>
      <c r="D119" s="75">
        <v>19.76618766784668</v>
      </c>
      <c r="E119" s="75">
        <v>25.204921722412109</v>
      </c>
      <c r="F119" s="73"/>
      <c r="G119" s="3" t="s">
        <v>278</v>
      </c>
      <c r="H119" s="75">
        <v>20.643592834472656</v>
      </c>
      <c r="I119" s="75">
        <v>24.035924911499023</v>
      </c>
    </row>
    <row r="120" spans="1:33" x14ac:dyDescent="0.2">
      <c r="B120" s="71"/>
      <c r="C120" s="3" t="s">
        <v>279</v>
      </c>
      <c r="D120" s="75">
        <v>19.898477554321289</v>
      </c>
      <c r="E120" s="75">
        <v>25.202316284179688</v>
      </c>
      <c r="F120" s="73"/>
      <c r="G120" s="3" t="s">
        <v>280</v>
      </c>
      <c r="H120" s="75">
        <v>20.582132339477539</v>
      </c>
      <c r="I120" s="75">
        <v>24.19682502746582</v>
      </c>
    </row>
    <row r="121" spans="1:33" x14ac:dyDescent="0.2">
      <c r="B121" s="71"/>
      <c r="C121" s="3" t="s">
        <v>281</v>
      </c>
      <c r="D121" s="75">
        <v>19.531160354614258</v>
      </c>
      <c r="F121" s="73"/>
      <c r="G121" s="3" t="s">
        <v>282</v>
      </c>
      <c r="H121" s="75">
        <v>20.674575805664062</v>
      </c>
    </row>
    <row r="122" spans="1:33" x14ac:dyDescent="0.2">
      <c r="B122" s="71"/>
      <c r="C122" s="3" t="s">
        <v>283</v>
      </c>
      <c r="D122" s="75">
        <v>19.794998168945312</v>
      </c>
      <c r="E122" s="75">
        <v>25.112606048583984</v>
      </c>
      <c r="F122" s="73"/>
      <c r="G122" s="3" t="s">
        <v>284</v>
      </c>
      <c r="H122" s="75">
        <v>19.022802352905273</v>
      </c>
      <c r="I122" s="75">
        <v>23.146881103515625</v>
      </c>
    </row>
    <row r="123" spans="1:33" x14ac:dyDescent="0.2">
      <c r="B123" s="71"/>
      <c r="C123" s="3" t="s">
        <v>285</v>
      </c>
      <c r="D123" s="75">
        <v>19.670902252197266</v>
      </c>
      <c r="E123" s="75">
        <v>25.118453979492188</v>
      </c>
      <c r="F123" s="73"/>
      <c r="G123" s="3" t="s">
        <v>286</v>
      </c>
      <c r="H123" s="75">
        <v>18.949909210205078</v>
      </c>
      <c r="I123" s="75">
        <v>23.192209243774414</v>
      </c>
    </row>
    <row r="124" spans="1:33" x14ac:dyDescent="0.2">
      <c r="B124" s="71"/>
      <c r="C124" s="3" t="s">
        <v>287</v>
      </c>
      <c r="D124" s="75">
        <v>19.72279167175293</v>
      </c>
      <c r="F124" s="73"/>
      <c r="G124" s="3" t="s">
        <v>288</v>
      </c>
      <c r="H124" s="75">
        <v>18.969869613647461</v>
      </c>
    </row>
    <row r="125" spans="1:33" x14ac:dyDescent="0.2">
      <c r="B125" s="71"/>
      <c r="C125" s="3" t="s">
        <v>289</v>
      </c>
      <c r="D125" s="75">
        <v>19.439159393310547</v>
      </c>
      <c r="E125" s="75">
        <v>24.520479202270508</v>
      </c>
      <c r="F125" s="73"/>
      <c r="G125" s="3" t="s">
        <v>290</v>
      </c>
      <c r="H125" s="75">
        <v>19.982608795166016</v>
      </c>
      <c r="I125" s="75">
        <v>23.739845275878906</v>
      </c>
    </row>
    <row r="126" spans="1:33" x14ac:dyDescent="0.2">
      <c r="B126" s="71"/>
      <c r="C126" s="3" t="s">
        <v>291</v>
      </c>
      <c r="D126" s="75">
        <v>19.479736328125</v>
      </c>
      <c r="E126" s="75">
        <v>24.502744674682617</v>
      </c>
      <c r="F126" s="73"/>
      <c r="G126" s="3" t="s">
        <v>292</v>
      </c>
      <c r="H126" s="75">
        <v>19.972164154052734</v>
      </c>
      <c r="I126" s="75">
        <v>23.633485794067383</v>
      </c>
    </row>
    <row r="127" spans="1:33" x14ac:dyDescent="0.2">
      <c r="B127" s="71"/>
      <c r="C127" s="3" t="s">
        <v>293</v>
      </c>
      <c r="D127" s="75">
        <v>19.460908889770508</v>
      </c>
      <c r="F127" s="73"/>
      <c r="G127" s="3" t="s">
        <v>294</v>
      </c>
      <c r="H127" s="75">
        <v>20.021228790283203</v>
      </c>
    </row>
    <row r="128" spans="1:33" x14ac:dyDescent="0.2">
      <c r="B128" s="7"/>
      <c r="F128" s="73"/>
    </row>
    <row r="129" spans="2:9" x14ac:dyDescent="0.2">
      <c r="B129" s="71" t="s">
        <v>295</v>
      </c>
      <c r="C129" s="3" t="s">
        <v>93</v>
      </c>
      <c r="D129" s="75">
        <f>AVERAGE(D116:D118)</f>
        <v>18.605658849080402</v>
      </c>
      <c r="E129" s="75">
        <f>AVERAGE(E116:E118)</f>
        <v>25.020008087158203</v>
      </c>
      <c r="F129" s="73"/>
      <c r="G129" s="3" t="s">
        <v>96</v>
      </c>
      <c r="H129" s="75">
        <f>AVERAGE(H116:H118)</f>
        <v>19.395154317220051</v>
      </c>
      <c r="I129" s="75">
        <f>AVERAGE(I116:I118)</f>
        <v>23.662500381469727</v>
      </c>
    </row>
    <row r="130" spans="2:9" x14ac:dyDescent="0.2">
      <c r="B130" s="71"/>
      <c r="C130" s="3" t="s">
        <v>94</v>
      </c>
      <c r="D130" s="75">
        <f>AVERAGE(D119:D121)</f>
        <v>19.73194185892741</v>
      </c>
      <c r="E130" s="75">
        <f>AVERAGE(E119:E121)</f>
        <v>25.203619003295898</v>
      </c>
      <c r="F130" s="73"/>
      <c r="G130" s="3" t="s">
        <v>97</v>
      </c>
      <c r="H130" s="75">
        <f>AVERAGE(H119:H121)</f>
        <v>20.633433659871418</v>
      </c>
      <c r="I130" s="75">
        <f>AVERAGE(I119:I121)</f>
        <v>24.116374969482422</v>
      </c>
    </row>
    <row r="131" spans="2:9" x14ac:dyDescent="0.2">
      <c r="B131" s="71"/>
      <c r="C131" s="3" t="s">
        <v>95</v>
      </c>
      <c r="D131" s="75">
        <f>AVERAGE(D122:D124)</f>
        <v>19.729564030965168</v>
      </c>
      <c r="E131" s="75">
        <f>AVERAGE(E122:E124)</f>
        <v>25.115530014038086</v>
      </c>
      <c r="F131" s="73"/>
      <c r="G131" s="3" t="s">
        <v>98</v>
      </c>
      <c r="H131" s="75">
        <f>AVERAGE(H122:H124)</f>
        <v>18.980860392252605</v>
      </c>
      <c r="I131" s="75">
        <f>AVERAGE(I122:I124)</f>
        <v>23.16954517364502</v>
      </c>
    </row>
    <row r="132" spans="2:9" x14ac:dyDescent="0.2">
      <c r="B132" s="71"/>
      <c r="C132" s="3" t="s">
        <v>204</v>
      </c>
      <c r="D132" s="75">
        <f>AVERAGE(D125:D127)</f>
        <v>19.459934870402019</v>
      </c>
      <c r="E132" s="75">
        <f>AVERAGE(E125:E127)</f>
        <v>24.511611938476562</v>
      </c>
      <c r="F132" s="73"/>
      <c r="G132" s="3" t="s">
        <v>206</v>
      </c>
      <c r="H132" s="75">
        <f>AVERAGE(H125:H127)</f>
        <v>19.992000579833984</v>
      </c>
      <c r="I132" s="75">
        <f>AVERAGE(I125:I127)</f>
        <v>23.686665534973145</v>
      </c>
    </row>
    <row r="133" spans="2:9" x14ac:dyDescent="0.2">
      <c r="B133" s="71"/>
      <c r="F133" s="73"/>
    </row>
    <row r="134" spans="2:9" x14ac:dyDescent="0.2">
      <c r="B134" s="71" t="s">
        <v>296</v>
      </c>
      <c r="C134" s="3" t="s">
        <v>93</v>
      </c>
      <c r="E134" s="75">
        <f>E129-D129</f>
        <v>6.4143492380778007</v>
      </c>
      <c r="F134" s="73"/>
      <c r="G134" s="3" t="s">
        <v>96</v>
      </c>
      <c r="I134" s="75">
        <f>I129-H129</f>
        <v>4.2673460642496757</v>
      </c>
    </row>
    <row r="135" spans="2:9" x14ac:dyDescent="0.2">
      <c r="B135" s="71"/>
      <c r="C135" s="3" t="s">
        <v>94</v>
      </c>
      <c r="E135" s="75">
        <f>E130-D130</f>
        <v>5.4716771443684884</v>
      </c>
      <c r="F135" s="73"/>
      <c r="G135" s="3" t="s">
        <v>97</v>
      </c>
      <c r="I135" s="75">
        <f t="shared" ref="I135:I137" si="14">I130-H130</f>
        <v>3.4829413096110038</v>
      </c>
    </row>
    <row r="136" spans="2:9" x14ac:dyDescent="0.2">
      <c r="B136" s="71"/>
      <c r="C136" s="3" t="s">
        <v>95</v>
      </c>
      <c r="E136" s="75">
        <f>E131-D131</f>
        <v>5.3859659830729179</v>
      </c>
      <c r="F136" s="73"/>
      <c r="G136" s="3" t="s">
        <v>98</v>
      </c>
      <c r="I136" s="75">
        <f t="shared" si="14"/>
        <v>4.1886847813924142</v>
      </c>
    </row>
    <row r="137" spans="2:9" x14ac:dyDescent="0.2">
      <c r="B137" s="71"/>
      <c r="C137" s="3" t="s">
        <v>204</v>
      </c>
      <c r="D137" s="75"/>
      <c r="E137" s="75">
        <f>E132-D132</f>
        <v>5.0516770680745431</v>
      </c>
      <c r="F137" s="73"/>
      <c r="G137" s="3" t="s">
        <v>206</v>
      </c>
      <c r="I137" s="75">
        <f t="shared" si="14"/>
        <v>3.6946649551391602</v>
      </c>
    </row>
    <row r="138" spans="2:9" x14ac:dyDescent="0.2">
      <c r="B138" s="7" t="s">
        <v>297</v>
      </c>
      <c r="C138" s="3" t="s">
        <v>308</v>
      </c>
      <c r="D138" s="75"/>
      <c r="E138" s="75">
        <f>AVERAGE(E134:E137)</f>
        <v>5.5809173583984375</v>
      </c>
      <c r="F138" s="73"/>
      <c r="H138" s="75"/>
      <c r="I138" s="75"/>
    </row>
    <row r="139" spans="2:9" x14ac:dyDescent="0.2">
      <c r="B139" s="76"/>
      <c r="D139" s="75"/>
      <c r="E139" s="75"/>
      <c r="F139" s="73"/>
    </row>
    <row r="140" spans="2:9" ht="17" x14ac:dyDescent="0.2">
      <c r="B140" s="76" t="s">
        <v>299</v>
      </c>
      <c r="C140" s="3" t="s">
        <v>93</v>
      </c>
      <c r="D140" s="75"/>
      <c r="E140" s="75">
        <f>E134-E138</f>
        <v>0.83343187967936316</v>
      </c>
      <c r="F140" s="73"/>
      <c r="G140" s="3" t="s">
        <v>96</v>
      </c>
      <c r="H140" s="75"/>
      <c r="I140" s="75">
        <f>I134-E138</f>
        <v>-1.3135712941487618</v>
      </c>
    </row>
    <row r="141" spans="2:9" x14ac:dyDescent="0.2">
      <c r="B141" s="76"/>
      <c r="C141" s="3" t="s">
        <v>94</v>
      </c>
      <c r="D141" s="75"/>
      <c r="E141" s="75">
        <f>E135-E138</f>
        <v>-0.1092402140299491</v>
      </c>
      <c r="F141" s="73"/>
      <c r="G141" s="3" t="s">
        <v>97</v>
      </c>
      <c r="H141" s="75"/>
      <c r="I141" s="75">
        <f>I135-E138</f>
        <v>-2.0979760487874337</v>
      </c>
    </row>
    <row r="142" spans="2:9" x14ac:dyDescent="0.2">
      <c r="B142" s="76"/>
      <c r="C142" s="3" t="s">
        <v>95</v>
      </c>
      <c r="E142" s="75">
        <f>E136-E138</f>
        <v>-0.19495137532551965</v>
      </c>
      <c r="F142" s="73"/>
      <c r="G142" s="3" t="s">
        <v>98</v>
      </c>
      <c r="I142" s="75">
        <f>I136-E138</f>
        <v>-1.3922325770060233</v>
      </c>
    </row>
    <row r="143" spans="2:9" x14ac:dyDescent="0.2">
      <c r="B143" s="76"/>
      <c r="C143" s="3" t="s">
        <v>204</v>
      </c>
      <c r="D143" s="75"/>
      <c r="E143" s="75">
        <f>E137-E138</f>
        <v>-0.52924029032389441</v>
      </c>
      <c r="F143" s="73"/>
      <c r="G143" s="3" t="s">
        <v>206</v>
      </c>
      <c r="I143" s="75">
        <f>I137-E138</f>
        <v>-1.8862524032592773</v>
      </c>
    </row>
    <row r="144" spans="2:9" x14ac:dyDescent="0.2">
      <c r="B144" s="78"/>
      <c r="D144" s="75"/>
      <c r="E144" s="75"/>
      <c r="F144" s="73"/>
      <c r="H144" s="75"/>
      <c r="I144" s="75"/>
    </row>
    <row r="145" spans="1:14" ht="17" x14ac:dyDescent="0.2">
      <c r="A145" s="79" t="s">
        <v>108</v>
      </c>
      <c r="B145" s="82" t="s">
        <v>300</v>
      </c>
      <c r="C145" s="3" t="s">
        <v>93</v>
      </c>
      <c r="D145" s="75"/>
      <c r="E145" s="80">
        <f>2^-E140</f>
        <v>0.56119268938798639</v>
      </c>
      <c r="F145" s="73"/>
      <c r="G145" s="3" t="s">
        <v>96</v>
      </c>
      <c r="H145" s="75"/>
      <c r="I145" s="80">
        <f>2^-I140</f>
        <v>2.4855606281766476</v>
      </c>
    </row>
    <row r="146" spans="1:14" x14ac:dyDescent="0.2">
      <c r="A146" s="79"/>
      <c r="B146" s="82"/>
      <c r="C146" s="3" t="s">
        <v>94</v>
      </c>
      <c r="D146" s="75"/>
      <c r="E146" s="80">
        <f t="shared" ref="E146:E148" si="15">2^-E141</f>
        <v>1.0786600176029801</v>
      </c>
      <c r="F146" s="73"/>
      <c r="G146" s="3" t="s">
        <v>97</v>
      </c>
      <c r="H146" s="75"/>
      <c r="I146" s="80">
        <f>2^-I141</f>
        <v>4.2810837197827407</v>
      </c>
    </row>
    <row r="147" spans="1:14" x14ac:dyDescent="0.2">
      <c r="A147" s="79"/>
      <c r="B147" s="82"/>
      <c r="C147" s="3" t="s">
        <v>95</v>
      </c>
      <c r="E147" s="80">
        <f t="shared" si="15"/>
        <v>1.1446855794016215</v>
      </c>
      <c r="F147" s="73"/>
      <c r="G147" s="3" t="s">
        <v>98</v>
      </c>
      <c r="I147" s="80">
        <f>2^-I142</f>
        <v>2.6248456266930313</v>
      </c>
    </row>
    <row r="148" spans="1:14" x14ac:dyDescent="0.2">
      <c r="A148" s="79"/>
      <c r="B148" s="7"/>
      <c r="C148" s="3" t="s">
        <v>204</v>
      </c>
      <c r="D148" s="75"/>
      <c r="E148" s="80">
        <f t="shared" si="15"/>
        <v>1.4431690361161091</v>
      </c>
      <c r="F148" s="73"/>
      <c r="G148" s="3" t="s">
        <v>206</v>
      </c>
      <c r="I148" s="80">
        <f>2^-I143</f>
        <v>3.6967369869901976</v>
      </c>
    </row>
    <row r="152" spans="1:14" x14ac:dyDescent="0.2">
      <c r="B152" s="7"/>
      <c r="C152" s="4"/>
      <c r="G152" s="73"/>
    </row>
    <row r="153" spans="1:14" s="88" customFormat="1" ht="51" x14ac:dyDescent="0.2">
      <c r="A153" s="86" t="s">
        <v>334</v>
      </c>
      <c r="B153" s="87"/>
      <c r="D153" s="89" t="s">
        <v>267</v>
      </c>
      <c r="E153" s="89" t="s">
        <v>335</v>
      </c>
      <c r="F153" s="92" t="s">
        <v>336</v>
      </c>
      <c r="G153" s="92" t="s">
        <v>337</v>
      </c>
      <c r="K153" s="89" t="s">
        <v>267</v>
      </c>
      <c r="L153" s="89" t="s">
        <v>338</v>
      </c>
      <c r="M153" s="92" t="s">
        <v>339</v>
      </c>
      <c r="N153" s="92" t="s">
        <v>340</v>
      </c>
    </row>
    <row r="154" spans="1:14" x14ac:dyDescent="0.2">
      <c r="B154" s="71" t="s">
        <v>270</v>
      </c>
      <c r="C154" s="3" t="s">
        <v>271</v>
      </c>
      <c r="D154" s="75">
        <v>18.847640991210938</v>
      </c>
      <c r="E154" s="75">
        <v>22.46544075012207</v>
      </c>
      <c r="F154" s="75">
        <v>23.610372543334961</v>
      </c>
      <c r="G154" s="75">
        <v>26.460542678833008</v>
      </c>
      <c r="J154" s="3" t="s">
        <v>272</v>
      </c>
      <c r="K154" s="75">
        <v>19.426921844482422</v>
      </c>
      <c r="L154" s="75">
        <v>24.11973762512207</v>
      </c>
      <c r="M154" s="75">
        <v>26.361104965209961</v>
      </c>
      <c r="N154" s="75">
        <v>25.509725570678711</v>
      </c>
    </row>
    <row r="155" spans="1:14" x14ac:dyDescent="0.2">
      <c r="B155" s="71"/>
      <c r="C155" s="3" t="s">
        <v>273</v>
      </c>
      <c r="D155" s="75">
        <v>18.420421600341797</v>
      </c>
      <c r="E155" s="75">
        <v>22.42133903503418</v>
      </c>
      <c r="F155" s="75">
        <v>23.219902038574219</v>
      </c>
      <c r="G155" s="75">
        <v>26.297248840332031</v>
      </c>
      <c r="J155" s="3" t="s">
        <v>274</v>
      </c>
      <c r="K155" s="75">
        <v>19.465360641479492</v>
      </c>
      <c r="L155" s="75">
        <v>24.051277160644531</v>
      </c>
      <c r="M155" s="75">
        <v>26.268749237060547</v>
      </c>
      <c r="N155" s="75">
        <v>25.53570556640625</v>
      </c>
    </row>
    <row r="156" spans="1:14" x14ac:dyDescent="0.2">
      <c r="B156" s="71"/>
      <c r="C156" s="3" t="s">
        <v>275</v>
      </c>
      <c r="D156" s="75">
        <v>18.548913955688477</v>
      </c>
      <c r="F156" s="73"/>
      <c r="J156" s="3" t="s">
        <v>276</v>
      </c>
      <c r="K156" s="75">
        <v>19.293180465698242</v>
      </c>
      <c r="N156" s="75"/>
    </row>
    <row r="157" spans="1:14" x14ac:dyDescent="0.2">
      <c r="B157" s="71"/>
      <c r="C157" s="3" t="s">
        <v>277</v>
      </c>
      <c r="D157" s="75">
        <v>19.76618766784668</v>
      </c>
      <c r="E157" s="75">
        <v>24.185636520385742</v>
      </c>
      <c r="F157" s="75">
        <v>24.644987106323242</v>
      </c>
      <c r="G157" s="75">
        <v>28.795139312744141</v>
      </c>
      <c r="J157" s="3" t="s">
        <v>278</v>
      </c>
      <c r="K157" s="75">
        <v>20.643592834472656</v>
      </c>
      <c r="L157" s="75">
        <v>26.105892181396484</v>
      </c>
      <c r="M157" s="75">
        <v>28.569156646728516</v>
      </c>
      <c r="N157" s="75">
        <v>27.021907806396484</v>
      </c>
    </row>
    <row r="158" spans="1:14" x14ac:dyDescent="0.2">
      <c r="B158" s="71"/>
      <c r="C158" s="3" t="s">
        <v>279</v>
      </c>
      <c r="D158" s="75">
        <v>19.898477554321289</v>
      </c>
      <c r="E158" s="75">
        <v>24.198535919189453</v>
      </c>
      <c r="F158" s="75">
        <v>24.763118743896484</v>
      </c>
      <c r="G158" s="75">
        <v>28.486850738525391</v>
      </c>
      <c r="J158" s="3" t="s">
        <v>280</v>
      </c>
      <c r="K158" s="75">
        <v>20.582132339477539</v>
      </c>
      <c r="L158" s="75">
        <v>26.224338531494141</v>
      </c>
      <c r="M158" s="75">
        <v>28.154499053955078</v>
      </c>
      <c r="N158" s="75">
        <v>27.081657409667969</v>
      </c>
    </row>
    <row r="159" spans="1:14" x14ac:dyDescent="0.2">
      <c r="B159" s="71"/>
      <c r="C159" s="3" t="s">
        <v>281</v>
      </c>
      <c r="D159" s="75">
        <v>19.531160354614258</v>
      </c>
      <c r="F159" s="73"/>
      <c r="J159" s="3" t="s">
        <v>282</v>
      </c>
      <c r="K159" s="75">
        <v>20.674575805664062</v>
      </c>
      <c r="N159" s="75"/>
    </row>
    <row r="160" spans="1:14" x14ac:dyDescent="0.2">
      <c r="B160" s="71"/>
      <c r="C160" s="3" t="s">
        <v>283</v>
      </c>
      <c r="D160" s="75">
        <v>19.794998168945312</v>
      </c>
      <c r="E160" s="75">
        <v>25.343194961547852</v>
      </c>
      <c r="F160" s="75">
        <v>25.929523468017578</v>
      </c>
      <c r="G160" s="75">
        <v>26.934598922729492</v>
      </c>
      <c r="J160" s="3" t="s">
        <v>284</v>
      </c>
      <c r="K160" s="75">
        <v>19.022802352905273</v>
      </c>
      <c r="L160" s="75">
        <v>24.672258377075195</v>
      </c>
      <c r="M160" s="75">
        <v>28.29864501953125</v>
      </c>
      <c r="N160" s="75">
        <v>24.811386108398438</v>
      </c>
    </row>
    <row r="161" spans="2:15" x14ac:dyDescent="0.2">
      <c r="B161" s="71"/>
      <c r="C161" s="3" t="s">
        <v>285</v>
      </c>
      <c r="D161" s="75">
        <v>19.670902252197266</v>
      </c>
      <c r="E161" s="75">
        <v>25.412561416625977</v>
      </c>
      <c r="F161" s="75">
        <v>26.101520538330078</v>
      </c>
      <c r="G161" s="75">
        <v>26.87000846862793</v>
      </c>
      <c r="J161" s="3" t="s">
        <v>286</v>
      </c>
      <c r="K161" s="75">
        <v>18.949909210205078</v>
      </c>
      <c r="L161" s="75">
        <v>24.644659042358398</v>
      </c>
      <c r="M161" s="75">
        <v>28.092161178588867</v>
      </c>
      <c r="N161" s="75">
        <v>24.784149169921875</v>
      </c>
      <c r="O161" s="75"/>
    </row>
    <row r="162" spans="2:15" x14ac:dyDescent="0.2">
      <c r="B162" s="71"/>
      <c r="C162" s="3" t="s">
        <v>287</v>
      </c>
      <c r="D162" s="75">
        <v>19.72279167175293</v>
      </c>
      <c r="F162" s="73"/>
      <c r="J162" s="3" t="s">
        <v>288</v>
      </c>
      <c r="K162" s="75">
        <v>18.969869613647461</v>
      </c>
      <c r="N162" s="75"/>
      <c r="O162" s="75"/>
    </row>
    <row r="163" spans="2:15" x14ac:dyDescent="0.2">
      <c r="B163" s="71"/>
      <c r="C163" s="3" t="s">
        <v>289</v>
      </c>
      <c r="D163" s="75">
        <v>19.439159393310547</v>
      </c>
      <c r="E163" s="75">
        <v>23.625593185424805</v>
      </c>
      <c r="F163" s="75">
        <v>24.175716400146484</v>
      </c>
      <c r="G163" s="75">
        <v>27.422515869140625</v>
      </c>
      <c r="J163" s="3" t="s">
        <v>290</v>
      </c>
      <c r="K163" s="75">
        <v>19.982608795166016</v>
      </c>
      <c r="L163" s="75">
        <v>25.09446907043457</v>
      </c>
      <c r="M163" s="75">
        <v>27.519525527954102</v>
      </c>
      <c r="N163" s="75">
        <v>25.776088714599609</v>
      </c>
      <c r="O163" s="75"/>
    </row>
    <row r="164" spans="2:15" x14ac:dyDescent="0.2">
      <c r="B164" s="71"/>
      <c r="C164" s="3" t="s">
        <v>291</v>
      </c>
      <c r="D164" s="75">
        <v>19.479736328125</v>
      </c>
      <c r="E164" s="75">
        <v>23.545534133911133</v>
      </c>
      <c r="F164" s="75">
        <v>24.014188766479492</v>
      </c>
      <c r="G164" s="75">
        <v>27.428485870361328</v>
      </c>
      <c r="J164" s="3" t="s">
        <v>292</v>
      </c>
      <c r="K164" s="75">
        <v>19.972164154052734</v>
      </c>
      <c r="L164" s="75">
        <v>25.215286254882812</v>
      </c>
      <c r="M164" s="75">
        <v>27.509651184082031</v>
      </c>
      <c r="N164" s="75">
        <v>26.021150588989258</v>
      </c>
      <c r="O164" s="75"/>
    </row>
    <row r="165" spans="2:15" x14ac:dyDescent="0.2">
      <c r="B165" s="71"/>
      <c r="C165" s="3" t="s">
        <v>293</v>
      </c>
      <c r="D165" s="75">
        <v>19.460908889770508</v>
      </c>
      <c r="E165" s="75"/>
      <c r="F165" s="73"/>
      <c r="J165" s="3" t="s">
        <v>294</v>
      </c>
      <c r="K165" s="75">
        <v>20.021228790283203</v>
      </c>
      <c r="L165" s="75"/>
      <c r="N165" s="75"/>
      <c r="O165" s="75"/>
    </row>
    <row r="166" spans="2:15" x14ac:dyDescent="0.2">
      <c r="B166" s="7"/>
      <c r="F166" s="73"/>
      <c r="N166" s="75"/>
      <c r="O166" s="75"/>
    </row>
    <row r="167" spans="2:15" x14ac:dyDescent="0.2">
      <c r="B167" s="71" t="s">
        <v>295</v>
      </c>
      <c r="C167" s="3" t="s">
        <v>93</v>
      </c>
      <c r="D167" s="75">
        <f>AVERAGE(D154:D156)</f>
        <v>18.605658849080402</v>
      </c>
      <c r="E167" s="75">
        <f>AVERAGE(E154:E156)</f>
        <v>22.443389892578125</v>
      </c>
      <c r="F167" s="75">
        <f>AVERAGE(F154:F156)</f>
        <v>23.41513729095459</v>
      </c>
      <c r="G167" s="75">
        <f>AVERAGE(G154:G156)</f>
        <v>26.37889575958252</v>
      </c>
      <c r="J167" s="3" t="s">
        <v>96</v>
      </c>
      <c r="K167" s="75">
        <f>AVERAGE(K154:K156)</f>
        <v>19.395154317220051</v>
      </c>
      <c r="L167" s="75">
        <f>AVERAGE(L154:L156)</f>
        <v>24.085507392883301</v>
      </c>
      <c r="M167" s="75">
        <f>AVERAGE(M154:M156)</f>
        <v>26.314927101135254</v>
      </c>
      <c r="N167" s="75">
        <f>AVERAGE(N154:N156)</f>
        <v>25.52271556854248</v>
      </c>
      <c r="O167" s="75"/>
    </row>
    <row r="168" spans="2:15" x14ac:dyDescent="0.2">
      <c r="B168" s="71"/>
      <c r="C168" s="3" t="s">
        <v>94</v>
      </c>
      <c r="D168" s="75">
        <f>AVERAGE(D157:D159)</f>
        <v>19.73194185892741</v>
      </c>
      <c r="E168" s="75">
        <f>AVERAGE(E157:E159)</f>
        <v>24.192086219787598</v>
      </c>
      <c r="F168" s="75">
        <f>AVERAGE(F157:F159)</f>
        <v>24.704052925109863</v>
      </c>
      <c r="G168" s="75">
        <f>AVERAGE(G157:G159)</f>
        <v>28.640995025634766</v>
      </c>
      <c r="J168" s="3" t="s">
        <v>97</v>
      </c>
      <c r="K168" s="75">
        <f>AVERAGE(K157:K159)</f>
        <v>20.633433659871418</v>
      </c>
      <c r="L168" s="75">
        <f>AVERAGE(L157:L159)</f>
        <v>26.165115356445312</v>
      </c>
      <c r="M168" s="75">
        <f>AVERAGE(M157:M159)</f>
        <v>28.361827850341797</v>
      </c>
      <c r="N168" s="75">
        <f>AVERAGE(N157:N159)</f>
        <v>27.051782608032227</v>
      </c>
      <c r="O168" s="75"/>
    </row>
    <row r="169" spans="2:15" x14ac:dyDescent="0.2">
      <c r="B169" s="71"/>
      <c r="C169" s="3" t="s">
        <v>95</v>
      </c>
      <c r="D169" s="75">
        <f>AVERAGE(D160:D162)</f>
        <v>19.729564030965168</v>
      </c>
      <c r="E169" s="75">
        <f>AVERAGE(E160:E162)</f>
        <v>25.377878189086914</v>
      </c>
      <c r="F169" s="75">
        <f>AVERAGE(F160:F162)</f>
        <v>26.015522003173828</v>
      </c>
      <c r="G169" s="75">
        <f>AVERAGE(G160:G162)</f>
        <v>26.902303695678711</v>
      </c>
      <c r="J169" s="3" t="s">
        <v>98</v>
      </c>
      <c r="K169" s="75">
        <f>AVERAGE(K160:K162)</f>
        <v>18.980860392252605</v>
      </c>
      <c r="L169" s="75">
        <f>AVERAGE(L160:L162)</f>
        <v>24.658458709716797</v>
      </c>
      <c r="M169" s="75">
        <f>AVERAGE(M160:M162)</f>
        <v>28.195403099060059</v>
      </c>
      <c r="N169" s="75">
        <f>AVERAGE(N160:N162)</f>
        <v>24.797767639160156</v>
      </c>
    </row>
    <row r="170" spans="2:15" x14ac:dyDescent="0.2">
      <c r="B170" s="71"/>
      <c r="C170" s="3" t="s">
        <v>204</v>
      </c>
      <c r="D170" s="75">
        <f>AVERAGE(D163:D165)</f>
        <v>19.459934870402019</v>
      </c>
      <c r="E170" s="75">
        <f>AVERAGE(E163:E165)</f>
        <v>23.585563659667969</v>
      </c>
      <c r="F170" s="75">
        <f>AVERAGE(F163:F165)</f>
        <v>24.094952583312988</v>
      </c>
      <c r="G170" s="75">
        <f>AVERAGE(G163:G165)</f>
        <v>27.425500869750977</v>
      </c>
      <c r="J170" s="3" t="s">
        <v>206</v>
      </c>
      <c r="K170" s="75">
        <f>AVERAGE(K163:K165)</f>
        <v>19.992000579833984</v>
      </c>
      <c r="L170" s="75">
        <f>AVERAGE(L163:L165)</f>
        <v>25.154877662658691</v>
      </c>
      <c r="M170" s="75">
        <f>AVERAGE(M163:M165)</f>
        <v>27.514588356018066</v>
      </c>
      <c r="N170" s="75">
        <f>AVERAGE(N163:N165)</f>
        <v>25.898619651794434</v>
      </c>
      <c r="O170" s="75"/>
    </row>
    <row r="171" spans="2:15" x14ac:dyDescent="0.2">
      <c r="B171" s="71"/>
      <c r="F171" s="73"/>
      <c r="O171" s="75"/>
    </row>
    <row r="172" spans="2:15" x14ac:dyDescent="0.2">
      <c r="B172" s="71" t="s">
        <v>296</v>
      </c>
      <c r="C172" s="3" t="s">
        <v>93</v>
      </c>
      <c r="E172" s="75">
        <f>E167-D167</f>
        <v>3.8377310434977225</v>
      </c>
      <c r="F172" s="93">
        <f>F167-D167</f>
        <v>4.8094784418741874</v>
      </c>
      <c r="G172" s="75">
        <f>G167-D167</f>
        <v>7.7732369105021171</v>
      </c>
      <c r="J172" s="3" t="s">
        <v>96</v>
      </c>
      <c r="L172" s="75">
        <f>L167-K167</f>
        <v>4.6903530756632499</v>
      </c>
      <c r="M172" s="93">
        <f>M167-K167</f>
        <v>6.919772783915203</v>
      </c>
      <c r="N172" s="75">
        <f>N167-K167</f>
        <v>6.1275612513224296</v>
      </c>
      <c r="O172" s="75"/>
    </row>
    <row r="173" spans="2:15" x14ac:dyDescent="0.2">
      <c r="B173" s="71"/>
      <c r="C173" s="3" t="s">
        <v>94</v>
      </c>
      <c r="E173" s="75">
        <f>E168-D168</f>
        <v>4.4601443608601876</v>
      </c>
      <c r="F173" s="93">
        <f t="shared" ref="F173:F175" si="16">F168-D168</f>
        <v>4.9721110661824532</v>
      </c>
      <c r="G173" s="75">
        <f t="shared" ref="G173:G175" si="17">G168-D168</f>
        <v>8.9090531667073556</v>
      </c>
      <c r="J173" s="3" t="s">
        <v>97</v>
      </c>
      <c r="L173" s="75">
        <f>L168-K168</f>
        <v>5.5316816965738944</v>
      </c>
      <c r="M173" s="93">
        <f t="shared" ref="M173:M175" si="18">M168-K168</f>
        <v>7.7283941904703788</v>
      </c>
      <c r="N173" s="75">
        <f t="shared" ref="N173:N175" si="19">N168-K168</f>
        <v>6.4183489481608085</v>
      </c>
      <c r="O173" s="75"/>
    </row>
    <row r="174" spans="2:15" x14ac:dyDescent="0.2">
      <c r="B174" s="71"/>
      <c r="C174" s="3" t="s">
        <v>95</v>
      </c>
      <c r="E174" s="75">
        <f>E169-D169</f>
        <v>5.648314158121746</v>
      </c>
      <c r="F174" s="93">
        <f t="shared" si="16"/>
        <v>6.28595797220866</v>
      </c>
      <c r="G174" s="75">
        <f t="shared" si="17"/>
        <v>7.1727396647135429</v>
      </c>
      <c r="J174" s="3" t="s">
        <v>98</v>
      </c>
      <c r="L174" s="75">
        <f>L169-K169</f>
        <v>5.6775983174641915</v>
      </c>
      <c r="M174" s="93">
        <f t="shared" si="18"/>
        <v>9.2145427068074532</v>
      </c>
      <c r="N174" s="75">
        <f t="shared" si="19"/>
        <v>5.8169072469075509</v>
      </c>
      <c r="O174" s="75"/>
    </row>
    <row r="175" spans="2:15" x14ac:dyDescent="0.2">
      <c r="B175" s="71"/>
      <c r="C175" s="3" t="s">
        <v>204</v>
      </c>
      <c r="D175" s="75"/>
      <c r="E175" s="75">
        <f>E170-D170</f>
        <v>4.1256287892659493</v>
      </c>
      <c r="F175" s="93">
        <f t="shared" si="16"/>
        <v>4.6350177129109689</v>
      </c>
      <c r="G175" s="75">
        <f t="shared" si="17"/>
        <v>7.9655659993489571</v>
      </c>
      <c r="J175" s="3" t="s">
        <v>206</v>
      </c>
      <c r="L175" s="75">
        <f>L170-K170</f>
        <v>5.162877082824707</v>
      </c>
      <c r="M175" s="93">
        <f t="shared" si="18"/>
        <v>7.522587776184082</v>
      </c>
      <c r="N175" s="75">
        <f t="shared" si="19"/>
        <v>5.9066190719604492</v>
      </c>
      <c r="O175" s="75"/>
    </row>
    <row r="176" spans="2:15" x14ac:dyDescent="0.2">
      <c r="B176" s="7" t="s">
        <v>297</v>
      </c>
      <c r="C176" s="3" t="s">
        <v>308</v>
      </c>
      <c r="D176" s="75"/>
      <c r="E176" s="75">
        <f>AVERAGE(E172:E175)</f>
        <v>4.5179545879364014</v>
      </c>
      <c r="F176" s="75">
        <f t="shared" ref="F176:G176" si="20">AVERAGE(F172:F175)</f>
        <v>5.1756412982940674</v>
      </c>
      <c r="G176" s="75">
        <f t="shared" si="20"/>
        <v>7.9551489353179932</v>
      </c>
      <c r="K176" s="75"/>
      <c r="L176" s="75"/>
      <c r="O176" s="75"/>
    </row>
    <row r="177" spans="1:15" x14ac:dyDescent="0.2">
      <c r="B177" s="76"/>
      <c r="D177" s="75"/>
      <c r="E177" s="75"/>
      <c r="F177" s="73"/>
      <c r="O177" s="75"/>
    </row>
    <row r="178" spans="1:15" ht="17" x14ac:dyDescent="0.2">
      <c r="B178" s="76" t="s">
        <v>299</v>
      </c>
      <c r="C178" s="3" t="s">
        <v>93</v>
      </c>
      <c r="D178" s="75"/>
      <c r="E178" s="75">
        <f>E172-E176</f>
        <v>-0.68022354443867883</v>
      </c>
      <c r="F178" s="75">
        <f t="shared" ref="F178:G178" si="21">F172-F176</f>
        <v>-0.36616285641988</v>
      </c>
      <c r="G178" s="75">
        <f t="shared" si="21"/>
        <v>-0.18191202481587609</v>
      </c>
      <c r="J178" s="3" t="s">
        <v>96</v>
      </c>
      <c r="K178" s="75"/>
      <c r="L178" s="75">
        <f>L172-E176</f>
        <v>0.17239848772684851</v>
      </c>
      <c r="M178" s="75">
        <f>M172-F176</f>
        <v>1.7441314856211356</v>
      </c>
      <c r="N178" s="75">
        <f>N172-G176</f>
        <v>-1.8275876839955636</v>
      </c>
    </row>
    <row r="179" spans="1:15" x14ac:dyDescent="0.2">
      <c r="B179" s="76"/>
      <c r="C179" s="3" t="s">
        <v>94</v>
      </c>
      <c r="D179" s="75"/>
      <c r="E179" s="75">
        <f>E173-E176</f>
        <v>-5.7810227076213749E-2</v>
      </c>
      <c r="F179" s="75">
        <f t="shared" ref="F179:G179" si="22">F173-F176</f>
        <v>-0.20353023211161414</v>
      </c>
      <c r="G179" s="75">
        <f t="shared" si="22"/>
        <v>0.95390423138936242</v>
      </c>
      <c r="J179" s="3" t="s">
        <v>97</v>
      </c>
      <c r="K179" s="75"/>
      <c r="L179" s="75">
        <f>L173-E176</f>
        <v>1.013727108637493</v>
      </c>
      <c r="M179" s="75">
        <f>M173-F176</f>
        <v>2.5527528921763114</v>
      </c>
      <c r="N179" s="75">
        <f>N173-G176</f>
        <v>-1.5367999871571847</v>
      </c>
    </row>
    <row r="180" spans="1:15" x14ac:dyDescent="0.2">
      <c r="B180" s="76"/>
      <c r="C180" s="3" t="s">
        <v>95</v>
      </c>
      <c r="E180" s="75">
        <f>E174-E176</f>
        <v>1.1303595701853446</v>
      </c>
      <c r="F180" s="75">
        <f t="shared" ref="F180:G180" si="23">F174-F176</f>
        <v>1.1103166739145927</v>
      </c>
      <c r="G180" s="75">
        <f t="shared" si="23"/>
        <v>-0.78240927060445031</v>
      </c>
      <c r="J180" s="3" t="s">
        <v>98</v>
      </c>
      <c r="L180" s="75">
        <f>L174-E176</f>
        <v>1.1596437295277902</v>
      </c>
      <c r="M180" s="75">
        <f>M174-F176</f>
        <v>4.0389014085133859</v>
      </c>
      <c r="N180" s="75">
        <f>N174-G176</f>
        <v>-2.1382416884104423</v>
      </c>
    </row>
    <row r="181" spans="1:15" x14ac:dyDescent="0.2">
      <c r="B181" s="76"/>
      <c r="C181" s="3" t="s">
        <v>204</v>
      </c>
      <c r="D181" s="75"/>
      <c r="E181" s="75">
        <f>E175-E176</f>
        <v>-0.39232579867045203</v>
      </c>
      <c r="F181" s="75">
        <f t="shared" ref="F181:G181" si="24">F175-F176</f>
        <v>-0.54062358538309851</v>
      </c>
      <c r="G181" s="75">
        <f t="shared" si="24"/>
        <v>1.0417064030963985E-2</v>
      </c>
      <c r="J181" s="3" t="s">
        <v>206</v>
      </c>
      <c r="L181" s="75">
        <f>L175-E176</f>
        <v>0.64492249488830566</v>
      </c>
      <c r="M181" s="75">
        <f>M175-F176</f>
        <v>2.3469464778900146</v>
      </c>
      <c r="N181" s="75">
        <f>N175-G176</f>
        <v>-2.0485298633575439</v>
      </c>
    </row>
    <row r="182" spans="1:15" x14ac:dyDescent="0.2">
      <c r="B182" s="78"/>
      <c r="D182" s="75"/>
      <c r="E182" s="75"/>
      <c r="F182" s="73"/>
      <c r="K182" s="75"/>
      <c r="L182" s="75"/>
    </row>
    <row r="183" spans="1:15" ht="17" x14ac:dyDescent="0.2">
      <c r="A183" s="79" t="s">
        <v>108</v>
      </c>
      <c r="B183" s="82" t="s">
        <v>300</v>
      </c>
      <c r="C183" s="3" t="s">
        <v>93</v>
      </c>
      <c r="D183" s="75"/>
      <c r="E183" s="80">
        <f>2^-E178</f>
        <v>1.6023880246825153</v>
      </c>
      <c r="F183" s="80">
        <f t="shared" ref="F183:G183" si="25">2^-F178</f>
        <v>1.2889201200466593</v>
      </c>
      <c r="G183" s="80">
        <f t="shared" si="25"/>
        <v>1.1343863082323602</v>
      </c>
      <c r="J183" s="3" t="s">
        <v>96</v>
      </c>
      <c r="K183" s="75"/>
      <c r="L183" s="80">
        <f>2^-L178</f>
        <v>0.88736620342594263</v>
      </c>
      <c r="M183" s="80">
        <f t="shared" ref="M183:N186" si="26">2^-M178</f>
        <v>0.29851358933238087</v>
      </c>
      <c r="N183" s="80">
        <f t="shared" si="26"/>
        <v>3.5494307921343391</v>
      </c>
    </row>
    <row r="184" spans="1:15" x14ac:dyDescent="0.2">
      <c r="A184" s="79"/>
      <c r="B184" s="82"/>
      <c r="C184" s="3" t="s">
        <v>94</v>
      </c>
      <c r="D184" s="75"/>
      <c r="E184" s="80">
        <f t="shared" ref="E184:G186" si="27">2^-E179</f>
        <v>1.0408846701187833</v>
      </c>
      <c r="F184" s="80">
        <f t="shared" si="27"/>
        <v>1.1515126277271566</v>
      </c>
      <c r="G184" s="80">
        <f t="shared" si="27"/>
        <v>0.51623353508581526</v>
      </c>
      <c r="J184" s="3" t="s">
        <v>97</v>
      </c>
      <c r="K184" s="75"/>
      <c r="L184" s="80">
        <f>2^-L179</f>
        <v>0.49526510842313315</v>
      </c>
      <c r="M184" s="80">
        <f t="shared" si="26"/>
        <v>0.17042951493419803</v>
      </c>
      <c r="N184" s="80">
        <f t="shared" si="26"/>
        <v>2.9015021283497884</v>
      </c>
    </row>
    <row r="185" spans="1:15" x14ac:dyDescent="0.2">
      <c r="A185" s="79"/>
      <c r="B185" s="82"/>
      <c r="C185" s="3" t="s">
        <v>95</v>
      </c>
      <c r="E185" s="80">
        <f t="shared" si="27"/>
        <v>0.45680185988664473</v>
      </c>
      <c r="F185" s="80">
        <f t="shared" si="27"/>
        <v>0.46319234830989447</v>
      </c>
      <c r="G185" s="80">
        <f t="shared" si="27"/>
        <v>1.720000841317697</v>
      </c>
      <c r="J185" s="3" t="s">
        <v>98</v>
      </c>
      <c r="L185" s="80">
        <f>2^-L180</f>
        <v>0.44762306137941538</v>
      </c>
      <c r="M185" s="80">
        <f t="shared" si="26"/>
        <v>6.0837243263366599E-2</v>
      </c>
      <c r="N185" s="80">
        <f t="shared" si="26"/>
        <v>4.4022518657561998</v>
      </c>
    </row>
    <row r="186" spans="1:15" x14ac:dyDescent="0.2">
      <c r="A186" s="79"/>
      <c r="B186" s="7"/>
      <c r="C186" s="3" t="s">
        <v>204</v>
      </c>
      <c r="D186" s="75"/>
      <c r="E186" s="80">
        <f t="shared" si="27"/>
        <v>1.3125076200371153</v>
      </c>
      <c r="F186" s="80">
        <f t="shared" si="27"/>
        <v>1.4546011130810017</v>
      </c>
      <c r="G186" s="80">
        <f t="shared" si="27"/>
        <v>0.99280544704089857</v>
      </c>
      <c r="J186" s="3" t="s">
        <v>206</v>
      </c>
      <c r="L186" s="80">
        <f>2^-L181</f>
        <v>0.63952714668079802</v>
      </c>
      <c r="M186" s="80">
        <f t="shared" si="26"/>
        <v>0.19656161508013686</v>
      </c>
      <c r="N186" s="80">
        <f t="shared" si="26"/>
        <v>4.1368420176051757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Fig. 1n,o</vt:lpstr>
      <vt:lpstr>Fig. 2b</vt:lpstr>
      <vt:lpstr>Fig. 2d</vt:lpstr>
      <vt:lpstr>Fig. 2f</vt:lpstr>
      <vt:lpstr>Fig. 2h</vt:lpstr>
      <vt:lpstr>Fig. 3b</vt:lpstr>
      <vt:lpstr>Fig. 3d</vt:lpstr>
      <vt:lpstr>Fig. 3f</vt:lpstr>
      <vt:lpstr>Fig. 3h</vt:lpstr>
      <vt:lpstr>Fig. 3j</vt:lpstr>
      <vt:lpstr>Fig. 3k</vt:lpstr>
      <vt:lpstr>Fig. 4e</vt:lpstr>
      <vt:lpstr>Fig. 5d,e</vt:lpstr>
      <vt:lpstr>Fig. 5f, g</vt:lpstr>
      <vt:lpstr>Fig. 5h</vt:lpstr>
      <vt:lpstr>Fig. 5i</vt:lpstr>
      <vt:lpstr>Fig. 6b</vt:lpstr>
      <vt:lpstr>Fig. 6e</vt:lpstr>
      <vt:lpstr>Fig. 7c</vt:lpstr>
      <vt:lpstr>Fig. S1c</vt:lpstr>
      <vt:lpstr>Fig. S3a</vt:lpstr>
      <vt:lpstr>Fig. S3b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2022-07-01T17:26:41Z</dcterms:created>
  <dcterms:modified xsi:type="dcterms:W3CDTF">2022-07-11T18:06:36Z</dcterms:modified>
</cp:coreProperties>
</file>