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alerie.lallemand/Desktop/2022_08_26_Nature com submit5/submit/"/>
    </mc:Choice>
  </mc:AlternateContent>
  <xr:revisionPtr revIDLastSave="0" documentId="13_ncr:1_{C19BF3D8-C1B6-154F-BFE6-AB116ED51AEE}" xr6:coauthVersionLast="45" xr6:coauthVersionMax="45" xr10:uidLastSave="{00000000-0000-0000-0000-000000000000}"/>
  <bookViews>
    <workbookView xWindow="840" yWindow="500" windowWidth="27960" windowHeight="17500" tabRatio="932" xr2:uid="{00000000-000D-0000-FFFF-FFFF00000000}"/>
  </bookViews>
  <sheets>
    <sheet name="Fig1a" sheetId="24" r:id="rId1"/>
    <sheet name="Fig1b" sheetId="9" r:id="rId2"/>
    <sheet name="Fig1d" sheetId="45" r:id="rId3"/>
    <sheet name="Fig1e" sheetId="20" r:id="rId4"/>
    <sheet name="Fig1f" sheetId="21" r:id="rId5"/>
    <sheet name="Fig1g" sheetId="22" r:id="rId6"/>
    <sheet name="Fig1h" sheetId="23" r:id="rId7"/>
    <sheet name="Fig2a" sheetId="43" r:id="rId8"/>
    <sheet name="Fig.2b" sheetId="34" r:id="rId9"/>
    <sheet name="Fig4a" sheetId="26" r:id="rId10"/>
    <sheet name="Fig4b" sheetId="44" r:id="rId11"/>
    <sheet name="Fig.4c" sheetId="10" r:id="rId12"/>
    <sheet name="Fig4d" sheetId="8" r:id="rId13"/>
    <sheet name="Fig4e" sheetId="16" r:id="rId14"/>
    <sheet name="Fig 4g" sheetId="2" r:id="rId15"/>
    <sheet name="Fig 4h" sheetId="3" r:id="rId16"/>
    <sheet name="Fig 4i" sheetId="5" r:id="rId17"/>
    <sheet name="Fig.4j" sheetId="1" r:id="rId18"/>
    <sheet name="Fig5c" sheetId="14" r:id="rId19"/>
    <sheet name="Fig5e" sheetId="28" r:id="rId20"/>
    <sheet name="Fig.5g" sheetId="13" r:id="rId21"/>
    <sheet name="Fig. 5f" sheetId="49" r:id="rId22"/>
    <sheet name="SupFig1c" sheetId="30" r:id="rId23"/>
    <sheet name="SupFig1f" sheetId="29" r:id="rId24"/>
    <sheet name="SupFig1g" sheetId="48" r:id="rId25"/>
    <sheet name="Sup Fig1h" sheetId="31" r:id="rId26"/>
    <sheet name="SupFig1i" sheetId="32" r:id="rId27"/>
    <sheet name="SupFig2a" sheetId="33" r:id="rId28"/>
    <sheet name="SupFig2b" sheetId="35" r:id="rId29"/>
    <sheet name="Sup Fig2d" sheetId="36" r:id="rId30"/>
    <sheet name="SupFig2f" sheetId="47" r:id="rId31"/>
    <sheet name="Sup Fig3c" sheetId="37" r:id="rId32"/>
    <sheet name="Sup Fig 4a" sheetId="38" r:id="rId33"/>
    <sheet name="Sup Fig 4b" sheetId="39" r:id="rId34"/>
    <sheet name="Sup Fig4c" sheetId="40" r:id="rId35"/>
    <sheet name="Sup Fig 4d" sheetId="41" r:id="rId36"/>
    <sheet name="Sup Fig4h" sheetId="42" r:id="rId37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0" i="5" l="1"/>
  <c r="C110" i="5"/>
  <c r="B110" i="5"/>
  <c r="N22" i="16" l="1"/>
  <c r="M22" i="16"/>
  <c r="J22" i="16"/>
  <c r="I22" i="16"/>
  <c r="F22" i="16"/>
  <c r="E22" i="16"/>
  <c r="D22" i="16"/>
  <c r="C22" i="16"/>
  <c r="B22" i="16"/>
  <c r="N21" i="16"/>
  <c r="M21" i="16"/>
  <c r="J21" i="16"/>
  <c r="I21" i="16"/>
  <c r="F21" i="16"/>
  <c r="E21" i="16"/>
  <c r="D21" i="16"/>
  <c r="C21" i="16"/>
  <c r="B21" i="16"/>
  <c r="N20" i="16"/>
  <c r="M20" i="16"/>
  <c r="J20" i="16"/>
  <c r="I20" i="16"/>
  <c r="F20" i="16"/>
  <c r="E20" i="16"/>
  <c r="D20" i="16"/>
  <c r="C20" i="16"/>
  <c r="B20" i="16"/>
  <c r="F15" i="8"/>
  <c r="F14" i="8"/>
  <c r="F22" i="14"/>
  <c r="E22" i="14"/>
  <c r="D22" i="14"/>
  <c r="C22" i="14"/>
  <c r="B22" i="14"/>
  <c r="F21" i="14"/>
  <c r="E21" i="14"/>
  <c r="D21" i="14"/>
  <c r="C21" i="14"/>
  <c r="B21" i="14"/>
  <c r="F20" i="14"/>
  <c r="E20" i="14"/>
  <c r="D20" i="14"/>
  <c r="C20" i="14"/>
  <c r="B20" i="14"/>
  <c r="I31" i="13"/>
  <c r="H31" i="13"/>
  <c r="G31" i="13"/>
  <c r="F31" i="13"/>
  <c r="E31" i="13"/>
  <c r="D31" i="13"/>
  <c r="C31" i="13"/>
  <c r="B31" i="13"/>
  <c r="I30" i="13"/>
  <c r="H30" i="13"/>
  <c r="G30" i="13"/>
  <c r="F30" i="13"/>
  <c r="E30" i="13"/>
  <c r="D30" i="13"/>
  <c r="C30" i="13"/>
  <c r="B30" i="13"/>
  <c r="I29" i="13"/>
  <c r="H29" i="13"/>
  <c r="G29" i="13"/>
  <c r="F29" i="13"/>
  <c r="E29" i="13"/>
  <c r="D29" i="13"/>
  <c r="C29" i="13"/>
  <c r="B29" i="13"/>
  <c r="I28" i="13"/>
  <c r="H28" i="13"/>
  <c r="G28" i="13"/>
  <c r="F28" i="13"/>
  <c r="E28" i="13"/>
  <c r="D28" i="13"/>
  <c r="C28" i="13"/>
  <c r="B28" i="13"/>
  <c r="I27" i="13"/>
  <c r="H27" i="13"/>
  <c r="G27" i="13"/>
  <c r="F27" i="13"/>
  <c r="E27" i="13"/>
  <c r="D27" i="13"/>
  <c r="C27" i="13"/>
  <c r="B27" i="13"/>
  <c r="I26" i="13"/>
  <c r="H26" i="13"/>
  <c r="G26" i="13"/>
  <c r="F26" i="13"/>
  <c r="E26" i="13"/>
  <c r="D26" i="13"/>
  <c r="C26" i="13"/>
  <c r="B26" i="13"/>
  <c r="I25" i="13"/>
  <c r="H25" i="13"/>
  <c r="G25" i="13"/>
  <c r="F25" i="13"/>
  <c r="E25" i="13"/>
  <c r="D25" i="13"/>
  <c r="C25" i="13"/>
  <c r="B25" i="13"/>
  <c r="D13" i="10"/>
  <c r="D18" i="10" s="1"/>
  <c r="D14" i="10"/>
  <c r="D15" i="10"/>
  <c r="D16" i="10"/>
  <c r="D17" i="10"/>
  <c r="E6" i="10"/>
  <c r="E5" i="10"/>
  <c r="E7" i="10" s="1"/>
  <c r="E9" i="10" s="1"/>
  <c r="B17" i="10"/>
  <c r="D5" i="10"/>
  <c r="D7" i="10" s="1"/>
  <c r="D6" i="10"/>
  <c r="B9" i="10"/>
  <c r="E13" i="10"/>
  <c r="E17" i="10" s="1"/>
  <c r="E14" i="10"/>
  <c r="E18" i="10" s="1"/>
  <c r="E15" i="10"/>
  <c r="E16" i="10"/>
  <c r="C18" i="10"/>
  <c r="B18" i="10"/>
  <c r="C17" i="10"/>
  <c r="E8" i="10"/>
  <c r="C9" i="10"/>
  <c r="H17" i="8"/>
  <c r="G17" i="8"/>
  <c r="F17" i="8"/>
  <c r="E17" i="8"/>
  <c r="D17" i="8"/>
  <c r="C17" i="8"/>
  <c r="B17" i="8"/>
  <c r="H16" i="8"/>
  <c r="G16" i="8"/>
  <c r="F16" i="8"/>
  <c r="E16" i="8"/>
  <c r="D16" i="8"/>
  <c r="C16" i="8"/>
  <c r="B16" i="8"/>
  <c r="H15" i="8"/>
  <c r="G15" i="8"/>
  <c r="E15" i="8"/>
  <c r="D15" i="8"/>
  <c r="C15" i="8"/>
  <c r="B15" i="8"/>
  <c r="H14" i="8"/>
  <c r="G14" i="8"/>
  <c r="E14" i="8"/>
  <c r="D14" i="8"/>
  <c r="C14" i="8"/>
  <c r="B14" i="8"/>
  <c r="B26" i="1"/>
  <c r="H21" i="3"/>
  <c r="G21" i="3"/>
  <c r="B21" i="3"/>
  <c r="C23" i="3"/>
  <c r="I21" i="3"/>
  <c r="D23" i="3"/>
  <c r="B23" i="3"/>
  <c r="D21" i="3"/>
  <c r="C21" i="3"/>
  <c r="B28" i="1"/>
  <c r="B27" i="1"/>
  <c r="D8" i="10" l="1"/>
  <c r="D9" i="10" s="1"/>
</calcChain>
</file>

<file path=xl/sharedStrings.xml><?xml version="1.0" encoding="utf-8"?>
<sst xmlns="http://schemas.openxmlformats.org/spreadsheetml/2006/main" count="1498" uniqueCount="524">
  <si>
    <t>Etn-ERV2</t>
  </si>
  <si>
    <t xml:space="preserve">mES PML+/+ </t>
  </si>
  <si>
    <t xml:space="preserve">mES PML-/- </t>
  </si>
  <si>
    <t>mES PML-/- KAP1-YFP</t>
  </si>
  <si>
    <t>mES PML-/- KAP1-YFP ML-792</t>
  </si>
  <si>
    <t xml:space="preserve">mES PML-/- KAP1-YFP ML-792 </t>
  </si>
  <si>
    <t>PML -/- vs PML +/+</t>
  </si>
  <si>
    <t>P value</t>
  </si>
  <si>
    <t>P value summary</t>
  </si>
  <si>
    <t>*</t>
  </si>
  <si>
    <t xml:space="preserve">Significantly different </t>
  </si>
  <si>
    <t>Yes</t>
  </si>
  <si>
    <t>Figure 4j</t>
  </si>
  <si>
    <t xml:space="preserve">normalized to  mES+/+ </t>
  </si>
  <si>
    <t>Ent2-Erv</t>
  </si>
  <si>
    <t>IAPEz-int</t>
  </si>
  <si>
    <t xml:space="preserve"> MERVL</t>
  </si>
  <si>
    <t>mES PML+/+ siScr</t>
  </si>
  <si>
    <t>mES PML+/+ siUbc9</t>
  </si>
  <si>
    <t>mES PML+/+ siKap1</t>
  </si>
  <si>
    <t>mES PML-/- siScr</t>
  </si>
  <si>
    <t>mES PML-/- siKap1</t>
  </si>
  <si>
    <t>**</t>
  </si>
  <si>
    <t>ns</t>
  </si>
  <si>
    <t>No</t>
  </si>
  <si>
    <t>PML +/+ SiKap1 vs PML +/+SiScr</t>
  </si>
  <si>
    <t>PML -/- SiScr vs PML +/+SiScr</t>
  </si>
  <si>
    <t>&lt;0,0001</t>
  </si>
  <si>
    <t>****</t>
  </si>
  <si>
    <t>Fig 4g:</t>
  </si>
  <si>
    <t>normalized to  SiScr  for each genotype</t>
  </si>
  <si>
    <t>Fig4h:</t>
  </si>
  <si>
    <t>Figure 4h right</t>
  </si>
  <si>
    <t>normalized to  SiScr for each genotype</t>
  </si>
  <si>
    <t xml:space="preserve">normalized to  mESC +/+ </t>
  </si>
  <si>
    <t xml:space="preserve">Ratio of each normalized value  to +/+ </t>
  </si>
  <si>
    <t>IAPz-int</t>
  </si>
  <si>
    <t>MERVL</t>
  </si>
  <si>
    <t>mES PML-/- DMSO 24h</t>
  </si>
  <si>
    <t>Exact</t>
  </si>
  <si>
    <t>mES PML+/+ ML-792 24h</t>
  </si>
  <si>
    <t>mES PML+/+ ML-792 48h</t>
  </si>
  <si>
    <t>mES PML-/-ML-792 24h</t>
  </si>
  <si>
    <t>mES PML-/-ML-792 48h</t>
  </si>
  <si>
    <t xml:space="preserve">Fig. 4i: </t>
  </si>
  <si>
    <t xml:space="preserve">Fig.4i left: </t>
  </si>
  <si>
    <t xml:space="preserve">mES PML+/+ DMSO </t>
  </si>
  <si>
    <t>mES PML+/+ DMSO</t>
  </si>
  <si>
    <t xml:space="preserve">mES PML-/- DMSO </t>
  </si>
  <si>
    <t xml:space="preserve">Fig4i right: </t>
  </si>
  <si>
    <t>PML -/-  vs PML +/+</t>
  </si>
  <si>
    <t>GAPDH</t>
  </si>
  <si>
    <t>MLV</t>
  </si>
  <si>
    <t xml:space="preserve"> IAP.chr10 </t>
  </si>
  <si>
    <t>Etn2-ERV2</t>
  </si>
  <si>
    <t xml:space="preserve">mES PML+/+  </t>
  </si>
  <si>
    <t>stdevpa +/+</t>
  </si>
  <si>
    <t>stdevpa -/-</t>
  </si>
  <si>
    <t>mES PML-/-</t>
  </si>
  <si>
    <t>MusD</t>
  </si>
  <si>
    <t>LINE-1</t>
  </si>
  <si>
    <t>Fig. 4d: ChIP</t>
  </si>
  <si>
    <t>Fig.4e</t>
  </si>
  <si>
    <t>ND</t>
  </si>
  <si>
    <t>***</t>
  </si>
  <si>
    <t xml:space="preserve">Fig1b: </t>
  </si>
  <si>
    <t>Elapsed (h)</t>
  </si>
  <si>
    <t>A1</t>
  </si>
  <si>
    <t>B1</t>
  </si>
  <si>
    <t>C1</t>
  </si>
  <si>
    <t>D1</t>
  </si>
  <si>
    <t>Average A1-D1</t>
  </si>
  <si>
    <t>Std</t>
  </si>
  <si>
    <t>A2</t>
  </si>
  <si>
    <t>B2</t>
  </si>
  <si>
    <t>C2</t>
  </si>
  <si>
    <t>D2</t>
  </si>
  <si>
    <t>Average</t>
  </si>
  <si>
    <t>A3</t>
  </si>
  <si>
    <t>B3</t>
  </si>
  <si>
    <t>C3</t>
  </si>
  <si>
    <t>D3</t>
  </si>
  <si>
    <t>A4</t>
  </si>
  <si>
    <t>B4</t>
  </si>
  <si>
    <t>C4</t>
  </si>
  <si>
    <t>D4</t>
  </si>
  <si>
    <t>Add 1uM As203</t>
  </si>
  <si>
    <t>Fig.4c</t>
  </si>
  <si>
    <t>Diffuse Kap1</t>
  </si>
  <si>
    <t>PML NBs-associated Kap1</t>
  </si>
  <si>
    <t>sdt Diffuse Kap1</t>
  </si>
  <si>
    <t>std PML NB-associated Kap1</t>
  </si>
  <si>
    <t>pBOS-Kap1-YFP non-treated</t>
  </si>
  <si>
    <t>% PML NBs-associated Kap1</t>
  </si>
  <si>
    <t>image 1</t>
  </si>
  <si>
    <t>image 2</t>
  </si>
  <si>
    <t>std</t>
  </si>
  <si>
    <t xml:space="preserve">pBOS-Kap1-YFP MG132: </t>
  </si>
  <si>
    <t>image 4</t>
  </si>
  <si>
    <t>image 3</t>
  </si>
  <si>
    <t>image 5</t>
  </si>
  <si>
    <t xml:space="preserve"> HeLa + MG132</t>
  </si>
  <si>
    <t xml:space="preserve"> HeLa + DMSO</t>
  </si>
  <si>
    <t>image 6</t>
  </si>
  <si>
    <t>image 7</t>
  </si>
  <si>
    <t>image 8</t>
  </si>
  <si>
    <t>Total cells</t>
  </si>
  <si>
    <t>Cell number/image</t>
  </si>
  <si>
    <t>Diffuse Kap1 cells</t>
  </si>
  <si>
    <t>% Diffuse Kap1</t>
  </si>
  <si>
    <t>Fig. 5g</t>
  </si>
  <si>
    <t>Ratio of each normalized value  to  mES +/+ serum mean</t>
  </si>
  <si>
    <t>Dux</t>
  </si>
  <si>
    <t>Zscan4 a</t>
  </si>
  <si>
    <t>Mael</t>
  </si>
  <si>
    <t>Prex2</t>
  </si>
  <si>
    <t>Oct4</t>
  </si>
  <si>
    <t>Nanog</t>
  </si>
  <si>
    <t>KlF4</t>
  </si>
  <si>
    <t>FgF5</t>
  </si>
  <si>
    <t xml:space="preserve">PML+/+ </t>
  </si>
  <si>
    <t xml:space="preserve">PML-/- </t>
  </si>
  <si>
    <t>PML+/+  2i</t>
  </si>
  <si>
    <t>PML-/- 2i</t>
  </si>
  <si>
    <t>FgFF5</t>
  </si>
  <si>
    <t xml:space="preserve">Std PML+/+ </t>
  </si>
  <si>
    <t xml:space="preserve">Std PML-/- </t>
  </si>
  <si>
    <t>Std PML+/+  2i</t>
  </si>
  <si>
    <t>Std PML-/- 2i</t>
  </si>
  <si>
    <t>PML +/+ 2i vs PML-/- 2i</t>
  </si>
  <si>
    <t>Significantly different (P &lt; 0.05)</t>
  </si>
  <si>
    <t>PML -/-  vs PML-/- 2i</t>
  </si>
  <si>
    <t>Fig. 5c:</t>
  </si>
  <si>
    <t>Actin</t>
  </si>
  <si>
    <t xml:space="preserve">Zscan4 </t>
  </si>
  <si>
    <t>PML+/+</t>
  </si>
  <si>
    <t>PML-/- vs PML +/+</t>
  </si>
  <si>
    <t>Mae1</t>
  </si>
  <si>
    <t>Significantly different (P &lt; 0.05)?</t>
  </si>
  <si>
    <t>Diffuse Kap1 +MG132 vs diffuse Kap1- MG132</t>
  </si>
  <si>
    <t xml:space="preserve"> IAPZ</t>
  </si>
  <si>
    <t xml:space="preserve">Line </t>
  </si>
  <si>
    <t>sdvpa +/+</t>
  </si>
  <si>
    <t>sdvpa -/-</t>
  </si>
  <si>
    <t>Sample</t>
  </si>
  <si>
    <t>PML+/+ mESC plus LIF</t>
  </si>
  <si>
    <t>PML+/+ mESC plus RA</t>
  </si>
  <si>
    <t>Exposition time for revelation indicated in sec</t>
  </si>
  <si>
    <t>Fig1e: anti-PML, SUMO-2/3, actin</t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</si>
  <si>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APL BM</t>
    </r>
  </si>
  <si>
    <t>APL BM</t>
  </si>
  <si>
    <t>His10-S2K/R APL BM</t>
  </si>
  <si>
    <t>His10-S2K/R APL BM + As2O3</t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</si>
  <si>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</t>
    </r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</si>
  <si>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 As2O3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</si>
  <si>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</si>
  <si>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+AsO3</t>
    </r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</si>
  <si>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-/--</t>
    </r>
    <r>
      <rPr>
        <sz val="12"/>
        <color theme="1"/>
        <rFont val="Calibri"/>
        <family val="2"/>
        <scheme val="minor"/>
      </rPr>
      <t xml:space="preserve">mESC 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</si>
  <si>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</si>
  <si>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+AsO3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</si>
  <si>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</si>
  <si>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 xml:space="preserve">+/+ </t>
    </r>
    <r>
      <rPr>
        <sz val="12"/>
        <color theme="1"/>
        <rFont val="Calibri"/>
        <family val="2"/>
        <scheme val="minor"/>
      </rPr>
      <t>+ PI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</si>
  <si>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 xml:space="preserve">+/+ </t>
    </r>
    <r>
      <rPr>
        <sz val="12"/>
        <color theme="1"/>
        <rFont val="Calibri"/>
        <family val="2"/>
        <scheme val="minor"/>
      </rPr>
      <t>+ As/PI</t>
    </r>
  </si>
  <si>
    <t>Fig1f: anti-HA,  SUMO1, SUMO-2/3, PML</t>
  </si>
  <si>
    <t>Fig1h: anti-SUMO1, SUMO-2/3, PML</t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</si>
  <si>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E167R/-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</si>
  <si>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E167R/-</t>
    </r>
    <r>
      <rPr>
        <sz val="12"/>
        <color theme="1"/>
        <rFont val="Calibri"/>
        <family val="2"/>
        <scheme val="minor"/>
      </rPr>
      <t xml:space="preserve"> + As/PI</t>
    </r>
  </si>
  <si>
    <t>Fig4a: anti-Kap1, DPPA2</t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</si>
  <si>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-S1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</si>
  <si>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-S1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+AsO3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</si>
  <si>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-S1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</si>
  <si>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-S1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+AsO3</t>
    </r>
  </si>
  <si>
    <r>
      <rPr>
        <sz val="12"/>
        <color theme="1"/>
        <rFont val="Calibri"/>
        <family val="2"/>
        <scheme val="minor"/>
      </rPr>
      <t>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</t>
    </r>
  </si>
  <si>
    <r>
      <rPr>
        <sz val="12"/>
        <color theme="1"/>
        <rFont val="Calibri"/>
        <family val="2"/>
        <scheme val="minor"/>
      </rPr>
      <t>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+AsO3</t>
    </r>
  </si>
  <si>
    <t>Fig5e: anti-DPPA2 and  SUMO-2/3</t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</si>
  <si>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 As2O3 0,5h</t>
    </r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</si>
  <si>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 As2O3 6h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</si>
  <si>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+AsO3 0,5h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</si>
  <si>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+AsO3 6h</t>
    </r>
  </si>
  <si>
    <r>
      <rPr>
        <sz val="12"/>
        <color theme="1"/>
        <rFont val="Calibri"/>
        <family val="2"/>
        <scheme val="minor"/>
      </rPr>
      <t>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 + As2O3 0,5h</t>
    </r>
  </si>
  <si>
    <r>
      <rPr>
        <sz val="12"/>
        <color theme="1"/>
        <rFont val="Calibri"/>
        <family val="2"/>
        <scheme val="minor"/>
      </rPr>
      <t>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 + As2O3 6h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</si>
  <si>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+AsO3 0,5h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</si>
  <si>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+AsO3 6h</t>
    </r>
  </si>
  <si>
    <t>Supp. Fig1f: anti-DPPA2 and  SUMO-2/3</t>
  </si>
  <si>
    <t>APL BM+ As2O3 1h</t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</si>
  <si>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APL BM + As2O3 1h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</si>
  <si>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 xml:space="preserve">+/+ </t>
    </r>
    <r>
      <rPr>
        <sz val="12"/>
        <color theme="1"/>
        <rFont val="Calibri"/>
        <family val="2"/>
        <scheme val="minor"/>
      </rPr>
      <t>+ As2O3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</si>
  <si>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 xml:space="preserve">+/+ </t>
    </r>
    <r>
      <rPr>
        <sz val="12"/>
        <color theme="1"/>
        <rFont val="Calibri"/>
        <family val="2"/>
        <scheme val="minor"/>
      </rPr>
      <t>+ As2O3/PI</t>
    </r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</si>
  <si>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 As2O3 2h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</si>
  <si>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+AsO3 2h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</si>
  <si>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-S2K/R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</si>
  <si>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-S2K/R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+AsO3 0,5h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</si>
  <si>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-S2K/R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+AsO3 2h</t>
    </r>
  </si>
  <si>
    <t>Supp. Fig1f: anti-SUMO2/3, SUMO1, PML</t>
  </si>
  <si>
    <t>APL spleen</t>
  </si>
  <si>
    <t>APL spleen +As2O3</t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</si>
  <si>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APL spleen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</si>
  <si>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APL spleen +As2o3</t>
    </r>
  </si>
  <si>
    <t>Samples</t>
  </si>
  <si>
    <r>
      <t xml:space="preserve"> PM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 As2O3 0,5h</t>
    </r>
  </si>
  <si>
    <r>
      <t xml:space="preserve"> PM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 As2O3 2h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</si>
  <si>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+PI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</si>
  <si>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 xml:space="preserve">+/+ </t>
    </r>
    <r>
      <rPr>
        <sz val="12"/>
        <color theme="1"/>
        <rFont val="Calibri"/>
        <family val="2"/>
        <scheme val="minor"/>
      </rPr>
      <t>+ PI/As2O3 0,5h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</si>
  <si>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 xml:space="preserve">+/+ </t>
    </r>
    <r>
      <rPr>
        <sz val="12"/>
        <color theme="1"/>
        <rFont val="Calibri"/>
        <family val="2"/>
        <scheme val="minor"/>
      </rPr>
      <t>+ PI/As2O3 1h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</si>
  <si>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 xml:space="preserve">+/+ </t>
    </r>
    <r>
      <rPr>
        <sz val="12"/>
        <color theme="1"/>
        <rFont val="Calibri"/>
        <family val="2"/>
        <scheme val="minor"/>
      </rPr>
      <t>+ PI/As2O3 2h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</si>
  <si>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 xml:space="preserve">+/+ </t>
    </r>
    <r>
      <rPr>
        <sz val="12"/>
        <color theme="1"/>
        <rFont val="Calibri"/>
        <family val="2"/>
        <scheme val="minor"/>
      </rPr>
      <t>+ PI/As2O3 4h</t>
    </r>
  </si>
  <si>
    <t>Sup. Fig2d: anti-HA, SUMO-2/3, Ub, PML</t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</si>
  <si>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+PI/As2o3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</si>
  <si>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 xml:space="preserve">-/- 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</si>
  <si>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 xml:space="preserve">-/- </t>
    </r>
    <r>
      <rPr>
        <sz val="12"/>
        <color theme="1"/>
        <rFont val="Calibri"/>
        <family val="2"/>
        <scheme val="minor"/>
      </rPr>
      <t xml:space="preserve">+ PI/As2O3 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</si>
  <si>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+ Bz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</si>
  <si>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+ PI/As2O3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</si>
  <si>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+PI/As2o4/Bz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</si>
  <si>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</si>
  <si>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+ Bz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</si>
  <si>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+ Pi/As2O3</t>
    </r>
  </si>
  <si>
    <r>
      <t xml:space="preserve"> His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-HA-S1-PML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+ Pi/As2O3/Bz</t>
    </r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</si>
  <si>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 As2O2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</si>
  <si>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 As2o2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</si>
  <si>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+AsO2</t>
    </r>
  </si>
  <si>
    <t>Sup. Fig3c: anti-SUMO-2/3, PML</t>
  </si>
  <si>
    <t>Sup. Fig4a: anti-Kap1</t>
  </si>
  <si>
    <r>
      <t>His</t>
    </r>
    <r>
      <rPr>
        <vertAlign val="subscript"/>
        <sz val="12"/>
        <color rgb="FF000000"/>
        <rFont val="Calibri"/>
        <family val="2"/>
        <scheme val="minor"/>
      </rPr>
      <t>10</t>
    </r>
    <r>
      <rPr>
        <sz val="12"/>
        <color rgb="FF000000"/>
        <rFont val="Calibri"/>
        <family val="2"/>
        <scheme val="minor"/>
      </rPr>
      <t>-S2 PML</t>
    </r>
    <r>
      <rPr>
        <vertAlign val="superscript"/>
        <sz val="12"/>
        <color rgb="FF000000"/>
        <rFont val="Calibri"/>
        <family val="2"/>
        <scheme val="minor"/>
      </rPr>
      <t>-/-</t>
    </r>
    <r>
      <rPr>
        <sz val="12"/>
        <color rgb="FF000000"/>
        <rFont val="Calibri"/>
        <family val="2"/>
        <scheme val="minor"/>
      </rPr>
      <t xml:space="preserve"> mESC </t>
    </r>
  </si>
  <si>
    <r>
      <rPr>
        <sz val="12"/>
        <color theme="1"/>
        <rFont val="Calibri"/>
        <family val="2"/>
        <scheme val="minor"/>
      </rPr>
      <t xml:space="preserve">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</t>
    </r>
  </si>
  <si>
    <r>
      <rPr>
        <sz val="12"/>
        <color theme="1"/>
        <rFont val="Calibri"/>
        <family val="2"/>
        <scheme val="minor"/>
      </rPr>
      <t xml:space="preserve">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 As2O3</t>
    </r>
  </si>
  <si>
    <r>
      <t>His</t>
    </r>
    <r>
      <rPr>
        <vertAlign val="subscript"/>
        <sz val="12"/>
        <color rgb="FF000000"/>
        <rFont val="Calibri"/>
        <family val="2"/>
        <scheme val="minor"/>
      </rPr>
      <t>10</t>
    </r>
    <r>
      <rPr>
        <sz val="12"/>
        <color rgb="FF000000"/>
        <rFont val="Calibri"/>
        <family val="2"/>
        <scheme val="minor"/>
      </rPr>
      <t>-S2 PML</t>
    </r>
    <r>
      <rPr>
        <vertAlign val="superscript"/>
        <sz val="12"/>
        <color rgb="FF000000"/>
        <rFont val="Calibri"/>
        <family val="2"/>
        <scheme val="minor"/>
      </rPr>
      <t>-/-</t>
    </r>
    <r>
      <rPr>
        <sz val="12"/>
        <color rgb="FF000000"/>
        <rFont val="Calibri"/>
        <family val="2"/>
        <scheme val="minor"/>
      </rPr>
      <t xml:space="preserve"> mESC +As2O3</t>
    </r>
  </si>
  <si>
    <t>Sup. Fig4b: anti-Kap1</t>
  </si>
  <si>
    <r>
      <t xml:space="preserve"> His10 S2 APL spleen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</si>
  <si>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 His10 S2 APL spleen</t>
    </r>
    <r>
      <rPr>
        <sz val="12"/>
        <color theme="1"/>
        <rFont val="Calibri"/>
        <family val="2"/>
        <scheme val="minor"/>
      </rPr>
      <t xml:space="preserve"> +As2o3</t>
    </r>
  </si>
  <si>
    <r>
      <t xml:space="preserve"> His10 S2 APL spleen</t>
    </r>
    <r>
      <rPr>
        <sz val="12"/>
        <color theme="1"/>
        <rFont val="Calibri"/>
        <family val="2"/>
        <scheme val="minor"/>
      </rPr>
      <t xml:space="preserve"> +Bz</t>
    </r>
  </si>
  <si>
    <r>
      <t xml:space="preserve"> His10 S2 APL spleen</t>
    </r>
    <r>
      <rPr>
        <sz val="12"/>
        <color theme="1"/>
        <rFont val="Calibri"/>
        <family val="2"/>
        <scheme val="minor"/>
      </rPr>
      <t xml:space="preserve"> +As2o3/Bz</t>
    </r>
  </si>
  <si>
    <t>Sup. Fig4c: anti-Ubc9, Kap1, PML, actin</t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</si>
  <si>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SiUbc9</t>
    </r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</si>
  <si>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SiKap1</t>
    </r>
  </si>
  <si>
    <r>
      <rPr>
        <sz val="12"/>
        <color theme="1"/>
        <rFont val="Calibri"/>
        <family val="2"/>
        <scheme val="minor"/>
      </rPr>
      <t xml:space="preserve">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SiKap1</t>
    </r>
  </si>
  <si>
    <t>Sup. Fig4d: anti-SUMO2/3,  actin</t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</si>
  <si>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ML792-24h</t>
    </r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</si>
  <si>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ML792-48h</t>
    </r>
  </si>
  <si>
    <r>
      <rPr>
        <sz val="12"/>
        <color theme="1"/>
        <rFont val="Calibri"/>
        <family val="2"/>
        <scheme val="minor"/>
      </rPr>
      <t xml:space="preserve">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ML792-24h</t>
    </r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</si>
  <si>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 As2O2 0,5h</t>
    </r>
  </si>
  <si>
    <r>
      <t xml:space="preserve">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 As2O2 6h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</si>
  <si>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+AsO2 0,5h</t>
    </r>
  </si>
  <si>
    <r>
      <t>His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>-S2 PML</t>
    </r>
    <r>
      <rPr>
        <vertAlign val="superscript"/>
        <sz val="12"/>
        <color theme="1"/>
        <rFont val="Calibri"/>
        <family val="2"/>
        <scheme val="minor"/>
      </rPr>
      <t>+/+</t>
    </r>
    <r>
      <rPr>
        <sz val="12"/>
        <color theme="1"/>
        <rFont val="Calibri"/>
        <family val="2"/>
        <scheme val="minor"/>
      </rPr>
      <t xml:space="preserve"> mESC +AsO2 6h</t>
    </r>
  </si>
  <si>
    <r>
      <rPr>
        <sz val="12"/>
        <color theme="1"/>
        <rFont val="Calibri"/>
        <family val="2"/>
        <scheme val="minor"/>
      </rPr>
      <t xml:space="preserve">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 As2O3 0,5h</t>
    </r>
  </si>
  <si>
    <r>
      <rPr>
        <sz val="12"/>
        <color theme="1"/>
        <rFont val="Calibri"/>
        <family val="2"/>
        <scheme val="minor"/>
      </rPr>
      <t xml:space="preserve"> PML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 As2O3 6h</t>
    </r>
  </si>
  <si>
    <r>
      <t>His</t>
    </r>
    <r>
      <rPr>
        <vertAlign val="subscript"/>
        <sz val="12"/>
        <color rgb="FF000000"/>
        <rFont val="Calibri"/>
        <family val="2"/>
        <scheme val="minor"/>
      </rPr>
      <t>10</t>
    </r>
    <r>
      <rPr>
        <sz val="12"/>
        <color rgb="FF000000"/>
        <rFont val="Calibri"/>
        <family val="2"/>
        <scheme val="minor"/>
      </rPr>
      <t>-S2 PML</t>
    </r>
    <r>
      <rPr>
        <vertAlign val="superscript"/>
        <sz val="12"/>
        <color rgb="FF000000"/>
        <rFont val="Calibri"/>
        <family val="2"/>
        <scheme val="minor"/>
      </rPr>
      <t>-/-</t>
    </r>
    <r>
      <rPr>
        <sz val="12"/>
        <color rgb="FF000000"/>
        <rFont val="Calibri"/>
        <family val="2"/>
        <scheme val="minor"/>
      </rPr>
      <t xml:space="preserve"> mESC +As2O3 0,5h</t>
    </r>
  </si>
  <si>
    <r>
      <t>His</t>
    </r>
    <r>
      <rPr>
        <vertAlign val="subscript"/>
        <sz val="12"/>
        <color rgb="FF000000"/>
        <rFont val="Calibri"/>
        <family val="2"/>
        <scheme val="minor"/>
      </rPr>
      <t>10</t>
    </r>
    <r>
      <rPr>
        <sz val="12"/>
        <color rgb="FF000000"/>
        <rFont val="Calibri"/>
        <family val="2"/>
        <scheme val="minor"/>
      </rPr>
      <t>-S2 PML</t>
    </r>
    <r>
      <rPr>
        <vertAlign val="superscript"/>
        <sz val="12"/>
        <color rgb="FF000000"/>
        <rFont val="Calibri"/>
        <family val="2"/>
        <scheme val="minor"/>
      </rPr>
      <t>-/-</t>
    </r>
    <r>
      <rPr>
        <sz val="12"/>
        <color rgb="FF000000"/>
        <rFont val="Calibri"/>
        <family val="2"/>
        <scheme val="minor"/>
      </rPr>
      <t xml:space="preserve"> mESC +As2O3 6h</t>
    </r>
  </si>
  <si>
    <t>Supp. Fig1h: anti-SUMO-2/3 and PML</t>
  </si>
  <si>
    <t>Ratio total number of transfected cells</t>
  </si>
  <si>
    <t xml:space="preserve">Left graph: </t>
  </si>
  <si>
    <t xml:space="preserve">Right graph: </t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</si>
  <si>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PML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mESC 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</si>
  <si>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PML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mESC 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</si>
  <si>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APL BM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</si>
  <si>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APL BM +AsO3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</si>
  <si>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+PI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</si>
  <si>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 xml:space="preserve">+/+ </t>
    </r>
    <r>
      <rPr>
        <sz val="11"/>
        <color theme="1"/>
        <rFont val="Arial"/>
        <family val="2"/>
      </rPr>
      <t>+ As2O3 0,5h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</si>
  <si>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 xml:space="preserve">+/+ </t>
    </r>
    <r>
      <rPr>
        <sz val="11"/>
        <color theme="1"/>
        <rFont val="Arial"/>
        <family val="2"/>
      </rPr>
      <t>+ PI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</si>
  <si>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 xml:space="preserve">+/+ </t>
    </r>
    <r>
      <rPr>
        <sz val="11"/>
        <color theme="1"/>
        <rFont val="Arial"/>
        <family val="2"/>
      </rPr>
      <t>+ As/PI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</si>
  <si>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>-/-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</si>
  <si>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+ AS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</si>
  <si>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+ PI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</si>
  <si>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+ AS/PI</t>
    </r>
  </si>
  <si>
    <t>Fig1a: anti-PML, actin</t>
  </si>
  <si>
    <t>Pml-/- (% of confluence)</t>
  </si>
  <si>
    <t>Pml-/- with As2O3 (% of confluence)</t>
  </si>
  <si>
    <t>Pml+/+ (% of confluence)</t>
  </si>
  <si>
    <t>Pml+/+ with As2O3(% of confluence)</t>
  </si>
  <si>
    <t>Fig. 1g: anti-SUMO1, SUMO-2/3, PML</t>
  </si>
  <si>
    <r>
      <t>PML</t>
    </r>
    <r>
      <rPr>
        <vertAlign val="superscript"/>
        <sz val="11"/>
        <color theme="1"/>
        <rFont val="Arial"/>
        <family val="2"/>
      </rPr>
      <t xml:space="preserve">+/+ </t>
    </r>
    <r>
      <rPr>
        <sz val="11"/>
        <color theme="1"/>
        <rFont val="Arial"/>
        <family val="2"/>
      </rPr>
      <t>+ As/PI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</si>
  <si>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</si>
  <si>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 xml:space="preserve">+/+ </t>
    </r>
    <r>
      <rPr>
        <sz val="11"/>
        <color theme="1"/>
        <rFont val="Arial"/>
        <family val="2"/>
      </rPr>
      <t>+ AS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</si>
  <si>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>E167R/-</t>
    </r>
    <r>
      <rPr>
        <sz val="11"/>
        <color theme="1"/>
        <rFont val="Arial"/>
        <family val="2"/>
      </rPr>
      <t xml:space="preserve"> </t>
    </r>
  </si>
  <si>
    <r>
      <t xml:space="preserve"> His</t>
    </r>
    <r>
      <rPr>
        <vertAlign val="sub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-HA-S1-PML</t>
    </r>
    <r>
      <rPr>
        <vertAlign val="superscript"/>
        <sz val="11"/>
        <color theme="1"/>
        <rFont val="Arial"/>
        <family val="2"/>
      </rPr>
      <t>E167R/-</t>
    </r>
    <r>
      <rPr>
        <sz val="11"/>
        <color theme="1"/>
        <rFont val="Arial"/>
        <family val="2"/>
      </rPr>
      <t xml:space="preserve"> + As/PI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</si>
  <si>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-S1 PML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mESC 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</si>
  <si>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-S1 PML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mESC +As2O3 0,5h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</si>
  <si>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-S1 PML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mESC +As2O3 2h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</si>
  <si>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-S1 PML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mESC 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</si>
  <si>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-S1 PML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mESC +As2O3 0,5h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</si>
  <si>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-S1 PML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mESC +As2O3 2h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</si>
  <si>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PML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mESC +AsO3 0,5h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</si>
  <si>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PML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mESC +AsO3 2h</t>
    </r>
  </si>
  <si>
    <r>
      <t>PML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mESC + As2O3 0,5h</t>
    </r>
  </si>
  <si>
    <r>
      <t>PML</t>
    </r>
    <r>
      <rPr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mESC + As2O3 0,5h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</si>
  <si>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PML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mESC +As2O3 0,5h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</si>
  <si>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PML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mESC +As2O3 2h</t>
    </r>
  </si>
  <si>
    <t>PML-/- Kap1-YFP vs PML -/-</t>
  </si>
  <si>
    <t xml:space="preserve">PML-/- Kap1-YFP /ML-792 vs PML-/- Kap1-YFP </t>
  </si>
  <si>
    <t>Figure 4h left</t>
  </si>
  <si>
    <t>Fig4b: anti-Kap1</t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</si>
  <si>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APL spleen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</si>
  <si>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APL spleen +AsO3 2h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</si>
  <si>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APL spleen +Bz 6h</t>
    </r>
  </si>
  <si>
    <r>
      <t>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-S2 APL spleen +As2o3 2h+ Bz 6h</t>
    </r>
  </si>
  <si>
    <t>Supp. Fig1c: anti-PML and SUMO-1</t>
  </si>
  <si>
    <t>Supp. Fig1i: anti-PML</t>
  </si>
  <si>
    <t>liver</t>
  </si>
  <si>
    <r>
      <t xml:space="preserve"> PM</t>
    </r>
    <r>
      <rPr>
        <vertAlign val="superscript"/>
        <sz val="12"/>
        <color theme="1"/>
        <rFont val="Calibri"/>
        <family val="2"/>
        <scheme val="minor"/>
      </rPr>
      <t>-/-</t>
    </r>
    <r>
      <rPr>
        <sz val="12"/>
        <color theme="1"/>
        <rFont val="Calibri"/>
        <family val="2"/>
        <scheme val="minor"/>
      </rPr>
      <t xml:space="preserve"> mESC + As2O3</t>
    </r>
  </si>
  <si>
    <t>Right</t>
  </si>
  <si>
    <t>Left</t>
  </si>
  <si>
    <t>Fig1d: anti-SUMO1, anti-PML, SUMO-2/3, actin</t>
  </si>
  <si>
    <t>Fig2a: anti-SUMO1, SUMO-2/3, Ub</t>
  </si>
  <si>
    <t>Total Cell (n=44)</t>
  </si>
  <si>
    <t>Nucleoplasm (n=225)</t>
  </si>
  <si>
    <t>Nuclear Bodies (n=225)</t>
  </si>
  <si>
    <t>Two-tailed paired student t-test</t>
  </si>
  <si>
    <t>Diffuse fraction vs Total cell</t>
  </si>
  <si>
    <t>Diffuse fraction vs Nuclear Bodies</t>
  </si>
  <si>
    <t>&lt; 0,0001</t>
  </si>
  <si>
    <t>Ctrl Liver</t>
  </si>
  <si>
    <t>Two-tailed unpaired student's t-test</t>
  </si>
  <si>
    <t>Two-tailed unpaired student t-test</t>
  </si>
  <si>
    <r>
      <rPr>
        <b/>
        <sz val="11"/>
        <color rgb="FFFF0000"/>
        <rFont val="Arial"/>
        <family val="2"/>
      </rPr>
      <t>Two-tailed</t>
    </r>
    <r>
      <rPr>
        <b/>
        <sz val="11"/>
        <rFont val="Arial"/>
        <family val="2"/>
      </rPr>
      <t xml:space="preserve"> unpaired Mann-Whitney t test</t>
    </r>
  </si>
  <si>
    <r>
      <rPr>
        <b/>
        <sz val="11"/>
        <color rgb="FFFF0000"/>
        <rFont val="Arial"/>
        <family val="2"/>
      </rPr>
      <t>Two-tailed</t>
    </r>
    <r>
      <rPr>
        <b/>
        <sz val="11"/>
        <color theme="1"/>
        <rFont val="Arial"/>
        <family val="2"/>
      </rPr>
      <t xml:space="preserve"> unpaired Mann-Whitney  t test</t>
    </r>
  </si>
  <si>
    <t>Two-tailed unpaired Welch's  t test</t>
  </si>
  <si>
    <t>Two-tailed unpaired Mann-Whitney t test</t>
  </si>
  <si>
    <t>Two-tailed unpaired Welch t-test</t>
  </si>
  <si>
    <t>Two-tailed unpaired Mann Whitney test</t>
  </si>
  <si>
    <t>Two-tailed unpaired t-test on 3 selected values</t>
  </si>
  <si>
    <t>Ordinary one-way ANOVA</t>
  </si>
  <si>
    <t>Multiple comparisons</t>
  </si>
  <si>
    <t>Number of families</t>
  </si>
  <si>
    <t>Number of comparisons per family</t>
  </si>
  <si>
    <t>Alpha</t>
  </si>
  <si>
    <t>Sidak's multiple comparisons test</t>
  </si>
  <si>
    <t>Mean Diff,</t>
  </si>
  <si>
    <t>95,00% CI of diff,</t>
  </si>
  <si>
    <t>Significant?</t>
  </si>
  <si>
    <t>Summary</t>
  </si>
  <si>
    <t>Adjusted P Value</t>
  </si>
  <si>
    <t>WT PML+ As2O3 vs. A8 PML-/- As2O3</t>
  </si>
  <si>
    <t>-9,106 to -1,479</t>
  </si>
  <si>
    <t>C-D</t>
  </si>
  <si>
    <t>Test details</t>
  </si>
  <si>
    <t>Mean 1</t>
  </si>
  <si>
    <t>Mean 2</t>
  </si>
  <si>
    <t>SE of diff,</t>
  </si>
  <si>
    <t>n1</t>
  </si>
  <si>
    <t>n2</t>
  </si>
  <si>
    <t>t</t>
  </si>
  <si>
    <t>DF</t>
  </si>
  <si>
    <t>Dunnett's multiple comparisons test</t>
  </si>
  <si>
    <t>A-?</t>
  </si>
  <si>
    <t>Etn-ERv2 PML+/+ Scr vs. Etn-ERv2 PML+/+ SiUbc9</t>
  </si>
  <si>
    <t>-2,459 to -0,8099</t>
  </si>
  <si>
    <t>B</t>
  </si>
  <si>
    <t>Etn-ERv2 PML+/+ SiUbc9</t>
  </si>
  <si>
    <t>Etn-ERv2 PML+/+ Scr vs. Etn-ERv2 PML+/+ SiKap1</t>
  </si>
  <si>
    <t>-4,623 to -2,974</t>
  </si>
  <si>
    <t>C</t>
  </si>
  <si>
    <t>Etn-ERv2 PML+/+ SiKap1</t>
  </si>
  <si>
    <t>Etn-ERv2 PML+/+ Scr vs. Etn-ERv2 PML-/- SiScr</t>
  </si>
  <si>
    <t>-10,48 to -8,835</t>
  </si>
  <si>
    <t>D</t>
  </si>
  <si>
    <t>Etn-ERv2 PML-/- SiScr</t>
  </si>
  <si>
    <t>q</t>
  </si>
  <si>
    <t>E-?</t>
  </si>
  <si>
    <t>IPAEz PML+/+ Scr vs. IAPEz PML+/+ SiUbc9</t>
  </si>
  <si>
    <t>-2,410 to 0,09218</t>
  </si>
  <si>
    <t>F</t>
  </si>
  <si>
    <t>IAPEz PML+/+ SiUbc9</t>
  </si>
  <si>
    <t>IPAEz PML+/+ Scr vs. IAPEz PML+/+ SiKap1</t>
  </si>
  <si>
    <t>-2,408 to 0,09458</t>
  </si>
  <si>
    <t>G</t>
  </si>
  <si>
    <t>IAPEz PML+/+ SiKap1</t>
  </si>
  <si>
    <t>IPAEz PML+/+ Scr vs. IAPEz PML-/- SiScr</t>
  </si>
  <si>
    <t>-3,465 to -0,9628</t>
  </si>
  <si>
    <t>H</t>
  </si>
  <si>
    <t>IAPEz PML-/- SiScr</t>
  </si>
  <si>
    <t>PML+/+ DMSO 24h vs. PML+/+ ML-792 24h</t>
  </si>
  <si>
    <t>-2,471 to -0,4046</t>
  </si>
  <si>
    <t>PML+/+ ML-792 24h</t>
  </si>
  <si>
    <t>PML+/+ DMSO 24h vs. PML+/+ ML-792 48h</t>
  </si>
  <si>
    <t>-3,752 to -1,685</t>
  </si>
  <si>
    <t>PML+/+ ML-792 48h</t>
  </si>
  <si>
    <t>PML+/+ DMSO 24h vs. PML-/- DMSO 24h</t>
  </si>
  <si>
    <t>-1,033 to 1,033</t>
  </si>
  <si>
    <t>&gt;0,9999</t>
  </si>
  <si>
    <t>PML-/- DMSO 24h</t>
  </si>
  <si>
    <t>PML+/+ DMSO 24h vs. PML-/-ML-792 24h</t>
  </si>
  <si>
    <t>-1,217 to 0,8487</t>
  </si>
  <si>
    <t>E</t>
  </si>
  <si>
    <t>PML-/-ML-792 24h</t>
  </si>
  <si>
    <t>PML+/+ DMSO 24h vs. PML-/-ML-792 48h</t>
  </si>
  <si>
    <t>-2,005 to 0,06114</t>
  </si>
  <si>
    <t>PML-/-ML-792 48h</t>
  </si>
  <si>
    <t>-2,416 to -0,5400</t>
  </si>
  <si>
    <t>-3,251 to -1,376</t>
  </si>
  <si>
    <t>-0,9379 to 0,9379</t>
  </si>
  <si>
    <t>-1,445 to 0,4312</t>
  </si>
  <si>
    <t>-1,097 to 0,7791</t>
  </si>
  <si>
    <t>-1,593 to 0,6591</t>
  </si>
  <si>
    <t>-2,396 to -0,1438</t>
  </si>
  <si>
    <t>-1,126 to 1,126</t>
  </si>
  <si>
    <t>-1,736 to 0,5159</t>
  </si>
  <si>
    <t>-2,479 to -0,2271</t>
  </si>
  <si>
    <t>Supp. Fig1g: SUMO1 and SUMO2 quantification</t>
  </si>
  <si>
    <t>SUMO1</t>
  </si>
  <si>
    <t>NT</t>
  </si>
  <si>
    <t>As</t>
  </si>
  <si>
    <t>PolyIC</t>
  </si>
  <si>
    <t>As+PolyIC</t>
  </si>
  <si>
    <t>1.92</t>
  </si>
  <si>
    <t>1.35</t>
  </si>
  <si>
    <t>2.54</t>
  </si>
  <si>
    <t>1.95</t>
  </si>
  <si>
    <t>1.55</t>
  </si>
  <si>
    <t>2.52</t>
  </si>
  <si>
    <t>1.32</t>
  </si>
  <si>
    <t>1.25</t>
  </si>
  <si>
    <t>2.11</t>
  </si>
  <si>
    <t>1.03</t>
  </si>
  <si>
    <t>1.70</t>
  </si>
  <si>
    <t>1.22</t>
  </si>
  <si>
    <t>0.88</t>
  </si>
  <si>
    <t>0.84</t>
  </si>
  <si>
    <t>pI:C vs untreated</t>
  </si>
  <si>
    <t>1.06</t>
  </si>
  <si>
    <t>1.33</t>
  </si>
  <si>
    <t>0.94</t>
  </si>
  <si>
    <t>0.62</t>
  </si>
  <si>
    <t>1.31</t>
  </si>
  <si>
    <t>1.36</t>
  </si>
  <si>
    <t>1.30</t>
  </si>
  <si>
    <t>As0,5h+pI:C 30h vs untreated</t>
  </si>
  <si>
    <t>SUMO2</t>
  </si>
  <si>
    <t>5.21</t>
  </si>
  <si>
    <t>1.27</t>
  </si>
  <si>
    <t>6.59</t>
  </si>
  <si>
    <t>1.86</t>
  </si>
  <si>
    <t>0.27</t>
  </si>
  <si>
    <t>1.49</t>
  </si>
  <si>
    <t>2.61</t>
  </si>
  <si>
    <t>0.82</t>
  </si>
  <si>
    <t>6.66</t>
  </si>
  <si>
    <t>4.08</t>
  </si>
  <si>
    <t>1.23</t>
  </si>
  <si>
    <t>4.47</t>
  </si>
  <si>
    <t>1.50</t>
  </si>
  <si>
    <t>0.51</t>
  </si>
  <si>
    <t>2.56</t>
  </si>
  <si>
    <t>1.59</t>
  </si>
  <si>
    <t>0.81</t>
  </si>
  <si>
    <t>9.19</t>
  </si>
  <si>
    <t>0.29</t>
  </si>
  <si>
    <t>0.25</t>
  </si>
  <si>
    <t>0.55</t>
  </si>
  <si>
    <t>2.42</t>
  </si>
  <si>
    <t>3.13</t>
  </si>
  <si>
    <t>As 0.5h vs untreated</t>
  </si>
  <si>
    <t>1.14</t>
  </si>
  <si>
    <t>1.1</t>
  </si>
  <si>
    <t>1.2</t>
  </si>
  <si>
    <t>1.18</t>
  </si>
  <si>
    <t>0.0135</t>
  </si>
  <si>
    <t>0.011</t>
  </si>
  <si>
    <t>0.0003</t>
  </si>
  <si>
    <t>0.8893</t>
  </si>
  <si>
    <t>0.0033</t>
  </si>
  <si>
    <t>0.00549451</t>
  </si>
  <si>
    <t>0.00327869</t>
  </si>
  <si>
    <t>0.00782473</t>
  </si>
  <si>
    <t>0.0152207</t>
  </si>
  <si>
    <t>0.02056555</t>
  </si>
  <si>
    <t>0.01015228</t>
  </si>
  <si>
    <t>0.0109589</t>
  </si>
  <si>
    <t>0.00387597</t>
  </si>
  <si>
    <t>0.03893805</t>
  </si>
  <si>
    <t>0.00465116</t>
  </si>
  <si>
    <t>0.05421687</t>
  </si>
  <si>
    <t>0.00721501</t>
  </si>
  <si>
    <t>0.02631579</t>
  </si>
  <si>
    <t>0.00729927</t>
  </si>
  <si>
    <t>0.01061947</t>
  </si>
  <si>
    <t>0.00833333</t>
  </si>
  <si>
    <t>0.04545455</t>
  </si>
  <si>
    <t>0.01687764</t>
  </si>
  <si>
    <t>0.04972376</t>
  </si>
  <si>
    <t>0.02226345</t>
  </si>
  <si>
    <t>0.02156334</t>
  </si>
  <si>
    <t>0.01098901</t>
  </si>
  <si>
    <t>0.00890208</t>
  </si>
  <si>
    <t>0.02504472</t>
  </si>
  <si>
    <t>0.0148423</t>
  </si>
  <si>
    <t>Fig.5f</t>
  </si>
  <si>
    <t>Expt.1</t>
  </si>
  <si>
    <t>Total cell number</t>
  </si>
  <si>
    <t>Cell  Zscan4 +</t>
  </si>
  <si>
    <t>% Zscan4+</t>
  </si>
  <si>
    <t>PML-/-</t>
  </si>
  <si>
    <t>Expt.2</t>
  </si>
  <si>
    <t>Expt.3</t>
  </si>
  <si>
    <t>Expt.4</t>
  </si>
  <si>
    <t>Mean % Zscan4+ Cells</t>
  </si>
  <si>
    <t>Mean</t>
  </si>
  <si>
    <t>Two-tailed</t>
  </si>
  <si>
    <t>Unpaired T-test of data</t>
  </si>
  <si>
    <t>One- or two-tailed P value?</t>
  </si>
  <si>
    <t>5.75</t>
  </si>
  <si>
    <t>0.971283783783784</t>
  </si>
  <si>
    <t>546.166666666667</t>
  </si>
  <si>
    <t>0.732377174244736</t>
  </si>
  <si>
    <t>0.721500721500722</t>
  </si>
  <si>
    <t>3.89380530973451</t>
  </si>
  <si>
    <t>0.015</t>
  </si>
  <si>
    <t>t. df</t>
  </si>
  <si>
    <t>t=2.604. df=26</t>
  </si>
  <si>
    <t>361.75</t>
  </si>
  <si>
    <t>2.75</t>
  </si>
  <si>
    <t>0.760193503800968</t>
  </si>
  <si>
    <t>134.25</t>
  </si>
  <si>
    <t>3.5</t>
  </si>
  <si>
    <t>2.60707635009311</t>
  </si>
  <si>
    <t>545.75</t>
  </si>
  <si>
    <t>1.83234081539166</t>
  </si>
  <si>
    <t>311.5</t>
  </si>
  <si>
    <t>9.25</t>
  </si>
  <si>
    <t>2.96950240770466</t>
  </si>
  <si>
    <t>1.01160305373452</t>
  </si>
  <si>
    <t>2.61041696282902</t>
  </si>
  <si>
    <t>Sup. Fig4h: anti-DPPA2,  actin</t>
  </si>
  <si>
    <t>SupFig.2f  percentage of oxidized-405nm / reduced-488nm sensors</t>
  </si>
  <si>
    <t>Supp. Fig2a: anti-SUMO-2/3, SUMO1, PML, Actin</t>
  </si>
  <si>
    <t>Fig2b: anti-HA, SUMO-2/3, Ub, PML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</si>
</sst>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"/>
    <numFmt numFmtId="165" formatCode="0.00000"/>
    <numFmt numFmtId="166" formatCode="0.0000"/>
    <numFmt numFmtId="167" formatCode="0.000"/>
    <numFmt numFmtId="168" formatCode="0.000000"/>
  </numFmts>
  <fonts count="4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008000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8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bscript"/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1"/>
      <color rgb="FF000000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36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0" xfId="0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0" fillId="0" borderId="0" xfId="0" applyFill="1" applyAlignment="1">
      <alignment horizontal="center"/>
    </xf>
    <xf numFmtId="0" fontId="9" fillId="0" borderId="0" xfId="0" applyFont="1" applyFill="1"/>
    <xf numFmtId="0" fontId="9" fillId="2" borderId="0" xfId="0" applyFont="1" applyFill="1" applyAlignment="1">
      <alignment horizontal="center"/>
    </xf>
    <xf numFmtId="0" fontId="6" fillId="0" borderId="0" xfId="0" applyFont="1" applyFill="1"/>
    <xf numFmtId="0" fontId="2" fillId="0" borderId="0" xfId="0" applyFont="1" applyAlignment="1">
      <alignment horizontal="center"/>
    </xf>
    <xf numFmtId="0" fontId="11" fillId="0" borderId="0" xfId="0" applyFont="1" applyFill="1" applyAlignment="1">
      <alignment horizontal="left"/>
    </xf>
    <xf numFmtId="0" fontId="0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2" fontId="15" fillId="0" borderId="0" xfId="0" applyNumberFormat="1" applyFont="1" applyAlignment="1">
      <alignment horizontal="center"/>
    </xf>
    <xf numFmtId="0" fontId="16" fillId="0" borderId="0" xfId="0" applyFont="1"/>
    <xf numFmtId="0" fontId="13" fillId="0" borderId="0" xfId="0" applyFont="1"/>
    <xf numFmtId="0" fontId="16" fillId="0" borderId="0" xfId="0" applyFont="1" applyFill="1" applyAlignment="1">
      <alignment horizontal="center"/>
    </xf>
    <xf numFmtId="0" fontId="18" fillId="0" borderId="0" xfId="0" applyFont="1"/>
    <xf numFmtId="2" fontId="14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8" fillId="3" borderId="0" xfId="0" applyFont="1" applyFill="1"/>
    <xf numFmtId="0" fontId="18" fillId="0" borderId="0" xfId="0" applyFont="1" applyFill="1"/>
    <xf numFmtId="2" fontId="18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13" fillId="0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1" fillId="0" borderId="0" xfId="0" applyFont="1"/>
    <xf numFmtId="0" fontId="16" fillId="2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Fill="1" applyAlignment="1">
      <alignment horizontal="left"/>
    </xf>
    <xf numFmtId="0" fontId="16" fillId="0" borderId="0" xfId="0" applyFont="1" applyFill="1"/>
    <xf numFmtId="0" fontId="14" fillId="0" borderId="0" xfId="0" applyFont="1" applyFill="1"/>
    <xf numFmtId="2" fontId="18" fillId="0" borderId="0" xfId="0" applyNumberFormat="1" applyFont="1" applyFill="1" applyAlignment="1">
      <alignment horizontal="center"/>
    </xf>
    <xf numFmtId="2" fontId="14" fillId="0" borderId="0" xfId="0" applyNumberFormat="1" applyFont="1" applyFill="1" applyAlignment="1">
      <alignment horizontal="center"/>
    </xf>
    <xf numFmtId="0" fontId="21" fillId="0" borderId="0" xfId="0" applyFont="1" applyFill="1"/>
    <xf numFmtId="0" fontId="17" fillId="0" borderId="0" xfId="0" applyFont="1" applyFill="1"/>
    <xf numFmtId="0" fontId="13" fillId="0" borderId="0" xfId="0" applyFont="1" applyFill="1"/>
    <xf numFmtId="0" fontId="16" fillId="5" borderId="0" xfId="0" applyFont="1" applyFill="1"/>
    <xf numFmtId="0" fontId="16" fillId="2" borderId="0" xfId="0" applyFont="1" applyFill="1"/>
    <xf numFmtId="0" fontId="14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1" fillId="3" borderId="0" xfId="0" applyFont="1" applyFill="1"/>
    <xf numFmtId="164" fontId="14" fillId="0" borderId="0" xfId="0" applyNumberFormat="1" applyFont="1" applyAlignment="1">
      <alignment horizontal="center"/>
    </xf>
    <xf numFmtId="0" fontId="14" fillId="2" borderId="0" xfId="0" applyFont="1" applyFill="1"/>
    <xf numFmtId="49" fontId="16" fillId="2" borderId="0" xfId="0" applyNumberFormat="1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49" fontId="16" fillId="6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right"/>
    </xf>
    <xf numFmtId="2" fontId="0" fillId="0" borderId="0" xfId="0" applyNumberForma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8" fillId="4" borderId="0" xfId="0" applyFont="1" applyFill="1"/>
    <xf numFmtId="0" fontId="22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49" fontId="9" fillId="0" borderId="0" xfId="0" applyNumberFormat="1" applyFont="1" applyFill="1"/>
    <xf numFmtId="0" fontId="5" fillId="0" borderId="0" xfId="0" applyFont="1" applyAlignment="1">
      <alignment horizontal="left"/>
    </xf>
    <xf numFmtId="167" fontId="0" fillId="0" borderId="0" xfId="0" applyNumberFormat="1" applyFill="1"/>
    <xf numFmtId="49" fontId="14" fillId="0" borderId="0" xfId="0" applyNumberFormat="1" applyFont="1" applyAlignment="1">
      <alignment vertical="center"/>
    </xf>
    <xf numFmtId="0" fontId="27" fillId="0" borderId="0" xfId="0" applyFont="1"/>
    <xf numFmtId="0" fontId="2" fillId="0" borderId="0" xfId="0" applyFont="1"/>
    <xf numFmtId="0" fontId="30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49" fontId="20" fillId="0" borderId="0" xfId="0" applyNumberFormat="1" applyFont="1" applyFill="1" applyAlignment="1">
      <alignment horizontal="center"/>
    </xf>
    <xf numFmtId="0" fontId="20" fillId="0" borderId="0" xfId="0" applyFont="1" applyFill="1"/>
    <xf numFmtId="167" fontId="14" fillId="0" borderId="0" xfId="0" applyNumberFormat="1" applyFont="1" applyAlignment="1">
      <alignment horizontal="center"/>
    </xf>
    <xf numFmtId="0" fontId="33" fillId="0" borderId="0" xfId="0" applyFont="1" applyFill="1"/>
    <xf numFmtId="0" fontId="33" fillId="0" borderId="0" xfId="0" applyFont="1"/>
    <xf numFmtId="167" fontId="18" fillId="0" borderId="0" xfId="0" applyNumberFormat="1" applyFont="1" applyFill="1" applyAlignment="1">
      <alignment horizontal="center"/>
    </xf>
    <xf numFmtId="167" fontId="14" fillId="0" borderId="0" xfId="0" applyNumberFormat="1" applyFont="1" applyFill="1" applyAlignment="1">
      <alignment horizontal="center"/>
    </xf>
    <xf numFmtId="49" fontId="16" fillId="0" borderId="0" xfId="0" applyNumberFormat="1" applyFont="1" applyFill="1"/>
    <xf numFmtId="0" fontId="17" fillId="0" borderId="0" xfId="0" applyFont="1"/>
    <xf numFmtId="1" fontId="14" fillId="0" borderId="0" xfId="0" applyNumberFormat="1" applyFont="1" applyAlignment="1">
      <alignment horizontal="center"/>
    </xf>
    <xf numFmtId="0" fontId="20" fillId="0" borderId="0" xfId="0" applyFont="1" applyFill="1" applyAlignment="1">
      <alignment horizontal="left"/>
    </xf>
    <xf numFmtId="0" fontId="2" fillId="0" borderId="0" xfId="0" applyFont="1" applyFill="1"/>
    <xf numFmtId="0" fontId="6" fillId="0" borderId="0" xfId="0" applyFont="1" applyFill="1" applyAlignment="1">
      <alignment horizontal="center"/>
    </xf>
    <xf numFmtId="0" fontId="10" fillId="0" borderId="0" xfId="0" applyFont="1" applyFill="1"/>
    <xf numFmtId="0" fontId="20" fillId="5" borderId="0" xfId="0" applyFont="1" applyFill="1"/>
    <xf numFmtId="2" fontId="0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36" fillId="0" borderId="0" xfId="0" applyFont="1" applyFill="1"/>
    <xf numFmtId="0" fontId="21" fillId="5" borderId="0" xfId="0" applyFont="1" applyFill="1"/>
    <xf numFmtId="49" fontId="16" fillId="0" borderId="0" xfId="0" applyNumberFormat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25" fillId="0" borderId="0" xfId="0" applyFont="1" applyFill="1" applyAlignment="1">
      <alignment horizontal="left"/>
    </xf>
    <xf numFmtId="0" fontId="25" fillId="0" borderId="0" xfId="0" applyFont="1" applyFill="1"/>
    <xf numFmtId="0" fontId="25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/>
    </xf>
    <xf numFmtId="0" fontId="37" fillId="0" borderId="0" xfId="0" applyFont="1"/>
    <xf numFmtId="0" fontId="38" fillId="0" borderId="0" xfId="0" applyFont="1"/>
    <xf numFmtId="0" fontId="39" fillId="0" borderId="0" xfId="0" applyFont="1"/>
    <xf numFmtId="2" fontId="0" fillId="0" borderId="0" xfId="0" applyNumberFormat="1"/>
    <xf numFmtId="165" fontId="0" fillId="0" borderId="0" xfId="0" applyNumberFormat="1"/>
    <xf numFmtId="0" fontId="20" fillId="0" borderId="0" xfId="0" applyFont="1" applyFill="1" applyAlignment="1">
      <alignment horizontal="center"/>
    </xf>
    <xf numFmtId="166" fontId="0" fillId="0" borderId="0" xfId="0" applyNumberForma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/>
    <xf numFmtId="0" fontId="40" fillId="0" borderId="0" xfId="0" applyFont="1" applyAlignment="1">
      <alignment horizontal="left"/>
    </xf>
    <xf numFmtId="0" fontId="40" fillId="0" borderId="0" xfId="0" applyFont="1"/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168" fontId="0" fillId="0" borderId="0" xfId="0" applyNumberFormat="1"/>
    <xf numFmtId="165" fontId="2" fillId="0" borderId="0" xfId="0" applyNumberFormat="1" applyFont="1"/>
    <xf numFmtId="168" fontId="2" fillId="0" borderId="0" xfId="0" applyNumberFormat="1" applyFont="1"/>
    <xf numFmtId="165" fontId="0" fillId="0" borderId="0" xfId="0" applyNumberFormat="1" applyFont="1"/>
    <xf numFmtId="168" fontId="0" fillId="0" borderId="0" xfId="0" applyNumberFormat="1" applyFont="1"/>
    <xf numFmtId="0" fontId="39" fillId="0" borderId="0" xfId="0" applyFont="1" applyAlignment="1">
      <alignment horizontal="left"/>
    </xf>
    <xf numFmtId="0" fontId="20" fillId="0" borderId="0" xfId="0" applyFont="1" applyFill="1" applyAlignment="1">
      <alignment horizontal="center"/>
    </xf>
  </cellXfs>
  <cellStyles count="36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" xfId="295" builtinId="8" hidden="1"/>
    <cellStyle name="Lien hypertexte" xfId="297" builtinId="8" hidden="1"/>
    <cellStyle name="Lien hypertexte" xfId="299" builtinId="8" hidden="1"/>
    <cellStyle name="Lien hypertexte" xfId="301" builtinId="8" hidden="1"/>
    <cellStyle name="Lien hypertexte" xfId="303" builtinId="8" hidden="1"/>
    <cellStyle name="Lien hypertexte" xfId="305" builtinId="8" hidden="1"/>
    <cellStyle name="Lien hypertexte" xfId="307" builtinId="8" hidden="1"/>
    <cellStyle name="Lien hypertexte" xfId="309" builtinId="8" hidden="1"/>
    <cellStyle name="Lien hypertexte" xfId="311" builtinId="8" hidden="1"/>
    <cellStyle name="Lien hypertexte" xfId="313" builtinId="8" hidden="1"/>
    <cellStyle name="Lien hypertexte" xfId="315" builtinId="8" hidden="1"/>
    <cellStyle name="Lien hypertexte" xfId="317" builtinId="8" hidden="1"/>
    <cellStyle name="Lien hypertexte" xfId="319" builtinId="8" hidden="1"/>
    <cellStyle name="Lien hypertexte" xfId="321" builtinId="8" hidden="1"/>
    <cellStyle name="Lien hypertexte" xfId="323" builtinId="8" hidden="1"/>
    <cellStyle name="Lien hypertexte" xfId="325" builtinId="8" hidden="1"/>
    <cellStyle name="Lien hypertexte" xfId="327" builtinId="8" hidden="1"/>
    <cellStyle name="Lien hypertexte" xfId="329" builtinId="8" hidden="1"/>
    <cellStyle name="Lien hypertexte" xfId="331" builtinId="8" hidden="1"/>
    <cellStyle name="Lien hypertexte" xfId="333" builtinId="8" hidden="1"/>
    <cellStyle name="Lien hypertexte" xfId="335" builtinId="8" hidden="1"/>
    <cellStyle name="Lien hypertexte" xfId="337" builtinId="8" hidden="1"/>
    <cellStyle name="Lien hypertexte" xfId="339" builtinId="8" hidden="1"/>
    <cellStyle name="Lien hypertexte" xfId="341" builtinId="8" hidden="1"/>
    <cellStyle name="Lien hypertexte" xfId="343" builtinId="8" hidden="1"/>
    <cellStyle name="Lien hypertexte" xfId="345" builtinId="8" hidden="1"/>
    <cellStyle name="Lien hypertexte" xfId="347" builtinId="8" hidden="1"/>
    <cellStyle name="Lien hypertexte" xfId="349" builtinId="8" hidden="1"/>
    <cellStyle name="Lien hypertexte" xfId="351" builtinId="8" hidden="1"/>
    <cellStyle name="Lien hypertexte" xfId="353" builtinId="8" hidden="1"/>
    <cellStyle name="Lien hypertexte" xfId="355" builtinId="8" hidden="1"/>
    <cellStyle name="Lien hypertexte" xfId="357" builtinId="8" hidden="1"/>
    <cellStyle name="Lien hypertexte" xfId="359" builtinId="8" hidden="1"/>
    <cellStyle name="Lien hypertexte" xfId="361" builtinId="8" hidden="1"/>
    <cellStyle name="Lien hypertexte" xfId="36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Lien hypertexte visité" xfId="296" builtinId="9" hidden="1"/>
    <cellStyle name="Lien hypertexte visité" xfId="298" builtinId="9" hidden="1"/>
    <cellStyle name="Lien hypertexte visité" xfId="300" builtinId="9" hidden="1"/>
    <cellStyle name="Lien hypertexte visité" xfId="302" builtinId="9" hidden="1"/>
    <cellStyle name="Lien hypertexte visité" xfId="304" builtinId="9" hidden="1"/>
    <cellStyle name="Lien hypertexte visité" xfId="306" builtinId="9" hidden="1"/>
    <cellStyle name="Lien hypertexte visité" xfId="308" builtinId="9" hidden="1"/>
    <cellStyle name="Lien hypertexte visité" xfId="310" builtinId="9" hidden="1"/>
    <cellStyle name="Lien hypertexte visité" xfId="312" builtinId="9" hidden="1"/>
    <cellStyle name="Lien hypertexte visité" xfId="314" builtinId="9" hidden="1"/>
    <cellStyle name="Lien hypertexte visité" xfId="316" builtinId="9" hidden="1"/>
    <cellStyle name="Lien hypertexte visité" xfId="318" builtinId="9" hidden="1"/>
    <cellStyle name="Lien hypertexte visité" xfId="320" builtinId="9" hidden="1"/>
    <cellStyle name="Lien hypertexte visité" xfId="322" builtinId="9" hidden="1"/>
    <cellStyle name="Lien hypertexte visité" xfId="324" builtinId="9" hidden="1"/>
    <cellStyle name="Lien hypertexte visité" xfId="326" builtinId="9" hidden="1"/>
    <cellStyle name="Lien hypertexte visité" xfId="328" builtinId="9" hidden="1"/>
    <cellStyle name="Lien hypertexte visité" xfId="330" builtinId="9" hidden="1"/>
    <cellStyle name="Lien hypertexte visité" xfId="332" builtinId="9" hidden="1"/>
    <cellStyle name="Lien hypertexte visité" xfId="334" builtinId="9" hidden="1"/>
    <cellStyle name="Lien hypertexte visité" xfId="336" builtinId="9" hidden="1"/>
    <cellStyle name="Lien hypertexte visité" xfId="338" builtinId="9" hidden="1"/>
    <cellStyle name="Lien hypertexte visité" xfId="340" builtinId="9" hidden="1"/>
    <cellStyle name="Lien hypertexte visité" xfId="342" builtinId="9" hidden="1"/>
    <cellStyle name="Lien hypertexte visité" xfId="344" builtinId="9" hidden="1"/>
    <cellStyle name="Lien hypertexte visité" xfId="346" builtinId="9" hidden="1"/>
    <cellStyle name="Lien hypertexte visité" xfId="348" builtinId="9" hidden="1"/>
    <cellStyle name="Lien hypertexte visité" xfId="350" builtinId="9" hidden="1"/>
    <cellStyle name="Lien hypertexte visité" xfId="352" builtinId="9" hidden="1"/>
    <cellStyle name="Lien hypertexte visité" xfId="354" builtinId="9" hidden="1"/>
    <cellStyle name="Lien hypertexte visité" xfId="356" builtinId="9" hidden="1"/>
    <cellStyle name="Lien hypertexte visité" xfId="358" builtinId="9" hidden="1"/>
    <cellStyle name="Lien hypertexte visité" xfId="360" builtinId="9" hidden="1"/>
    <cellStyle name="Lien hypertexte visité" xfId="362" builtinId="9" hidden="1"/>
    <cellStyle name="Lien hypertexte visité" xfId="364" builtinId="9" hidden="1"/>
    <cellStyle name="Normal" xfId="0" builtinId="0"/>
    <cellStyle name="Normal 2" xfId="93" xr:uid="{00000000-0005-0000-0000-00006B010000}"/>
    <cellStyle name="Normal 3" xfId="94" xr:uid="{00000000-0005-0000-0000-00006C01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tif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3" Type="http://schemas.openxmlformats.org/officeDocument/2006/relationships/image" Target="../media/image8.png"/><Relationship Id="rId7" Type="http://schemas.openxmlformats.org/officeDocument/2006/relationships/image" Target="../media/image12.tiff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tiff"/><Relationship Id="rId5" Type="http://schemas.openxmlformats.org/officeDocument/2006/relationships/image" Target="../media/image10.png"/><Relationship Id="rId10" Type="http://schemas.openxmlformats.org/officeDocument/2006/relationships/image" Target="../media/image15.jpeg"/><Relationship Id="rId4" Type="http://schemas.openxmlformats.org/officeDocument/2006/relationships/image" Target="../media/image9.png"/><Relationship Id="rId9" Type="http://schemas.openxmlformats.org/officeDocument/2006/relationships/image" Target="../media/image14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tiff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20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4" Type="http://schemas.openxmlformats.org/officeDocument/2006/relationships/image" Target="../media/image2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4" Type="http://schemas.openxmlformats.org/officeDocument/2006/relationships/image" Target="../media/image2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png"/><Relationship Id="rId3" Type="http://schemas.openxmlformats.org/officeDocument/2006/relationships/image" Target="../media/image34.png"/><Relationship Id="rId7" Type="http://schemas.openxmlformats.org/officeDocument/2006/relationships/image" Target="../media/image38.png"/><Relationship Id="rId2" Type="http://schemas.openxmlformats.org/officeDocument/2006/relationships/image" Target="../media/image33.png"/><Relationship Id="rId1" Type="http://schemas.openxmlformats.org/officeDocument/2006/relationships/image" Target="../media/image32.png"/><Relationship Id="rId6" Type="http://schemas.openxmlformats.org/officeDocument/2006/relationships/image" Target="../media/image37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Relationship Id="rId9" Type="http://schemas.openxmlformats.org/officeDocument/2006/relationships/image" Target="../media/image4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png"/><Relationship Id="rId2" Type="http://schemas.openxmlformats.org/officeDocument/2006/relationships/image" Target="../media/image42.png"/><Relationship Id="rId1" Type="http://schemas.openxmlformats.org/officeDocument/2006/relationships/image" Target="../media/image41.png"/><Relationship Id="rId5" Type="http://schemas.openxmlformats.org/officeDocument/2006/relationships/image" Target="../media/image45.png"/><Relationship Id="rId4" Type="http://schemas.openxmlformats.org/officeDocument/2006/relationships/image" Target="../media/image4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2" Type="http://schemas.openxmlformats.org/officeDocument/2006/relationships/image" Target="../media/image47.png"/><Relationship Id="rId1" Type="http://schemas.openxmlformats.org/officeDocument/2006/relationships/image" Target="../media/image46.jpeg"/><Relationship Id="rId4" Type="http://schemas.openxmlformats.org/officeDocument/2006/relationships/image" Target="../media/image4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emf"/><Relationship Id="rId2" Type="http://schemas.openxmlformats.org/officeDocument/2006/relationships/image" Target="../media/image52.emf"/><Relationship Id="rId1" Type="http://schemas.openxmlformats.org/officeDocument/2006/relationships/image" Target="../media/image51.emf"/><Relationship Id="rId5" Type="http://schemas.openxmlformats.org/officeDocument/2006/relationships/image" Target="../media/image55.emf"/><Relationship Id="rId4" Type="http://schemas.openxmlformats.org/officeDocument/2006/relationships/image" Target="../media/image54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emf"/><Relationship Id="rId2" Type="http://schemas.openxmlformats.org/officeDocument/2006/relationships/image" Target="../media/image52.emf"/><Relationship Id="rId1" Type="http://schemas.openxmlformats.org/officeDocument/2006/relationships/image" Target="../media/image51.emf"/><Relationship Id="rId5" Type="http://schemas.openxmlformats.org/officeDocument/2006/relationships/image" Target="../media/image55.emf"/><Relationship Id="rId4" Type="http://schemas.openxmlformats.org/officeDocument/2006/relationships/image" Target="../media/image54.e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56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0.png"/><Relationship Id="rId1" Type="http://schemas.openxmlformats.org/officeDocument/2006/relationships/image" Target="../media/image5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png"/><Relationship Id="rId7" Type="http://schemas.openxmlformats.org/officeDocument/2006/relationships/image" Target="../media/image67.png"/><Relationship Id="rId2" Type="http://schemas.openxmlformats.org/officeDocument/2006/relationships/image" Target="../media/image62.png"/><Relationship Id="rId1" Type="http://schemas.openxmlformats.org/officeDocument/2006/relationships/image" Target="../media/image61.png"/><Relationship Id="rId6" Type="http://schemas.openxmlformats.org/officeDocument/2006/relationships/image" Target="../media/image66.jpeg"/><Relationship Id="rId5" Type="http://schemas.openxmlformats.org/officeDocument/2006/relationships/image" Target="../media/image65.png"/><Relationship Id="rId4" Type="http://schemas.openxmlformats.org/officeDocument/2006/relationships/image" Target="../media/image6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png"/><Relationship Id="rId2" Type="http://schemas.openxmlformats.org/officeDocument/2006/relationships/image" Target="../media/image69.png"/><Relationship Id="rId1" Type="http://schemas.openxmlformats.org/officeDocument/2006/relationships/image" Target="../media/image68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png"/><Relationship Id="rId2" Type="http://schemas.openxmlformats.org/officeDocument/2006/relationships/image" Target="../media/image73.png"/><Relationship Id="rId1" Type="http://schemas.openxmlformats.org/officeDocument/2006/relationships/image" Target="../media/image72.png"/><Relationship Id="rId5" Type="http://schemas.openxmlformats.org/officeDocument/2006/relationships/image" Target="../media/image76.png"/><Relationship Id="rId4" Type="http://schemas.openxmlformats.org/officeDocument/2006/relationships/image" Target="../media/image75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9.png"/><Relationship Id="rId2" Type="http://schemas.openxmlformats.org/officeDocument/2006/relationships/image" Target="../media/image78.png"/><Relationship Id="rId1" Type="http://schemas.openxmlformats.org/officeDocument/2006/relationships/image" Target="../media/image77.png"/><Relationship Id="rId4" Type="http://schemas.openxmlformats.org/officeDocument/2006/relationships/image" Target="../media/image80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png"/><Relationship Id="rId2" Type="http://schemas.openxmlformats.org/officeDocument/2006/relationships/image" Target="../media/image82.png"/><Relationship Id="rId1" Type="http://schemas.openxmlformats.org/officeDocument/2006/relationships/image" Target="../media/image81.png"/><Relationship Id="rId6" Type="http://schemas.openxmlformats.org/officeDocument/2006/relationships/image" Target="../media/image86.png"/><Relationship Id="rId5" Type="http://schemas.openxmlformats.org/officeDocument/2006/relationships/image" Target="../media/image85.png"/><Relationship Id="rId4" Type="http://schemas.openxmlformats.org/officeDocument/2006/relationships/image" Target="../media/image84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jpeg"/><Relationship Id="rId2" Type="http://schemas.openxmlformats.org/officeDocument/2006/relationships/image" Target="../media/image88.png"/><Relationship Id="rId1" Type="http://schemas.openxmlformats.org/officeDocument/2006/relationships/image" Target="../media/image87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91.tiff"/><Relationship Id="rId1" Type="http://schemas.openxmlformats.org/officeDocument/2006/relationships/image" Target="../media/image90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tiff"/><Relationship Id="rId2" Type="http://schemas.openxmlformats.org/officeDocument/2006/relationships/image" Target="../media/image93.png"/><Relationship Id="rId1" Type="http://schemas.openxmlformats.org/officeDocument/2006/relationships/image" Target="../media/image92.png"/><Relationship Id="rId4" Type="http://schemas.openxmlformats.org/officeDocument/2006/relationships/image" Target="../media/image95.tiff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8.png"/><Relationship Id="rId2" Type="http://schemas.openxmlformats.org/officeDocument/2006/relationships/image" Target="../media/image97.png"/><Relationship Id="rId1" Type="http://schemas.openxmlformats.org/officeDocument/2006/relationships/image" Target="../media/image96.png"/><Relationship Id="rId4" Type="http://schemas.openxmlformats.org/officeDocument/2006/relationships/image" Target="../media/image99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2.png"/><Relationship Id="rId2" Type="http://schemas.openxmlformats.org/officeDocument/2006/relationships/image" Target="../media/image101.png"/><Relationship Id="rId1" Type="http://schemas.openxmlformats.org/officeDocument/2006/relationships/image" Target="../media/image100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5.png"/><Relationship Id="rId2" Type="http://schemas.openxmlformats.org/officeDocument/2006/relationships/image" Target="../media/image104.png"/><Relationship Id="rId1" Type="http://schemas.openxmlformats.org/officeDocument/2006/relationships/image" Target="../media/image103.png"/><Relationship Id="rId4" Type="http://schemas.openxmlformats.org/officeDocument/2006/relationships/image" Target="../media/image10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749300</xdr:colOff>
      <xdr:row>9</xdr:row>
      <xdr:rowOff>76201</xdr:rowOff>
    </xdr:from>
    <xdr:to>
      <xdr:col>2</xdr:col>
      <xdr:colOff>522302</xdr:colOff>
      <xdr:row>31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4800" y="1790701"/>
          <a:ext cx="1284302" cy="3555999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9</xdr:row>
      <xdr:rowOff>0</xdr:rowOff>
    </xdr:from>
    <xdr:to>
      <xdr:col>2</xdr:col>
      <xdr:colOff>368300</xdr:colOff>
      <xdr:row>10</xdr:row>
      <xdr:rowOff>88900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625600" y="1714500"/>
          <a:ext cx="10795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1     2  </a:t>
          </a:r>
        </a:p>
      </xdr:txBody>
    </xdr:sp>
    <xdr:clientData/>
  </xdr:twoCellAnchor>
  <xdr:twoCellAnchor>
    <xdr:from>
      <xdr:col>1</xdr:col>
      <xdr:colOff>25400</xdr:colOff>
      <xdr:row>14</xdr:row>
      <xdr:rowOff>12700</xdr:rowOff>
    </xdr:from>
    <xdr:to>
      <xdr:col>1</xdr:col>
      <xdr:colOff>736600</xdr:colOff>
      <xdr:row>15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50900" y="2679700"/>
          <a:ext cx="711200" cy="26670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l-GR" sz="1100" b="1"/>
            <a:t>α</a:t>
          </a:r>
          <a:r>
            <a:rPr lang="fr-FR" sz="1100" b="1"/>
            <a:t>-PML</a:t>
          </a:r>
        </a:p>
      </xdr:txBody>
    </xdr:sp>
    <xdr:clientData/>
  </xdr:twoCellAnchor>
  <xdr:oneCellAnchor>
    <xdr:from>
      <xdr:col>3</xdr:col>
      <xdr:colOff>469900</xdr:colOff>
      <xdr:row>23</xdr:row>
      <xdr:rowOff>25400</xdr:rowOff>
    </xdr:from>
    <xdr:ext cx="635000" cy="26161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632200" y="4114800"/>
          <a:ext cx="6350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-Actin</a:t>
          </a:r>
        </a:p>
      </xdr:txBody>
    </xdr:sp>
    <xdr:clientData/>
  </xdr:oneCellAnchor>
  <xdr:twoCellAnchor editAs="oneCell">
    <xdr:from>
      <xdr:col>4</xdr:col>
      <xdr:colOff>152400</xdr:colOff>
      <xdr:row>9</xdr:row>
      <xdr:rowOff>126999</xdr:rowOff>
    </xdr:from>
    <xdr:to>
      <xdr:col>5</xdr:col>
      <xdr:colOff>685800</xdr:colOff>
      <xdr:row>30</xdr:row>
      <xdr:rowOff>102816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30700" y="1841499"/>
          <a:ext cx="1358900" cy="3442917"/>
        </a:xfrm>
        <a:prstGeom prst="rect">
          <a:avLst/>
        </a:prstGeom>
      </xdr:spPr>
    </xdr:pic>
    <xdr:clientData/>
  </xdr:twoCellAnchor>
  <xdr:twoCellAnchor>
    <xdr:from>
      <xdr:col>4</xdr:col>
      <xdr:colOff>241300</xdr:colOff>
      <xdr:row>8</xdr:row>
      <xdr:rowOff>139700</xdr:rowOff>
    </xdr:from>
    <xdr:to>
      <xdr:col>5</xdr:col>
      <xdr:colOff>495300</xdr:colOff>
      <xdr:row>10</xdr:row>
      <xdr:rowOff>38100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419600" y="1663700"/>
          <a:ext cx="10795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1     2  </a:t>
          </a:r>
        </a:p>
      </xdr:txBody>
    </xdr:sp>
    <xdr:clientData/>
  </xdr:twoCellAnchor>
  <xdr:twoCellAnchor editAs="oneCell">
    <xdr:from>
      <xdr:col>1</xdr:col>
      <xdr:colOff>571499</xdr:colOff>
      <xdr:row>21</xdr:row>
      <xdr:rowOff>101601</xdr:rowOff>
    </xdr:from>
    <xdr:to>
      <xdr:col>1</xdr:col>
      <xdr:colOff>913247</xdr:colOff>
      <xdr:row>23</xdr:row>
      <xdr:rowOff>96795</xdr:rowOff>
    </xdr:to>
    <xdr:pic>
      <xdr:nvPicPr>
        <xdr:cNvPr id="11" name="Image 10" descr="BU00529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4785308">
          <a:off x="1405176" y="3560524"/>
          <a:ext cx="325394" cy="341748"/>
        </a:xfrm>
        <a:prstGeom prst="rect">
          <a:avLst/>
        </a:prstGeom>
      </xdr:spPr>
    </xdr:pic>
    <xdr:clientData/>
  </xdr:twoCellAnchor>
  <xdr:twoCellAnchor>
    <xdr:from>
      <xdr:col>0</xdr:col>
      <xdr:colOff>215900</xdr:colOff>
      <xdr:row>19</xdr:row>
      <xdr:rowOff>139700</xdr:rowOff>
    </xdr:from>
    <xdr:to>
      <xdr:col>1</xdr:col>
      <xdr:colOff>457200</xdr:colOff>
      <xdr:row>23</xdr:row>
      <xdr:rowOff>88900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15900" y="3276600"/>
          <a:ext cx="106680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>
              <a:solidFill>
                <a:srgbClr val="000090"/>
              </a:solidFill>
            </a:rPr>
            <a:t>Cut membrane before blotting </a:t>
          </a:r>
        </a:p>
        <a:p>
          <a:pPr algn="ctr"/>
          <a:r>
            <a:rPr lang="fr-FR" sz="1100">
              <a:solidFill>
                <a:srgbClr val="000090"/>
              </a:solidFill>
            </a:rPr>
            <a:t>with </a:t>
          </a:r>
          <a:r>
            <a:rPr lang="el-GR" sz="1100">
              <a:solidFill>
                <a:srgbClr val="000090"/>
              </a:solidFill>
            </a:rPr>
            <a:t>α</a:t>
          </a:r>
          <a:r>
            <a:rPr lang="fr-FR" sz="1100">
              <a:solidFill>
                <a:srgbClr val="000090"/>
              </a:solidFill>
            </a:rPr>
            <a:t>-actin</a:t>
          </a:r>
          <a:r>
            <a:rPr lang="fr-FR" sz="1100" baseline="0">
              <a:solidFill>
                <a:srgbClr val="000090"/>
              </a:solidFill>
            </a:rPr>
            <a:t> </a:t>
          </a:r>
          <a:endParaRPr lang="fr-FR" sz="1100">
            <a:solidFill>
              <a:srgbClr val="000090"/>
            </a:solidFill>
          </a:endParaRPr>
        </a:p>
      </xdr:txBody>
    </xdr:sp>
    <xdr:clientData/>
  </xdr:twoCellAnchor>
  <xdr:twoCellAnchor>
    <xdr:from>
      <xdr:col>8</xdr:col>
      <xdr:colOff>520700</xdr:colOff>
      <xdr:row>10</xdr:row>
      <xdr:rowOff>165100</xdr:rowOff>
    </xdr:from>
    <xdr:to>
      <xdr:col>9</xdr:col>
      <xdr:colOff>241300</xdr:colOff>
      <xdr:row>12</xdr:row>
      <xdr:rowOff>88900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4771B64D-734D-204C-B84B-D4C41C8D5717}"/>
            </a:ext>
          </a:extLst>
        </xdr:cNvPr>
        <xdr:cNvSpPr txBox="1"/>
      </xdr:nvSpPr>
      <xdr:spPr>
        <a:xfrm>
          <a:off x="8001000" y="1943100"/>
          <a:ext cx="5461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chemeClr val="tx1"/>
              </a:solidFill>
            </a:rPr>
            <a:t>1     2  </a:t>
          </a:r>
        </a:p>
      </xdr:txBody>
    </xdr:sp>
    <xdr:clientData/>
  </xdr:twoCellAnchor>
  <xdr:oneCellAnchor>
    <xdr:from>
      <xdr:col>7</xdr:col>
      <xdr:colOff>215900</xdr:colOff>
      <xdr:row>14</xdr:row>
      <xdr:rowOff>114300</xdr:rowOff>
    </xdr:from>
    <xdr:ext cx="952500" cy="436786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43AB30CC-A353-5D48-8A04-3D57954EA2E2}"/>
            </a:ext>
          </a:extLst>
        </xdr:cNvPr>
        <xdr:cNvSpPr txBox="1"/>
      </xdr:nvSpPr>
      <xdr:spPr>
        <a:xfrm>
          <a:off x="6870700" y="2603500"/>
          <a:ext cx="952500" cy="436786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-SUMO-2</a:t>
          </a:r>
        </a:p>
        <a:p>
          <a:pPr algn="ctr"/>
          <a:r>
            <a:rPr lang="fr-FR" sz="1100" b="0"/>
            <a:t>(10</a:t>
          </a:r>
          <a:r>
            <a:rPr lang="fr-FR" sz="1100" b="0" baseline="0"/>
            <a:t> sec)</a:t>
          </a:r>
        </a:p>
      </xdr:txBody>
    </xdr:sp>
    <xdr:clientData/>
  </xdr:oneCellAnchor>
  <xdr:oneCellAnchor>
    <xdr:from>
      <xdr:col>7</xdr:col>
      <xdr:colOff>190500</xdr:colOff>
      <xdr:row>22</xdr:row>
      <xdr:rowOff>63500</xdr:rowOff>
    </xdr:from>
    <xdr:ext cx="901700" cy="436786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A0EE221-B0DC-F341-B130-50970EC79963}"/>
            </a:ext>
          </a:extLst>
        </xdr:cNvPr>
        <xdr:cNvSpPr txBox="1"/>
      </xdr:nvSpPr>
      <xdr:spPr>
        <a:xfrm>
          <a:off x="6845300" y="3975100"/>
          <a:ext cx="901700" cy="436786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-Actin</a:t>
          </a:r>
        </a:p>
        <a:p>
          <a:r>
            <a:rPr lang="fr-FR" sz="1100" b="0"/>
            <a:t>(10 sec)</a:t>
          </a:r>
        </a:p>
      </xdr:txBody>
    </xdr:sp>
    <xdr:clientData/>
  </xdr:oneCellAnchor>
  <xdr:twoCellAnchor editAs="oneCell">
    <xdr:from>
      <xdr:col>7</xdr:col>
      <xdr:colOff>749298</xdr:colOff>
      <xdr:row>20</xdr:row>
      <xdr:rowOff>101601</xdr:rowOff>
    </xdr:from>
    <xdr:to>
      <xdr:col>8</xdr:col>
      <xdr:colOff>265546</xdr:colOff>
      <xdr:row>22</xdr:row>
      <xdr:rowOff>84095</xdr:rowOff>
    </xdr:to>
    <xdr:pic>
      <xdr:nvPicPr>
        <xdr:cNvPr id="16" name="Image 15" descr="BU005292.png">
          <a:extLst>
            <a:ext uri="{FF2B5EF4-FFF2-40B4-BE49-F238E27FC236}">
              <a16:creationId xmlns:a16="http://schemas.microsoft.com/office/drawing/2014/main" id="{06D6990D-E0DF-054D-8EBC-F9579F4C2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4785308">
          <a:off x="7405925" y="3655774"/>
          <a:ext cx="338094" cy="341748"/>
        </a:xfrm>
        <a:prstGeom prst="rect">
          <a:avLst/>
        </a:prstGeom>
      </xdr:spPr>
    </xdr:pic>
    <xdr:clientData/>
  </xdr:twoCellAnchor>
  <xdr:twoCellAnchor>
    <xdr:from>
      <xdr:col>6</xdr:col>
      <xdr:colOff>266700</xdr:colOff>
      <xdr:row>19</xdr:row>
      <xdr:rowOff>12700</xdr:rowOff>
    </xdr:from>
    <xdr:to>
      <xdr:col>7</xdr:col>
      <xdr:colOff>508000</xdr:colOff>
      <xdr:row>22</xdr:row>
      <xdr:rowOff>88900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8D90308-9BCC-DA48-AC70-13CF2B54AC7E}"/>
            </a:ext>
          </a:extLst>
        </xdr:cNvPr>
        <xdr:cNvSpPr txBox="1"/>
      </xdr:nvSpPr>
      <xdr:spPr>
        <a:xfrm>
          <a:off x="6096000" y="3390900"/>
          <a:ext cx="106680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>
              <a:solidFill>
                <a:srgbClr val="000090"/>
              </a:solidFill>
            </a:rPr>
            <a:t>Cut membrane before blotting </a:t>
          </a:r>
        </a:p>
        <a:p>
          <a:pPr algn="ctr"/>
          <a:r>
            <a:rPr lang="fr-FR" sz="1100">
              <a:solidFill>
                <a:srgbClr val="000090"/>
              </a:solidFill>
            </a:rPr>
            <a:t>with </a:t>
          </a:r>
          <a:r>
            <a:rPr lang="el-GR" sz="1100">
              <a:solidFill>
                <a:srgbClr val="000090"/>
              </a:solidFill>
            </a:rPr>
            <a:t>α</a:t>
          </a:r>
          <a:r>
            <a:rPr lang="fr-FR" sz="1100">
              <a:solidFill>
                <a:srgbClr val="000090"/>
              </a:solidFill>
            </a:rPr>
            <a:t>-actin</a:t>
          </a:r>
          <a:r>
            <a:rPr lang="fr-FR" sz="1100" baseline="0">
              <a:solidFill>
                <a:srgbClr val="000090"/>
              </a:solidFill>
            </a:rPr>
            <a:t> </a:t>
          </a:r>
          <a:endParaRPr lang="fr-FR" sz="1100">
            <a:solidFill>
              <a:srgbClr val="000090"/>
            </a:solidFill>
          </a:endParaRPr>
        </a:p>
      </xdr:txBody>
    </xdr:sp>
    <xdr:clientData/>
  </xdr:twoCellAnchor>
  <xdr:twoCellAnchor editAs="oneCell">
    <xdr:from>
      <xdr:col>8</xdr:col>
      <xdr:colOff>330200</xdr:colOff>
      <xdr:row>12</xdr:row>
      <xdr:rowOff>165100</xdr:rowOff>
    </xdr:from>
    <xdr:to>
      <xdr:col>9</xdr:col>
      <xdr:colOff>673100</xdr:colOff>
      <xdr:row>25</xdr:row>
      <xdr:rowOff>61945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D5D3C505-4B69-8F4D-99F6-C76DA3949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810500" y="2298700"/>
          <a:ext cx="1168400" cy="22082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74151</xdr:colOff>
      <xdr:row>76</xdr:row>
      <xdr:rowOff>170836</xdr:rowOff>
    </xdr:from>
    <xdr:to>
      <xdr:col>4</xdr:col>
      <xdr:colOff>785351</xdr:colOff>
      <xdr:row>78</xdr:row>
      <xdr:rowOff>196236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26DBAD9-33B5-FA43-97AF-ABEE499E53F6}"/>
            </a:ext>
          </a:extLst>
        </xdr:cNvPr>
        <xdr:cNvSpPr txBox="1"/>
      </xdr:nvSpPr>
      <xdr:spPr>
        <a:xfrm>
          <a:off x="4642054" y="26287771"/>
          <a:ext cx="711200" cy="435078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l-GR" sz="1100" b="1"/>
            <a:t>α</a:t>
          </a:r>
          <a:r>
            <a:rPr lang="fr-FR" sz="1100" b="1"/>
            <a:t>-PML</a:t>
          </a:r>
        </a:p>
        <a:p>
          <a:pPr algn="ctr"/>
          <a:r>
            <a:rPr lang="fr-FR" sz="1100" b="0"/>
            <a:t>(9 sec)</a:t>
          </a:r>
        </a:p>
      </xdr:txBody>
    </xdr:sp>
    <xdr:clientData/>
  </xdr:twoCellAnchor>
  <xdr:oneCellAnchor>
    <xdr:from>
      <xdr:col>0</xdr:col>
      <xdr:colOff>546100</xdr:colOff>
      <xdr:row>71</xdr:row>
      <xdr:rowOff>114300</xdr:rowOff>
    </xdr:from>
    <xdr:ext cx="635000" cy="4064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C37D23E-9C7B-3E45-A987-178333251EB3}"/>
            </a:ext>
          </a:extLst>
        </xdr:cNvPr>
        <xdr:cNvSpPr txBox="1"/>
      </xdr:nvSpPr>
      <xdr:spPr>
        <a:xfrm>
          <a:off x="546100" y="14541500"/>
          <a:ext cx="635000" cy="40640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l-GR" sz="1100" b="1"/>
            <a:t>α</a:t>
          </a:r>
          <a:r>
            <a:rPr lang="fr-FR" sz="1100" b="1"/>
            <a:t>-Actin</a:t>
          </a:r>
        </a:p>
        <a:p>
          <a:r>
            <a:rPr lang="fr-FR" sz="1100" b="0"/>
            <a:t>(6 sec)</a:t>
          </a:r>
        </a:p>
      </xdr:txBody>
    </xdr:sp>
    <xdr:clientData/>
  </xdr:oneCellAnchor>
  <xdr:oneCellAnchor>
    <xdr:from>
      <xdr:col>0</xdr:col>
      <xdr:colOff>123312</xdr:colOff>
      <xdr:row>57</xdr:row>
      <xdr:rowOff>150352</xdr:rowOff>
    </xdr:from>
    <xdr:ext cx="965200" cy="60888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FD73B78-BDF4-A14B-95AD-FEBC1230CBB9}"/>
            </a:ext>
          </a:extLst>
        </xdr:cNvPr>
        <xdr:cNvSpPr txBox="1"/>
      </xdr:nvSpPr>
      <xdr:spPr>
        <a:xfrm flipH="1">
          <a:off x="123312" y="22375352"/>
          <a:ext cx="965200" cy="608885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-SUMO-2</a:t>
          </a:r>
        </a:p>
        <a:p>
          <a:pPr algn="ctr"/>
          <a:r>
            <a:rPr lang="fr-FR" sz="1100" b="0"/>
            <a:t>(20</a:t>
          </a:r>
          <a:r>
            <a:rPr lang="fr-FR" sz="1100" b="0" baseline="0"/>
            <a:t> sec) </a:t>
          </a:r>
        </a:p>
        <a:p>
          <a:pPr algn="ctr"/>
          <a:r>
            <a:rPr lang="fr-FR" sz="1100" b="0" baseline="0"/>
            <a:t>free S2/3</a:t>
          </a:r>
        </a:p>
      </xdr:txBody>
    </xdr:sp>
    <xdr:clientData/>
  </xdr:oneCellAnchor>
  <xdr:twoCellAnchor>
    <xdr:from>
      <xdr:col>0</xdr:col>
      <xdr:colOff>76200</xdr:colOff>
      <xdr:row>67</xdr:row>
      <xdr:rowOff>101600</xdr:rowOff>
    </xdr:from>
    <xdr:to>
      <xdr:col>1</xdr:col>
      <xdr:colOff>317500</xdr:colOff>
      <xdr:row>70</xdr:row>
      <xdr:rowOff>101600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3323326-B9EE-DE4F-88B7-12A9FFD4C8BB}"/>
            </a:ext>
          </a:extLst>
        </xdr:cNvPr>
        <xdr:cNvSpPr txBox="1"/>
      </xdr:nvSpPr>
      <xdr:spPr>
        <a:xfrm>
          <a:off x="76200" y="13716000"/>
          <a:ext cx="106680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>
              <a:solidFill>
                <a:srgbClr val="000090"/>
              </a:solidFill>
            </a:rPr>
            <a:t>Cut membrane before blotting </a:t>
          </a:r>
        </a:p>
        <a:p>
          <a:pPr algn="ctr"/>
          <a:r>
            <a:rPr lang="fr-FR" sz="1100">
              <a:solidFill>
                <a:srgbClr val="000090"/>
              </a:solidFill>
            </a:rPr>
            <a:t>with </a:t>
          </a:r>
          <a:r>
            <a:rPr lang="el-GR" sz="1100">
              <a:solidFill>
                <a:srgbClr val="000090"/>
              </a:solidFill>
            </a:rPr>
            <a:t>α</a:t>
          </a:r>
          <a:r>
            <a:rPr lang="fr-FR" sz="1100">
              <a:solidFill>
                <a:srgbClr val="000090"/>
              </a:solidFill>
            </a:rPr>
            <a:t>-actin</a:t>
          </a:r>
          <a:r>
            <a:rPr lang="fr-FR" sz="1100" baseline="0">
              <a:solidFill>
                <a:srgbClr val="000090"/>
              </a:solidFill>
            </a:rPr>
            <a:t> </a:t>
          </a:r>
          <a:endParaRPr lang="fr-FR" sz="1100">
            <a:solidFill>
              <a:srgbClr val="000090"/>
            </a:solidFill>
          </a:endParaRPr>
        </a:p>
      </xdr:txBody>
    </xdr:sp>
    <xdr:clientData/>
  </xdr:twoCellAnchor>
  <xdr:twoCellAnchor>
    <xdr:from>
      <xdr:col>1</xdr:col>
      <xdr:colOff>431800</xdr:colOff>
      <xdr:row>62</xdr:row>
      <xdr:rowOff>76200</xdr:rowOff>
    </xdr:from>
    <xdr:to>
      <xdr:col>3</xdr:col>
      <xdr:colOff>342900</xdr:colOff>
      <xdr:row>63</xdr:row>
      <xdr:rowOff>152400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58946E6-EE0D-8D41-8EA2-BA8D9738177A}"/>
            </a:ext>
          </a:extLst>
        </xdr:cNvPr>
        <xdr:cNvSpPr txBox="1"/>
      </xdr:nvSpPr>
      <xdr:spPr>
        <a:xfrm>
          <a:off x="1257300" y="12674600"/>
          <a:ext cx="15621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1      2     3       4      5      6      7     8</a:t>
          </a:r>
        </a:p>
      </xdr:txBody>
    </xdr:sp>
    <xdr:clientData/>
  </xdr:twoCellAnchor>
  <xdr:twoCellAnchor>
    <xdr:from>
      <xdr:col>1</xdr:col>
      <xdr:colOff>419100</xdr:colOff>
      <xdr:row>47</xdr:row>
      <xdr:rowOff>88900</xdr:rowOff>
    </xdr:from>
    <xdr:to>
      <xdr:col>3</xdr:col>
      <xdr:colOff>330200</xdr:colOff>
      <xdr:row>48</xdr:row>
      <xdr:rowOff>165100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0CD0299-D8EA-7541-A4D2-5F8FBEDF2E7B}"/>
            </a:ext>
          </a:extLst>
        </xdr:cNvPr>
        <xdr:cNvSpPr txBox="1"/>
      </xdr:nvSpPr>
      <xdr:spPr>
        <a:xfrm>
          <a:off x="1244600" y="9639300"/>
          <a:ext cx="15621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1      2      3       4      5      6      7      8</a:t>
          </a:r>
        </a:p>
      </xdr:txBody>
    </xdr:sp>
    <xdr:clientData/>
  </xdr:twoCellAnchor>
  <xdr:twoCellAnchor>
    <xdr:from>
      <xdr:col>4</xdr:col>
      <xdr:colOff>810751</xdr:colOff>
      <xdr:row>72</xdr:row>
      <xdr:rowOff>81936</xdr:rowOff>
    </xdr:from>
    <xdr:to>
      <xdr:col>7</xdr:col>
      <xdr:colOff>518651</xdr:colOff>
      <xdr:row>73</xdr:row>
      <xdr:rowOff>196236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AE4DFB0-375E-4049-97DB-C39C912401E9}"/>
            </a:ext>
          </a:extLst>
        </xdr:cNvPr>
        <xdr:cNvSpPr txBox="1"/>
      </xdr:nvSpPr>
      <xdr:spPr>
        <a:xfrm>
          <a:off x="5378654" y="25379517"/>
          <a:ext cx="2165965" cy="3191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1      2      3     4      5      6      7      8</a:t>
          </a:r>
        </a:p>
      </xdr:txBody>
    </xdr:sp>
    <xdr:clientData/>
  </xdr:twoCellAnchor>
  <xdr:oneCellAnchor>
    <xdr:from>
      <xdr:col>3</xdr:col>
      <xdr:colOff>766097</xdr:colOff>
      <xdr:row>65</xdr:row>
      <xdr:rowOff>132736</xdr:rowOff>
    </xdr:from>
    <xdr:ext cx="965200" cy="608885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70AAA38-B6CD-7145-9D3E-6D95D2948DAC}"/>
            </a:ext>
          </a:extLst>
        </xdr:cNvPr>
        <xdr:cNvSpPr txBox="1"/>
      </xdr:nvSpPr>
      <xdr:spPr>
        <a:xfrm flipH="1">
          <a:off x="4309807" y="23996446"/>
          <a:ext cx="965200" cy="608885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-SUMO-2</a:t>
          </a:r>
        </a:p>
        <a:p>
          <a:pPr algn="ctr"/>
          <a:r>
            <a:rPr lang="fr-FR" sz="1100" b="0"/>
            <a:t>(20</a:t>
          </a:r>
          <a:r>
            <a:rPr lang="fr-FR" sz="1100" b="0" baseline="0"/>
            <a:t> sec)</a:t>
          </a:r>
        </a:p>
        <a:p>
          <a:pPr algn="ctr"/>
          <a:r>
            <a:rPr lang="fr-FR" sz="1100" b="0" baseline="0"/>
            <a:t>Free His-S2/3</a:t>
          </a:r>
        </a:p>
      </xdr:txBody>
    </xdr:sp>
    <xdr:clientData/>
  </xdr:oneCellAnchor>
  <xdr:twoCellAnchor>
    <xdr:from>
      <xdr:col>1</xdr:col>
      <xdr:colOff>965200</xdr:colOff>
      <xdr:row>45</xdr:row>
      <xdr:rowOff>88900</xdr:rowOff>
    </xdr:from>
    <xdr:to>
      <xdr:col>2</xdr:col>
      <xdr:colOff>495300</xdr:colOff>
      <xdr:row>47</xdr:row>
      <xdr:rowOff>12700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D951ADD3-36F0-5D4E-95CF-874491AE0DD6}"/>
            </a:ext>
          </a:extLst>
        </xdr:cNvPr>
        <xdr:cNvSpPr txBox="1"/>
      </xdr:nvSpPr>
      <xdr:spPr>
        <a:xfrm>
          <a:off x="1651000" y="9232900"/>
          <a:ext cx="4953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0090"/>
              </a:solidFill>
            </a:rPr>
            <a:t>Inputs-mESCs</a:t>
          </a:r>
        </a:p>
      </xdr:txBody>
    </xdr:sp>
    <xdr:clientData/>
  </xdr:twoCellAnchor>
  <xdr:twoCellAnchor>
    <xdr:from>
      <xdr:col>4</xdr:col>
      <xdr:colOff>624349</xdr:colOff>
      <xdr:row>39</xdr:row>
      <xdr:rowOff>180666</xdr:rowOff>
    </xdr:from>
    <xdr:to>
      <xdr:col>6</xdr:col>
      <xdr:colOff>503494</xdr:colOff>
      <xdr:row>40</xdr:row>
      <xdr:rowOff>217538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6F5F6B3-989B-A94A-ABFA-E6BEC8AFA048}"/>
            </a:ext>
          </a:extLst>
        </xdr:cNvPr>
        <xdr:cNvSpPr txBox="1"/>
      </xdr:nvSpPr>
      <xdr:spPr>
        <a:xfrm>
          <a:off x="5192252" y="18472763"/>
          <a:ext cx="1517855" cy="2826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0090"/>
              </a:solidFill>
            </a:rPr>
            <a:t>His-pulldown-mESCs</a:t>
          </a:r>
        </a:p>
      </xdr:txBody>
    </xdr:sp>
    <xdr:clientData/>
  </xdr:twoCellAnchor>
  <xdr:oneCellAnchor>
    <xdr:from>
      <xdr:col>1</xdr:col>
      <xdr:colOff>292100</xdr:colOff>
      <xdr:row>63</xdr:row>
      <xdr:rowOff>152400</xdr:rowOff>
    </xdr:from>
    <xdr:ext cx="2222500" cy="2178181"/>
    <xdr:pic>
      <xdr:nvPicPr>
        <xdr:cNvPr id="12" name="Image 11">
          <a:extLst>
            <a:ext uri="{FF2B5EF4-FFF2-40B4-BE49-F238E27FC236}">
              <a16:creationId xmlns:a16="http://schemas.microsoft.com/office/drawing/2014/main" id="{3A720D91-F650-D94F-8774-3BAB12358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7600" y="12954000"/>
          <a:ext cx="2222500" cy="2178181"/>
        </a:xfrm>
        <a:prstGeom prst="rect">
          <a:avLst/>
        </a:prstGeom>
      </xdr:spPr>
    </xdr:pic>
    <xdr:clientData/>
  </xdr:oneCellAnchor>
  <xdr:oneCellAnchor>
    <xdr:from>
      <xdr:col>1</xdr:col>
      <xdr:colOff>292100</xdr:colOff>
      <xdr:row>48</xdr:row>
      <xdr:rowOff>101600</xdr:rowOff>
    </xdr:from>
    <xdr:ext cx="2331720" cy="2707099"/>
    <xdr:pic>
      <xdr:nvPicPr>
        <xdr:cNvPr id="13" name="Image 12">
          <a:extLst>
            <a:ext uri="{FF2B5EF4-FFF2-40B4-BE49-F238E27FC236}">
              <a16:creationId xmlns:a16="http://schemas.microsoft.com/office/drawing/2014/main" id="{F06622C7-876F-074F-890F-6D0E0DDFE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7600" y="9855200"/>
          <a:ext cx="2331720" cy="2707099"/>
        </a:xfrm>
        <a:prstGeom prst="rect">
          <a:avLst/>
        </a:prstGeom>
      </xdr:spPr>
    </xdr:pic>
    <xdr:clientData/>
  </xdr:oneCellAnchor>
  <xdr:oneCellAnchor>
    <xdr:from>
      <xdr:col>1</xdr:col>
      <xdr:colOff>114301</xdr:colOff>
      <xdr:row>70</xdr:row>
      <xdr:rowOff>1</xdr:rowOff>
    </xdr:from>
    <xdr:ext cx="341748" cy="339733"/>
    <xdr:pic>
      <xdr:nvPicPr>
        <xdr:cNvPr id="14" name="Image 13" descr="BU005292.png">
          <a:extLst>
            <a:ext uri="{FF2B5EF4-FFF2-40B4-BE49-F238E27FC236}">
              <a16:creationId xmlns:a16="http://schemas.microsoft.com/office/drawing/2014/main" id="{18C20FA5-1B3A-D34B-89BF-1D8A4F75E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4785308">
          <a:off x="940808" y="14222994"/>
          <a:ext cx="339733" cy="341748"/>
        </a:xfrm>
        <a:prstGeom prst="rect">
          <a:avLst/>
        </a:prstGeom>
      </xdr:spPr>
    </xdr:pic>
    <xdr:clientData/>
  </xdr:oneCellAnchor>
  <xdr:oneCellAnchor>
    <xdr:from>
      <xdr:col>4</xdr:col>
      <xdr:colOff>787400</xdr:colOff>
      <xdr:row>57</xdr:row>
      <xdr:rowOff>63500</xdr:rowOff>
    </xdr:from>
    <xdr:ext cx="2318365" cy="2805554"/>
    <xdr:pic>
      <xdr:nvPicPr>
        <xdr:cNvPr id="15" name="Image 14">
          <a:extLst>
            <a:ext uri="{FF2B5EF4-FFF2-40B4-BE49-F238E27FC236}">
              <a16:creationId xmlns:a16="http://schemas.microsoft.com/office/drawing/2014/main" id="{CDE3E2BF-C40B-5545-A987-B8CBC91269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89400" y="11645900"/>
          <a:ext cx="2318365" cy="2805554"/>
        </a:xfrm>
        <a:prstGeom prst="rect">
          <a:avLst/>
        </a:prstGeom>
      </xdr:spPr>
    </xdr:pic>
    <xdr:clientData/>
  </xdr:oneCellAnchor>
  <xdr:twoCellAnchor>
    <xdr:from>
      <xdr:col>5</xdr:col>
      <xdr:colOff>12700</xdr:colOff>
      <xdr:row>56</xdr:row>
      <xdr:rowOff>50800</xdr:rowOff>
    </xdr:from>
    <xdr:to>
      <xdr:col>7</xdr:col>
      <xdr:colOff>571500</xdr:colOff>
      <xdr:row>57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8A844AE-ABA0-9642-B9D5-874220F9A76A}"/>
            </a:ext>
          </a:extLst>
        </xdr:cNvPr>
        <xdr:cNvSpPr txBox="1"/>
      </xdr:nvSpPr>
      <xdr:spPr>
        <a:xfrm>
          <a:off x="4140200" y="11430000"/>
          <a:ext cx="22098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1      2      3      4      5      6      7     8</a:t>
          </a:r>
        </a:p>
      </xdr:txBody>
    </xdr:sp>
    <xdr:clientData/>
  </xdr:twoCellAnchor>
  <xdr:oneCellAnchor>
    <xdr:from>
      <xdr:col>4</xdr:col>
      <xdr:colOff>810751</xdr:colOff>
      <xdr:row>73</xdr:row>
      <xdr:rowOff>183536</xdr:rowOff>
    </xdr:from>
    <xdr:ext cx="2165965" cy="1237143"/>
    <xdr:pic>
      <xdr:nvPicPr>
        <xdr:cNvPr id="17" name="Image 16">
          <a:extLst>
            <a:ext uri="{FF2B5EF4-FFF2-40B4-BE49-F238E27FC236}">
              <a16:creationId xmlns:a16="http://schemas.microsoft.com/office/drawing/2014/main" id="{A0E36537-4C5B-0B47-8FDA-28F03ADFEC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78654" y="25685955"/>
          <a:ext cx="2165965" cy="1237143"/>
        </a:xfrm>
        <a:prstGeom prst="rect">
          <a:avLst/>
        </a:prstGeom>
      </xdr:spPr>
    </xdr:pic>
    <xdr:clientData/>
  </xdr:oneCellAnchor>
  <xdr:oneCellAnchor>
    <xdr:from>
      <xdr:col>4</xdr:col>
      <xdr:colOff>775519</xdr:colOff>
      <xdr:row>42</xdr:row>
      <xdr:rowOff>115119</xdr:rowOff>
    </xdr:from>
    <xdr:ext cx="2286410" cy="2754473"/>
    <xdr:pic>
      <xdr:nvPicPr>
        <xdr:cNvPr id="18" name="Image 17">
          <a:extLst>
            <a:ext uri="{FF2B5EF4-FFF2-40B4-BE49-F238E27FC236}">
              <a16:creationId xmlns:a16="http://schemas.microsoft.com/office/drawing/2014/main" id="{1CA88AD3-B434-8842-92B3-F584CE51BA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43422" y="19144635"/>
          <a:ext cx="2286410" cy="2754473"/>
        </a:xfrm>
        <a:prstGeom prst="rect">
          <a:avLst/>
        </a:prstGeom>
      </xdr:spPr>
    </xdr:pic>
    <xdr:clientData/>
  </xdr:oneCellAnchor>
  <xdr:twoCellAnchor>
    <xdr:from>
      <xdr:col>5</xdr:col>
      <xdr:colOff>6964</xdr:colOff>
      <xdr:row>41</xdr:row>
      <xdr:rowOff>156086</xdr:rowOff>
    </xdr:from>
    <xdr:to>
      <xdr:col>7</xdr:col>
      <xdr:colOff>565764</xdr:colOff>
      <xdr:row>42</xdr:row>
      <xdr:rowOff>216719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8C8B6CA-1C9B-5A4A-9761-8B04A9EDB43D}"/>
            </a:ext>
          </a:extLst>
        </xdr:cNvPr>
        <xdr:cNvSpPr txBox="1"/>
      </xdr:nvSpPr>
      <xdr:spPr>
        <a:xfrm>
          <a:off x="5394222" y="18939796"/>
          <a:ext cx="2197510" cy="3064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1      2      3      4      5      6      7     8</a:t>
          </a:r>
        </a:p>
      </xdr:txBody>
    </xdr:sp>
    <xdr:clientData/>
  </xdr:twoCellAnchor>
  <xdr:oneCellAnchor>
    <xdr:from>
      <xdr:col>3</xdr:col>
      <xdr:colOff>884903</xdr:colOff>
      <xdr:row>52</xdr:row>
      <xdr:rowOff>144617</xdr:rowOff>
    </xdr:from>
    <xdr:ext cx="965200" cy="430887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716D478-0E21-B541-8AE5-23BB6D211784}"/>
            </a:ext>
          </a:extLst>
        </xdr:cNvPr>
        <xdr:cNvSpPr txBox="1"/>
      </xdr:nvSpPr>
      <xdr:spPr>
        <a:xfrm flipH="1">
          <a:off x="4428613" y="21345423"/>
          <a:ext cx="965200" cy="430887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-SUMO-2</a:t>
          </a:r>
        </a:p>
        <a:p>
          <a:pPr algn="ctr"/>
          <a:r>
            <a:rPr lang="fr-FR" sz="1100" b="0"/>
            <a:t>(1</a:t>
          </a:r>
          <a:r>
            <a:rPr lang="fr-FR" sz="1100" b="0" baseline="0"/>
            <a:t> min 30 )</a:t>
          </a:r>
        </a:p>
      </xdr:txBody>
    </xdr:sp>
    <xdr:clientData/>
  </xdr:oneCellAnchor>
  <xdr:oneCellAnchor>
    <xdr:from>
      <xdr:col>3</xdr:col>
      <xdr:colOff>673099</xdr:colOff>
      <xdr:row>6</xdr:row>
      <xdr:rowOff>0</xdr:rowOff>
    </xdr:from>
    <xdr:ext cx="7218637" cy="2668567"/>
    <xdr:pic>
      <xdr:nvPicPr>
        <xdr:cNvPr id="21" name="Image 20">
          <a:extLst>
            <a:ext uri="{FF2B5EF4-FFF2-40B4-BE49-F238E27FC236}">
              <a16:creationId xmlns:a16="http://schemas.microsoft.com/office/drawing/2014/main" id="{504CC216-591E-1144-A241-D06F02AB1D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49599" y="1219200"/>
          <a:ext cx="7218637" cy="2668567"/>
        </a:xfrm>
        <a:prstGeom prst="rect">
          <a:avLst/>
        </a:prstGeom>
      </xdr:spPr>
    </xdr:pic>
    <xdr:clientData/>
  </xdr:oneCellAnchor>
  <xdr:twoCellAnchor>
    <xdr:from>
      <xdr:col>4</xdr:col>
      <xdr:colOff>25400</xdr:colOff>
      <xdr:row>5</xdr:row>
      <xdr:rowOff>50800</xdr:rowOff>
    </xdr:from>
    <xdr:to>
      <xdr:col>12</xdr:col>
      <xdr:colOff>76200</xdr:colOff>
      <xdr:row>6</xdr:row>
      <xdr:rowOff>127000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5C2316-448F-9C45-84E8-95EEEE2A936E}"/>
            </a:ext>
          </a:extLst>
        </xdr:cNvPr>
        <xdr:cNvSpPr txBox="1"/>
      </xdr:nvSpPr>
      <xdr:spPr>
        <a:xfrm>
          <a:off x="3327400" y="1066800"/>
          <a:ext cx="66548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</a:t>
          </a:r>
          <a:r>
            <a:rPr lang="fr-FR" sz="1100" baseline="0"/>
            <a:t>                     3      </a:t>
          </a:r>
          <a:r>
            <a:rPr lang="fr-FR" sz="1100"/>
            <a:t>4                                                            5      6                        7</a:t>
          </a:r>
          <a:r>
            <a:rPr lang="fr-FR" sz="1100" baseline="0"/>
            <a:t>       8</a:t>
          </a:r>
          <a:r>
            <a:rPr lang="fr-FR" sz="1100"/>
            <a:t>     </a:t>
          </a:r>
        </a:p>
      </xdr:txBody>
    </xdr:sp>
    <xdr:clientData/>
  </xdr:twoCellAnchor>
  <xdr:oneCellAnchor>
    <xdr:from>
      <xdr:col>2</xdr:col>
      <xdr:colOff>546100</xdr:colOff>
      <xdr:row>11</xdr:row>
      <xdr:rowOff>177800</xdr:rowOff>
    </xdr:from>
    <xdr:ext cx="1066800" cy="436786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91C3E98-E528-BC4F-AC7E-9A586993E3FE}"/>
            </a:ext>
          </a:extLst>
        </xdr:cNvPr>
        <xdr:cNvSpPr txBox="1"/>
      </xdr:nvSpPr>
      <xdr:spPr>
        <a:xfrm flipH="1">
          <a:off x="2197100" y="2413000"/>
          <a:ext cx="1066800" cy="436786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-SUMO-1</a:t>
          </a:r>
        </a:p>
        <a:p>
          <a:pPr algn="ctr"/>
          <a:r>
            <a:rPr lang="fr-FR" sz="1100" b="0"/>
            <a:t>(10</a:t>
          </a:r>
          <a:r>
            <a:rPr lang="fr-FR" sz="1100" b="0" baseline="0"/>
            <a:t> sec)</a:t>
          </a:r>
        </a:p>
      </xdr:txBody>
    </xdr:sp>
    <xdr:clientData/>
  </xdr:oneCellAnchor>
  <xdr:oneCellAnchor>
    <xdr:from>
      <xdr:col>3</xdr:col>
      <xdr:colOff>508000</xdr:colOff>
      <xdr:row>20</xdr:row>
      <xdr:rowOff>50800</xdr:rowOff>
    </xdr:from>
    <xdr:ext cx="7439332" cy="3309509"/>
    <xdr:pic>
      <xdr:nvPicPr>
        <xdr:cNvPr id="24" name="Image 23">
          <a:extLst>
            <a:ext uri="{FF2B5EF4-FFF2-40B4-BE49-F238E27FC236}">
              <a16:creationId xmlns:a16="http://schemas.microsoft.com/office/drawing/2014/main" id="{5AEB9B54-10CB-4B4D-93F1-626C2973D0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84500" y="4114800"/>
          <a:ext cx="7439332" cy="3309509"/>
        </a:xfrm>
        <a:prstGeom prst="rect">
          <a:avLst/>
        </a:prstGeom>
      </xdr:spPr>
    </xdr:pic>
    <xdr:clientData/>
  </xdr:oneCellAnchor>
  <xdr:twoCellAnchor>
    <xdr:from>
      <xdr:col>3</xdr:col>
      <xdr:colOff>977900</xdr:colOff>
      <xdr:row>18</xdr:row>
      <xdr:rowOff>152400</xdr:rowOff>
    </xdr:from>
    <xdr:to>
      <xdr:col>12</xdr:col>
      <xdr:colOff>12700</xdr:colOff>
      <xdr:row>20</xdr:row>
      <xdr:rowOff>76200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763911D6-7908-DB44-8AA3-D22F0A38E036}"/>
            </a:ext>
          </a:extLst>
        </xdr:cNvPr>
        <xdr:cNvSpPr txBox="1"/>
      </xdr:nvSpPr>
      <xdr:spPr>
        <a:xfrm>
          <a:off x="3302000" y="3810000"/>
          <a:ext cx="66167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</a:t>
          </a:r>
          <a:r>
            <a:rPr lang="fr-FR" sz="1100" baseline="0"/>
            <a:t>                     3      </a:t>
          </a:r>
          <a:r>
            <a:rPr lang="fr-FR" sz="1100"/>
            <a:t>4                                                            5      6                        7</a:t>
          </a:r>
          <a:r>
            <a:rPr lang="fr-FR" sz="1100" baseline="0"/>
            <a:t>       8</a:t>
          </a:r>
          <a:r>
            <a:rPr lang="fr-FR" sz="1100"/>
            <a:t>     </a:t>
          </a:r>
        </a:p>
      </xdr:txBody>
    </xdr:sp>
    <xdr:clientData/>
  </xdr:twoCellAnchor>
  <xdr:oneCellAnchor>
    <xdr:from>
      <xdr:col>2</xdr:col>
      <xdr:colOff>241300</xdr:colOff>
      <xdr:row>28</xdr:row>
      <xdr:rowOff>0</xdr:rowOff>
    </xdr:from>
    <xdr:ext cx="1066800" cy="608885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B655E904-67BF-3945-A237-03369A642498}"/>
            </a:ext>
          </a:extLst>
        </xdr:cNvPr>
        <xdr:cNvSpPr txBox="1"/>
      </xdr:nvSpPr>
      <xdr:spPr>
        <a:xfrm flipH="1">
          <a:off x="1892300" y="5689600"/>
          <a:ext cx="1066800" cy="608885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-SUMO-1</a:t>
          </a:r>
        </a:p>
        <a:p>
          <a:pPr algn="ctr"/>
          <a:r>
            <a:rPr lang="fr-FR" sz="1100" b="0"/>
            <a:t>(120</a:t>
          </a:r>
          <a:r>
            <a:rPr lang="fr-FR" sz="1100" b="0" baseline="0"/>
            <a:t> sec )</a:t>
          </a:r>
        </a:p>
        <a:p>
          <a:pPr algn="ctr"/>
          <a:r>
            <a:rPr lang="fr-FR" sz="1100" b="0" baseline="0"/>
            <a:t>free S1</a:t>
          </a:r>
        </a:p>
      </xdr:txBody>
    </xdr:sp>
    <xdr:clientData/>
  </xdr:oneCellAnchor>
  <xdr:oneCellAnchor>
    <xdr:from>
      <xdr:col>3</xdr:col>
      <xdr:colOff>622300</xdr:colOff>
      <xdr:row>28</xdr:row>
      <xdr:rowOff>914400</xdr:rowOff>
    </xdr:from>
    <xdr:ext cx="7337732" cy="2430616"/>
    <xdr:pic>
      <xdr:nvPicPr>
        <xdr:cNvPr id="27" name="Image 26">
          <a:extLst>
            <a:ext uri="{FF2B5EF4-FFF2-40B4-BE49-F238E27FC236}">
              <a16:creationId xmlns:a16="http://schemas.microsoft.com/office/drawing/2014/main" id="{0CEDC417-5BA7-D740-B923-E2E53B6DB5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98800" y="5892800"/>
          <a:ext cx="7337732" cy="2430616"/>
        </a:xfrm>
        <a:prstGeom prst="rect">
          <a:avLst/>
        </a:prstGeom>
      </xdr:spPr>
    </xdr:pic>
    <xdr:clientData/>
  </xdr:oneCellAnchor>
  <xdr:twoCellAnchor>
    <xdr:from>
      <xdr:col>3</xdr:col>
      <xdr:colOff>812800</xdr:colOff>
      <xdr:row>28</xdr:row>
      <xdr:rowOff>571500</xdr:rowOff>
    </xdr:from>
    <xdr:to>
      <xdr:col>11</xdr:col>
      <xdr:colOff>673100</xdr:colOff>
      <xdr:row>28</xdr:row>
      <xdr:rowOff>901700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FB28E72-0ECD-804F-9E13-083AA1BA26D6}"/>
            </a:ext>
          </a:extLst>
        </xdr:cNvPr>
        <xdr:cNvSpPr txBox="1"/>
      </xdr:nvSpPr>
      <xdr:spPr>
        <a:xfrm>
          <a:off x="3289300" y="5892800"/>
          <a:ext cx="646430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</a:t>
          </a:r>
          <a:r>
            <a:rPr lang="fr-FR" sz="1100" baseline="0"/>
            <a:t>                     3      </a:t>
          </a:r>
          <a:r>
            <a:rPr lang="fr-FR" sz="1100"/>
            <a:t>4                                                              5      6                            7</a:t>
          </a:r>
          <a:r>
            <a:rPr lang="fr-FR" sz="1100" baseline="0"/>
            <a:t>       8</a:t>
          </a:r>
          <a:r>
            <a:rPr lang="fr-FR" sz="1100"/>
            <a:t>     </a:t>
          </a:r>
        </a:p>
      </xdr:txBody>
    </xdr:sp>
    <xdr:clientData/>
  </xdr:twoCellAnchor>
  <xdr:oneCellAnchor>
    <xdr:from>
      <xdr:col>2</xdr:col>
      <xdr:colOff>342900</xdr:colOff>
      <xdr:row>29</xdr:row>
      <xdr:rowOff>190500</xdr:rowOff>
    </xdr:from>
    <xdr:ext cx="1066800" cy="436786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CE373C1F-F030-7E49-8DB9-D3E83B74FC68}"/>
            </a:ext>
          </a:extLst>
        </xdr:cNvPr>
        <xdr:cNvSpPr txBox="1"/>
      </xdr:nvSpPr>
      <xdr:spPr>
        <a:xfrm flipH="1">
          <a:off x="1993900" y="6083300"/>
          <a:ext cx="1066800" cy="436786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-PML</a:t>
          </a:r>
        </a:p>
        <a:p>
          <a:pPr algn="ctr"/>
          <a:r>
            <a:rPr lang="fr-FR" sz="1100" b="0"/>
            <a:t>(6</a:t>
          </a:r>
          <a:r>
            <a:rPr lang="fr-FR" sz="1100" b="0" baseline="0"/>
            <a:t> sec)</a:t>
          </a:r>
        </a:p>
      </xdr:txBody>
    </xdr:sp>
    <xdr:clientData/>
  </xdr:oneCellAnchor>
  <xdr:oneCellAnchor>
    <xdr:from>
      <xdr:col>3</xdr:col>
      <xdr:colOff>698499</xdr:colOff>
      <xdr:row>32</xdr:row>
      <xdr:rowOff>952500</xdr:rowOff>
    </xdr:from>
    <xdr:ext cx="7444677" cy="4333568"/>
    <xdr:pic>
      <xdr:nvPicPr>
        <xdr:cNvPr id="30" name="Image 29">
          <a:extLst>
            <a:ext uri="{FF2B5EF4-FFF2-40B4-BE49-F238E27FC236}">
              <a16:creationId xmlns:a16="http://schemas.microsoft.com/office/drawing/2014/main" id="{818E68D6-2383-3749-807C-B1FF22CBA3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4999" y="6705600"/>
          <a:ext cx="7444677" cy="4333568"/>
        </a:xfrm>
        <a:prstGeom prst="rect">
          <a:avLst/>
        </a:prstGeom>
      </xdr:spPr>
    </xdr:pic>
    <xdr:clientData/>
  </xdr:oneCellAnchor>
  <xdr:twoCellAnchor>
    <xdr:from>
      <xdr:col>3</xdr:col>
      <xdr:colOff>749300</xdr:colOff>
      <xdr:row>32</xdr:row>
      <xdr:rowOff>584200</xdr:rowOff>
    </xdr:from>
    <xdr:to>
      <xdr:col>11</xdr:col>
      <xdr:colOff>609600</xdr:colOff>
      <xdr:row>32</xdr:row>
      <xdr:rowOff>914400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A721EB63-962A-C840-A85E-3C673DB83B0C}"/>
            </a:ext>
          </a:extLst>
        </xdr:cNvPr>
        <xdr:cNvSpPr txBox="1"/>
      </xdr:nvSpPr>
      <xdr:spPr>
        <a:xfrm>
          <a:off x="3225800" y="6705600"/>
          <a:ext cx="646430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</a:t>
          </a:r>
          <a:r>
            <a:rPr lang="fr-FR" sz="1100" baseline="0"/>
            <a:t>                      3      </a:t>
          </a:r>
          <a:r>
            <a:rPr lang="fr-FR" sz="1100"/>
            <a:t>4                                                                  5      6                            7</a:t>
          </a:r>
          <a:r>
            <a:rPr lang="fr-FR" sz="1100" baseline="0"/>
            <a:t>       8</a:t>
          </a:r>
          <a:r>
            <a:rPr lang="fr-FR" sz="1100"/>
            <a:t>     </a:t>
          </a:r>
        </a:p>
      </xdr:txBody>
    </xdr:sp>
    <xdr:clientData/>
  </xdr:twoCellAnchor>
  <xdr:oneCellAnchor>
    <xdr:from>
      <xdr:col>2</xdr:col>
      <xdr:colOff>355600</xdr:colOff>
      <xdr:row>34</xdr:row>
      <xdr:rowOff>139700</xdr:rowOff>
    </xdr:from>
    <xdr:ext cx="1066800" cy="608885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63C929F2-4366-4A41-8529-EFDC62E3874C}"/>
            </a:ext>
          </a:extLst>
        </xdr:cNvPr>
        <xdr:cNvSpPr txBox="1"/>
      </xdr:nvSpPr>
      <xdr:spPr>
        <a:xfrm flipH="1">
          <a:off x="2006600" y="7048500"/>
          <a:ext cx="1066800" cy="608885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-SUMO1</a:t>
          </a:r>
        </a:p>
        <a:p>
          <a:pPr algn="ctr"/>
          <a:r>
            <a:rPr lang="fr-FR" sz="1100" b="0"/>
            <a:t>(120</a:t>
          </a:r>
          <a:r>
            <a:rPr lang="fr-FR" sz="1100" b="0" baseline="0"/>
            <a:t> sec)</a:t>
          </a:r>
        </a:p>
        <a:p>
          <a:pPr algn="ctr"/>
          <a:r>
            <a:rPr lang="fr-FR" sz="1100" b="0" baseline="0"/>
            <a:t> Free S1</a:t>
          </a:r>
        </a:p>
      </xdr:txBody>
    </xdr:sp>
    <xdr:clientData/>
  </xdr:oneCellAnchor>
  <xdr:twoCellAnchor>
    <xdr:from>
      <xdr:col>1</xdr:col>
      <xdr:colOff>787400</xdr:colOff>
      <xdr:row>12</xdr:row>
      <xdr:rowOff>127000</xdr:rowOff>
    </xdr:from>
    <xdr:to>
      <xdr:col>2</xdr:col>
      <xdr:colOff>406400</xdr:colOff>
      <xdr:row>14</xdr:row>
      <xdr:rowOff>0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8DDA2FFC-81D2-D647-B283-8F4567C49BF3}"/>
            </a:ext>
          </a:extLst>
        </xdr:cNvPr>
        <xdr:cNvSpPr txBox="1"/>
      </xdr:nvSpPr>
      <xdr:spPr>
        <a:xfrm>
          <a:off x="1612900" y="2565400"/>
          <a:ext cx="4445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0090"/>
              </a:solidFill>
            </a:rPr>
            <a:t>His-pulldown-mESCs</a:t>
          </a:r>
        </a:p>
      </xdr:txBody>
    </xdr:sp>
    <xdr:clientData/>
  </xdr:twoCellAnchor>
  <xdr:twoCellAnchor>
    <xdr:from>
      <xdr:col>1</xdr:col>
      <xdr:colOff>596900</xdr:colOff>
      <xdr:row>27</xdr:row>
      <xdr:rowOff>1371600</xdr:rowOff>
    </xdr:from>
    <xdr:to>
      <xdr:col>2</xdr:col>
      <xdr:colOff>215900</xdr:colOff>
      <xdr:row>28</xdr:row>
      <xdr:rowOff>266700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DE866C9-8765-1E4C-A3A8-F60821E118E1}"/>
            </a:ext>
          </a:extLst>
        </xdr:cNvPr>
        <xdr:cNvSpPr txBox="1"/>
      </xdr:nvSpPr>
      <xdr:spPr>
        <a:xfrm>
          <a:off x="1422400" y="5689600"/>
          <a:ext cx="4445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0090"/>
              </a:solidFill>
            </a:rPr>
            <a:t>His-pulldown-mESCs</a:t>
          </a:r>
        </a:p>
      </xdr:txBody>
    </xdr:sp>
    <xdr:clientData/>
  </xdr:twoCellAnchor>
  <xdr:twoCellAnchor>
    <xdr:from>
      <xdr:col>1</xdr:col>
      <xdr:colOff>508000</xdr:colOff>
      <xdr:row>35</xdr:row>
      <xdr:rowOff>624315</xdr:rowOff>
    </xdr:from>
    <xdr:to>
      <xdr:col>2</xdr:col>
      <xdr:colOff>38100</xdr:colOff>
      <xdr:row>35</xdr:row>
      <xdr:rowOff>954515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23F428D6-E139-FF44-AE1F-401D7ACD6EBC}"/>
            </a:ext>
          </a:extLst>
        </xdr:cNvPr>
        <xdr:cNvSpPr txBox="1"/>
      </xdr:nvSpPr>
      <xdr:spPr>
        <a:xfrm>
          <a:off x="1333500" y="7317215"/>
          <a:ext cx="35560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0090"/>
              </a:solidFill>
            </a:rPr>
            <a:t>Inputs-mESCs</a:t>
          </a:r>
        </a:p>
      </xdr:txBody>
    </xdr:sp>
    <xdr:clientData/>
  </xdr:twoCellAnchor>
  <xdr:twoCellAnchor>
    <xdr:from>
      <xdr:col>1</xdr:col>
      <xdr:colOff>698500</xdr:colOff>
      <xdr:row>34</xdr:row>
      <xdr:rowOff>190500</xdr:rowOff>
    </xdr:from>
    <xdr:to>
      <xdr:col>2</xdr:col>
      <xdr:colOff>228600</xdr:colOff>
      <xdr:row>34</xdr:row>
      <xdr:rowOff>520700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4D55B9C5-67D3-0C46-948D-FCCE138CD6EB}"/>
            </a:ext>
          </a:extLst>
        </xdr:cNvPr>
        <xdr:cNvSpPr txBox="1"/>
      </xdr:nvSpPr>
      <xdr:spPr>
        <a:xfrm>
          <a:off x="1524000" y="7099300"/>
          <a:ext cx="355600" cy="12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0090"/>
              </a:solidFill>
            </a:rPr>
            <a:t>Inputs-mESCs</a:t>
          </a:r>
        </a:p>
      </xdr:txBody>
    </xdr:sp>
    <xdr:clientData/>
  </xdr:twoCellAnchor>
  <xdr:oneCellAnchor>
    <xdr:from>
      <xdr:col>3</xdr:col>
      <xdr:colOff>736599</xdr:colOff>
      <xdr:row>35</xdr:row>
      <xdr:rowOff>52815</xdr:rowOff>
    </xdr:from>
    <xdr:ext cx="7230633" cy="1536700"/>
    <xdr:pic>
      <xdr:nvPicPr>
        <xdr:cNvPr id="37" name="Image 36">
          <a:extLst>
            <a:ext uri="{FF2B5EF4-FFF2-40B4-BE49-F238E27FC236}">
              <a16:creationId xmlns:a16="http://schemas.microsoft.com/office/drawing/2014/main" id="{9DDF31A2-172D-9444-8AA3-FF67AC1EEC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213099" y="7164815"/>
          <a:ext cx="7230633" cy="1536700"/>
        </a:xfrm>
        <a:prstGeom prst="rect">
          <a:avLst/>
        </a:prstGeom>
      </xdr:spPr>
    </xdr:pic>
    <xdr:clientData/>
  </xdr:oneCellAnchor>
  <xdr:oneCellAnchor>
    <xdr:from>
      <xdr:col>2</xdr:col>
      <xdr:colOff>292100</xdr:colOff>
      <xdr:row>35</xdr:row>
      <xdr:rowOff>586215</xdr:rowOff>
    </xdr:from>
    <xdr:ext cx="1066800" cy="436786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5B48AA03-5BFB-5E4C-B65C-48BA90112DB7}"/>
            </a:ext>
          </a:extLst>
        </xdr:cNvPr>
        <xdr:cNvSpPr txBox="1"/>
      </xdr:nvSpPr>
      <xdr:spPr>
        <a:xfrm flipH="1">
          <a:off x="1943100" y="7317215"/>
          <a:ext cx="1066800" cy="436786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-Actin</a:t>
          </a:r>
        </a:p>
        <a:p>
          <a:pPr algn="ctr"/>
          <a:r>
            <a:rPr lang="fr-FR" sz="1100" b="0"/>
            <a:t>(4</a:t>
          </a:r>
          <a:r>
            <a:rPr lang="fr-FR" sz="1100" b="0" baseline="0"/>
            <a:t> sec)</a:t>
          </a:r>
        </a:p>
      </xdr:txBody>
    </xdr:sp>
    <xdr:clientData/>
  </xdr:oneCellAnchor>
  <xdr:twoCellAnchor>
    <xdr:from>
      <xdr:col>3</xdr:col>
      <xdr:colOff>850900</xdr:colOff>
      <xdr:row>35</xdr:row>
      <xdr:rowOff>52815</xdr:rowOff>
    </xdr:from>
    <xdr:to>
      <xdr:col>11</xdr:col>
      <xdr:colOff>711200</xdr:colOff>
      <xdr:row>35</xdr:row>
      <xdr:rowOff>383015</xdr:rowOff>
    </xdr:to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DD3BF3E1-C60E-7C43-8E7A-16A0FDABFD5F}"/>
            </a:ext>
          </a:extLst>
        </xdr:cNvPr>
        <xdr:cNvSpPr txBox="1"/>
      </xdr:nvSpPr>
      <xdr:spPr>
        <a:xfrm>
          <a:off x="3302000" y="7164815"/>
          <a:ext cx="6489700" cy="152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</a:t>
          </a:r>
          <a:r>
            <a:rPr lang="fr-FR" sz="1100" baseline="0"/>
            <a:t>                      3      </a:t>
          </a:r>
          <a:r>
            <a:rPr lang="fr-FR" sz="1100"/>
            <a:t>4                                                                5      6                           7</a:t>
          </a:r>
          <a:r>
            <a:rPr lang="fr-FR" sz="1100" baseline="0"/>
            <a:t>       8</a:t>
          </a:r>
          <a:r>
            <a:rPr lang="fr-FR" sz="1100"/>
            <a:t>     </a:t>
          </a:r>
        </a:p>
      </xdr:txBody>
    </xdr:sp>
    <xdr:clientData/>
  </xdr:twoCellAnchor>
  <xdr:twoCellAnchor>
    <xdr:from>
      <xdr:col>3</xdr:col>
      <xdr:colOff>368709</xdr:colOff>
      <xdr:row>27</xdr:row>
      <xdr:rowOff>1290484</xdr:rowOff>
    </xdr:from>
    <xdr:to>
      <xdr:col>3</xdr:col>
      <xdr:colOff>775109</xdr:colOff>
      <xdr:row>28</xdr:row>
      <xdr:rowOff>215081</xdr:rowOff>
    </xdr:to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7585DC1B-3E97-2748-A089-33EA00B1ABA8}"/>
            </a:ext>
          </a:extLst>
        </xdr:cNvPr>
        <xdr:cNvSpPr txBox="1"/>
      </xdr:nvSpPr>
      <xdr:spPr>
        <a:xfrm>
          <a:off x="3912419" y="7148871"/>
          <a:ext cx="4064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  <xdr:twoCellAnchor>
    <xdr:from>
      <xdr:col>4</xdr:col>
      <xdr:colOff>500625</xdr:colOff>
      <xdr:row>69</xdr:row>
      <xdr:rowOff>29496</xdr:rowOff>
    </xdr:from>
    <xdr:to>
      <xdr:col>5</xdr:col>
      <xdr:colOff>87670</xdr:colOff>
      <xdr:row>70</xdr:row>
      <xdr:rowOff>142158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BC13CD8F-0BBD-0445-8C5C-86E80F109287}"/>
            </a:ext>
          </a:extLst>
        </xdr:cNvPr>
        <xdr:cNvSpPr txBox="1"/>
      </xdr:nvSpPr>
      <xdr:spPr>
        <a:xfrm>
          <a:off x="5068528" y="24712561"/>
          <a:ext cx="4064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  <xdr:twoCellAnchor>
    <xdr:from>
      <xdr:col>1</xdr:col>
      <xdr:colOff>18024</xdr:colOff>
      <xdr:row>60</xdr:row>
      <xdr:rowOff>18025</xdr:rowOff>
    </xdr:from>
    <xdr:to>
      <xdr:col>1</xdr:col>
      <xdr:colOff>424424</xdr:colOff>
      <xdr:row>61</xdr:row>
      <xdr:rowOff>130686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9932CAFF-EF26-4B41-BEBC-EE49C69A685B}"/>
            </a:ext>
          </a:extLst>
        </xdr:cNvPr>
        <xdr:cNvSpPr txBox="1"/>
      </xdr:nvSpPr>
      <xdr:spPr>
        <a:xfrm>
          <a:off x="837379" y="22857541"/>
          <a:ext cx="4064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18</xdr:row>
      <xdr:rowOff>0</xdr:rowOff>
    </xdr:from>
    <xdr:to>
      <xdr:col>3</xdr:col>
      <xdr:colOff>508000</xdr:colOff>
      <xdr:row>30</xdr:row>
      <xdr:rowOff>14140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43000" y="4495800"/>
          <a:ext cx="2908300" cy="1995340"/>
        </a:xfrm>
        <a:prstGeom prst="rect">
          <a:avLst/>
        </a:prstGeom>
      </xdr:spPr>
    </xdr:pic>
    <xdr:clientData/>
  </xdr:twoCellAnchor>
  <xdr:twoCellAnchor>
    <xdr:from>
      <xdr:col>1</xdr:col>
      <xdr:colOff>444500</xdr:colOff>
      <xdr:row>16</xdr:row>
      <xdr:rowOff>114300</xdr:rowOff>
    </xdr:from>
    <xdr:to>
      <xdr:col>3</xdr:col>
      <xdr:colOff>368300</xdr:colOff>
      <xdr:row>18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270000" y="4229100"/>
          <a:ext cx="2641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1       2      3       4       5       6      7       8       9</a:t>
          </a:r>
        </a:p>
      </xdr:txBody>
    </xdr:sp>
    <xdr:clientData/>
  </xdr:twoCellAnchor>
  <xdr:twoCellAnchor>
    <xdr:from>
      <xdr:col>1</xdr:col>
      <xdr:colOff>419100</xdr:colOff>
      <xdr:row>13</xdr:row>
      <xdr:rowOff>114300</xdr:rowOff>
    </xdr:from>
    <xdr:to>
      <xdr:col>2</xdr:col>
      <xdr:colOff>749300</xdr:colOff>
      <xdr:row>14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244600" y="3657600"/>
          <a:ext cx="22225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8000"/>
              </a:solidFill>
            </a:rPr>
            <a:t>His-pulldown-APL</a:t>
          </a:r>
          <a:r>
            <a:rPr lang="fr-FR" sz="1100" b="1" baseline="0">
              <a:solidFill>
                <a:srgbClr val="008000"/>
              </a:solidFill>
            </a:rPr>
            <a:t> Bone morrow</a:t>
          </a:r>
          <a:endParaRPr lang="fr-FR" sz="1100" b="1">
            <a:solidFill>
              <a:srgbClr val="008000"/>
            </a:solidFill>
          </a:endParaRPr>
        </a:p>
      </xdr:txBody>
    </xdr:sp>
    <xdr:clientData/>
  </xdr:twoCellAnchor>
  <xdr:twoCellAnchor>
    <xdr:from>
      <xdr:col>0</xdr:col>
      <xdr:colOff>342900</xdr:colOff>
      <xdr:row>35</xdr:row>
      <xdr:rowOff>76200</xdr:rowOff>
    </xdr:from>
    <xdr:to>
      <xdr:col>1</xdr:col>
      <xdr:colOff>228600</xdr:colOff>
      <xdr:row>36</xdr:row>
      <xdr:rowOff>165100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342900" y="6845300"/>
          <a:ext cx="711200" cy="27940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l-GR" sz="1100" b="1"/>
            <a:t>α</a:t>
          </a:r>
          <a:r>
            <a:rPr lang="fr-FR" sz="1100" b="1"/>
            <a:t>-PML</a:t>
          </a:r>
        </a:p>
      </xdr:txBody>
    </xdr:sp>
    <xdr:clientData/>
  </xdr:twoCellAnchor>
  <xdr:oneCellAnchor>
    <xdr:from>
      <xdr:col>0</xdr:col>
      <xdr:colOff>76200</xdr:colOff>
      <xdr:row>24</xdr:row>
      <xdr:rowOff>76201</xdr:rowOff>
    </xdr:from>
    <xdr:ext cx="965200" cy="26161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 flipH="1">
          <a:off x="76200" y="5702301"/>
          <a:ext cx="965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-SUMO-2</a:t>
          </a:r>
        </a:p>
      </xdr:txBody>
    </xdr:sp>
    <xdr:clientData/>
  </xdr:oneCellAnchor>
  <xdr:twoCellAnchor editAs="oneCell">
    <xdr:from>
      <xdr:col>1</xdr:col>
      <xdr:colOff>390811</xdr:colOff>
      <xdr:row>30</xdr:row>
      <xdr:rowOff>76200</xdr:rowOff>
    </xdr:from>
    <xdr:to>
      <xdr:col>3</xdr:col>
      <xdr:colOff>520700</xdr:colOff>
      <xdr:row>42</xdr:row>
      <xdr:rowOff>101599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6311" y="6858000"/>
          <a:ext cx="2847689" cy="2006599"/>
        </a:xfrm>
        <a:prstGeom prst="rect">
          <a:avLst/>
        </a:prstGeom>
      </xdr:spPr>
    </xdr:pic>
    <xdr:clientData/>
  </xdr:twoCellAnchor>
  <xdr:twoCellAnchor>
    <xdr:from>
      <xdr:col>1</xdr:col>
      <xdr:colOff>508000</xdr:colOff>
      <xdr:row>29</xdr:row>
      <xdr:rowOff>50800</xdr:rowOff>
    </xdr:from>
    <xdr:to>
      <xdr:col>3</xdr:col>
      <xdr:colOff>431800</xdr:colOff>
      <xdr:row>30</xdr:row>
      <xdr:rowOff>127000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333500" y="6642100"/>
          <a:ext cx="2641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1       2      3       4       5       6      7       8       9</a:t>
          </a:r>
        </a:p>
      </xdr:txBody>
    </xdr:sp>
    <xdr:clientData/>
  </xdr:twoCellAnchor>
  <xdr:twoCellAnchor editAs="oneCell">
    <xdr:from>
      <xdr:col>1</xdr:col>
      <xdr:colOff>685799</xdr:colOff>
      <xdr:row>47</xdr:row>
      <xdr:rowOff>38100</xdr:rowOff>
    </xdr:from>
    <xdr:to>
      <xdr:col>3</xdr:col>
      <xdr:colOff>787400</xdr:colOff>
      <xdr:row>52</xdr:row>
      <xdr:rowOff>74874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4E82C2D-193E-C64F-97A0-3A942E661D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11299" y="8496300"/>
          <a:ext cx="2819401" cy="925774"/>
        </a:xfrm>
        <a:prstGeom prst="rect">
          <a:avLst/>
        </a:prstGeom>
      </xdr:spPr>
    </xdr:pic>
    <xdr:clientData/>
  </xdr:twoCellAnchor>
  <xdr:twoCellAnchor editAs="oneCell">
    <xdr:from>
      <xdr:col>1</xdr:col>
      <xdr:colOff>660400</xdr:colOff>
      <xdr:row>57</xdr:row>
      <xdr:rowOff>165100</xdr:rowOff>
    </xdr:from>
    <xdr:to>
      <xdr:col>3</xdr:col>
      <xdr:colOff>609600</xdr:colOff>
      <xdr:row>63</xdr:row>
      <xdr:rowOff>170898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AE292EE0-C087-3149-B4BA-48B8587A79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85900" y="10401300"/>
          <a:ext cx="2667000" cy="1072598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45</xdr:row>
      <xdr:rowOff>76200</xdr:rowOff>
    </xdr:from>
    <xdr:to>
      <xdr:col>3</xdr:col>
      <xdr:colOff>723900</xdr:colOff>
      <xdr:row>47</xdr:row>
      <xdr:rowOff>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8D4BC34-3852-354C-80E1-81C47C117A9F}"/>
            </a:ext>
          </a:extLst>
        </xdr:cNvPr>
        <xdr:cNvSpPr txBox="1"/>
      </xdr:nvSpPr>
      <xdr:spPr>
        <a:xfrm>
          <a:off x="1625600" y="8178800"/>
          <a:ext cx="26416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1       2      3       4       5       6      7       8       9</a:t>
          </a:r>
        </a:p>
      </xdr:txBody>
    </xdr:sp>
    <xdr:clientData/>
  </xdr:twoCellAnchor>
  <xdr:twoCellAnchor>
    <xdr:from>
      <xdr:col>1</xdr:col>
      <xdr:colOff>698500</xdr:colOff>
      <xdr:row>56</xdr:row>
      <xdr:rowOff>0</xdr:rowOff>
    </xdr:from>
    <xdr:to>
      <xdr:col>3</xdr:col>
      <xdr:colOff>622300</xdr:colOff>
      <xdr:row>57</xdr:row>
      <xdr:rowOff>101600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30BB88F-51EB-AA40-8C2D-4B9D5A78F4DC}"/>
            </a:ext>
          </a:extLst>
        </xdr:cNvPr>
        <xdr:cNvSpPr txBox="1"/>
      </xdr:nvSpPr>
      <xdr:spPr>
        <a:xfrm>
          <a:off x="1524000" y="10058400"/>
          <a:ext cx="26416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1       2      3       4       5       6      7       8       9</a:t>
          </a:r>
        </a:p>
      </xdr:txBody>
    </xdr:sp>
    <xdr:clientData/>
  </xdr:twoCellAnchor>
  <xdr:twoCellAnchor>
    <xdr:from>
      <xdr:col>0</xdr:col>
      <xdr:colOff>342900</xdr:colOff>
      <xdr:row>48</xdr:row>
      <xdr:rowOff>139700</xdr:rowOff>
    </xdr:from>
    <xdr:to>
      <xdr:col>1</xdr:col>
      <xdr:colOff>533400</xdr:colOff>
      <xdr:row>52</xdr:row>
      <xdr:rowOff>76200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8E61FE9-1740-4F45-B49A-7B789B747DC6}"/>
            </a:ext>
          </a:extLst>
        </xdr:cNvPr>
        <xdr:cNvSpPr txBox="1"/>
      </xdr:nvSpPr>
      <xdr:spPr>
        <a:xfrm>
          <a:off x="342900" y="8775700"/>
          <a:ext cx="1016000" cy="64770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l-GR" sz="1100" b="1"/>
            <a:t>α</a:t>
          </a:r>
          <a:r>
            <a:rPr lang="fr-FR" sz="1100" b="1"/>
            <a:t>-freeSUMO2</a:t>
          </a:r>
        </a:p>
        <a:p>
          <a:pPr algn="ctr"/>
          <a:r>
            <a:rPr lang="fr-FR" sz="1100" b="0"/>
            <a:t>(600 sec)</a:t>
          </a:r>
        </a:p>
      </xdr:txBody>
    </xdr:sp>
    <xdr:clientData/>
  </xdr:twoCellAnchor>
  <xdr:twoCellAnchor>
    <xdr:from>
      <xdr:col>0</xdr:col>
      <xdr:colOff>482600</xdr:colOff>
      <xdr:row>58</xdr:row>
      <xdr:rowOff>114300</xdr:rowOff>
    </xdr:from>
    <xdr:to>
      <xdr:col>1</xdr:col>
      <xdr:colOff>431800</xdr:colOff>
      <xdr:row>61</xdr:row>
      <xdr:rowOff>101599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EE246EE-B20D-CD47-AD02-FED1E9117C13}"/>
            </a:ext>
          </a:extLst>
        </xdr:cNvPr>
        <xdr:cNvSpPr txBox="1"/>
      </xdr:nvSpPr>
      <xdr:spPr>
        <a:xfrm>
          <a:off x="482600" y="10528300"/>
          <a:ext cx="774700" cy="520699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l-GR" sz="1100" b="1"/>
            <a:t>α</a:t>
          </a:r>
          <a:r>
            <a:rPr lang="fr-FR" sz="1100" b="1"/>
            <a:t>-actin</a:t>
          </a:r>
        </a:p>
        <a:p>
          <a:pPr algn="ctr"/>
          <a:r>
            <a:rPr lang="fr-FR" sz="1100" b="0"/>
            <a:t>(10 sec)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190499</xdr:rowOff>
    </xdr:from>
    <xdr:to>
      <xdr:col>2</xdr:col>
      <xdr:colOff>622300</xdr:colOff>
      <xdr:row>39</xdr:row>
      <xdr:rowOff>9524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3911599"/>
          <a:ext cx="2476500" cy="3476625"/>
        </a:xfrm>
        <a:prstGeom prst="rect">
          <a:avLst/>
        </a:prstGeom>
      </xdr:spPr>
    </xdr:pic>
    <xdr:clientData/>
  </xdr:twoCellAnchor>
  <xdr:twoCellAnchor>
    <xdr:from>
      <xdr:col>1</xdr:col>
      <xdr:colOff>25400</xdr:colOff>
      <xdr:row>16</xdr:row>
      <xdr:rowOff>101600</xdr:rowOff>
    </xdr:from>
    <xdr:to>
      <xdr:col>2</xdr:col>
      <xdr:colOff>520700</xdr:colOff>
      <xdr:row>18</xdr:row>
      <xdr:rowOff>50800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850900" y="2971800"/>
          <a:ext cx="23495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1     2      3      4      5      6      7      8      9</a:t>
          </a:r>
        </a:p>
      </xdr:txBody>
    </xdr:sp>
    <xdr:clientData/>
  </xdr:twoCellAnchor>
  <xdr:twoCellAnchor>
    <xdr:from>
      <xdr:col>1</xdr:col>
      <xdr:colOff>101600</xdr:colOff>
      <xdr:row>14</xdr:row>
      <xdr:rowOff>127000</xdr:rowOff>
    </xdr:from>
    <xdr:to>
      <xdr:col>2</xdr:col>
      <xdr:colOff>266700</xdr:colOff>
      <xdr:row>16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927100" y="3390900"/>
          <a:ext cx="20193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8000"/>
              </a:solidFill>
            </a:rPr>
            <a:t>His-pulldown-anti-HA-IP-liver</a:t>
          </a:r>
        </a:p>
      </xdr:txBody>
    </xdr:sp>
    <xdr:clientData/>
  </xdr:twoCellAnchor>
  <xdr:oneCellAnchor>
    <xdr:from>
      <xdr:col>0</xdr:col>
      <xdr:colOff>215900</xdr:colOff>
      <xdr:row>24</xdr:row>
      <xdr:rowOff>12700</xdr:rowOff>
    </xdr:from>
    <xdr:ext cx="596900" cy="26161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 flipH="1">
          <a:off x="215900" y="5194300"/>
          <a:ext cx="5969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-HA</a:t>
          </a:r>
        </a:p>
      </xdr:txBody>
    </xdr:sp>
    <xdr:clientData/>
  </xdr:oneCellAnchor>
  <xdr:twoCellAnchor editAs="oneCell">
    <xdr:from>
      <xdr:col>8</xdr:col>
      <xdr:colOff>673100</xdr:colOff>
      <xdr:row>17</xdr:row>
      <xdr:rowOff>88899</xdr:rowOff>
    </xdr:from>
    <xdr:to>
      <xdr:col>11</xdr:col>
      <xdr:colOff>495300</xdr:colOff>
      <xdr:row>35</xdr:row>
      <xdr:rowOff>93133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305800" y="3124199"/>
          <a:ext cx="2298700" cy="2976034"/>
        </a:xfrm>
        <a:prstGeom prst="rect">
          <a:avLst/>
        </a:prstGeom>
      </xdr:spPr>
    </xdr:pic>
    <xdr:clientData/>
  </xdr:twoCellAnchor>
  <xdr:twoCellAnchor>
    <xdr:from>
      <xdr:col>8</xdr:col>
      <xdr:colOff>609600</xdr:colOff>
      <xdr:row>16</xdr:row>
      <xdr:rowOff>25400</xdr:rowOff>
    </xdr:from>
    <xdr:to>
      <xdr:col>11</xdr:col>
      <xdr:colOff>482600</xdr:colOff>
      <xdr:row>17</xdr:row>
      <xdr:rowOff>63500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8242300" y="2895600"/>
          <a:ext cx="2349500" cy="20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1     2      3      4      5      6      7      8      9</a:t>
          </a:r>
        </a:p>
      </xdr:txBody>
    </xdr:sp>
    <xdr:clientData/>
  </xdr:twoCellAnchor>
  <xdr:twoCellAnchor>
    <xdr:from>
      <xdr:col>12</xdr:col>
      <xdr:colOff>393700</xdr:colOff>
      <xdr:row>23</xdr:row>
      <xdr:rowOff>139698</xdr:rowOff>
    </xdr:from>
    <xdr:to>
      <xdr:col>13</xdr:col>
      <xdr:colOff>139700</xdr:colOff>
      <xdr:row>25</xdr:row>
      <xdr:rowOff>25400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1328400" y="4165598"/>
          <a:ext cx="571500" cy="215902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l-GR" sz="1100" b="1"/>
            <a:t>α</a:t>
          </a:r>
          <a:r>
            <a:rPr lang="fr-FR" sz="1100" b="1"/>
            <a:t>-PML</a:t>
          </a:r>
        </a:p>
      </xdr:txBody>
    </xdr:sp>
    <xdr:clientData/>
  </xdr:twoCellAnchor>
  <xdr:oneCellAnchor>
    <xdr:from>
      <xdr:col>7</xdr:col>
      <xdr:colOff>393700</xdr:colOff>
      <xdr:row>24</xdr:row>
      <xdr:rowOff>152399</xdr:rowOff>
    </xdr:from>
    <xdr:ext cx="952500" cy="26161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 flipH="1">
          <a:off x="7200900" y="4343399"/>
          <a:ext cx="9525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-SUMO2/3</a:t>
          </a:r>
        </a:p>
      </xdr:txBody>
    </xdr:sp>
    <xdr:clientData/>
  </xdr:oneCellAnchor>
  <xdr:twoCellAnchor editAs="oneCell">
    <xdr:from>
      <xdr:col>13</xdr:col>
      <xdr:colOff>330200</xdr:colOff>
      <xdr:row>17</xdr:row>
      <xdr:rowOff>126999</xdr:rowOff>
    </xdr:from>
    <xdr:to>
      <xdr:col>16</xdr:col>
      <xdr:colOff>215900</xdr:colOff>
      <xdr:row>35</xdr:row>
      <xdr:rowOff>83994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90400" y="3162299"/>
          <a:ext cx="2362200" cy="2928795"/>
        </a:xfrm>
        <a:prstGeom prst="rect">
          <a:avLst/>
        </a:prstGeom>
      </xdr:spPr>
    </xdr:pic>
    <xdr:clientData/>
  </xdr:twoCellAnchor>
  <xdr:twoCellAnchor>
    <xdr:from>
      <xdr:col>13</xdr:col>
      <xdr:colOff>368300</xdr:colOff>
      <xdr:row>16</xdr:row>
      <xdr:rowOff>101600</xdr:rowOff>
    </xdr:from>
    <xdr:to>
      <xdr:col>16</xdr:col>
      <xdr:colOff>241300</xdr:colOff>
      <xdr:row>17</xdr:row>
      <xdr:rowOff>127000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12128500" y="2971800"/>
          <a:ext cx="234950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1     2      3      4      5      6      7      8      9</a:t>
          </a:r>
        </a:p>
      </xdr:txBody>
    </xdr:sp>
    <xdr:clientData/>
  </xdr:twoCellAnchor>
  <xdr:twoCellAnchor editAs="oneCell">
    <xdr:from>
      <xdr:col>3</xdr:col>
      <xdr:colOff>723900</xdr:colOff>
      <xdr:row>17</xdr:row>
      <xdr:rowOff>143094</xdr:rowOff>
    </xdr:from>
    <xdr:to>
      <xdr:col>7</xdr:col>
      <xdr:colOff>38100</xdr:colOff>
      <xdr:row>41</xdr:row>
      <xdr:rowOff>25289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29100" y="3178394"/>
          <a:ext cx="2616200" cy="3844595"/>
        </a:xfrm>
        <a:prstGeom prst="rect">
          <a:avLst/>
        </a:prstGeom>
      </xdr:spPr>
    </xdr:pic>
    <xdr:clientData/>
  </xdr:twoCellAnchor>
  <xdr:twoCellAnchor>
    <xdr:from>
      <xdr:col>3</xdr:col>
      <xdr:colOff>762000</xdr:colOff>
      <xdr:row>16</xdr:row>
      <xdr:rowOff>127000</xdr:rowOff>
    </xdr:from>
    <xdr:to>
      <xdr:col>6</xdr:col>
      <xdr:colOff>635000</xdr:colOff>
      <xdr:row>17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4267200" y="2997200"/>
          <a:ext cx="234950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1     2      3      4      5      6      7      8      9</a:t>
          </a:r>
        </a:p>
      </xdr:txBody>
    </xdr:sp>
    <xdr:clientData/>
  </xdr:twoCellAnchor>
  <xdr:oneCellAnchor>
    <xdr:from>
      <xdr:col>2</xdr:col>
      <xdr:colOff>609600</xdr:colOff>
      <xdr:row>34</xdr:row>
      <xdr:rowOff>12699</xdr:rowOff>
    </xdr:from>
    <xdr:ext cx="952500" cy="430887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/>
      </xdr:nvSpPr>
      <xdr:spPr>
        <a:xfrm flipH="1">
          <a:off x="3289300" y="5854699"/>
          <a:ext cx="952500" cy="430887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-SUMO1 (free)</a:t>
          </a:r>
        </a:p>
      </xdr:txBody>
    </xdr:sp>
    <xdr:clientData/>
  </xdr:oneCellAnchor>
  <xdr:twoCellAnchor>
    <xdr:from>
      <xdr:col>3</xdr:col>
      <xdr:colOff>317500</xdr:colOff>
      <xdr:row>38</xdr:row>
      <xdr:rowOff>76199</xdr:rowOff>
    </xdr:from>
    <xdr:to>
      <xdr:col>3</xdr:col>
      <xdr:colOff>723900</xdr:colOff>
      <xdr:row>40</xdr:row>
      <xdr:rowOff>38099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/>
      </xdr:nvSpPr>
      <xdr:spPr>
        <a:xfrm>
          <a:off x="3822700" y="6578599"/>
          <a:ext cx="4064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622300</xdr:colOff>
      <xdr:row>17</xdr:row>
      <xdr:rowOff>114300</xdr:rowOff>
    </xdr:from>
    <xdr:to>
      <xdr:col>3</xdr:col>
      <xdr:colOff>266700</xdr:colOff>
      <xdr:row>19</xdr:row>
      <xdr:rowOff>63500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447800" y="3568700"/>
          <a:ext cx="12954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8000"/>
              </a:solidFill>
            </a:rPr>
            <a:t>HIS-pulldown-liver</a:t>
          </a:r>
        </a:p>
      </xdr:txBody>
    </xdr:sp>
    <xdr:clientData/>
  </xdr:twoCellAnchor>
  <xdr:twoCellAnchor>
    <xdr:from>
      <xdr:col>1</xdr:col>
      <xdr:colOff>749300</xdr:colOff>
      <xdr:row>21</xdr:row>
      <xdr:rowOff>0</xdr:rowOff>
    </xdr:from>
    <xdr:to>
      <xdr:col>3</xdr:col>
      <xdr:colOff>114300</xdr:colOff>
      <xdr:row>22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574800" y="4216400"/>
          <a:ext cx="10160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1   2    3    4  </a:t>
          </a:r>
        </a:p>
      </xdr:txBody>
    </xdr:sp>
    <xdr:clientData/>
  </xdr:twoCellAnchor>
  <xdr:twoCellAnchor editAs="oneCell">
    <xdr:from>
      <xdr:col>1</xdr:col>
      <xdr:colOff>736600</xdr:colOff>
      <xdr:row>22</xdr:row>
      <xdr:rowOff>114300</xdr:rowOff>
    </xdr:from>
    <xdr:to>
      <xdr:col>3</xdr:col>
      <xdr:colOff>89670</xdr:colOff>
      <xdr:row>39</xdr:row>
      <xdr:rowOff>114300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2100" y="4521200"/>
          <a:ext cx="1004070" cy="2806700"/>
        </a:xfrm>
        <a:prstGeom prst="rect">
          <a:avLst/>
        </a:prstGeom>
      </xdr:spPr>
    </xdr:pic>
    <xdr:clientData/>
  </xdr:twoCellAnchor>
  <xdr:oneCellAnchor>
    <xdr:from>
      <xdr:col>0</xdr:col>
      <xdr:colOff>622300</xdr:colOff>
      <xdr:row>28</xdr:row>
      <xdr:rowOff>12700</xdr:rowOff>
    </xdr:from>
    <xdr:ext cx="889000" cy="26161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 flipH="1">
          <a:off x="622300" y="5562600"/>
          <a:ext cx="8890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-SUMO-2</a:t>
          </a:r>
        </a:p>
      </xdr:txBody>
    </xdr:sp>
    <xdr:clientData/>
  </xdr:oneCellAnchor>
  <xdr:twoCellAnchor editAs="oneCell">
    <xdr:from>
      <xdr:col>7</xdr:col>
      <xdr:colOff>190500</xdr:colOff>
      <xdr:row>22</xdr:row>
      <xdr:rowOff>76199</xdr:rowOff>
    </xdr:from>
    <xdr:to>
      <xdr:col>8</xdr:col>
      <xdr:colOff>304800</xdr:colOff>
      <xdr:row>40</xdr:row>
      <xdr:rowOff>113596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9000" y="3924299"/>
          <a:ext cx="939800" cy="3009197"/>
        </a:xfrm>
        <a:prstGeom prst="rect">
          <a:avLst/>
        </a:prstGeom>
      </xdr:spPr>
    </xdr:pic>
    <xdr:clientData/>
  </xdr:twoCellAnchor>
  <xdr:twoCellAnchor>
    <xdr:from>
      <xdr:col>7</xdr:col>
      <xdr:colOff>241300</xdr:colOff>
      <xdr:row>21</xdr:row>
      <xdr:rowOff>38100</xdr:rowOff>
    </xdr:from>
    <xdr:to>
      <xdr:col>8</xdr:col>
      <xdr:colOff>317500</xdr:colOff>
      <xdr:row>22</xdr:row>
      <xdr:rowOff>88900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6019800" y="3721100"/>
          <a:ext cx="90170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1   2    3    4  </a:t>
          </a:r>
        </a:p>
      </xdr:txBody>
    </xdr:sp>
    <xdr:clientData/>
  </xdr:twoCellAnchor>
  <xdr:oneCellAnchor>
    <xdr:from>
      <xdr:col>6</xdr:col>
      <xdr:colOff>228600</xdr:colOff>
      <xdr:row>28</xdr:row>
      <xdr:rowOff>25400</xdr:rowOff>
    </xdr:from>
    <xdr:ext cx="825500" cy="26161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 flipH="1">
          <a:off x="5181600" y="4864100"/>
          <a:ext cx="8255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-SUMO-1</a:t>
          </a:r>
        </a:p>
      </xdr:txBody>
    </xdr:sp>
    <xdr:clientData/>
  </xdr:oneCellAnchor>
  <xdr:twoCellAnchor editAs="oneCell">
    <xdr:from>
      <xdr:col>9</xdr:col>
      <xdr:colOff>774700</xdr:colOff>
      <xdr:row>22</xdr:row>
      <xdr:rowOff>152401</xdr:rowOff>
    </xdr:from>
    <xdr:to>
      <xdr:col>11</xdr:col>
      <xdr:colOff>38100</xdr:colOff>
      <xdr:row>40</xdr:row>
      <xdr:rowOff>131564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04200" y="4000501"/>
          <a:ext cx="914400" cy="2950963"/>
        </a:xfrm>
        <a:prstGeom prst="rect">
          <a:avLst/>
        </a:prstGeom>
      </xdr:spPr>
    </xdr:pic>
    <xdr:clientData/>
  </xdr:twoCellAnchor>
  <xdr:twoCellAnchor>
    <xdr:from>
      <xdr:col>8</xdr:col>
      <xdr:colOff>660400</xdr:colOff>
      <xdr:row>28</xdr:row>
      <xdr:rowOff>38100</xdr:rowOff>
    </xdr:from>
    <xdr:to>
      <xdr:col>9</xdr:col>
      <xdr:colOff>546100</xdr:colOff>
      <xdr:row>29</xdr:row>
      <xdr:rowOff>139700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7264400" y="4876800"/>
          <a:ext cx="711200" cy="26670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l-GR" sz="1100" b="1"/>
            <a:t>α</a:t>
          </a:r>
          <a:r>
            <a:rPr lang="fr-FR" sz="1100" b="1"/>
            <a:t>-PML</a:t>
          </a:r>
        </a:p>
      </xdr:txBody>
    </xdr:sp>
    <xdr:clientData/>
  </xdr:twoCellAnchor>
  <xdr:twoCellAnchor>
    <xdr:from>
      <xdr:col>9</xdr:col>
      <xdr:colOff>787400</xdr:colOff>
      <xdr:row>21</xdr:row>
      <xdr:rowOff>63500</xdr:rowOff>
    </xdr:from>
    <xdr:to>
      <xdr:col>10</xdr:col>
      <xdr:colOff>800100</xdr:colOff>
      <xdr:row>22</xdr:row>
      <xdr:rowOff>127000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8216900" y="3746500"/>
          <a:ext cx="8382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1   2    3    4  </a:t>
          </a:r>
        </a:p>
      </xdr:txBody>
    </xdr:sp>
    <xdr:clientData/>
  </xdr:twoCellAnchor>
  <xdr:twoCellAnchor editAs="oneCell">
    <xdr:from>
      <xdr:col>4</xdr:col>
      <xdr:colOff>419101</xdr:colOff>
      <xdr:row>22</xdr:row>
      <xdr:rowOff>12700</xdr:rowOff>
    </xdr:from>
    <xdr:to>
      <xdr:col>5</xdr:col>
      <xdr:colOff>610575</xdr:colOff>
      <xdr:row>39</xdr:row>
      <xdr:rowOff>88900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21101" y="3860800"/>
          <a:ext cx="1016974" cy="2882900"/>
        </a:xfrm>
        <a:prstGeom prst="rect">
          <a:avLst/>
        </a:prstGeom>
      </xdr:spPr>
    </xdr:pic>
    <xdr:clientData/>
  </xdr:twoCellAnchor>
  <xdr:twoCellAnchor>
    <xdr:from>
      <xdr:col>4</xdr:col>
      <xdr:colOff>419100</xdr:colOff>
      <xdr:row>20</xdr:row>
      <xdr:rowOff>127000</xdr:rowOff>
    </xdr:from>
    <xdr:to>
      <xdr:col>5</xdr:col>
      <xdr:colOff>609600</xdr:colOff>
      <xdr:row>22</xdr:row>
      <xdr:rowOff>50800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3721100" y="3644900"/>
          <a:ext cx="10160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1   2    3    4  </a:t>
          </a:r>
        </a:p>
      </xdr:txBody>
    </xdr:sp>
    <xdr:clientData/>
  </xdr:twoCellAnchor>
  <xdr:oneCellAnchor>
    <xdr:from>
      <xdr:col>3</xdr:col>
      <xdr:colOff>304800</xdr:colOff>
      <xdr:row>27</xdr:row>
      <xdr:rowOff>139700</xdr:rowOff>
    </xdr:from>
    <xdr:ext cx="889000" cy="430887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/>
      </xdr:nvSpPr>
      <xdr:spPr>
        <a:xfrm flipH="1">
          <a:off x="2781300" y="4813300"/>
          <a:ext cx="889000" cy="430887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-SUMO2/3</a:t>
          </a:r>
        </a:p>
        <a:p>
          <a:pPr algn="ctr"/>
          <a:r>
            <a:rPr lang="fr-FR" sz="1100" b="1"/>
            <a:t> (free)</a:t>
          </a:r>
        </a:p>
      </xdr:txBody>
    </xdr:sp>
    <xdr:clientData/>
  </xdr:oneCellAnchor>
  <xdr:twoCellAnchor>
    <xdr:from>
      <xdr:col>3</xdr:col>
      <xdr:colOff>762000</xdr:colOff>
      <xdr:row>37</xdr:row>
      <xdr:rowOff>50800</xdr:rowOff>
    </xdr:from>
    <xdr:to>
      <xdr:col>4</xdr:col>
      <xdr:colOff>342900</xdr:colOff>
      <xdr:row>39</xdr:row>
      <xdr:rowOff>12700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3238500" y="6375400"/>
          <a:ext cx="4064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30</xdr:row>
      <xdr:rowOff>38100</xdr:rowOff>
    </xdr:from>
    <xdr:to>
      <xdr:col>5</xdr:col>
      <xdr:colOff>546100</xdr:colOff>
      <xdr:row>48</xdr:row>
      <xdr:rowOff>164854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3300" y="4267200"/>
          <a:ext cx="4711700" cy="3098554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30</xdr:row>
      <xdr:rowOff>63500</xdr:rowOff>
    </xdr:from>
    <xdr:to>
      <xdr:col>5</xdr:col>
      <xdr:colOff>584200</xdr:colOff>
      <xdr:row>31</xdr:row>
      <xdr:rowOff>139700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206500" y="4267200"/>
          <a:ext cx="4546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1    2                               3</a:t>
          </a:r>
          <a:r>
            <a:rPr lang="fr-FR" sz="1100" baseline="0"/>
            <a:t>     4           5    6                                                     7     8</a:t>
          </a:r>
          <a:endParaRPr lang="fr-FR" sz="1100"/>
        </a:p>
      </xdr:txBody>
    </xdr:sp>
    <xdr:clientData/>
  </xdr:twoCellAnchor>
  <xdr:oneCellAnchor>
    <xdr:from>
      <xdr:col>0</xdr:col>
      <xdr:colOff>25400</xdr:colOff>
      <xdr:row>38</xdr:row>
      <xdr:rowOff>50800</xdr:rowOff>
    </xdr:from>
    <xdr:ext cx="965200" cy="26161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 flipH="1">
          <a:off x="25400" y="8445500"/>
          <a:ext cx="965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-SUMO2/3</a:t>
          </a:r>
        </a:p>
      </xdr:txBody>
    </xdr:sp>
    <xdr:clientData/>
  </xdr:oneCellAnchor>
  <xdr:twoCellAnchor>
    <xdr:from>
      <xdr:col>2</xdr:col>
      <xdr:colOff>584200</xdr:colOff>
      <xdr:row>10</xdr:row>
      <xdr:rowOff>88900</xdr:rowOff>
    </xdr:from>
    <xdr:to>
      <xdr:col>5</xdr:col>
      <xdr:colOff>127000</xdr:colOff>
      <xdr:row>11</xdr:row>
      <xdr:rowOff>127000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3276600" y="1917700"/>
          <a:ext cx="20193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8000"/>
              </a:solidFill>
            </a:rPr>
            <a:t>His-pulldown-liver</a:t>
          </a:r>
        </a:p>
      </xdr:txBody>
    </xdr:sp>
    <xdr:clientData/>
  </xdr:twoCellAnchor>
  <xdr:twoCellAnchor editAs="oneCell">
    <xdr:from>
      <xdr:col>1</xdr:col>
      <xdr:colOff>177801</xdr:colOff>
      <xdr:row>47</xdr:row>
      <xdr:rowOff>139701</xdr:rowOff>
    </xdr:from>
    <xdr:to>
      <xdr:col>5</xdr:col>
      <xdr:colOff>596900</xdr:colOff>
      <xdr:row>62</xdr:row>
      <xdr:rowOff>109865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r="2597"/>
        <a:stretch/>
      </xdr:blipFill>
      <xdr:spPr>
        <a:xfrm>
          <a:off x="1003301" y="7581901"/>
          <a:ext cx="4762499" cy="2446664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46</xdr:row>
      <xdr:rowOff>177800</xdr:rowOff>
    </xdr:from>
    <xdr:to>
      <xdr:col>5</xdr:col>
      <xdr:colOff>584200</xdr:colOff>
      <xdr:row>48</xdr:row>
      <xdr:rowOff>38100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1130300" y="7429500"/>
          <a:ext cx="462280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1    2                                3</a:t>
          </a:r>
          <a:r>
            <a:rPr lang="fr-FR" sz="1100" baseline="0"/>
            <a:t>     4           5    6                                                      7    8</a:t>
          </a:r>
          <a:endParaRPr lang="fr-FR" sz="1100"/>
        </a:p>
      </xdr:txBody>
    </xdr:sp>
    <xdr:clientData/>
  </xdr:twoCellAnchor>
  <xdr:oneCellAnchor>
    <xdr:from>
      <xdr:col>0</xdr:col>
      <xdr:colOff>0</xdr:colOff>
      <xdr:row>52</xdr:row>
      <xdr:rowOff>88900</xdr:rowOff>
    </xdr:from>
    <xdr:ext cx="965200" cy="26161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 flipH="1">
          <a:off x="0" y="11150600"/>
          <a:ext cx="965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-PML</a:t>
          </a:r>
        </a:p>
      </xdr:txBody>
    </xdr:sp>
    <xdr:clientData/>
  </xdr:oneCellAnchor>
  <xdr:twoCellAnchor editAs="oneCell">
    <xdr:from>
      <xdr:col>1</xdr:col>
      <xdr:colOff>368300</xdr:colOff>
      <xdr:row>13</xdr:row>
      <xdr:rowOff>136532</xdr:rowOff>
    </xdr:from>
    <xdr:to>
      <xdr:col>5</xdr:col>
      <xdr:colOff>647700</xdr:colOff>
      <xdr:row>28</xdr:row>
      <xdr:rowOff>88900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3800" y="3768732"/>
          <a:ext cx="4622800" cy="2428868"/>
        </a:xfrm>
        <a:prstGeom prst="rect">
          <a:avLst/>
        </a:prstGeom>
      </xdr:spPr>
    </xdr:pic>
    <xdr:clientData/>
  </xdr:twoCellAnchor>
  <xdr:twoCellAnchor>
    <xdr:from>
      <xdr:col>1</xdr:col>
      <xdr:colOff>393700</xdr:colOff>
      <xdr:row>12</xdr:row>
      <xdr:rowOff>63500</xdr:rowOff>
    </xdr:from>
    <xdr:to>
      <xdr:col>5</xdr:col>
      <xdr:colOff>596900</xdr:colOff>
      <xdr:row>13</xdr:row>
      <xdr:rowOff>139700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1219200" y="3505200"/>
          <a:ext cx="4546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1    2                               3</a:t>
          </a:r>
          <a:r>
            <a:rPr lang="fr-FR" sz="1100" baseline="0"/>
            <a:t>     4           5    6                                                    7    8</a:t>
          </a:r>
          <a:endParaRPr lang="fr-FR" sz="1100"/>
        </a:p>
      </xdr:txBody>
    </xdr:sp>
    <xdr:clientData/>
  </xdr:twoCellAnchor>
  <xdr:oneCellAnchor>
    <xdr:from>
      <xdr:col>0</xdr:col>
      <xdr:colOff>0</xdr:colOff>
      <xdr:row>19</xdr:row>
      <xdr:rowOff>63500</xdr:rowOff>
    </xdr:from>
    <xdr:ext cx="965200" cy="26161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 flipH="1">
          <a:off x="0" y="4838700"/>
          <a:ext cx="965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-SUMO1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685799</xdr:colOff>
      <xdr:row>7</xdr:row>
      <xdr:rowOff>101600</xdr:rowOff>
    </xdr:from>
    <xdr:to>
      <xdr:col>8</xdr:col>
      <xdr:colOff>492938</xdr:colOff>
      <xdr:row>21</xdr:row>
      <xdr:rowOff>105156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7899" y="1435100"/>
          <a:ext cx="3934639" cy="2670556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5</xdr:row>
      <xdr:rowOff>165100</xdr:rowOff>
    </xdr:from>
    <xdr:to>
      <xdr:col>9</xdr:col>
      <xdr:colOff>127000</xdr:colOff>
      <xdr:row>7</xdr:row>
      <xdr:rowOff>50800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5118100" y="1117600"/>
          <a:ext cx="4064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1                2</a:t>
          </a:r>
          <a:r>
            <a:rPr lang="fr-FR" sz="1100" baseline="0"/>
            <a:t>    3   4                             </a:t>
          </a:r>
          <a:r>
            <a:rPr lang="fr-FR" sz="1100" baseline="0">
              <a:solidFill>
                <a:schemeClr val="bg1">
                  <a:lumMod val="50000"/>
                </a:schemeClr>
              </a:solidFill>
            </a:rPr>
            <a:t> 9 10 11</a:t>
          </a:r>
          <a:endParaRPr lang="fr-FR" sz="1100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3</xdr:col>
      <xdr:colOff>762000</xdr:colOff>
      <xdr:row>41</xdr:row>
      <xdr:rowOff>183358</xdr:rowOff>
    </xdr:from>
    <xdr:to>
      <xdr:col>9</xdr:col>
      <xdr:colOff>25400</xdr:colOff>
      <xdr:row>49</xdr:row>
      <xdr:rowOff>7185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64100" y="7993858"/>
          <a:ext cx="4216400" cy="1347827"/>
        </a:xfrm>
        <a:prstGeom prst="rect">
          <a:avLst/>
        </a:prstGeom>
      </xdr:spPr>
    </xdr:pic>
    <xdr:clientData/>
  </xdr:twoCellAnchor>
  <xdr:twoCellAnchor>
    <xdr:from>
      <xdr:col>4</xdr:col>
      <xdr:colOff>279400</xdr:colOff>
      <xdr:row>40</xdr:row>
      <xdr:rowOff>114300</xdr:rowOff>
    </xdr:from>
    <xdr:to>
      <xdr:col>9</xdr:col>
      <xdr:colOff>215900</xdr:colOff>
      <xdr:row>42</xdr:row>
      <xdr:rowOff>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5207000" y="7734300"/>
          <a:ext cx="4064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1                2</a:t>
          </a:r>
          <a:r>
            <a:rPr lang="fr-FR" sz="1100" baseline="0"/>
            <a:t>    3   4                                9  10 11</a:t>
          </a:r>
          <a:endParaRPr lang="fr-FR" sz="1100"/>
        </a:p>
      </xdr:txBody>
    </xdr:sp>
    <xdr:clientData/>
  </xdr:twoCellAnchor>
  <xdr:twoCellAnchor editAs="oneCell">
    <xdr:from>
      <xdr:col>8</xdr:col>
      <xdr:colOff>787400</xdr:colOff>
      <xdr:row>41</xdr:row>
      <xdr:rowOff>165100</xdr:rowOff>
    </xdr:from>
    <xdr:to>
      <xdr:col>14</xdr:col>
      <xdr:colOff>114653</xdr:colOff>
      <xdr:row>49</xdr:row>
      <xdr:rowOff>105208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17000" y="7975600"/>
          <a:ext cx="4280253" cy="1464108"/>
        </a:xfrm>
        <a:prstGeom prst="rect">
          <a:avLst/>
        </a:prstGeom>
      </xdr:spPr>
    </xdr:pic>
    <xdr:clientData/>
  </xdr:twoCellAnchor>
  <xdr:twoCellAnchor>
    <xdr:from>
      <xdr:col>9</xdr:col>
      <xdr:colOff>495300</xdr:colOff>
      <xdr:row>40</xdr:row>
      <xdr:rowOff>88900</xdr:rowOff>
    </xdr:from>
    <xdr:to>
      <xdr:col>14</xdr:col>
      <xdr:colOff>431800</xdr:colOff>
      <xdr:row>41</xdr:row>
      <xdr:rowOff>165100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9550400" y="7708900"/>
          <a:ext cx="4064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5               6</a:t>
          </a:r>
          <a:r>
            <a:rPr lang="fr-FR" sz="1100" baseline="0"/>
            <a:t>   7  8                                12 13 14</a:t>
          </a:r>
          <a:endParaRPr lang="fr-FR" sz="1100"/>
        </a:p>
      </xdr:txBody>
    </xdr:sp>
    <xdr:clientData/>
  </xdr:twoCellAnchor>
  <xdr:twoCellAnchor editAs="oneCell">
    <xdr:from>
      <xdr:col>9</xdr:col>
      <xdr:colOff>165100</xdr:colOff>
      <xdr:row>9</xdr:row>
      <xdr:rowOff>25400</xdr:rowOff>
    </xdr:from>
    <xdr:to>
      <xdr:col>13</xdr:col>
      <xdr:colOff>661441</xdr:colOff>
      <xdr:row>21</xdr:row>
      <xdr:rowOff>114299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20200" y="1739900"/>
          <a:ext cx="3798341" cy="2374899"/>
        </a:xfrm>
        <a:prstGeom prst="rect">
          <a:avLst/>
        </a:prstGeom>
      </xdr:spPr>
    </xdr:pic>
    <xdr:clientData/>
  </xdr:twoCellAnchor>
  <xdr:twoCellAnchor>
    <xdr:from>
      <xdr:col>11</xdr:col>
      <xdr:colOff>736600</xdr:colOff>
      <xdr:row>7</xdr:row>
      <xdr:rowOff>101600</xdr:rowOff>
    </xdr:from>
    <xdr:to>
      <xdr:col>14</xdr:col>
      <xdr:colOff>38100</xdr:colOff>
      <xdr:row>8</xdr:row>
      <xdr:rowOff>139700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1442700" y="1435100"/>
          <a:ext cx="17780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aseline="0"/>
            <a:t>9 10 11</a:t>
          </a:r>
          <a:endParaRPr lang="fr-FR" sz="1100"/>
        </a:p>
      </xdr:txBody>
    </xdr:sp>
    <xdr:clientData/>
  </xdr:twoCellAnchor>
  <xdr:twoCellAnchor editAs="oneCell">
    <xdr:from>
      <xdr:col>14</xdr:col>
      <xdr:colOff>12746</xdr:colOff>
      <xdr:row>9</xdr:row>
      <xdr:rowOff>25400</xdr:rowOff>
    </xdr:from>
    <xdr:to>
      <xdr:col>18</xdr:col>
      <xdr:colOff>548644</xdr:colOff>
      <xdr:row>21</xdr:row>
      <xdr:rowOff>114300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95346" y="1739900"/>
          <a:ext cx="3837898" cy="2374900"/>
        </a:xfrm>
        <a:prstGeom prst="rect">
          <a:avLst/>
        </a:prstGeom>
      </xdr:spPr>
    </xdr:pic>
    <xdr:clientData/>
  </xdr:twoCellAnchor>
  <xdr:twoCellAnchor>
    <xdr:from>
      <xdr:col>16</xdr:col>
      <xdr:colOff>508001</xdr:colOff>
      <xdr:row>8</xdr:row>
      <xdr:rowOff>16933</xdr:rowOff>
    </xdr:from>
    <xdr:to>
      <xdr:col>18</xdr:col>
      <xdr:colOff>635001</xdr:colOff>
      <xdr:row>9</xdr:row>
      <xdr:rowOff>55033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5341601" y="1540933"/>
          <a:ext cx="17780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aseline="0"/>
            <a:t>12 13 14</a:t>
          </a:r>
          <a:endParaRPr lang="fr-FR" sz="1100"/>
        </a:p>
      </xdr:txBody>
    </xdr:sp>
    <xdr:clientData/>
  </xdr:twoCellAnchor>
  <xdr:oneCellAnchor>
    <xdr:from>
      <xdr:col>2</xdr:col>
      <xdr:colOff>647700</xdr:colOff>
      <xdr:row>13</xdr:row>
      <xdr:rowOff>50800</xdr:rowOff>
    </xdr:from>
    <xdr:ext cx="838200" cy="26161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3924300" y="2527300"/>
          <a:ext cx="838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-SUMO1</a:t>
          </a:r>
        </a:p>
      </xdr:txBody>
    </xdr:sp>
    <xdr:clientData/>
  </xdr:oneCellAnchor>
  <xdr:oneCellAnchor>
    <xdr:from>
      <xdr:col>8</xdr:col>
      <xdr:colOff>609600</xdr:colOff>
      <xdr:row>13</xdr:row>
      <xdr:rowOff>38100</xdr:rowOff>
    </xdr:from>
    <xdr:ext cx="838200" cy="26161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8839200" y="2514600"/>
          <a:ext cx="838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-SUMO2</a:t>
          </a:r>
        </a:p>
      </xdr:txBody>
    </xdr:sp>
    <xdr:clientData/>
  </xdr:oneCellAnchor>
  <xdr:twoCellAnchor editAs="oneCell">
    <xdr:from>
      <xdr:col>19</xdr:col>
      <xdr:colOff>215901</xdr:colOff>
      <xdr:row>9</xdr:row>
      <xdr:rowOff>114300</xdr:rowOff>
    </xdr:from>
    <xdr:to>
      <xdr:col>23</xdr:col>
      <xdr:colOff>470106</xdr:colOff>
      <xdr:row>21</xdr:row>
      <xdr:rowOff>177799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526001" y="1828800"/>
          <a:ext cx="3556205" cy="2349499"/>
        </a:xfrm>
        <a:prstGeom prst="rect">
          <a:avLst/>
        </a:prstGeom>
      </xdr:spPr>
    </xdr:pic>
    <xdr:clientData/>
  </xdr:twoCellAnchor>
  <xdr:oneCellAnchor>
    <xdr:from>
      <xdr:col>2</xdr:col>
      <xdr:colOff>660400</xdr:colOff>
      <xdr:row>45</xdr:row>
      <xdr:rowOff>76200</xdr:rowOff>
    </xdr:from>
    <xdr:ext cx="838200" cy="26161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3937000" y="8648700"/>
          <a:ext cx="838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-Ub</a:t>
          </a:r>
        </a:p>
      </xdr:txBody>
    </xdr:sp>
    <xdr:clientData/>
  </xdr:oneCellAnchor>
  <xdr:twoCellAnchor>
    <xdr:from>
      <xdr:col>21</xdr:col>
      <xdr:colOff>584200</xdr:colOff>
      <xdr:row>8</xdr:row>
      <xdr:rowOff>76200</xdr:rowOff>
    </xdr:from>
    <xdr:to>
      <xdr:col>23</xdr:col>
      <xdr:colOff>711200</xdr:colOff>
      <xdr:row>9</xdr:row>
      <xdr:rowOff>114300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19545300" y="1600200"/>
          <a:ext cx="17780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aseline="0"/>
            <a:t>9 10 11</a:t>
          </a:r>
          <a:endParaRPr lang="fr-FR" sz="1100"/>
        </a:p>
      </xdr:txBody>
    </xdr:sp>
    <xdr:clientData/>
  </xdr:twoCellAnchor>
  <xdr:twoCellAnchor>
    <xdr:from>
      <xdr:col>21</xdr:col>
      <xdr:colOff>12700</xdr:colOff>
      <xdr:row>19</xdr:row>
      <xdr:rowOff>25400</xdr:rowOff>
    </xdr:from>
    <xdr:to>
      <xdr:col>21</xdr:col>
      <xdr:colOff>419100</xdr:colOff>
      <xdr:row>20</xdr:row>
      <xdr:rowOff>127000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8973800" y="3644900"/>
          <a:ext cx="4064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  <xdr:twoCellAnchor editAs="oneCell">
    <xdr:from>
      <xdr:col>23</xdr:col>
      <xdr:colOff>508000</xdr:colOff>
      <xdr:row>9</xdr:row>
      <xdr:rowOff>109792</xdr:rowOff>
    </xdr:from>
    <xdr:to>
      <xdr:col>28</xdr:col>
      <xdr:colOff>25400</xdr:colOff>
      <xdr:row>22</xdr:row>
      <xdr:rowOff>57563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20100" y="1824292"/>
          <a:ext cx="3644900" cy="2424271"/>
        </a:xfrm>
        <a:prstGeom prst="rect">
          <a:avLst/>
        </a:prstGeom>
      </xdr:spPr>
    </xdr:pic>
    <xdr:clientData/>
  </xdr:twoCellAnchor>
  <xdr:twoCellAnchor>
    <xdr:from>
      <xdr:col>26</xdr:col>
      <xdr:colOff>80434</xdr:colOff>
      <xdr:row>8</xdr:row>
      <xdr:rowOff>122766</xdr:rowOff>
    </xdr:from>
    <xdr:to>
      <xdr:col>28</xdr:col>
      <xdr:colOff>207434</xdr:colOff>
      <xdr:row>9</xdr:row>
      <xdr:rowOff>160866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23169034" y="1646766"/>
          <a:ext cx="17780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aseline="0"/>
            <a:t>12 13 14</a:t>
          </a:r>
          <a:endParaRPr lang="fr-FR" sz="1100"/>
        </a:p>
      </xdr:txBody>
    </xdr:sp>
    <xdr:clientData/>
  </xdr:twoCellAnchor>
  <xdr:twoCellAnchor>
    <xdr:from>
      <xdr:col>25</xdr:col>
      <xdr:colOff>622300</xdr:colOff>
      <xdr:row>19</xdr:row>
      <xdr:rowOff>38100</xdr:rowOff>
    </xdr:from>
    <xdr:to>
      <xdr:col>26</xdr:col>
      <xdr:colOff>203200</xdr:colOff>
      <xdr:row>20</xdr:row>
      <xdr:rowOff>139700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22885400" y="3657600"/>
          <a:ext cx="4064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  <xdr:oneCellAnchor>
    <xdr:from>
      <xdr:col>18</xdr:col>
      <xdr:colOff>558800</xdr:colOff>
      <xdr:row>17</xdr:row>
      <xdr:rowOff>165100</xdr:rowOff>
    </xdr:from>
    <xdr:ext cx="838200" cy="26161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17043400" y="3403600"/>
          <a:ext cx="838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-SUMO2</a:t>
          </a:r>
        </a:p>
      </xdr:txBody>
    </xdr:sp>
    <xdr:clientData/>
  </xdr:oneCellAnchor>
  <xdr:twoCellAnchor editAs="oneCell">
    <xdr:from>
      <xdr:col>4</xdr:col>
      <xdr:colOff>279400</xdr:colOff>
      <xdr:row>23</xdr:row>
      <xdr:rowOff>139701</xdr:rowOff>
    </xdr:from>
    <xdr:to>
      <xdr:col>9</xdr:col>
      <xdr:colOff>165100</xdr:colOff>
      <xdr:row>39</xdr:row>
      <xdr:rowOff>62149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07000" y="4521201"/>
          <a:ext cx="4013200" cy="2970448"/>
        </a:xfrm>
        <a:prstGeom prst="rect">
          <a:avLst/>
        </a:prstGeom>
      </xdr:spPr>
    </xdr:pic>
    <xdr:clientData/>
  </xdr:twoCellAnchor>
  <xdr:twoCellAnchor>
    <xdr:from>
      <xdr:col>4</xdr:col>
      <xdr:colOff>469900</xdr:colOff>
      <xdr:row>23</xdr:row>
      <xdr:rowOff>76200</xdr:rowOff>
    </xdr:from>
    <xdr:to>
      <xdr:col>9</xdr:col>
      <xdr:colOff>406400</xdr:colOff>
      <xdr:row>24</xdr:row>
      <xdr:rowOff>152400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5397500" y="4457700"/>
          <a:ext cx="4064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1                2</a:t>
          </a:r>
          <a:r>
            <a:rPr lang="fr-FR" sz="1100" baseline="0"/>
            <a:t>    3   4                             </a:t>
          </a:r>
          <a:r>
            <a:rPr lang="fr-FR" sz="1100" baseline="0">
              <a:solidFill>
                <a:schemeClr val="bg1">
                  <a:lumMod val="50000"/>
                </a:schemeClr>
              </a:solidFill>
            </a:rPr>
            <a:t> 9 10 11</a:t>
          </a:r>
          <a:endParaRPr lang="fr-FR" sz="1100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4</xdr:col>
      <xdr:colOff>88900</xdr:colOff>
      <xdr:row>36</xdr:row>
      <xdr:rowOff>165100</xdr:rowOff>
    </xdr:from>
    <xdr:to>
      <xdr:col>4</xdr:col>
      <xdr:colOff>495300</xdr:colOff>
      <xdr:row>38</xdr:row>
      <xdr:rowOff>76200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5016500" y="7023100"/>
          <a:ext cx="4064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  <xdr:oneCellAnchor>
    <xdr:from>
      <xdr:col>2</xdr:col>
      <xdr:colOff>762000</xdr:colOff>
      <xdr:row>36</xdr:row>
      <xdr:rowOff>101600</xdr:rowOff>
    </xdr:from>
    <xdr:ext cx="838200" cy="430887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/>
      </xdr:nvSpPr>
      <xdr:spPr>
        <a:xfrm>
          <a:off x="4038600" y="6959600"/>
          <a:ext cx="838200" cy="430887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-SUMO1 (free)</a:t>
          </a:r>
        </a:p>
      </xdr:txBody>
    </xdr:sp>
    <xdr:clientData/>
  </xdr:oneCellAnchor>
  <xdr:twoCellAnchor editAs="oneCell">
    <xdr:from>
      <xdr:col>9</xdr:col>
      <xdr:colOff>241300</xdr:colOff>
      <xdr:row>24</xdr:row>
      <xdr:rowOff>76200</xdr:rowOff>
    </xdr:from>
    <xdr:to>
      <xdr:col>14</xdr:col>
      <xdr:colOff>88963</xdr:colOff>
      <xdr:row>39</xdr:row>
      <xdr:rowOff>127000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96400" y="4648200"/>
          <a:ext cx="3975163" cy="2908300"/>
        </a:xfrm>
        <a:prstGeom prst="rect">
          <a:avLst/>
        </a:prstGeom>
      </xdr:spPr>
    </xdr:pic>
    <xdr:clientData/>
  </xdr:twoCellAnchor>
  <xdr:twoCellAnchor>
    <xdr:from>
      <xdr:col>9</xdr:col>
      <xdr:colOff>495300</xdr:colOff>
      <xdr:row>23</xdr:row>
      <xdr:rowOff>38100</xdr:rowOff>
    </xdr:from>
    <xdr:to>
      <xdr:col>14</xdr:col>
      <xdr:colOff>431800</xdr:colOff>
      <xdr:row>24</xdr:row>
      <xdr:rowOff>114300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/>
      </xdr:nvSpPr>
      <xdr:spPr>
        <a:xfrm>
          <a:off x="9550400" y="4419600"/>
          <a:ext cx="40640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5               6</a:t>
          </a:r>
          <a:r>
            <a:rPr lang="fr-FR" sz="1100" baseline="0"/>
            <a:t>   7  8                                </a:t>
          </a:r>
          <a:endParaRPr lang="fr-FR" sz="1100"/>
        </a:p>
      </xdr:txBody>
    </xdr:sp>
    <xdr:clientData/>
  </xdr:twoCellAnchor>
  <xdr:oneCellAnchor>
    <xdr:from>
      <xdr:col>9</xdr:col>
      <xdr:colOff>114300</xdr:colOff>
      <xdr:row>33</xdr:row>
      <xdr:rowOff>152400</xdr:rowOff>
    </xdr:from>
    <xdr:ext cx="838200" cy="430887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/>
      </xdr:nvSpPr>
      <xdr:spPr>
        <a:xfrm>
          <a:off x="9169400" y="6438900"/>
          <a:ext cx="838200" cy="430887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-SUMO1 (free)</a:t>
          </a:r>
        </a:p>
      </xdr:txBody>
    </xdr:sp>
    <xdr:clientData/>
  </xdr:oneCellAnchor>
  <xdr:twoCellAnchor>
    <xdr:from>
      <xdr:col>8</xdr:col>
      <xdr:colOff>800100</xdr:colOff>
      <xdr:row>36</xdr:row>
      <xdr:rowOff>88900</xdr:rowOff>
    </xdr:from>
    <xdr:to>
      <xdr:col>9</xdr:col>
      <xdr:colOff>381000</xdr:colOff>
      <xdr:row>38</xdr:row>
      <xdr:rowOff>0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 txBox="1"/>
      </xdr:nvSpPr>
      <xdr:spPr>
        <a:xfrm>
          <a:off x="9029700" y="6946900"/>
          <a:ext cx="4064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  <xdr:oneCellAnchor>
    <xdr:from>
      <xdr:col>13</xdr:col>
      <xdr:colOff>635000</xdr:colOff>
      <xdr:row>13</xdr:row>
      <xdr:rowOff>88900</xdr:rowOff>
    </xdr:from>
    <xdr:ext cx="838200" cy="26161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/>
      </xdr:nvSpPr>
      <xdr:spPr>
        <a:xfrm>
          <a:off x="12992100" y="2565400"/>
          <a:ext cx="838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-SUMO2</a:t>
          </a:r>
        </a:p>
      </xdr:txBody>
    </xdr:sp>
    <xdr:clientData/>
  </xdr:oneCellAnchor>
  <xdr:oneCellAnchor>
    <xdr:from>
      <xdr:col>8</xdr:col>
      <xdr:colOff>673100</xdr:colOff>
      <xdr:row>45</xdr:row>
      <xdr:rowOff>177800</xdr:rowOff>
    </xdr:from>
    <xdr:ext cx="838200" cy="26161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/>
      </xdr:nvSpPr>
      <xdr:spPr>
        <a:xfrm>
          <a:off x="8902700" y="8750300"/>
          <a:ext cx="838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-Ub</a:t>
          </a:r>
        </a:p>
      </xdr:txBody>
    </xdr:sp>
    <xdr:clientData/>
  </xdr:oneCellAnchor>
  <xdr:oneCellAnchor>
    <xdr:from>
      <xdr:col>23</xdr:col>
      <xdr:colOff>482600</xdr:colOff>
      <xdr:row>18</xdr:row>
      <xdr:rowOff>127000</xdr:rowOff>
    </xdr:from>
    <xdr:ext cx="838200" cy="26161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 txBox="1"/>
      </xdr:nvSpPr>
      <xdr:spPr>
        <a:xfrm>
          <a:off x="21094700" y="3556000"/>
          <a:ext cx="838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l-GR" sz="1100" b="1"/>
            <a:t>α</a:t>
          </a:r>
          <a:r>
            <a:rPr lang="fr-FR" sz="1100" b="1"/>
            <a:t>-SUMO2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165100</xdr:colOff>
      <xdr:row>7</xdr:row>
      <xdr:rowOff>12700</xdr:rowOff>
    </xdr:from>
    <xdr:to>
      <xdr:col>8</xdr:col>
      <xdr:colOff>228600</xdr:colOff>
      <xdr:row>8</xdr:row>
      <xdr:rowOff>139700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 txBox="1"/>
      </xdr:nvSpPr>
      <xdr:spPr>
        <a:xfrm>
          <a:off x="7480300" y="1447800"/>
          <a:ext cx="8890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α-SUMO2/3</a:t>
          </a:r>
        </a:p>
      </xdr:txBody>
    </xdr:sp>
    <xdr:clientData/>
  </xdr:twoCellAnchor>
  <xdr:twoCellAnchor>
    <xdr:from>
      <xdr:col>3</xdr:col>
      <xdr:colOff>139700</xdr:colOff>
      <xdr:row>7</xdr:row>
      <xdr:rowOff>25400</xdr:rowOff>
    </xdr:from>
    <xdr:to>
      <xdr:col>3</xdr:col>
      <xdr:colOff>736600</xdr:colOff>
      <xdr:row>8</xdr:row>
      <xdr:rowOff>152400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 txBox="1"/>
      </xdr:nvSpPr>
      <xdr:spPr>
        <a:xfrm>
          <a:off x="4152900" y="1460500"/>
          <a:ext cx="5969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α-HA</a:t>
          </a:r>
        </a:p>
      </xdr:txBody>
    </xdr:sp>
    <xdr:clientData/>
  </xdr:twoCellAnchor>
  <xdr:twoCellAnchor>
    <xdr:from>
      <xdr:col>3</xdr:col>
      <xdr:colOff>774700</xdr:colOff>
      <xdr:row>1</xdr:row>
      <xdr:rowOff>0</xdr:rowOff>
    </xdr:from>
    <xdr:to>
      <xdr:col>7</xdr:col>
      <xdr:colOff>165100</xdr:colOff>
      <xdr:row>2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 txBox="1"/>
      </xdr:nvSpPr>
      <xdr:spPr>
        <a:xfrm>
          <a:off x="4787900" y="190500"/>
          <a:ext cx="26924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1      2     3      4</a:t>
          </a:r>
          <a:r>
            <a:rPr lang="fr-FR" sz="1100" baseline="0"/>
            <a:t>       5      6      7     8        9     10 10        </a:t>
          </a:r>
          <a:endParaRPr lang="fr-FR" sz="1100"/>
        </a:p>
      </xdr:txBody>
    </xdr:sp>
    <xdr:clientData/>
  </xdr:twoCellAnchor>
  <xdr:twoCellAnchor editAs="oneCell">
    <xdr:from>
      <xdr:col>3</xdr:col>
      <xdr:colOff>762000</xdr:colOff>
      <xdr:row>2</xdr:row>
      <xdr:rowOff>63500</xdr:rowOff>
    </xdr:from>
    <xdr:to>
      <xdr:col>7</xdr:col>
      <xdr:colOff>114300</xdr:colOff>
      <xdr:row>18</xdr:row>
      <xdr:rowOff>76461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5200" y="444500"/>
          <a:ext cx="2654300" cy="3314961"/>
        </a:xfrm>
        <a:prstGeom prst="rect">
          <a:avLst/>
        </a:prstGeom>
      </xdr:spPr>
    </xdr:pic>
    <xdr:clientData/>
  </xdr:twoCellAnchor>
  <xdr:twoCellAnchor editAs="oneCell">
    <xdr:from>
      <xdr:col>8</xdr:col>
      <xdr:colOff>254000</xdr:colOff>
      <xdr:row>2</xdr:row>
      <xdr:rowOff>50799</xdr:rowOff>
    </xdr:from>
    <xdr:to>
      <xdr:col>11</xdr:col>
      <xdr:colOff>457200</xdr:colOff>
      <xdr:row>18</xdr:row>
      <xdr:rowOff>95482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4700" y="431799"/>
          <a:ext cx="2679700" cy="3346683"/>
        </a:xfrm>
        <a:prstGeom prst="rect">
          <a:avLst/>
        </a:prstGeom>
      </xdr:spPr>
    </xdr:pic>
    <xdr:clientData/>
  </xdr:twoCellAnchor>
  <xdr:twoCellAnchor>
    <xdr:from>
      <xdr:col>8</xdr:col>
      <xdr:colOff>241300</xdr:colOff>
      <xdr:row>1</xdr:row>
      <xdr:rowOff>12700</xdr:rowOff>
    </xdr:from>
    <xdr:to>
      <xdr:col>11</xdr:col>
      <xdr:colOff>469900</xdr:colOff>
      <xdr:row>2</xdr:row>
      <xdr:rowOff>88900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 txBox="1"/>
      </xdr:nvSpPr>
      <xdr:spPr>
        <a:xfrm>
          <a:off x="8382000" y="203200"/>
          <a:ext cx="2705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1      2     3      4</a:t>
          </a:r>
          <a:r>
            <a:rPr lang="fr-FR" sz="1100" baseline="0"/>
            <a:t>      5      6      7      8      9     10        </a:t>
          </a:r>
          <a:endParaRPr lang="fr-FR" sz="1100"/>
        </a:p>
      </xdr:txBody>
    </xdr:sp>
    <xdr:clientData/>
  </xdr:twoCellAnchor>
  <xdr:twoCellAnchor editAs="oneCell">
    <xdr:from>
      <xdr:col>12</xdr:col>
      <xdr:colOff>482600</xdr:colOff>
      <xdr:row>2</xdr:row>
      <xdr:rowOff>139700</xdr:rowOff>
    </xdr:from>
    <xdr:to>
      <xdr:col>15</xdr:col>
      <xdr:colOff>635000</xdr:colOff>
      <xdr:row>11</xdr:row>
      <xdr:rowOff>187036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25300" y="520700"/>
          <a:ext cx="2628900" cy="1965036"/>
        </a:xfrm>
        <a:prstGeom prst="rect">
          <a:avLst/>
        </a:prstGeom>
      </xdr:spPr>
    </xdr:pic>
    <xdr:clientData/>
  </xdr:twoCellAnchor>
  <xdr:twoCellAnchor>
    <xdr:from>
      <xdr:col>12</xdr:col>
      <xdr:colOff>508000</xdr:colOff>
      <xdr:row>1</xdr:row>
      <xdr:rowOff>25400</xdr:rowOff>
    </xdr:from>
    <xdr:to>
      <xdr:col>15</xdr:col>
      <xdr:colOff>673100</xdr:colOff>
      <xdr:row>2</xdr:row>
      <xdr:rowOff>114300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 txBox="1"/>
      </xdr:nvSpPr>
      <xdr:spPr>
        <a:xfrm>
          <a:off x="11950700" y="215900"/>
          <a:ext cx="26416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1      2     3      4</a:t>
          </a:r>
          <a:r>
            <a:rPr lang="fr-FR" sz="1100" baseline="0"/>
            <a:t>      5      6      7      8      9     10        </a:t>
          </a:r>
          <a:endParaRPr lang="fr-FR" sz="1100"/>
        </a:p>
      </xdr:txBody>
    </xdr:sp>
    <xdr:clientData/>
  </xdr:twoCellAnchor>
  <xdr:twoCellAnchor>
    <xdr:from>
      <xdr:col>11</xdr:col>
      <xdr:colOff>762000</xdr:colOff>
      <xdr:row>7</xdr:row>
      <xdr:rowOff>25400</xdr:rowOff>
    </xdr:from>
    <xdr:to>
      <xdr:col>12</xdr:col>
      <xdr:colOff>482600</xdr:colOff>
      <xdr:row>8</xdr:row>
      <xdr:rowOff>152400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 txBox="1"/>
      </xdr:nvSpPr>
      <xdr:spPr>
        <a:xfrm>
          <a:off x="11379200" y="1460500"/>
          <a:ext cx="5461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α-Ub</a:t>
          </a:r>
        </a:p>
      </xdr:txBody>
    </xdr:sp>
    <xdr:clientData/>
  </xdr:twoCellAnchor>
  <xdr:twoCellAnchor editAs="oneCell">
    <xdr:from>
      <xdr:col>17</xdr:col>
      <xdr:colOff>698500</xdr:colOff>
      <xdr:row>2</xdr:row>
      <xdr:rowOff>139700</xdr:rowOff>
    </xdr:from>
    <xdr:to>
      <xdr:col>21</xdr:col>
      <xdr:colOff>50800</xdr:colOff>
      <xdr:row>14</xdr:row>
      <xdr:rowOff>78248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268700" y="520700"/>
          <a:ext cx="2654300" cy="2478548"/>
        </a:xfrm>
        <a:prstGeom prst="rect">
          <a:avLst/>
        </a:prstGeom>
      </xdr:spPr>
    </xdr:pic>
    <xdr:clientData/>
  </xdr:twoCellAnchor>
  <xdr:twoCellAnchor>
    <xdr:from>
      <xdr:col>17</xdr:col>
      <xdr:colOff>723900</xdr:colOff>
      <xdr:row>1</xdr:row>
      <xdr:rowOff>63500</xdr:rowOff>
    </xdr:from>
    <xdr:to>
      <xdr:col>21</xdr:col>
      <xdr:colOff>63500</xdr:colOff>
      <xdr:row>2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 txBox="1"/>
      </xdr:nvSpPr>
      <xdr:spPr>
        <a:xfrm>
          <a:off x="16294100" y="254000"/>
          <a:ext cx="26416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1      2     3      4</a:t>
          </a:r>
          <a:r>
            <a:rPr lang="fr-FR" sz="1100" baseline="0"/>
            <a:t>      5      6      7      8      9     10        </a:t>
          </a:r>
          <a:endParaRPr lang="fr-FR" sz="1100"/>
        </a:p>
      </xdr:txBody>
    </xdr:sp>
    <xdr:clientData/>
  </xdr:twoCellAnchor>
  <xdr:twoCellAnchor>
    <xdr:from>
      <xdr:col>17</xdr:col>
      <xdr:colOff>25400</xdr:colOff>
      <xdr:row>6</xdr:row>
      <xdr:rowOff>190500</xdr:rowOff>
    </xdr:from>
    <xdr:to>
      <xdr:col>17</xdr:col>
      <xdr:colOff>660400</xdr:colOff>
      <xdr:row>8</xdr:row>
      <xdr:rowOff>101600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 txBox="1"/>
      </xdr:nvSpPr>
      <xdr:spPr>
        <a:xfrm>
          <a:off x="15595600" y="1409700"/>
          <a:ext cx="6350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α-PML</a:t>
          </a:r>
        </a:p>
      </xdr:txBody>
    </xdr:sp>
    <xdr:clientData/>
  </xdr:twoCellAnchor>
  <xdr:twoCellAnchor editAs="oneCell">
    <xdr:from>
      <xdr:col>22</xdr:col>
      <xdr:colOff>381000</xdr:colOff>
      <xdr:row>6</xdr:row>
      <xdr:rowOff>114300</xdr:rowOff>
    </xdr:from>
    <xdr:to>
      <xdr:col>25</xdr:col>
      <xdr:colOff>560864</xdr:colOff>
      <xdr:row>8</xdr:row>
      <xdr:rowOff>50800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19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078700" y="1333500"/>
          <a:ext cx="2656364" cy="368300"/>
        </a:xfrm>
        <a:prstGeom prst="rect">
          <a:avLst/>
        </a:prstGeom>
      </xdr:spPr>
    </xdr:pic>
    <xdr:clientData/>
  </xdr:twoCellAnchor>
  <xdr:twoCellAnchor>
    <xdr:from>
      <xdr:col>21</xdr:col>
      <xdr:colOff>342900</xdr:colOff>
      <xdr:row>6</xdr:row>
      <xdr:rowOff>177800</xdr:rowOff>
    </xdr:from>
    <xdr:to>
      <xdr:col>22</xdr:col>
      <xdr:colOff>152400</xdr:colOff>
      <xdr:row>8</xdr:row>
      <xdr:rowOff>88900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1900-000014000000}"/>
            </a:ext>
          </a:extLst>
        </xdr:cNvPr>
        <xdr:cNvSpPr txBox="1"/>
      </xdr:nvSpPr>
      <xdr:spPr>
        <a:xfrm>
          <a:off x="19215100" y="1397000"/>
          <a:ext cx="6350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α-MBP</a:t>
          </a:r>
        </a:p>
      </xdr:txBody>
    </xdr:sp>
    <xdr:clientData/>
  </xdr:twoCellAnchor>
  <xdr:twoCellAnchor>
    <xdr:from>
      <xdr:col>22</xdr:col>
      <xdr:colOff>368300</xdr:colOff>
      <xdr:row>5</xdr:row>
      <xdr:rowOff>38100</xdr:rowOff>
    </xdr:from>
    <xdr:to>
      <xdr:col>25</xdr:col>
      <xdr:colOff>533400</xdr:colOff>
      <xdr:row>6</xdr:row>
      <xdr:rowOff>101600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1900-000012000000}"/>
            </a:ext>
          </a:extLst>
        </xdr:cNvPr>
        <xdr:cNvSpPr txBox="1"/>
      </xdr:nvSpPr>
      <xdr:spPr>
        <a:xfrm>
          <a:off x="20066000" y="1041400"/>
          <a:ext cx="26416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1      2     3      4</a:t>
          </a:r>
          <a:r>
            <a:rPr lang="fr-FR" sz="1100" baseline="0"/>
            <a:t>      5      6      7      8      9     10        </a:t>
          </a:r>
          <a:endParaRPr lang="fr-F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1028700</xdr:colOff>
      <xdr:row>31</xdr:row>
      <xdr:rowOff>126999</xdr:rowOff>
    </xdr:from>
    <xdr:to>
      <xdr:col>6</xdr:col>
      <xdr:colOff>215900</xdr:colOff>
      <xdr:row>43</xdr:row>
      <xdr:rowOff>81844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54200" y="7048499"/>
          <a:ext cx="4318000" cy="2240845"/>
        </a:xfrm>
        <a:prstGeom prst="rect">
          <a:avLst/>
        </a:prstGeom>
      </xdr:spPr>
    </xdr:pic>
    <xdr:clientData/>
  </xdr:twoCellAnchor>
  <xdr:twoCellAnchor editAs="oneCell">
    <xdr:from>
      <xdr:col>1</xdr:col>
      <xdr:colOff>1087758</xdr:colOff>
      <xdr:row>18</xdr:row>
      <xdr:rowOff>114300</xdr:rowOff>
    </xdr:from>
    <xdr:to>
      <xdr:col>6</xdr:col>
      <xdr:colOff>241300</xdr:colOff>
      <xdr:row>31</xdr:row>
      <xdr:rowOff>8776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3258" y="4559300"/>
          <a:ext cx="4284342" cy="2370976"/>
        </a:xfrm>
        <a:prstGeom prst="rect">
          <a:avLst/>
        </a:prstGeom>
      </xdr:spPr>
    </xdr:pic>
    <xdr:clientData/>
  </xdr:twoCellAnchor>
  <xdr:twoCellAnchor>
    <xdr:from>
      <xdr:col>1</xdr:col>
      <xdr:colOff>1155700</xdr:colOff>
      <xdr:row>18</xdr:row>
      <xdr:rowOff>12700</xdr:rowOff>
    </xdr:from>
    <xdr:to>
      <xdr:col>6</xdr:col>
      <xdr:colOff>292100</xdr:colOff>
      <xdr:row>19</xdr:row>
      <xdr:rowOff>101600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1981200" y="4457700"/>
          <a:ext cx="42672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1     2                  3   4                                           9  10            </a:t>
          </a:r>
        </a:p>
      </xdr:txBody>
    </xdr:sp>
    <xdr:clientData/>
  </xdr:twoCellAnchor>
  <xdr:twoCellAnchor editAs="oneCell">
    <xdr:from>
      <xdr:col>6</xdr:col>
      <xdr:colOff>647700</xdr:colOff>
      <xdr:row>19</xdr:row>
      <xdr:rowOff>114300</xdr:rowOff>
    </xdr:from>
    <xdr:to>
      <xdr:col>11</xdr:col>
      <xdr:colOff>558348</xdr:colOff>
      <xdr:row>31</xdr:row>
      <xdr:rowOff>25400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04000" y="4749800"/>
          <a:ext cx="4038148" cy="2197100"/>
        </a:xfrm>
        <a:prstGeom prst="rect">
          <a:avLst/>
        </a:prstGeom>
      </xdr:spPr>
    </xdr:pic>
    <xdr:clientData/>
  </xdr:twoCellAnchor>
  <xdr:twoCellAnchor>
    <xdr:from>
      <xdr:col>6</xdr:col>
      <xdr:colOff>660400</xdr:colOff>
      <xdr:row>18</xdr:row>
      <xdr:rowOff>50800</xdr:rowOff>
    </xdr:from>
    <xdr:to>
      <xdr:col>11</xdr:col>
      <xdr:colOff>800100</xdr:colOff>
      <xdr:row>19</xdr:row>
      <xdr:rowOff>139700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/>
      </xdr:nvSpPr>
      <xdr:spPr>
        <a:xfrm>
          <a:off x="6616700" y="4495800"/>
          <a:ext cx="42672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5  6           </a:t>
          </a:r>
          <a:r>
            <a:rPr lang="fr-FR" sz="1100" baseline="0"/>
            <a:t>       </a:t>
          </a:r>
          <a:r>
            <a:rPr lang="fr-FR" sz="1100"/>
            <a:t> 7  8                                         11</a:t>
          </a:r>
          <a:r>
            <a:rPr lang="fr-FR" sz="1100" baseline="0"/>
            <a:t>  12</a:t>
          </a:r>
          <a:r>
            <a:rPr lang="fr-FR" sz="1100"/>
            <a:t>   </a:t>
          </a:r>
        </a:p>
      </xdr:txBody>
    </xdr:sp>
    <xdr:clientData/>
  </xdr:twoCellAnchor>
  <xdr:oneCellAnchor>
    <xdr:from>
      <xdr:col>1</xdr:col>
      <xdr:colOff>139700</xdr:colOff>
      <xdr:row>22</xdr:row>
      <xdr:rowOff>0</xdr:rowOff>
    </xdr:from>
    <xdr:ext cx="749300" cy="26161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/>
      </xdr:nvSpPr>
      <xdr:spPr>
        <a:xfrm flipH="1">
          <a:off x="965200" y="5207000"/>
          <a:ext cx="7493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-KAP1</a:t>
          </a:r>
        </a:p>
      </xdr:txBody>
    </xdr:sp>
    <xdr:clientData/>
  </xdr:oneCellAnchor>
  <xdr:twoCellAnchor>
    <xdr:from>
      <xdr:col>1</xdr:col>
      <xdr:colOff>1333500</xdr:colOff>
      <xdr:row>31</xdr:row>
      <xdr:rowOff>12700</xdr:rowOff>
    </xdr:from>
    <xdr:to>
      <xdr:col>6</xdr:col>
      <xdr:colOff>317500</xdr:colOff>
      <xdr:row>32</xdr:row>
      <xdr:rowOff>88900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2159000" y="6934200"/>
          <a:ext cx="41148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1    2                </a:t>
          </a:r>
          <a:r>
            <a:rPr lang="fr-FR" sz="1100" baseline="0"/>
            <a:t> </a:t>
          </a:r>
          <a:r>
            <a:rPr lang="fr-FR" sz="1100"/>
            <a:t>3   4                                     9  10            </a:t>
          </a:r>
        </a:p>
      </xdr:txBody>
    </xdr:sp>
    <xdr:clientData/>
  </xdr:twoCellAnchor>
  <xdr:twoCellAnchor editAs="oneCell">
    <xdr:from>
      <xdr:col>6</xdr:col>
      <xdr:colOff>685800</xdr:colOff>
      <xdr:row>32</xdr:row>
      <xdr:rowOff>68064</xdr:rowOff>
    </xdr:from>
    <xdr:to>
      <xdr:col>11</xdr:col>
      <xdr:colOff>685321</xdr:colOff>
      <xdr:row>43</xdr:row>
      <xdr:rowOff>114299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2100" y="7180064"/>
          <a:ext cx="4127021" cy="2141735"/>
        </a:xfrm>
        <a:prstGeom prst="rect">
          <a:avLst/>
        </a:prstGeom>
      </xdr:spPr>
    </xdr:pic>
    <xdr:clientData/>
  </xdr:twoCellAnchor>
  <xdr:twoCellAnchor>
    <xdr:from>
      <xdr:col>6</xdr:col>
      <xdr:colOff>584200</xdr:colOff>
      <xdr:row>31</xdr:row>
      <xdr:rowOff>114300</xdr:rowOff>
    </xdr:from>
    <xdr:to>
      <xdr:col>11</xdr:col>
      <xdr:colOff>292100</xdr:colOff>
      <xdr:row>32</xdr:row>
      <xdr:rowOff>177800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/>
      </xdr:nvSpPr>
      <xdr:spPr>
        <a:xfrm>
          <a:off x="6540500" y="6273800"/>
          <a:ext cx="38354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            </a:t>
          </a:r>
          <a:r>
            <a:rPr lang="fr-FR" sz="1100" baseline="0"/>
            <a:t> </a:t>
          </a:r>
          <a:r>
            <a:rPr lang="fr-FR" sz="1100"/>
            <a:t>5   6                </a:t>
          </a:r>
          <a:r>
            <a:rPr lang="fr-FR" sz="1100" baseline="0"/>
            <a:t> </a:t>
          </a:r>
          <a:r>
            <a:rPr lang="fr-FR" sz="1100"/>
            <a:t>7    8                                    11</a:t>
          </a:r>
          <a:r>
            <a:rPr lang="fr-FR" sz="1100" baseline="0"/>
            <a:t>  12</a:t>
          </a:r>
          <a:r>
            <a:rPr lang="fr-FR" sz="1100"/>
            <a:t>   </a:t>
          </a:r>
        </a:p>
      </xdr:txBody>
    </xdr:sp>
    <xdr:clientData/>
  </xdr:twoCellAnchor>
  <xdr:oneCellAnchor>
    <xdr:from>
      <xdr:col>1</xdr:col>
      <xdr:colOff>127000</xdr:colOff>
      <xdr:row>34</xdr:row>
      <xdr:rowOff>177800</xdr:rowOff>
    </xdr:from>
    <xdr:ext cx="787400" cy="26161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/>
      </xdr:nvSpPr>
      <xdr:spPr>
        <a:xfrm flipH="1">
          <a:off x="952500" y="7670800"/>
          <a:ext cx="7874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-DPPA2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431800</xdr:colOff>
      <xdr:row>14</xdr:row>
      <xdr:rowOff>50799</xdr:rowOff>
    </xdr:from>
    <xdr:to>
      <xdr:col>6</xdr:col>
      <xdr:colOff>431800</xdr:colOff>
      <xdr:row>33</xdr:row>
      <xdr:rowOff>47718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87800" y="2717799"/>
          <a:ext cx="3302000" cy="3133819"/>
        </a:xfrm>
        <a:prstGeom prst="rect">
          <a:avLst/>
        </a:prstGeom>
      </xdr:spPr>
    </xdr:pic>
    <xdr:clientData/>
  </xdr:twoCellAnchor>
  <xdr:twoCellAnchor>
    <xdr:from>
      <xdr:col>2</xdr:col>
      <xdr:colOff>673100</xdr:colOff>
      <xdr:row>13</xdr:row>
      <xdr:rowOff>0</xdr:rowOff>
    </xdr:from>
    <xdr:to>
      <xdr:col>6</xdr:col>
      <xdr:colOff>635000</xdr:colOff>
      <xdr:row>14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4229100" y="2476500"/>
          <a:ext cx="32639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1        2           3         4           5</a:t>
          </a:r>
          <a:r>
            <a:rPr lang="fr-FR" sz="1100" baseline="0"/>
            <a:t>           6          7       8         </a:t>
          </a:r>
          <a:endParaRPr lang="fr-FR" sz="1100"/>
        </a:p>
      </xdr:txBody>
    </xdr:sp>
    <xdr:clientData/>
  </xdr:twoCellAnchor>
  <xdr:oneCellAnchor>
    <xdr:from>
      <xdr:col>1</xdr:col>
      <xdr:colOff>1168400</xdr:colOff>
      <xdr:row>20</xdr:row>
      <xdr:rowOff>99060</xdr:rowOff>
    </xdr:from>
    <xdr:ext cx="749300" cy="26161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 flipH="1">
          <a:off x="1993900" y="3909060"/>
          <a:ext cx="7493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-KAP1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1155700</xdr:colOff>
      <xdr:row>0</xdr:row>
      <xdr:rowOff>0</xdr:rowOff>
    </xdr:from>
    <xdr:to>
      <xdr:col>41</xdr:col>
      <xdr:colOff>101600</xdr:colOff>
      <xdr:row>14</xdr:row>
      <xdr:rowOff>101600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44900" y="0"/>
          <a:ext cx="3644900" cy="2425700"/>
        </a:xfrm>
        <a:prstGeom prst="rect">
          <a:avLst/>
        </a:prstGeom>
      </xdr:spPr>
    </xdr:pic>
    <xdr:clientData/>
  </xdr:twoCellAnchor>
  <xdr:twoCellAnchor editAs="oneCell">
    <xdr:from>
      <xdr:col>33</xdr:col>
      <xdr:colOff>482600</xdr:colOff>
      <xdr:row>0</xdr:row>
      <xdr:rowOff>0</xdr:rowOff>
    </xdr:from>
    <xdr:to>
      <xdr:col>37</xdr:col>
      <xdr:colOff>825500</xdr:colOff>
      <xdr:row>17</xdr:row>
      <xdr:rowOff>127000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769800" y="0"/>
          <a:ext cx="3644900" cy="2946400"/>
        </a:xfrm>
        <a:prstGeom prst="rect">
          <a:avLst/>
        </a:prstGeom>
      </xdr:spPr>
    </xdr:pic>
    <xdr:clientData/>
  </xdr:twoCellAnchor>
  <xdr:twoCellAnchor editAs="oneCell">
    <xdr:from>
      <xdr:col>39</xdr:col>
      <xdr:colOff>431800</xdr:colOff>
      <xdr:row>0</xdr:row>
      <xdr:rowOff>0</xdr:rowOff>
    </xdr:from>
    <xdr:to>
      <xdr:col>42</xdr:col>
      <xdr:colOff>508000</xdr:colOff>
      <xdr:row>14</xdr:row>
      <xdr:rowOff>101600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268900" y="0"/>
          <a:ext cx="3606800" cy="2425700"/>
        </a:xfrm>
        <a:prstGeom prst="rect">
          <a:avLst/>
        </a:prstGeom>
      </xdr:spPr>
    </xdr:pic>
    <xdr:clientData/>
  </xdr:twoCellAnchor>
  <xdr:twoCellAnchor editAs="oneCell">
    <xdr:from>
      <xdr:col>34</xdr:col>
      <xdr:colOff>812800</xdr:colOff>
      <xdr:row>0</xdr:row>
      <xdr:rowOff>0</xdr:rowOff>
    </xdr:from>
    <xdr:to>
      <xdr:col>38</xdr:col>
      <xdr:colOff>482600</xdr:colOff>
      <xdr:row>17</xdr:row>
      <xdr:rowOff>101600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925500" y="0"/>
          <a:ext cx="3568700" cy="2921000"/>
        </a:xfrm>
        <a:prstGeom prst="rect">
          <a:avLst/>
        </a:prstGeom>
      </xdr:spPr>
    </xdr:pic>
    <xdr:clientData/>
  </xdr:twoCellAnchor>
  <xdr:twoCellAnchor editAs="oneCell">
    <xdr:from>
      <xdr:col>34</xdr:col>
      <xdr:colOff>585470</xdr:colOff>
      <xdr:row>0</xdr:row>
      <xdr:rowOff>0</xdr:rowOff>
    </xdr:from>
    <xdr:to>
      <xdr:col>37</xdr:col>
      <xdr:colOff>825500</xdr:colOff>
      <xdr:row>15</xdr:row>
      <xdr:rowOff>139700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698170" y="0"/>
          <a:ext cx="2716530" cy="26289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1155700</xdr:colOff>
      <xdr:row>0</xdr:row>
      <xdr:rowOff>0</xdr:rowOff>
    </xdr:from>
    <xdr:to>
      <xdr:col>41</xdr:col>
      <xdr:colOff>101600</xdr:colOff>
      <xdr:row>14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44900" y="0"/>
          <a:ext cx="3644900" cy="2425700"/>
        </a:xfrm>
        <a:prstGeom prst="rect">
          <a:avLst/>
        </a:prstGeom>
      </xdr:spPr>
    </xdr:pic>
    <xdr:clientData/>
  </xdr:twoCellAnchor>
  <xdr:twoCellAnchor editAs="oneCell">
    <xdr:from>
      <xdr:col>33</xdr:col>
      <xdr:colOff>482600</xdr:colOff>
      <xdr:row>0</xdr:row>
      <xdr:rowOff>0</xdr:rowOff>
    </xdr:from>
    <xdr:to>
      <xdr:col>37</xdr:col>
      <xdr:colOff>825500</xdr:colOff>
      <xdr:row>17</xdr:row>
      <xdr:rowOff>139700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769800" y="0"/>
          <a:ext cx="3644900" cy="2946400"/>
        </a:xfrm>
        <a:prstGeom prst="rect">
          <a:avLst/>
        </a:prstGeom>
      </xdr:spPr>
    </xdr:pic>
    <xdr:clientData/>
  </xdr:twoCellAnchor>
  <xdr:twoCellAnchor editAs="oneCell">
    <xdr:from>
      <xdr:col>39</xdr:col>
      <xdr:colOff>431800</xdr:colOff>
      <xdr:row>0</xdr:row>
      <xdr:rowOff>0</xdr:rowOff>
    </xdr:from>
    <xdr:to>
      <xdr:col>42</xdr:col>
      <xdr:colOff>508000</xdr:colOff>
      <xdr:row>14</xdr:row>
      <xdr:rowOff>114300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268900" y="0"/>
          <a:ext cx="3606800" cy="2425700"/>
        </a:xfrm>
        <a:prstGeom prst="rect">
          <a:avLst/>
        </a:prstGeom>
      </xdr:spPr>
    </xdr:pic>
    <xdr:clientData/>
  </xdr:twoCellAnchor>
  <xdr:twoCellAnchor editAs="oneCell">
    <xdr:from>
      <xdr:col>34</xdr:col>
      <xdr:colOff>812800</xdr:colOff>
      <xdr:row>0</xdr:row>
      <xdr:rowOff>0</xdr:rowOff>
    </xdr:from>
    <xdr:to>
      <xdr:col>38</xdr:col>
      <xdr:colOff>482600</xdr:colOff>
      <xdr:row>17</xdr:row>
      <xdr:rowOff>114300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925500" y="0"/>
          <a:ext cx="3568700" cy="2921000"/>
        </a:xfrm>
        <a:prstGeom prst="rect">
          <a:avLst/>
        </a:prstGeom>
      </xdr:spPr>
    </xdr:pic>
    <xdr:clientData/>
  </xdr:twoCellAnchor>
  <xdr:twoCellAnchor editAs="oneCell">
    <xdr:from>
      <xdr:col>34</xdr:col>
      <xdr:colOff>585470</xdr:colOff>
      <xdr:row>0</xdr:row>
      <xdr:rowOff>0</xdr:rowOff>
    </xdr:from>
    <xdr:to>
      <xdr:col>37</xdr:col>
      <xdr:colOff>825500</xdr:colOff>
      <xdr:row>15</xdr:row>
      <xdr:rowOff>152400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698170" y="0"/>
          <a:ext cx="2716530" cy="2628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673100</xdr:colOff>
      <xdr:row>31</xdr:row>
      <xdr:rowOff>127000</xdr:rowOff>
    </xdr:from>
    <xdr:to>
      <xdr:col>6</xdr:col>
      <xdr:colOff>540762</xdr:colOff>
      <xdr:row>39</xdr:row>
      <xdr:rowOff>165100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98600" y="6642100"/>
          <a:ext cx="5328662" cy="1562100"/>
        </a:xfrm>
        <a:prstGeom prst="rect">
          <a:avLst/>
        </a:prstGeom>
      </xdr:spPr>
    </xdr:pic>
    <xdr:clientData/>
  </xdr:twoCellAnchor>
  <xdr:twoCellAnchor>
    <xdr:from>
      <xdr:col>1</xdr:col>
      <xdr:colOff>1333500</xdr:colOff>
      <xdr:row>30</xdr:row>
      <xdr:rowOff>127000</xdr:rowOff>
    </xdr:from>
    <xdr:to>
      <xdr:col>6</xdr:col>
      <xdr:colOff>381000</xdr:colOff>
      <xdr:row>32</xdr:row>
      <xdr:rowOff>50800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/>
      </xdr:nvSpPr>
      <xdr:spPr>
        <a:xfrm>
          <a:off x="2159000" y="6070600"/>
          <a:ext cx="45085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1     2    3    4     5     6                                               7</a:t>
          </a:r>
          <a:r>
            <a:rPr lang="fr-FR" sz="1100" baseline="0"/>
            <a:t>   8   9     10   11   12</a:t>
          </a:r>
          <a:endParaRPr lang="fr-FR" sz="1100"/>
        </a:p>
      </xdr:txBody>
    </xdr:sp>
    <xdr:clientData/>
  </xdr:twoCellAnchor>
  <xdr:oneCellAnchor>
    <xdr:from>
      <xdr:col>0</xdr:col>
      <xdr:colOff>279400</xdr:colOff>
      <xdr:row>34</xdr:row>
      <xdr:rowOff>177800</xdr:rowOff>
    </xdr:from>
    <xdr:ext cx="965200" cy="26161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/>
      </xdr:nvSpPr>
      <xdr:spPr>
        <a:xfrm flipH="1">
          <a:off x="279400" y="7264400"/>
          <a:ext cx="965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-SUMO2/3</a:t>
          </a:r>
        </a:p>
      </xdr:txBody>
    </xdr:sp>
    <xdr:clientData/>
  </xdr:oneCellAnchor>
  <xdr:twoCellAnchor>
    <xdr:from>
      <xdr:col>1</xdr:col>
      <xdr:colOff>1244600</xdr:colOff>
      <xdr:row>39</xdr:row>
      <xdr:rowOff>177800</xdr:rowOff>
    </xdr:from>
    <xdr:to>
      <xdr:col>6</xdr:col>
      <xdr:colOff>482600</xdr:colOff>
      <xdr:row>41</xdr:row>
      <xdr:rowOff>101600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/>
      </xdr:nvSpPr>
      <xdr:spPr>
        <a:xfrm>
          <a:off x="2070100" y="8216900"/>
          <a:ext cx="46990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1     2    3  </a:t>
          </a:r>
          <a:r>
            <a:rPr lang="fr-FR" sz="1100" baseline="0"/>
            <a:t>   </a:t>
          </a:r>
          <a:r>
            <a:rPr lang="fr-FR" sz="1100"/>
            <a:t> 4     5     6                                                 7</a:t>
          </a:r>
          <a:r>
            <a:rPr lang="fr-FR" sz="1100" baseline="0"/>
            <a:t>     8    9   10    11  12</a:t>
          </a:r>
          <a:endParaRPr lang="fr-FR" sz="1100"/>
        </a:p>
      </xdr:txBody>
    </xdr:sp>
    <xdr:clientData/>
  </xdr:twoCellAnchor>
  <xdr:twoCellAnchor editAs="oneCell">
    <xdr:from>
      <xdr:col>1</xdr:col>
      <xdr:colOff>698499</xdr:colOff>
      <xdr:row>41</xdr:row>
      <xdr:rowOff>152400</xdr:rowOff>
    </xdr:from>
    <xdr:to>
      <xdr:col>6</xdr:col>
      <xdr:colOff>660400</xdr:colOff>
      <xdr:row>47</xdr:row>
      <xdr:rowOff>170350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999" y="8572500"/>
          <a:ext cx="5422901" cy="1160950"/>
        </a:xfrm>
        <a:prstGeom prst="rect">
          <a:avLst/>
        </a:prstGeom>
      </xdr:spPr>
    </xdr:pic>
    <xdr:clientData/>
  </xdr:twoCellAnchor>
  <xdr:oneCellAnchor>
    <xdr:from>
      <xdr:col>0</xdr:col>
      <xdr:colOff>165100</xdr:colOff>
      <xdr:row>42</xdr:row>
      <xdr:rowOff>101600</xdr:rowOff>
    </xdr:from>
    <xdr:ext cx="1397000" cy="430887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/>
      </xdr:nvSpPr>
      <xdr:spPr>
        <a:xfrm flipH="1">
          <a:off x="165100" y="8331200"/>
          <a:ext cx="1397000" cy="430887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 SUMO2/3</a:t>
          </a:r>
        </a:p>
        <a:p>
          <a:pPr algn="ctr"/>
          <a:r>
            <a:rPr lang="fr-FR" sz="1100" b="1"/>
            <a:t> (free)</a:t>
          </a:r>
        </a:p>
      </xdr:txBody>
    </xdr:sp>
    <xdr:clientData/>
  </xdr:oneCellAnchor>
  <xdr:twoCellAnchor>
    <xdr:from>
      <xdr:col>1</xdr:col>
      <xdr:colOff>1409700</xdr:colOff>
      <xdr:row>19</xdr:row>
      <xdr:rowOff>139700</xdr:rowOff>
    </xdr:from>
    <xdr:to>
      <xdr:col>6</xdr:col>
      <xdr:colOff>457200</xdr:colOff>
      <xdr:row>21</xdr:row>
      <xdr:rowOff>63500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/>
      </xdr:nvSpPr>
      <xdr:spPr>
        <a:xfrm>
          <a:off x="2235200" y="4368800"/>
          <a:ext cx="45085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1     2    3    4     5     6                                              7</a:t>
          </a:r>
          <a:r>
            <a:rPr lang="fr-FR" sz="1100" baseline="0"/>
            <a:t>    8     9   10   11  12</a:t>
          </a:r>
          <a:endParaRPr lang="fr-FR" sz="1100"/>
        </a:p>
      </xdr:txBody>
    </xdr:sp>
    <xdr:clientData/>
  </xdr:twoCellAnchor>
  <xdr:twoCellAnchor editAs="oneCell">
    <xdr:from>
      <xdr:col>1</xdr:col>
      <xdr:colOff>743412</xdr:colOff>
      <xdr:row>21</xdr:row>
      <xdr:rowOff>38099</xdr:rowOff>
    </xdr:from>
    <xdr:to>
      <xdr:col>6</xdr:col>
      <xdr:colOff>596899</xdr:colOff>
      <xdr:row>29</xdr:row>
      <xdr:rowOff>25224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8912" y="4648199"/>
          <a:ext cx="5314487" cy="1511125"/>
        </a:xfrm>
        <a:prstGeom prst="rect">
          <a:avLst/>
        </a:prstGeom>
      </xdr:spPr>
    </xdr:pic>
    <xdr:clientData/>
  </xdr:twoCellAnchor>
  <xdr:oneCellAnchor>
    <xdr:from>
      <xdr:col>0</xdr:col>
      <xdr:colOff>355600</xdr:colOff>
      <xdr:row>23</xdr:row>
      <xdr:rowOff>165100</xdr:rowOff>
    </xdr:from>
    <xdr:ext cx="965200" cy="26161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 txBox="1"/>
      </xdr:nvSpPr>
      <xdr:spPr>
        <a:xfrm flipH="1">
          <a:off x="355600" y="5156200"/>
          <a:ext cx="965200" cy="261610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-DDPA2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1511300</xdr:colOff>
      <xdr:row>10</xdr:row>
      <xdr:rowOff>127000</xdr:rowOff>
    </xdr:from>
    <xdr:to>
      <xdr:col>3</xdr:col>
      <xdr:colOff>219610</xdr:colOff>
      <xdr:row>27</xdr:row>
      <xdr:rowOff>114270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6800" y="2895600"/>
          <a:ext cx="1616610" cy="3225770"/>
        </a:xfrm>
        <a:prstGeom prst="rect">
          <a:avLst/>
        </a:prstGeom>
      </xdr:spPr>
    </xdr:pic>
    <xdr:clientData/>
  </xdr:twoCellAnchor>
  <xdr:twoCellAnchor>
    <xdr:from>
      <xdr:col>1</xdr:col>
      <xdr:colOff>558800</xdr:colOff>
      <xdr:row>16</xdr:row>
      <xdr:rowOff>0</xdr:rowOff>
    </xdr:from>
    <xdr:to>
      <xdr:col>1</xdr:col>
      <xdr:colOff>1181100</xdr:colOff>
      <xdr:row>17</xdr:row>
      <xdr:rowOff>63500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/>
      </xdr:nvSpPr>
      <xdr:spPr>
        <a:xfrm>
          <a:off x="1384300" y="3149600"/>
          <a:ext cx="622300" cy="2540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α-PML</a:t>
          </a:r>
        </a:p>
      </xdr:txBody>
    </xdr:sp>
    <xdr:clientData/>
  </xdr:twoCellAnchor>
  <xdr:twoCellAnchor>
    <xdr:from>
      <xdr:col>1</xdr:col>
      <xdr:colOff>1612900</xdr:colOff>
      <xdr:row>9</xdr:row>
      <xdr:rowOff>165100</xdr:rowOff>
    </xdr:from>
    <xdr:to>
      <xdr:col>3</xdr:col>
      <xdr:colOff>254000</xdr:colOff>
      <xdr:row>11</xdr:row>
      <xdr:rowOff>50800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/>
      </xdr:nvSpPr>
      <xdr:spPr>
        <a:xfrm>
          <a:off x="2438400" y="2743200"/>
          <a:ext cx="15494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1        2         3      4</a:t>
          </a:r>
        </a:p>
      </xdr:txBody>
    </xdr:sp>
    <xdr:clientData/>
  </xdr:twoCellAnchor>
  <xdr:twoCellAnchor editAs="oneCell">
    <xdr:from>
      <xdr:col>1</xdr:col>
      <xdr:colOff>1536700</xdr:colOff>
      <xdr:row>29</xdr:row>
      <xdr:rowOff>165100</xdr:rowOff>
    </xdr:from>
    <xdr:to>
      <xdr:col>3</xdr:col>
      <xdr:colOff>126999</xdr:colOff>
      <xdr:row>32</xdr:row>
      <xdr:rowOff>124849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200" y="6553200"/>
          <a:ext cx="1498599" cy="531249"/>
        </a:xfrm>
        <a:prstGeom prst="rect">
          <a:avLst/>
        </a:prstGeom>
      </xdr:spPr>
    </xdr:pic>
    <xdr:clientData/>
  </xdr:twoCellAnchor>
  <xdr:twoCellAnchor>
    <xdr:from>
      <xdr:col>1</xdr:col>
      <xdr:colOff>1689100</xdr:colOff>
      <xdr:row>28</xdr:row>
      <xdr:rowOff>76200</xdr:rowOff>
    </xdr:from>
    <xdr:to>
      <xdr:col>3</xdr:col>
      <xdr:colOff>330200</xdr:colOff>
      <xdr:row>29</xdr:row>
      <xdr:rowOff>152400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/>
      </xdr:nvSpPr>
      <xdr:spPr>
        <a:xfrm>
          <a:off x="2514600" y="6273800"/>
          <a:ext cx="15494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1        2         3      4</a:t>
          </a:r>
        </a:p>
      </xdr:txBody>
    </xdr:sp>
    <xdr:clientData/>
  </xdr:twoCellAnchor>
  <xdr:twoCellAnchor>
    <xdr:from>
      <xdr:col>1</xdr:col>
      <xdr:colOff>406400</xdr:colOff>
      <xdr:row>30</xdr:row>
      <xdr:rowOff>114300</xdr:rowOff>
    </xdr:from>
    <xdr:to>
      <xdr:col>1</xdr:col>
      <xdr:colOff>1320800</xdr:colOff>
      <xdr:row>32</xdr:row>
      <xdr:rowOff>25400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/>
      </xdr:nvSpPr>
      <xdr:spPr>
        <a:xfrm>
          <a:off x="1231900" y="6413500"/>
          <a:ext cx="914400" cy="3175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α-SUMO1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1739900</xdr:colOff>
      <xdr:row>16</xdr:row>
      <xdr:rowOff>152400</xdr:rowOff>
    </xdr:from>
    <xdr:to>
      <xdr:col>3</xdr:col>
      <xdr:colOff>444500</xdr:colOff>
      <xdr:row>18</xdr:row>
      <xdr:rowOff>38100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/>
      </xdr:nvSpPr>
      <xdr:spPr>
        <a:xfrm>
          <a:off x="2565400" y="3276600"/>
          <a:ext cx="16002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1       2      3      4</a:t>
          </a:r>
          <a:r>
            <a:rPr lang="fr-FR" sz="1100" baseline="0"/>
            <a:t>      5     6</a:t>
          </a:r>
          <a:endParaRPr lang="fr-FR" sz="1100"/>
        </a:p>
      </xdr:txBody>
    </xdr:sp>
    <xdr:clientData/>
  </xdr:twoCellAnchor>
  <xdr:twoCellAnchor>
    <xdr:from>
      <xdr:col>1</xdr:col>
      <xdr:colOff>609600</xdr:colOff>
      <xdr:row>21</xdr:row>
      <xdr:rowOff>177800</xdr:rowOff>
    </xdr:from>
    <xdr:to>
      <xdr:col>1</xdr:col>
      <xdr:colOff>1511300</xdr:colOff>
      <xdr:row>23</xdr:row>
      <xdr:rowOff>88900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/>
      </xdr:nvSpPr>
      <xdr:spPr>
        <a:xfrm>
          <a:off x="1435100" y="4254500"/>
          <a:ext cx="901700" cy="2921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α-SUMO2/3</a:t>
          </a:r>
        </a:p>
      </xdr:txBody>
    </xdr:sp>
    <xdr:clientData/>
  </xdr:twoCellAnchor>
  <xdr:twoCellAnchor editAs="oneCell">
    <xdr:from>
      <xdr:col>1</xdr:col>
      <xdr:colOff>1676400</xdr:colOff>
      <xdr:row>18</xdr:row>
      <xdr:rowOff>76200</xdr:rowOff>
    </xdr:from>
    <xdr:to>
      <xdr:col>3</xdr:col>
      <xdr:colOff>406400</xdr:colOff>
      <xdr:row>27</xdr:row>
      <xdr:rowOff>183049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0489"/>
        <a:stretch/>
      </xdr:blipFill>
      <xdr:spPr>
        <a:xfrm>
          <a:off x="2501900" y="3581400"/>
          <a:ext cx="1625600" cy="1821349"/>
        </a:xfrm>
        <a:prstGeom prst="rect">
          <a:avLst/>
        </a:prstGeom>
      </xdr:spPr>
    </xdr:pic>
    <xdr:clientData/>
  </xdr:twoCellAnchor>
  <xdr:twoCellAnchor editAs="oneCell">
    <xdr:from>
      <xdr:col>1</xdr:col>
      <xdr:colOff>1663700</xdr:colOff>
      <xdr:row>28</xdr:row>
      <xdr:rowOff>177800</xdr:rowOff>
    </xdr:from>
    <xdr:to>
      <xdr:col>3</xdr:col>
      <xdr:colOff>369676</xdr:colOff>
      <xdr:row>33</xdr:row>
      <xdr:rowOff>114300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89200" y="5588000"/>
          <a:ext cx="1601576" cy="889000"/>
        </a:xfrm>
        <a:prstGeom prst="rect">
          <a:avLst/>
        </a:prstGeom>
      </xdr:spPr>
    </xdr:pic>
    <xdr:clientData/>
  </xdr:twoCellAnchor>
  <xdr:twoCellAnchor>
    <xdr:from>
      <xdr:col>1</xdr:col>
      <xdr:colOff>596900</xdr:colOff>
      <xdr:row>29</xdr:row>
      <xdr:rowOff>101600</xdr:rowOff>
    </xdr:from>
    <xdr:to>
      <xdr:col>1</xdr:col>
      <xdr:colOff>1498600</xdr:colOff>
      <xdr:row>31</xdr:row>
      <xdr:rowOff>12700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 txBox="1"/>
      </xdr:nvSpPr>
      <xdr:spPr>
        <a:xfrm>
          <a:off x="1422400" y="5702300"/>
          <a:ext cx="901700" cy="2921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α-SUMO1</a:t>
          </a:r>
        </a:p>
      </xdr:txBody>
    </xdr:sp>
    <xdr:clientData/>
  </xdr:twoCellAnchor>
  <xdr:twoCellAnchor>
    <xdr:from>
      <xdr:col>1</xdr:col>
      <xdr:colOff>635000</xdr:colOff>
      <xdr:row>36</xdr:row>
      <xdr:rowOff>127000</xdr:rowOff>
    </xdr:from>
    <xdr:to>
      <xdr:col>1</xdr:col>
      <xdr:colOff>1536700</xdr:colOff>
      <xdr:row>38</xdr:row>
      <xdr:rowOff>38100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 txBox="1"/>
      </xdr:nvSpPr>
      <xdr:spPr>
        <a:xfrm>
          <a:off x="1460500" y="7061200"/>
          <a:ext cx="901700" cy="2921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α-PML</a:t>
          </a:r>
        </a:p>
      </xdr:txBody>
    </xdr:sp>
    <xdr:clientData/>
  </xdr:twoCellAnchor>
  <xdr:twoCellAnchor editAs="oneCell">
    <xdr:from>
      <xdr:col>1</xdr:col>
      <xdr:colOff>1676400</xdr:colOff>
      <xdr:row>34</xdr:row>
      <xdr:rowOff>88900</xdr:rowOff>
    </xdr:from>
    <xdr:to>
      <xdr:col>3</xdr:col>
      <xdr:colOff>372553</xdr:colOff>
      <xdr:row>42</xdr:row>
      <xdr:rowOff>10621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1900" y="6642100"/>
          <a:ext cx="1591753" cy="1445721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1651000</xdr:colOff>
      <xdr:row>42</xdr:row>
      <xdr:rowOff>101599</xdr:rowOff>
    </xdr:from>
    <xdr:to>
      <xdr:col>3</xdr:col>
      <xdr:colOff>444500</xdr:colOff>
      <xdr:row>61</xdr:row>
      <xdr:rowOff>34633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6500" y="8178799"/>
          <a:ext cx="1689100" cy="3552534"/>
        </a:xfrm>
        <a:prstGeom prst="rect">
          <a:avLst/>
        </a:prstGeom>
      </xdr:spPr>
    </xdr:pic>
    <xdr:clientData/>
  </xdr:twoCellAnchor>
  <xdr:twoCellAnchor>
    <xdr:from>
      <xdr:col>1</xdr:col>
      <xdr:colOff>1689100</xdr:colOff>
      <xdr:row>28</xdr:row>
      <xdr:rowOff>12700</xdr:rowOff>
    </xdr:from>
    <xdr:to>
      <xdr:col>3</xdr:col>
      <xdr:colOff>393700</xdr:colOff>
      <xdr:row>29</xdr:row>
      <xdr:rowOff>88900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/>
      </xdr:nvSpPr>
      <xdr:spPr>
        <a:xfrm>
          <a:off x="2514600" y="5422900"/>
          <a:ext cx="16002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1       2      3      4</a:t>
          </a:r>
          <a:r>
            <a:rPr lang="fr-FR" sz="1100" baseline="0"/>
            <a:t>      5     6</a:t>
          </a:r>
          <a:endParaRPr lang="fr-FR" sz="1100"/>
        </a:p>
      </xdr:txBody>
    </xdr:sp>
    <xdr:clientData/>
  </xdr:twoCellAnchor>
  <xdr:twoCellAnchor>
    <xdr:from>
      <xdr:col>1</xdr:col>
      <xdr:colOff>1676400</xdr:colOff>
      <xdr:row>33</xdr:row>
      <xdr:rowOff>101600</xdr:rowOff>
    </xdr:from>
    <xdr:to>
      <xdr:col>3</xdr:col>
      <xdr:colOff>381000</xdr:colOff>
      <xdr:row>34</xdr:row>
      <xdr:rowOff>177800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 txBox="1"/>
      </xdr:nvSpPr>
      <xdr:spPr>
        <a:xfrm>
          <a:off x="2501900" y="6464300"/>
          <a:ext cx="16002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1       2      3      4</a:t>
          </a:r>
          <a:r>
            <a:rPr lang="fr-FR" sz="1100" baseline="0"/>
            <a:t>      5     6</a:t>
          </a:r>
          <a:endParaRPr lang="fr-FR" sz="1100"/>
        </a:p>
      </xdr:txBody>
    </xdr:sp>
    <xdr:clientData/>
  </xdr:twoCellAnchor>
  <xdr:twoCellAnchor>
    <xdr:from>
      <xdr:col>1</xdr:col>
      <xdr:colOff>1727200</xdr:colOff>
      <xdr:row>41</xdr:row>
      <xdr:rowOff>127000</xdr:rowOff>
    </xdr:from>
    <xdr:to>
      <xdr:col>3</xdr:col>
      <xdr:colOff>431800</xdr:colOff>
      <xdr:row>43</xdr:row>
      <xdr:rowOff>12700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 txBox="1"/>
      </xdr:nvSpPr>
      <xdr:spPr>
        <a:xfrm>
          <a:off x="2552700" y="8013700"/>
          <a:ext cx="16002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1       2      3      4</a:t>
          </a:r>
          <a:r>
            <a:rPr lang="fr-FR" sz="1100" baseline="0"/>
            <a:t>      5     6</a:t>
          </a:r>
          <a:endParaRPr lang="fr-FR" sz="1100"/>
        </a:p>
      </xdr:txBody>
    </xdr:sp>
    <xdr:clientData/>
  </xdr:twoCellAnchor>
  <xdr:twoCellAnchor>
    <xdr:from>
      <xdr:col>1</xdr:col>
      <xdr:colOff>685800</xdr:colOff>
      <xdr:row>46</xdr:row>
      <xdr:rowOff>127000</xdr:rowOff>
    </xdr:from>
    <xdr:to>
      <xdr:col>1</xdr:col>
      <xdr:colOff>1587500</xdr:colOff>
      <xdr:row>49</xdr:row>
      <xdr:rowOff>12700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 txBox="1"/>
      </xdr:nvSpPr>
      <xdr:spPr>
        <a:xfrm>
          <a:off x="1511300" y="8966200"/>
          <a:ext cx="901700" cy="4572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/>
            <a:t>α-SUMO2/3</a:t>
          </a:r>
        </a:p>
        <a:p>
          <a:pPr algn="ctr"/>
          <a:r>
            <a:rPr lang="fr-FR" sz="1100" b="1"/>
            <a:t>free</a:t>
          </a:r>
        </a:p>
      </xdr:txBody>
    </xdr:sp>
    <xdr:clientData/>
  </xdr:twoCellAnchor>
  <xdr:twoCellAnchor editAs="oneCell">
    <xdr:from>
      <xdr:col>8</xdr:col>
      <xdr:colOff>381000</xdr:colOff>
      <xdr:row>12</xdr:row>
      <xdr:rowOff>165100</xdr:rowOff>
    </xdr:from>
    <xdr:to>
      <xdr:col>10</xdr:col>
      <xdr:colOff>393700</xdr:colOff>
      <xdr:row>22</xdr:row>
      <xdr:rowOff>119659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10274"/>
        <a:stretch/>
      </xdr:blipFill>
      <xdr:spPr>
        <a:xfrm>
          <a:off x="8966200" y="2527300"/>
          <a:ext cx="1663700" cy="1859559"/>
        </a:xfrm>
        <a:prstGeom prst="rect">
          <a:avLst/>
        </a:prstGeom>
      </xdr:spPr>
    </xdr:pic>
    <xdr:clientData/>
  </xdr:twoCellAnchor>
  <xdr:twoCellAnchor editAs="oneCell">
    <xdr:from>
      <xdr:col>8</xdr:col>
      <xdr:colOff>342900</xdr:colOff>
      <xdr:row>30</xdr:row>
      <xdr:rowOff>152400</xdr:rowOff>
    </xdr:from>
    <xdr:to>
      <xdr:col>10</xdr:col>
      <xdr:colOff>406400</xdr:colOff>
      <xdr:row>40</xdr:row>
      <xdr:rowOff>92979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-15040" r="-746"/>
        <a:stretch/>
      </xdr:blipFill>
      <xdr:spPr>
        <a:xfrm>
          <a:off x="8928100" y="5943600"/>
          <a:ext cx="1714500" cy="1845579"/>
        </a:xfrm>
        <a:prstGeom prst="rect">
          <a:avLst/>
        </a:prstGeom>
      </xdr:spPr>
    </xdr:pic>
    <xdr:clientData/>
  </xdr:twoCellAnchor>
  <xdr:twoCellAnchor editAs="oneCell">
    <xdr:from>
      <xdr:col>8</xdr:col>
      <xdr:colOff>330200</xdr:colOff>
      <xdr:row>23</xdr:row>
      <xdr:rowOff>101601</xdr:rowOff>
    </xdr:from>
    <xdr:to>
      <xdr:col>10</xdr:col>
      <xdr:colOff>406400</xdr:colOff>
      <xdr:row>30</xdr:row>
      <xdr:rowOff>50801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915400" y="4559301"/>
          <a:ext cx="1727200" cy="1282700"/>
        </a:xfrm>
        <a:prstGeom prst="rect">
          <a:avLst/>
        </a:prstGeom>
      </xdr:spPr>
    </xdr:pic>
    <xdr:clientData/>
  </xdr:twoCellAnchor>
  <xdr:twoCellAnchor>
    <xdr:from>
      <xdr:col>7</xdr:col>
      <xdr:colOff>850900</xdr:colOff>
      <xdr:row>16</xdr:row>
      <xdr:rowOff>139700</xdr:rowOff>
    </xdr:from>
    <xdr:to>
      <xdr:col>8</xdr:col>
      <xdr:colOff>228600</xdr:colOff>
      <xdr:row>18</xdr:row>
      <xdr:rowOff>25400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 txBox="1"/>
      </xdr:nvSpPr>
      <xdr:spPr>
        <a:xfrm>
          <a:off x="7874000" y="3263900"/>
          <a:ext cx="939800" cy="2667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α-SUMO2/3</a:t>
          </a:r>
        </a:p>
        <a:p>
          <a:endParaRPr lang="fr-FR" sz="1100" b="1"/>
        </a:p>
      </xdr:txBody>
    </xdr:sp>
    <xdr:clientData/>
  </xdr:twoCellAnchor>
  <xdr:twoCellAnchor>
    <xdr:from>
      <xdr:col>7</xdr:col>
      <xdr:colOff>838200</xdr:colOff>
      <xdr:row>26</xdr:row>
      <xdr:rowOff>50800</xdr:rowOff>
    </xdr:from>
    <xdr:to>
      <xdr:col>8</xdr:col>
      <xdr:colOff>215900</xdr:colOff>
      <xdr:row>27</xdr:row>
      <xdr:rowOff>127000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/>
      </xdr:nvSpPr>
      <xdr:spPr>
        <a:xfrm>
          <a:off x="7861300" y="5080000"/>
          <a:ext cx="939800" cy="2667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100" b="1"/>
            <a:t>α-SUMO1</a:t>
          </a:r>
        </a:p>
        <a:p>
          <a:endParaRPr lang="fr-FR" sz="1100" b="1"/>
        </a:p>
      </xdr:txBody>
    </xdr:sp>
    <xdr:clientData/>
  </xdr:twoCellAnchor>
  <xdr:twoCellAnchor>
    <xdr:from>
      <xdr:col>7</xdr:col>
      <xdr:colOff>711200</xdr:colOff>
      <xdr:row>35</xdr:row>
      <xdr:rowOff>127000</xdr:rowOff>
    </xdr:from>
    <xdr:to>
      <xdr:col>8</xdr:col>
      <xdr:colOff>88900</xdr:colOff>
      <xdr:row>37</xdr:row>
      <xdr:rowOff>12700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/>
      </xdr:nvSpPr>
      <xdr:spPr>
        <a:xfrm>
          <a:off x="7734300" y="6870700"/>
          <a:ext cx="939800" cy="2667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100" b="1"/>
            <a:t>α-PML</a:t>
          </a:r>
        </a:p>
        <a:p>
          <a:endParaRPr lang="fr-FR" sz="1100" b="1"/>
        </a:p>
        <a:p>
          <a:endParaRPr lang="fr-FR" sz="1100" b="1"/>
        </a:p>
      </xdr:txBody>
    </xdr:sp>
    <xdr:clientData/>
  </xdr:twoCellAnchor>
  <xdr:twoCellAnchor>
    <xdr:from>
      <xdr:col>8</xdr:col>
      <xdr:colOff>469900</xdr:colOff>
      <xdr:row>11</xdr:row>
      <xdr:rowOff>139700</xdr:rowOff>
    </xdr:from>
    <xdr:to>
      <xdr:col>10</xdr:col>
      <xdr:colOff>444500</xdr:colOff>
      <xdr:row>13</xdr:row>
      <xdr:rowOff>25400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SpPr txBox="1"/>
      </xdr:nvSpPr>
      <xdr:spPr>
        <a:xfrm>
          <a:off x="9055100" y="2311400"/>
          <a:ext cx="1625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 1       2      3     4       5   </a:t>
          </a:r>
          <a:r>
            <a:rPr lang="fr-FR" sz="1100" baseline="0"/>
            <a:t> </a:t>
          </a:r>
          <a:r>
            <a:rPr lang="fr-FR" sz="1100"/>
            <a:t> 6</a:t>
          </a:r>
        </a:p>
      </xdr:txBody>
    </xdr:sp>
    <xdr:clientData/>
  </xdr:twoCellAnchor>
  <xdr:twoCellAnchor>
    <xdr:from>
      <xdr:col>8</xdr:col>
      <xdr:colOff>381000</xdr:colOff>
      <xdr:row>22</xdr:row>
      <xdr:rowOff>114300</xdr:rowOff>
    </xdr:from>
    <xdr:to>
      <xdr:col>10</xdr:col>
      <xdr:colOff>355600</xdr:colOff>
      <xdr:row>24</xdr:row>
      <xdr:rowOff>0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SpPr txBox="1"/>
      </xdr:nvSpPr>
      <xdr:spPr>
        <a:xfrm>
          <a:off x="8966200" y="4381500"/>
          <a:ext cx="1625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 1       2      3     4       5   </a:t>
          </a:r>
          <a:r>
            <a:rPr lang="fr-FR" sz="1100" baseline="0"/>
            <a:t> </a:t>
          </a:r>
          <a:r>
            <a:rPr lang="fr-FR" sz="1100"/>
            <a:t> 6</a:t>
          </a:r>
        </a:p>
      </xdr:txBody>
    </xdr:sp>
    <xdr:clientData/>
  </xdr:twoCellAnchor>
  <xdr:twoCellAnchor>
    <xdr:from>
      <xdr:col>8</xdr:col>
      <xdr:colOff>381000</xdr:colOff>
      <xdr:row>31</xdr:row>
      <xdr:rowOff>0</xdr:rowOff>
    </xdr:from>
    <xdr:to>
      <xdr:col>10</xdr:col>
      <xdr:colOff>355600</xdr:colOff>
      <xdr:row>32</xdr:row>
      <xdr:rowOff>76200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1500-000020000000}"/>
            </a:ext>
          </a:extLst>
        </xdr:cNvPr>
        <xdr:cNvSpPr txBox="1"/>
      </xdr:nvSpPr>
      <xdr:spPr>
        <a:xfrm>
          <a:off x="8966200" y="5981700"/>
          <a:ext cx="1625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 1       2      3     4       5   </a:t>
          </a:r>
          <a:r>
            <a:rPr lang="fr-FR" sz="1100" baseline="0"/>
            <a:t> </a:t>
          </a:r>
          <a:r>
            <a:rPr lang="fr-FR" sz="1100"/>
            <a:t> 6</a:t>
          </a:r>
        </a:p>
      </xdr:txBody>
    </xdr:sp>
    <xdr:clientData/>
  </xdr:twoCellAnchor>
  <xdr:twoCellAnchor editAs="oneCell">
    <xdr:from>
      <xdr:col>8</xdr:col>
      <xdr:colOff>393700</xdr:colOff>
      <xdr:row>41</xdr:row>
      <xdr:rowOff>38100</xdr:rowOff>
    </xdr:from>
    <xdr:to>
      <xdr:col>10</xdr:col>
      <xdr:colOff>317500</xdr:colOff>
      <xdr:row>59</xdr:row>
      <xdr:rowOff>97828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1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78900" y="7924800"/>
          <a:ext cx="1574800" cy="3488728"/>
        </a:xfrm>
        <a:prstGeom prst="rect">
          <a:avLst/>
        </a:prstGeom>
      </xdr:spPr>
    </xdr:pic>
    <xdr:clientData/>
  </xdr:twoCellAnchor>
  <xdr:twoCellAnchor>
    <xdr:from>
      <xdr:col>7</xdr:col>
      <xdr:colOff>838200</xdr:colOff>
      <xdr:row>48</xdr:row>
      <xdr:rowOff>114300</xdr:rowOff>
    </xdr:from>
    <xdr:to>
      <xdr:col>8</xdr:col>
      <xdr:colOff>215900</xdr:colOff>
      <xdr:row>50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1500-000022000000}"/>
            </a:ext>
          </a:extLst>
        </xdr:cNvPr>
        <xdr:cNvSpPr txBox="1"/>
      </xdr:nvSpPr>
      <xdr:spPr>
        <a:xfrm>
          <a:off x="7861300" y="9334500"/>
          <a:ext cx="939800" cy="2667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100" b="1"/>
            <a:t>α-SUMO2/3</a:t>
          </a:r>
        </a:p>
        <a:p>
          <a:endParaRPr lang="fr-FR" sz="1100" b="1"/>
        </a:p>
        <a:p>
          <a:endParaRPr lang="fr-FR" sz="11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1485900</xdr:colOff>
      <xdr:row>18</xdr:row>
      <xdr:rowOff>25400</xdr:rowOff>
    </xdr:from>
    <xdr:to>
      <xdr:col>3</xdr:col>
      <xdr:colOff>459844</xdr:colOff>
      <xdr:row>27</xdr:row>
      <xdr:rowOff>152400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311400" y="3644900"/>
          <a:ext cx="2174344" cy="1841500"/>
        </a:xfrm>
        <a:prstGeom prst="rect">
          <a:avLst/>
        </a:prstGeom>
      </xdr:spPr>
    </xdr:pic>
    <xdr:clientData/>
  </xdr:twoCellAnchor>
  <xdr:twoCellAnchor>
    <xdr:from>
      <xdr:col>1</xdr:col>
      <xdr:colOff>1524000</xdr:colOff>
      <xdr:row>17</xdr:row>
      <xdr:rowOff>63500</xdr:rowOff>
    </xdr:from>
    <xdr:to>
      <xdr:col>3</xdr:col>
      <xdr:colOff>482600</xdr:colOff>
      <xdr:row>19</xdr:row>
      <xdr:rowOff>12700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 txBox="1"/>
      </xdr:nvSpPr>
      <xdr:spPr>
        <a:xfrm>
          <a:off x="2349500" y="3492500"/>
          <a:ext cx="21590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1    2    3    4     5    6     7      8     9</a:t>
          </a:r>
        </a:p>
      </xdr:txBody>
    </xdr:sp>
    <xdr:clientData/>
  </xdr:twoCellAnchor>
  <xdr:twoCellAnchor>
    <xdr:from>
      <xdr:col>1</xdr:col>
      <xdr:colOff>431800</xdr:colOff>
      <xdr:row>22</xdr:row>
      <xdr:rowOff>0</xdr:rowOff>
    </xdr:from>
    <xdr:to>
      <xdr:col>1</xdr:col>
      <xdr:colOff>1333500</xdr:colOff>
      <xdr:row>23</xdr:row>
      <xdr:rowOff>76200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/>
      </xdr:nvSpPr>
      <xdr:spPr>
        <a:xfrm>
          <a:off x="1257300" y="4381500"/>
          <a:ext cx="901700" cy="2667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α-SUMO2/3</a:t>
          </a:r>
        </a:p>
      </xdr:txBody>
    </xdr:sp>
    <xdr:clientData/>
  </xdr:twoCellAnchor>
  <xdr:twoCellAnchor editAs="oneCell">
    <xdr:from>
      <xdr:col>1</xdr:col>
      <xdr:colOff>1460500</xdr:colOff>
      <xdr:row>29</xdr:row>
      <xdr:rowOff>62941</xdr:rowOff>
    </xdr:from>
    <xdr:to>
      <xdr:col>3</xdr:col>
      <xdr:colOff>457200</xdr:colOff>
      <xdr:row>38</xdr:row>
      <xdr:rowOff>169216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86000" y="5777941"/>
          <a:ext cx="2197100" cy="1820775"/>
        </a:xfrm>
        <a:prstGeom prst="rect">
          <a:avLst/>
        </a:prstGeom>
      </xdr:spPr>
    </xdr:pic>
    <xdr:clientData/>
  </xdr:twoCellAnchor>
  <xdr:twoCellAnchor>
    <xdr:from>
      <xdr:col>1</xdr:col>
      <xdr:colOff>635000</xdr:colOff>
      <xdr:row>32</xdr:row>
      <xdr:rowOff>76200</xdr:rowOff>
    </xdr:from>
    <xdr:to>
      <xdr:col>1</xdr:col>
      <xdr:colOff>1295400</xdr:colOff>
      <xdr:row>34</xdr:row>
      <xdr:rowOff>38100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 txBox="1"/>
      </xdr:nvSpPr>
      <xdr:spPr>
        <a:xfrm>
          <a:off x="1460500" y="6362700"/>
          <a:ext cx="6604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α-PML</a:t>
          </a:r>
        </a:p>
      </xdr:txBody>
    </xdr:sp>
    <xdr:clientData/>
  </xdr:twoCellAnchor>
  <xdr:twoCellAnchor editAs="oneCell">
    <xdr:from>
      <xdr:col>1</xdr:col>
      <xdr:colOff>1411670</xdr:colOff>
      <xdr:row>40</xdr:row>
      <xdr:rowOff>25400</xdr:rowOff>
    </xdr:from>
    <xdr:to>
      <xdr:col>3</xdr:col>
      <xdr:colOff>495300</xdr:colOff>
      <xdr:row>44</xdr:row>
      <xdr:rowOff>38100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37170" y="7835900"/>
          <a:ext cx="2284030" cy="774700"/>
        </a:xfrm>
        <a:prstGeom prst="rect">
          <a:avLst/>
        </a:prstGeom>
      </xdr:spPr>
    </xdr:pic>
    <xdr:clientData/>
  </xdr:twoCellAnchor>
  <xdr:twoCellAnchor>
    <xdr:from>
      <xdr:col>1</xdr:col>
      <xdr:colOff>1625600</xdr:colOff>
      <xdr:row>28</xdr:row>
      <xdr:rowOff>63500</xdr:rowOff>
    </xdr:from>
    <xdr:to>
      <xdr:col>3</xdr:col>
      <xdr:colOff>457200</xdr:colOff>
      <xdr:row>29</xdr:row>
      <xdr:rowOff>177800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 txBox="1"/>
      </xdr:nvSpPr>
      <xdr:spPr>
        <a:xfrm>
          <a:off x="2451100" y="5588000"/>
          <a:ext cx="20320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1    2    3    4     5    6     7      8     9</a:t>
          </a:r>
        </a:p>
      </xdr:txBody>
    </xdr:sp>
    <xdr:clientData/>
  </xdr:twoCellAnchor>
  <xdr:twoCellAnchor>
    <xdr:from>
      <xdr:col>1</xdr:col>
      <xdr:colOff>1701800</xdr:colOff>
      <xdr:row>39</xdr:row>
      <xdr:rowOff>0</xdr:rowOff>
    </xdr:from>
    <xdr:to>
      <xdr:col>3</xdr:col>
      <xdr:colOff>609600</xdr:colOff>
      <xdr:row>40</xdr:row>
      <xdr:rowOff>139700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 txBox="1"/>
      </xdr:nvSpPr>
      <xdr:spPr>
        <a:xfrm>
          <a:off x="2527300" y="7620000"/>
          <a:ext cx="21082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1    2    3    4     5    6     7      8     9</a:t>
          </a:r>
        </a:p>
      </xdr:txBody>
    </xdr:sp>
    <xdr:clientData/>
  </xdr:twoCellAnchor>
  <xdr:twoCellAnchor>
    <xdr:from>
      <xdr:col>1</xdr:col>
      <xdr:colOff>609600</xdr:colOff>
      <xdr:row>41</xdr:row>
      <xdr:rowOff>50800</xdr:rowOff>
    </xdr:from>
    <xdr:to>
      <xdr:col>1</xdr:col>
      <xdr:colOff>1270000</xdr:colOff>
      <xdr:row>43</xdr:row>
      <xdr:rowOff>12700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 txBox="1"/>
      </xdr:nvSpPr>
      <xdr:spPr>
        <a:xfrm>
          <a:off x="1435100" y="8051800"/>
          <a:ext cx="6604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α-His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1803400</xdr:colOff>
      <xdr:row>20</xdr:row>
      <xdr:rowOff>50800</xdr:rowOff>
    </xdr:from>
    <xdr:to>
      <xdr:col>6</xdr:col>
      <xdr:colOff>660400</xdr:colOff>
      <xdr:row>31</xdr:row>
      <xdr:rowOff>16119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8900" y="4064000"/>
          <a:ext cx="4254500" cy="2060819"/>
        </a:xfrm>
        <a:prstGeom prst="rect">
          <a:avLst/>
        </a:prstGeom>
      </xdr:spPr>
    </xdr:pic>
    <xdr:clientData/>
  </xdr:twoCellAnchor>
  <xdr:twoCellAnchor>
    <xdr:from>
      <xdr:col>1</xdr:col>
      <xdr:colOff>1841500</xdr:colOff>
      <xdr:row>18</xdr:row>
      <xdr:rowOff>177800</xdr:rowOff>
    </xdr:from>
    <xdr:to>
      <xdr:col>7</xdr:col>
      <xdr:colOff>165100</xdr:colOff>
      <xdr:row>20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2667000" y="3810000"/>
          <a:ext cx="45466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1    2                             3</a:t>
          </a:r>
          <a:r>
            <a:rPr lang="fr-FR" sz="1100" baseline="0"/>
            <a:t>     4                5   6                                           7   8</a:t>
          </a:r>
          <a:endParaRPr lang="fr-FR" sz="1100"/>
        </a:p>
      </xdr:txBody>
    </xdr:sp>
    <xdr:clientData/>
  </xdr:twoCellAnchor>
  <xdr:twoCellAnchor>
    <xdr:from>
      <xdr:col>1</xdr:col>
      <xdr:colOff>800100</xdr:colOff>
      <xdr:row>23</xdr:row>
      <xdr:rowOff>165100</xdr:rowOff>
    </xdr:from>
    <xdr:to>
      <xdr:col>1</xdr:col>
      <xdr:colOff>1460500</xdr:colOff>
      <xdr:row>25</xdr:row>
      <xdr:rowOff>127000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 txBox="1"/>
      </xdr:nvSpPr>
      <xdr:spPr>
        <a:xfrm>
          <a:off x="1625600" y="4749800"/>
          <a:ext cx="6604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α-PML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</xdr:row>
      <xdr:rowOff>38100</xdr:rowOff>
    </xdr:from>
    <xdr:to>
      <xdr:col>6</xdr:col>
      <xdr:colOff>451810</xdr:colOff>
      <xdr:row>22</xdr:row>
      <xdr:rowOff>100242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609600"/>
          <a:ext cx="1836110" cy="3757842"/>
        </a:xfrm>
        <a:prstGeom prst="rect">
          <a:avLst/>
        </a:prstGeom>
      </xdr:spPr>
    </xdr:pic>
    <xdr:clientData/>
  </xdr:twoCellAnchor>
  <xdr:twoCellAnchor editAs="oneCell">
    <xdr:from>
      <xdr:col>7</xdr:col>
      <xdr:colOff>749300</xdr:colOff>
      <xdr:row>3</xdr:row>
      <xdr:rowOff>114300</xdr:rowOff>
    </xdr:from>
    <xdr:to>
      <xdr:col>9</xdr:col>
      <xdr:colOff>749300</xdr:colOff>
      <xdr:row>16</xdr:row>
      <xdr:rowOff>50660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569200" y="685800"/>
          <a:ext cx="1651000" cy="2489060"/>
        </a:xfrm>
        <a:prstGeom prst="rect">
          <a:avLst/>
        </a:prstGeom>
      </xdr:spPr>
    </xdr:pic>
    <xdr:clientData/>
  </xdr:twoCellAnchor>
  <xdr:twoCellAnchor>
    <xdr:from>
      <xdr:col>10</xdr:col>
      <xdr:colOff>152400</xdr:colOff>
      <xdr:row>8</xdr:row>
      <xdr:rowOff>12700</xdr:rowOff>
    </xdr:from>
    <xdr:to>
      <xdr:col>10</xdr:col>
      <xdr:colOff>800100</xdr:colOff>
      <xdr:row>9</xdr:row>
      <xdr:rowOff>152400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/>
      </xdr:nvSpPr>
      <xdr:spPr>
        <a:xfrm>
          <a:off x="9448800" y="1574800"/>
          <a:ext cx="6477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α-PML</a:t>
          </a:r>
        </a:p>
      </xdr:txBody>
    </xdr:sp>
    <xdr:clientData/>
  </xdr:twoCellAnchor>
  <xdr:twoCellAnchor>
    <xdr:from>
      <xdr:col>3</xdr:col>
      <xdr:colOff>152400</xdr:colOff>
      <xdr:row>8</xdr:row>
      <xdr:rowOff>0</xdr:rowOff>
    </xdr:from>
    <xdr:to>
      <xdr:col>4</xdr:col>
      <xdr:colOff>215900</xdr:colOff>
      <xdr:row>9</xdr:row>
      <xdr:rowOff>139700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/>
      </xdr:nvSpPr>
      <xdr:spPr>
        <a:xfrm>
          <a:off x="3670300" y="1562100"/>
          <a:ext cx="8890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α-SUMO2/3</a:t>
          </a:r>
        </a:p>
      </xdr:txBody>
    </xdr:sp>
    <xdr:clientData/>
  </xdr:twoCellAnchor>
  <xdr:twoCellAnchor>
    <xdr:from>
      <xdr:col>6</xdr:col>
      <xdr:colOff>698500</xdr:colOff>
      <xdr:row>8</xdr:row>
      <xdr:rowOff>25400</xdr:rowOff>
    </xdr:from>
    <xdr:to>
      <xdr:col>7</xdr:col>
      <xdr:colOff>698500</xdr:colOff>
      <xdr:row>9</xdr:row>
      <xdr:rowOff>165100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 txBox="1"/>
      </xdr:nvSpPr>
      <xdr:spPr>
        <a:xfrm>
          <a:off x="6692900" y="1587500"/>
          <a:ext cx="8255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α-SUMO1</a:t>
          </a:r>
        </a:p>
        <a:p>
          <a:endParaRPr lang="fr-FR" sz="1100" b="1"/>
        </a:p>
      </xdr:txBody>
    </xdr:sp>
    <xdr:clientData/>
  </xdr:twoCellAnchor>
  <xdr:twoCellAnchor editAs="oneCell">
    <xdr:from>
      <xdr:col>11</xdr:col>
      <xdr:colOff>38100</xdr:colOff>
      <xdr:row>3</xdr:row>
      <xdr:rowOff>50799</xdr:rowOff>
    </xdr:from>
    <xdr:to>
      <xdr:col>13</xdr:col>
      <xdr:colOff>12700</xdr:colOff>
      <xdr:row>20</xdr:row>
      <xdr:rowOff>181664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60000" y="622299"/>
          <a:ext cx="1625600" cy="3445565"/>
        </a:xfrm>
        <a:prstGeom prst="rect">
          <a:avLst/>
        </a:prstGeom>
      </xdr:spPr>
    </xdr:pic>
    <xdr:clientData/>
  </xdr:twoCellAnchor>
  <xdr:twoCellAnchor>
    <xdr:from>
      <xdr:col>4</xdr:col>
      <xdr:colOff>431800</xdr:colOff>
      <xdr:row>1</xdr:row>
      <xdr:rowOff>76200</xdr:rowOff>
    </xdr:from>
    <xdr:to>
      <xdr:col>6</xdr:col>
      <xdr:colOff>431800</xdr:colOff>
      <xdr:row>2</xdr:row>
      <xdr:rowOff>177800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 txBox="1"/>
      </xdr:nvSpPr>
      <xdr:spPr>
        <a:xfrm>
          <a:off x="4775200" y="266700"/>
          <a:ext cx="16510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1      2      3        4      5     6</a:t>
          </a:r>
        </a:p>
      </xdr:txBody>
    </xdr:sp>
    <xdr:clientData/>
  </xdr:twoCellAnchor>
  <xdr:twoCellAnchor>
    <xdr:from>
      <xdr:col>7</xdr:col>
      <xdr:colOff>787400</xdr:colOff>
      <xdr:row>1</xdr:row>
      <xdr:rowOff>76200</xdr:rowOff>
    </xdr:from>
    <xdr:to>
      <xdr:col>9</xdr:col>
      <xdr:colOff>762000</xdr:colOff>
      <xdr:row>2</xdr:row>
      <xdr:rowOff>177800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 txBox="1"/>
      </xdr:nvSpPr>
      <xdr:spPr>
        <a:xfrm>
          <a:off x="7607300" y="266700"/>
          <a:ext cx="16256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1      2      3        4      5     6</a:t>
          </a:r>
        </a:p>
      </xdr:txBody>
    </xdr:sp>
    <xdr:clientData/>
  </xdr:twoCellAnchor>
  <xdr:twoCellAnchor>
    <xdr:from>
      <xdr:col>11</xdr:col>
      <xdr:colOff>127000</xdr:colOff>
      <xdr:row>1</xdr:row>
      <xdr:rowOff>50800</xdr:rowOff>
    </xdr:from>
    <xdr:to>
      <xdr:col>13</xdr:col>
      <xdr:colOff>63500</xdr:colOff>
      <xdr:row>2</xdr:row>
      <xdr:rowOff>152400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 txBox="1"/>
      </xdr:nvSpPr>
      <xdr:spPr>
        <a:xfrm>
          <a:off x="10248900" y="241300"/>
          <a:ext cx="15875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1      2      3        4      5     6</a:t>
          </a:r>
        </a:p>
      </xdr:txBody>
    </xdr:sp>
    <xdr:clientData/>
  </xdr:twoCellAnchor>
  <xdr:twoCellAnchor editAs="oneCell">
    <xdr:from>
      <xdr:col>11</xdr:col>
      <xdr:colOff>119342</xdr:colOff>
      <xdr:row>23</xdr:row>
      <xdr:rowOff>103656</xdr:rowOff>
    </xdr:from>
    <xdr:to>
      <xdr:col>15</xdr:col>
      <xdr:colOff>139700</xdr:colOff>
      <xdr:row>40</xdr:row>
      <xdr:rowOff>90864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41242" y="4561356"/>
          <a:ext cx="3322358" cy="3225708"/>
        </a:xfrm>
        <a:prstGeom prst="rect">
          <a:avLst/>
        </a:prstGeom>
      </xdr:spPr>
    </xdr:pic>
    <xdr:clientData/>
  </xdr:twoCellAnchor>
  <xdr:twoCellAnchor>
    <xdr:from>
      <xdr:col>15</xdr:col>
      <xdr:colOff>114375</xdr:colOff>
      <xdr:row>28</xdr:row>
      <xdr:rowOff>12928</xdr:rowOff>
    </xdr:from>
    <xdr:to>
      <xdr:col>17</xdr:col>
      <xdr:colOff>235748</xdr:colOff>
      <xdr:row>29</xdr:row>
      <xdr:rowOff>106467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/>
      </xdr:nvSpPr>
      <xdr:spPr>
        <a:xfrm>
          <a:off x="13582459" y="5990293"/>
          <a:ext cx="1779217" cy="298869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008000"/>
              </a:solidFill>
            </a:rPr>
            <a:t>α-Actin</a:t>
          </a:r>
          <a:r>
            <a:rPr lang="fr-FR" sz="1100" b="1" baseline="0">
              <a:solidFill>
                <a:srgbClr val="008000"/>
              </a:solidFill>
            </a:rPr>
            <a:t> reblotted on PML </a:t>
          </a:r>
          <a:endParaRPr lang="fr-FR" sz="1100" b="1">
            <a:solidFill>
              <a:srgbClr val="008000"/>
            </a:solidFill>
          </a:endParaRPr>
        </a:p>
      </xdr:txBody>
    </xdr:sp>
    <xdr:clientData/>
  </xdr:twoCellAnchor>
  <xdr:twoCellAnchor editAs="oneCell">
    <xdr:from>
      <xdr:col>7</xdr:col>
      <xdr:colOff>749299</xdr:colOff>
      <xdr:row>23</xdr:row>
      <xdr:rowOff>126999</xdr:rowOff>
    </xdr:from>
    <xdr:to>
      <xdr:col>10</xdr:col>
      <xdr:colOff>37950</xdr:colOff>
      <xdr:row>39</xdr:row>
      <xdr:rowOff>76200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69199" y="4584699"/>
          <a:ext cx="1765151" cy="2997201"/>
        </a:xfrm>
        <a:prstGeom prst="rect">
          <a:avLst/>
        </a:prstGeom>
      </xdr:spPr>
    </xdr:pic>
    <xdr:clientData/>
  </xdr:twoCellAnchor>
  <xdr:twoCellAnchor>
    <xdr:from>
      <xdr:col>6</xdr:col>
      <xdr:colOff>254000</xdr:colOff>
      <xdr:row>32</xdr:row>
      <xdr:rowOff>50800</xdr:rowOff>
    </xdr:from>
    <xdr:to>
      <xdr:col>7</xdr:col>
      <xdr:colOff>673100</xdr:colOff>
      <xdr:row>35</xdr:row>
      <xdr:rowOff>101600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 txBox="1"/>
      </xdr:nvSpPr>
      <xdr:spPr>
        <a:xfrm>
          <a:off x="6248400" y="6223000"/>
          <a:ext cx="1244600" cy="6223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008000"/>
              </a:solidFill>
            </a:rPr>
            <a:t>α-Actin</a:t>
          </a:r>
          <a:r>
            <a:rPr lang="fr-FR" sz="1100" b="1" baseline="0">
              <a:solidFill>
                <a:srgbClr val="008000"/>
              </a:solidFill>
            </a:rPr>
            <a:t> reblotted on  SUMO1 WB</a:t>
          </a:r>
          <a:endParaRPr lang="fr-FR" sz="1100" b="1">
            <a:solidFill>
              <a:srgbClr val="008000"/>
            </a:solidFill>
          </a:endParaRPr>
        </a:p>
      </xdr:txBody>
    </xdr:sp>
    <xdr:clientData/>
  </xdr:twoCellAnchor>
  <xdr:twoCellAnchor>
    <xdr:from>
      <xdr:col>7</xdr:col>
      <xdr:colOff>812800</xdr:colOff>
      <xdr:row>21</xdr:row>
      <xdr:rowOff>165100</xdr:rowOff>
    </xdr:from>
    <xdr:to>
      <xdr:col>9</xdr:col>
      <xdr:colOff>749300</xdr:colOff>
      <xdr:row>23</xdr:row>
      <xdr:rowOff>88900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 txBox="1"/>
      </xdr:nvSpPr>
      <xdr:spPr>
        <a:xfrm>
          <a:off x="7632700" y="4241800"/>
          <a:ext cx="15875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1      2      3        4      5     6</a:t>
          </a:r>
        </a:p>
      </xdr:txBody>
    </xdr:sp>
    <xdr:clientData/>
  </xdr:twoCellAnchor>
  <xdr:twoCellAnchor>
    <xdr:from>
      <xdr:col>11</xdr:col>
      <xdr:colOff>165100</xdr:colOff>
      <xdr:row>21</xdr:row>
      <xdr:rowOff>165100</xdr:rowOff>
    </xdr:from>
    <xdr:to>
      <xdr:col>13</xdr:col>
      <xdr:colOff>127000</xdr:colOff>
      <xdr:row>23</xdr:row>
      <xdr:rowOff>76200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1800-000014000000}"/>
            </a:ext>
          </a:extLst>
        </xdr:cNvPr>
        <xdr:cNvSpPr txBox="1"/>
      </xdr:nvSpPr>
      <xdr:spPr>
        <a:xfrm>
          <a:off x="10287000" y="4241800"/>
          <a:ext cx="16129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1      2      3      4     5     6</a:t>
          </a:r>
        </a:p>
      </xdr:txBody>
    </xdr:sp>
    <xdr:clientData/>
  </xdr:twoCellAnchor>
  <xdr:twoCellAnchor>
    <xdr:from>
      <xdr:col>13</xdr:col>
      <xdr:colOff>203200</xdr:colOff>
      <xdr:row>21</xdr:row>
      <xdr:rowOff>177800</xdr:rowOff>
    </xdr:from>
    <xdr:to>
      <xdr:col>15</xdr:col>
      <xdr:colOff>165100</xdr:colOff>
      <xdr:row>23</xdr:row>
      <xdr:rowOff>88900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SpPr txBox="1"/>
      </xdr:nvSpPr>
      <xdr:spPr>
        <a:xfrm>
          <a:off x="11976100" y="4254500"/>
          <a:ext cx="16129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1      2      3      4     5     6</a:t>
          </a:r>
        </a:p>
      </xdr:txBody>
    </xdr:sp>
    <xdr:clientData/>
  </xdr:twoCellAnchor>
  <xdr:twoCellAnchor>
    <xdr:from>
      <xdr:col>7</xdr:col>
      <xdr:colOff>355600</xdr:colOff>
      <xdr:row>37</xdr:row>
      <xdr:rowOff>88900</xdr:rowOff>
    </xdr:from>
    <xdr:to>
      <xdr:col>7</xdr:col>
      <xdr:colOff>762000</xdr:colOff>
      <xdr:row>39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/>
      </xdr:nvSpPr>
      <xdr:spPr>
        <a:xfrm>
          <a:off x="7175500" y="7213600"/>
          <a:ext cx="4064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  <xdr:twoCellAnchor>
    <xdr:from>
      <xdr:col>10</xdr:col>
      <xdr:colOff>482600</xdr:colOff>
      <xdr:row>32</xdr:row>
      <xdr:rowOff>165100</xdr:rowOff>
    </xdr:from>
    <xdr:to>
      <xdr:col>11</xdr:col>
      <xdr:colOff>63500</xdr:colOff>
      <xdr:row>34</xdr:row>
      <xdr:rowOff>76200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1800-000016000000}"/>
            </a:ext>
          </a:extLst>
        </xdr:cNvPr>
        <xdr:cNvSpPr txBox="1"/>
      </xdr:nvSpPr>
      <xdr:spPr>
        <a:xfrm>
          <a:off x="9779000" y="6337300"/>
          <a:ext cx="4064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rgbClr val="008000"/>
              </a:solidFill>
              <a:latin typeface="Wingdings"/>
              <a:ea typeface="Wingdings"/>
              <a:cs typeface="Wingdings"/>
            </a:rPr>
            <a:t></a:t>
          </a:r>
          <a:endParaRPr lang="fr-FR" sz="1100">
            <a:solidFill>
              <a:srgbClr val="008000"/>
            </a:solidFill>
          </a:endParaRPr>
        </a:p>
      </xdr:txBody>
    </xdr:sp>
    <xdr:clientData/>
  </xdr:twoCellAnchor>
  <xdr:twoCellAnchor>
    <xdr:from>
      <xdr:col>10</xdr:col>
      <xdr:colOff>442827</xdr:colOff>
      <xdr:row>35</xdr:row>
      <xdr:rowOff>78101</xdr:rowOff>
    </xdr:from>
    <xdr:to>
      <xdr:col>12</xdr:col>
      <xdr:colOff>210805</xdr:colOff>
      <xdr:row>37</xdr:row>
      <xdr:rowOff>194531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7E54882F-241E-9D45-9C3C-A903E52813F3}"/>
            </a:ext>
          </a:extLst>
        </xdr:cNvPr>
        <xdr:cNvSpPr txBox="1"/>
      </xdr:nvSpPr>
      <xdr:spPr>
        <a:xfrm>
          <a:off x="9766300" y="7492772"/>
          <a:ext cx="1425822" cy="527088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solidFill>
                <a:srgbClr val="008000"/>
              </a:solidFill>
            </a:rPr>
            <a:t>α-Actin</a:t>
          </a:r>
          <a:r>
            <a:rPr lang="fr-FR" sz="1100" b="1" baseline="0">
              <a:solidFill>
                <a:srgbClr val="008000"/>
              </a:solidFill>
            </a:rPr>
            <a:t> reblotted on SUMO2 WB</a:t>
          </a:r>
          <a:endParaRPr lang="fr-FR" sz="1100" b="1">
            <a:solidFill>
              <a:srgbClr val="008000"/>
            </a:solidFill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660400</xdr:colOff>
      <xdr:row>8</xdr:row>
      <xdr:rowOff>12700</xdr:rowOff>
    </xdr:from>
    <xdr:to>
      <xdr:col>3</xdr:col>
      <xdr:colOff>431800</xdr:colOff>
      <xdr:row>9</xdr:row>
      <xdr:rowOff>139700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3746500" y="1612900"/>
          <a:ext cx="5969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α-HA</a:t>
          </a:r>
        </a:p>
      </xdr:txBody>
    </xdr:sp>
    <xdr:clientData/>
  </xdr:twoCellAnchor>
  <xdr:twoCellAnchor editAs="oneCell">
    <xdr:from>
      <xdr:col>3</xdr:col>
      <xdr:colOff>444500</xdr:colOff>
      <xdr:row>4</xdr:row>
      <xdr:rowOff>76200</xdr:rowOff>
    </xdr:from>
    <xdr:to>
      <xdr:col>4</xdr:col>
      <xdr:colOff>776308</xdr:colOff>
      <xdr:row>17</xdr:row>
      <xdr:rowOff>158496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6100" y="838200"/>
          <a:ext cx="1157308" cy="2660396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3</xdr:row>
      <xdr:rowOff>0</xdr:rowOff>
    </xdr:from>
    <xdr:to>
      <xdr:col>4</xdr:col>
      <xdr:colOff>800100</xdr:colOff>
      <xdr:row>4</xdr:row>
      <xdr:rowOff>127000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 txBox="1"/>
      </xdr:nvSpPr>
      <xdr:spPr>
        <a:xfrm>
          <a:off x="4432300" y="571500"/>
          <a:ext cx="11049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1      2     3    4  5 5 </a:t>
          </a:r>
        </a:p>
      </xdr:txBody>
    </xdr:sp>
    <xdr:clientData/>
  </xdr:twoCellAnchor>
  <xdr:twoCellAnchor editAs="oneCell">
    <xdr:from>
      <xdr:col>6</xdr:col>
      <xdr:colOff>546100</xdr:colOff>
      <xdr:row>4</xdr:row>
      <xdr:rowOff>186205</xdr:rowOff>
    </xdr:from>
    <xdr:to>
      <xdr:col>8</xdr:col>
      <xdr:colOff>25400</xdr:colOff>
      <xdr:row>17</xdr:row>
      <xdr:rowOff>57773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34200" y="948205"/>
          <a:ext cx="1130300" cy="2449668"/>
        </a:xfrm>
        <a:prstGeom prst="rect">
          <a:avLst/>
        </a:prstGeom>
      </xdr:spPr>
    </xdr:pic>
    <xdr:clientData/>
  </xdr:twoCellAnchor>
  <xdr:twoCellAnchor>
    <xdr:from>
      <xdr:col>6</xdr:col>
      <xdr:colOff>546100</xdr:colOff>
      <xdr:row>3</xdr:row>
      <xdr:rowOff>38100</xdr:rowOff>
    </xdr:from>
    <xdr:to>
      <xdr:col>8</xdr:col>
      <xdr:colOff>101600</xdr:colOff>
      <xdr:row>4</xdr:row>
      <xdr:rowOff>165100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 txBox="1"/>
      </xdr:nvSpPr>
      <xdr:spPr>
        <a:xfrm>
          <a:off x="6934200" y="647700"/>
          <a:ext cx="12065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1      2     3    4    5 </a:t>
          </a:r>
        </a:p>
      </xdr:txBody>
    </xdr:sp>
    <xdr:clientData/>
  </xdr:twoCellAnchor>
  <xdr:twoCellAnchor>
    <xdr:from>
      <xdr:col>5</xdr:col>
      <xdr:colOff>393700</xdr:colOff>
      <xdr:row>8</xdr:row>
      <xdr:rowOff>12700</xdr:rowOff>
    </xdr:from>
    <xdr:to>
      <xdr:col>6</xdr:col>
      <xdr:colOff>457200</xdr:colOff>
      <xdr:row>9</xdr:row>
      <xdr:rowOff>139700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5956300" y="1612900"/>
          <a:ext cx="8890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α-SUMO2/3</a:t>
          </a:r>
        </a:p>
      </xdr:txBody>
    </xdr:sp>
    <xdr:clientData/>
  </xdr:twoCellAnchor>
  <xdr:twoCellAnchor editAs="oneCell">
    <xdr:from>
      <xdr:col>9</xdr:col>
      <xdr:colOff>384820</xdr:colOff>
      <xdr:row>4</xdr:row>
      <xdr:rowOff>114300</xdr:rowOff>
    </xdr:from>
    <xdr:to>
      <xdr:col>10</xdr:col>
      <xdr:colOff>643285</xdr:colOff>
      <xdr:row>16</xdr:row>
      <xdr:rowOff>139700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49420" y="876300"/>
          <a:ext cx="1083965" cy="2413000"/>
        </a:xfrm>
        <a:prstGeom prst="rect">
          <a:avLst/>
        </a:prstGeom>
      </xdr:spPr>
    </xdr:pic>
    <xdr:clientData/>
  </xdr:twoCellAnchor>
  <xdr:twoCellAnchor>
    <xdr:from>
      <xdr:col>8</xdr:col>
      <xdr:colOff>533400</xdr:colOff>
      <xdr:row>8</xdr:row>
      <xdr:rowOff>12700</xdr:rowOff>
    </xdr:from>
    <xdr:to>
      <xdr:col>9</xdr:col>
      <xdr:colOff>254000</xdr:colOff>
      <xdr:row>9</xdr:row>
      <xdr:rowOff>139700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/>
      </xdr:nvSpPr>
      <xdr:spPr>
        <a:xfrm>
          <a:off x="8572500" y="1612900"/>
          <a:ext cx="5461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α-Ub</a:t>
          </a:r>
        </a:p>
      </xdr:txBody>
    </xdr:sp>
    <xdr:clientData/>
  </xdr:twoCellAnchor>
  <xdr:twoCellAnchor editAs="oneCell">
    <xdr:from>
      <xdr:col>12</xdr:col>
      <xdr:colOff>76200</xdr:colOff>
      <xdr:row>6</xdr:row>
      <xdr:rowOff>0</xdr:rowOff>
    </xdr:from>
    <xdr:to>
      <xdr:col>13</xdr:col>
      <xdr:colOff>368300</xdr:colOff>
      <xdr:row>14</xdr:row>
      <xdr:rowOff>149274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17300" y="1168400"/>
          <a:ext cx="1117600" cy="1749474"/>
        </a:xfrm>
        <a:prstGeom prst="rect">
          <a:avLst/>
        </a:prstGeom>
      </xdr:spPr>
    </xdr:pic>
    <xdr:clientData/>
  </xdr:twoCellAnchor>
  <xdr:twoCellAnchor>
    <xdr:from>
      <xdr:col>11</xdr:col>
      <xdr:colOff>215900</xdr:colOff>
      <xdr:row>7</xdr:row>
      <xdr:rowOff>190500</xdr:rowOff>
    </xdr:from>
    <xdr:to>
      <xdr:col>12</xdr:col>
      <xdr:colOff>38100</xdr:colOff>
      <xdr:row>9</xdr:row>
      <xdr:rowOff>101600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10731500" y="1574800"/>
          <a:ext cx="6477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r-IN" sz="1100" b="1"/>
            <a:t>α-</a:t>
          </a:r>
          <a:r>
            <a:rPr lang="fr-FR" sz="1100" b="1"/>
            <a:t>PML</a:t>
          </a:r>
        </a:p>
      </xdr:txBody>
    </xdr:sp>
    <xdr:clientData/>
  </xdr:twoCellAnchor>
  <xdr:twoCellAnchor>
    <xdr:from>
      <xdr:col>9</xdr:col>
      <xdr:colOff>342900</xdr:colOff>
      <xdr:row>2</xdr:row>
      <xdr:rowOff>139700</xdr:rowOff>
    </xdr:from>
    <xdr:to>
      <xdr:col>10</xdr:col>
      <xdr:colOff>723900</xdr:colOff>
      <xdr:row>4</xdr:row>
      <xdr:rowOff>63500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/>
      </xdr:nvSpPr>
      <xdr:spPr>
        <a:xfrm>
          <a:off x="9207500" y="546100"/>
          <a:ext cx="12065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1     2    3    4   5 </a:t>
          </a:r>
        </a:p>
      </xdr:txBody>
    </xdr:sp>
    <xdr:clientData/>
  </xdr:twoCellAnchor>
  <xdr:twoCellAnchor>
    <xdr:from>
      <xdr:col>12</xdr:col>
      <xdr:colOff>12700</xdr:colOff>
      <xdr:row>3</xdr:row>
      <xdr:rowOff>25400</xdr:rowOff>
    </xdr:from>
    <xdr:to>
      <xdr:col>13</xdr:col>
      <xdr:colOff>393700</xdr:colOff>
      <xdr:row>4</xdr:row>
      <xdr:rowOff>152400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11353800" y="596900"/>
          <a:ext cx="12065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1      2     3    4   5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0</xdr:row>
      <xdr:rowOff>12700</xdr:rowOff>
    </xdr:from>
    <xdr:to>
      <xdr:col>7</xdr:col>
      <xdr:colOff>609600</xdr:colOff>
      <xdr:row>1</xdr:row>
      <xdr:rowOff>152400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>
          <a:off x="5664200" y="12700"/>
          <a:ext cx="21082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1      2     3      4</a:t>
          </a:r>
          <a:r>
            <a:rPr lang="fr-FR" sz="1100" baseline="0"/>
            <a:t>     5      6     7     8                                         </a:t>
          </a:r>
          <a:endParaRPr lang="fr-FR" sz="1100"/>
        </a:p>
      </xdr:txBody>
    </xdr:sp>
    <xdr:clientData/>
  </xdr:twoCellAnchor>
  <xdr:twoCellAnchor>
    <xdr:from>
      <xdr:col>3</xdr:col>
      <xdr:colOff>571500</xdr:colOff>
      <xdr:row>6</xdr:row>
      <xdr:rowOff>38100</xdr:rowOff>
    </xdr:from>
    <xdr:to>
      <xdr:col>4</xdr:col>
      <xdr:colOff>749300</xdr:colOff>
      <xdr:row>7</xdr:row>
      <xdr:rowOff>165100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4432300" y="1257300"/>
          <a:ext cx="10033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α-SUMO1</a:t>
          </a:r>
        </a:p>
      </xdr:txBody>
    </xdr:sp>
    <xdr:clientData/>
  </xdr:twoCellAnchor>
  <xdr:twoCellAnchor>
    <xdr:from>
      <xdr:col>3</xdr:col>
      <xdr:colOff>558800</xdr:colOff>
      <xdr:row>19</xdr:row>
      <xdr:rowOff>25400</xdr:rowOff>
    </xdr:from>
    <xdr:to>
      <xdr:col>4</xdr:col>
      <xdr:colOff>736600</xdr:colOff>
      <xdr:row>20</xdr:row>
      <xdr:rowOff>177800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4419600" y="4051300"/>
          <a:ext cx="10033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α-SUMO2/3</a:t>
          </a:r>
        </a:p>
      </xdr:txBody>
    </xdr:sp>
    <xdr:clientData/>
  </xdr:twoCellAnchor>
  <xdr:twoCellAnchor editAs="oneCell">
    <xdr:from>
      <xdr:col>5</xdr:col>
      <xdr:colOff>5443</xdr:colOff>
      <xdr:row>2</xdr:row>
      <xdr:rowOff>0</xdr:rowOff>
    </xdr:from>
    <xdr:to>
      <xdr:col>7</xdr:col>
      <xdr:colOff>609601</xdr:colOff>
      <xdr:row>13</xdr:row>
      <xdr:rowOff>33309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7243" y="381000"/>
          <a:ext cx="2255158" cy="2382809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25400</xdr:rowOff>
    </xdr:from>
    <xdr:to>
      <xdr:col>10</xdr:col>
      <xdr:colOff>673100</xdr:colOff>
      <xdr:row>1</xdr:row>
      <xdr:rowOff>139700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7988300" y="25400"/>
          <a:ext cx="23241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r-IN" sz="1100"/>
            <a:t>9  10  11 12 13 </a:t>
          </a:r>
          <a:r>
            <a:rPr lang="fr-FR" sz="1100"/>
            <a:t> </a:t>
          </a:r>
          <a:r>
            <a:rPr lang="mr-IN" sz="1100"/>
            <a:t>14 15  16   </a:t>
          </a:r>
          <a:endParaRPr lang="fr-FR" sz="1100"/>
        </a:p>
      </xdr:txBody>
    </xdr:sp>
    <xdr:clientData/>
  </xdr:twoCellAnchor>
  <xdr:twoCellAnchor editAs="oneCell">
    <xdr:from>
      <xdr:col>7</xdr:col>
      <xdr:colOff>762000</xdr:colOff>
      <xdr:row>2</xdr:row>
      <xdr:rowOff>0</xdr:rowOff>
    </xdr:from>
    <xdr:to>
      <xdr:col>10</xdr:col>
      <xdr:colOff>579663</xdr:colOff>
      <xdr:row>12</xdr:row>
      <xdr:rowOff>190499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4122"/>
        <a:stretch/>
      </xdr:blipFill>
      <xdr:spPr>
        <a:xfrm>
          <a:off x="7924800" y="381000"/>
          <a:ext cx="2294163" cy="2324099"/>
        </a:xfrm>
        <a:prstGeom prst="rect">
          <a:avLst/>
        </a:prstGeom>
      </xdr:spPr>
    </xdr:pic>
    <xdr:clientData/>
  </xdr:twoCellAnchor>
  <xdr:twoCellAnchor editAs="oneCell">
    <xdr:from>
      <xdr:col>5</xdr:col>
      <xdr:colOff>13571</xdr:colOff>
      <xdr:row>29</xdr:row>
      <xdr:rowOff>63500</xdr:rowOff>
    </xdr:from>
    <xdr:to>
      <xdr:col>7</xdr:col>
      <xdr:colOff>609600</xdr:colOff>
      <xdr:row>40</xdr:row>
      <xdr:rowOff>134982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5371" y="5994400"/>
          <a:ext cx="2247029" cy="2166982"/>
        </a:xfrm>
        <a:prstGeom prst="rect">
          <a:avLst/>
        </a:prstGeom>
      </xdr:spPr>
    </xdr:pic>
    <xdr:clientData/>
  </xdr:twoCellAnchor>
  <xdr:twoCellAnchor>
    <xdr:from>
      <xdr:col>4</xdr:col>
      <xdr:colOff>76200</xdr:colOff>
      <xdr:row>31</xdr:row>
      <xdr:rowOff>12700</xdr:rowOff>
    </xdr:from>
    <xdr:to>
      <xdr:col>4</xdr:col>
      <xdr:colOff>685800</xdr:colOff>
      <xdr:row>32</xdr:row>
      <xdr:rowOff>165100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 txBox="1"/>
      </xdr:nvSpPr>
      <xdr:spPr>
        <a:xfrm>
          <a:off x="4762500" y="6324600"/>
          <a:ext cx="6096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α-PML</a:t>
          </a:r>
        </a:p>
      </xdr:txBody>
    </xdr:sp>
    <xdr:clientData/>
  </xdr:twoCellAnchor>
  <xdr:twoCellAnchor editAs="oneCell">
    <xdr:from>
      <xdr:col>8</xdr:col>
      <xdr:colOff>25400</xdr:colOff>
      <xdr:row>29</xdr:row>
      <xdr:rowOff>63500</xdr:rowOff>
    </xdr:from>
    <xdr:to>
      <xdr:col>10</xdr:col>
      <xdr:colOff>723900</xdr:colOff>
      <xdr:row>41</xdr:row>
      <xdr:rowOff>43303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13700" y="5994400"/>
          <a:ext cx="2349500" cy="2265803"/>
        </a:xfrm>
        <a:prstGeom prst="rect">
          <a:avLst/>
        </a:prstGeom>
      </xdr:spPr>
    </xdr:pic>
    <xdr:clientData/>
  </xdr:twoCellAnchor>
  <xdr:twoCellAnchor>
    <xdr:from>
      <xdr:col>5</xdr:col>
      <xdr:colOff>88900</xdr:colOff>
      <xdr:row>27</xdr:row>
      <xdr:rowOff>101600</xdr:rowOff>
    </xdr:from>
    <xdr:to>
      <xdr:col>7</xdr:col>
      <xdr:colOff>546100</xdr:colOff>
      <xdr:row>29</xdr:row>
      <xdr:rowOff>50800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 txBox="1"/>
      </xdr:nvSpPr>
      <xdr:spPr>
        <a:xfrm>
          <a:off x="5600700" y="5651500"/>
          <a:ext cx="21082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1      2       3      4</a:t>
          </a:r>
          <a:r>
            <a:rPr lang="fr-FR" sz="1100" baseline="0"/>
            <a:t>      5      6     7     8                                         </a:t>
          </a:r>
          <a:endParaRPr lang="fr-FR" sz="1100"/>
        </a:p>
      </xdr:txBody>
    </xdr:sp>
    <xdr:clientData/>
  </xdr:twoCellAnchor>
  <xdr:twoCellAnchor editAs="oneCell">
    <xdr:from>
      <xdr:col>7</xdr:col>
      <xdr:colOff>794998</xdr:colOff>
      <xdr:row>14</xdr:row>
      <xdr:rowOff>114299</xdr:rowOff>
    </xdr:from>
    <xdr:to>
      <xdr:col>10</xdr:col>
      <xdr:colOff>749299</xdr:colOff>
      <xdr:row>26</xdr:row>
      <xdr:rowOff>127228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57798" y="3060699"/>
          <a:ext cx="2430801" cy="2425929"/>
        </a:xfrm>
        <a:prstGeom prst="rect">
          <a:avLst/>
        </a:prstGeom>
      </xdr:spPr>
    </xdr:pic>
    <xdr:clientData/>
  </xdr:twoCellAnchor>
  <xdr:twoCellAnchor editAs="oneCell">
    <xdr:from>
      <xdr:col>5</xdr:col>
      <xdr:colOff>25644</xdr:colOff>
      <xdr:row>14</xdr:row>
      <xdr:rowOff>127000</xdr:rowOff>
    </xdr:from>
    <xdr:to>
      <xdr:col>7</xdr:col>
      <xdr:colOff>660400</xdr:colOff>
      <xdr:row>26</xdr:row>
      <xdr:rowOff>139700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537444" y="3073400"/>
          <a:ext cx="2285756" cy="2425700"/>
        </a:xfrm>
        <a:prstGeom prst="rect">
          <a:avLst/>
        </a:prstGeom>
      </xdr:spPr>
    </xdr:pic>
    <xdr:clientData/>
  </xdr:twoCellAnchor>
  <xdr:twoCellAnchor>
    <xdr:from>
      <xdr:col>5</xdr:col>
      <xdr:colOff>88900</xdr:colOff>
      <xdr:row>12</xdr:row>
      <xdr:rowOff>203200</xdr:rowOff>
    </xdr:from>
    <xdr:to>
      <xdr:col>7</xdr:col>
      <xdr:colOff>546100</xdr:colOff>
      <xdr:row>14</xdr:row>
      <xdr:rowOff>101600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5600700" y="2717800"/>
          <a:ext cx="21082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1      2      3       4</a:t>
          </a:r>
          <a:r>
            <a:rPr lang="fr-FR" sz="1100" baseline="0"/>
            <a:t>       5      6     7     8                                         </a:t>
          </a:r>
          <a:endParaRPr lang="fr-FR" sz="1100"/>
        </a:p>
      </xdr:txBody>
    </xdr:sp>
    <xdr:clientData/>
  </xdr:twoCellAnchor>
  <xdr:twoCellAnchor>
    <xdr:from>
      <xdr:col>8</xdr:col>
      <xdr:colOff>76200</xdr:colOff>
      <xdr:row>12</xdr:row>
      <xdr:rowOff>241300</xdr:rowOff>
    </xdr:from>
    <xdr:to>
      <xdr:col>10</xdr:col>
      <xdr:colOff>749300</xdr:colOff>
      <xdr:row>14</xdr:row>
      <xdr:rowOff>50800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8A123CF-A113-DF42-ACEA-3CE05B99C1AD}"/>
            </a:ext>
          </a:extLst>
        </xdr:cNvPr>
        <xdr:cNvSpPr txBox="1"/>
      </xdr:nvSpPr>
      <xdr:spPr>
        <a:xfrm>
          <a:off x="8064500" y="3136900"/>
          <a:ext cx="23241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r-IN" sz="1100"/>
            <a:t>9  10  11 </a:t>
          </a:r>
          <a:r>
            <a:rPr lang="fr-FR" sz="1100"/>
            <a:t> </a:t>
          </a:r>
          <a:r>
            <a:rPr lang="mr-IN" sz="1100"/>
            <a:t>12 </a:t>
          </a:r>
          <a:r>
            <a:rPr lang="fr-FR" sz="1100"/>
            <a:t> </a:t>
          </a:r>
          <a:r>
            <a:rPr lang="mr-IN" sz="1100"/>
            <a:t>13 </a:t>
          </a:r>
          <a:r>
            <a:rPr lang="fr-FR" sz="1100"/>
            <a:t>   </a:t>
          </a:r>
          <a:r>
            <a:rPr lang="mr-IN" sz="1100"/>
            <a:t>14 </a:t>
          </a:r>
          <a:r>
            <a:rPr lang="fr-FR" sz="1100"/>
            <a:t>  </a:t>
          </a:r>
          <a:r>
            <a:rPr lang="mr-IN" sz="1100"/>
            <a:t>15  16   </a:t>
          </a:r>
          <a:endParaRPr lang="fr-FR" sz="1100"/>
        </a:p>
      </xdr:txBody>
    </xdr:sp>
    <xdr:clientData/>
  </xdr:twoCellAnchor>
  <xdr:twoCellAnchor>
    <xdr:from>
      <xdr:col>8</xdr:col>
      <xdr:colOff>50800</xdr:colOff>
      <xdr:row>27</xdr:row>
      <xdr:rowOff>63500</xdr:rowOff>
    </xdr:from>
    <xdr:to>
      <xdr:col>10</xdr:col>
      <xdr:colOff>723900</xdr:colOff>
      <xdr:row>28</xdr:row>
      <xdr:rowOff>177800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0CFF5D1-0036-3B4F-97A7-BF92499EACDB}"/>
            </a:ext>
          </a:extLst>
        </xdr:cNvPr>
        <xdr:cNvSpPr txBox="1"/>
      </xdr:nvSpPr>
      <xdr:spPr>
        <a:xfrm>
          <a:off x="8039100" y="6362700"/>
          <a:ext cx="23241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r-IN" sz="1100"/>
            <a:t>9  10  11 </a:t>
          </a:r>
          <a:r>
            <a:rPr lang="fr-FR" sz="1100"/>
            <a:t> </a:t>
          </a:r>
          <a:r>
            <a:rPr lang="mr-IN" sz="1100"/>
            <a:t>12 </a:t>
          </a:r>
          <a:r>
            <a:rPr lang="fr-FR" sz="1100"/>
            <a:t> </a:t>
          </a:r>
          <a:r>
            <a:rPr lang="mr-IN" sz="1100"/>
            <a:t>13 </a:t>
          </a:r>
          <a:r>
            <a:rPr lang="fr-FR" sz="1100"/>
            <a:t>   </a:t>
          </a:r>
          <a:r>
            <a:rPr lang="mr-IN" sz="1100"/>
            <a:t>14 </a:t>
          </a:r>
          <a:r>
            <a:rPr lang="fr-FR" sz="1100"/>
            <a:t>  </a:t>
          </a:r>
          <a:r>
            <a:rPr lang="mr-IN" sz="1100"/>
            <a:t>15  16   </a:t>
          </a:r>
          <a:endParaRPr lang="fr-F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88899</xdr:colOff>
      <xdr:row>19</xdr:row>
      <xdr:rowOff>63500</xdr:rowOff>
    </xdr:from>
    <xdr:to>
      <xdr:col>7</xdr:col>
      <xdr:colOff>749848</xdr:colOff>
      <xdr:row>27</xdr:row>
      <xdr:rowOff>139700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16399" y="3937000"/>
          <a:ext cx="3962949" cy="1625600"/>
        </a:xfrm>
        <a:prstGeom prst="rect">
          <a:avLst/>
        </a:prstGeom>
      </xdr:spPr>
    </xdr:pic>
    <xdr:clientData/>
  </xdr:twoCellAnchor>
  <xdr:twoCellAnchor>
    <xdr:from>
      <xdr:col>3</xdr:col>
      <xdr:colOff>152400</xdr:colOff>
      <xdr:row>18</xdr:row>
      <xdr:rowOff>0</xdr:rowOff>
    </xdr:from>
    <xdr:to>
      <xdr:col>8</xdr:col>
      <xdr:colOff>127000</xdr:colOff>
      <xdr:row>19</xdr:row>
      <xdr:rowOff>101600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4279900" y="3683000"/>
          <a:ext cx="41021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1     2     3     4      5     6      7     8      9     10   11  12    13   14  15   16      </a:t>
          </a:r>
        </a:p>
      </xdr:txBody>
    </xdr:sp>
    <xdr:clientData/>
  </xdr:twoCellAnchor>
  <xdr:twoCellAnchor editAs="oneCell">
    <xdr:from>
      <xdr:col>2</xdr:col>
      <xdr:colOff>647700</xdr:colOff>
      <xdr:row>28</xdr:row>
      <xdr:rowOff>101600</xdr:rowOff>
    </xdr:from>
    <xdr:to>
      <xdr:col>7</xdr:col>
      <xdr:colOff>647700</xdr:colOff>
      <xdr:row>35</xdr:row>
      <xdr:rowOff>55170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9700" y="5791200"/>
          <a:ext cx="4127500" cy="1287070"/>
        </a:xfrm>
        <a:prstGeom prst="rect">
          <a:avLst/>
        </a:prstGeom>
      </xdr:spPr>
    </xdr:pic>
    <xdr:clientData/>
  </xdr:twoCellAnchor>
  <xdr:twoCellAnchor>
    <xdr:from>
      <xdr:col>2</xdr:col>
      <xdr:colOff>673100</xdr:colOff>
      <xdr:row>27</xdr:row>
      <xdr:rowOff>63500</xdr:rowOff>
    </xdr:from>
    <xdr:to>
      <xdr:col>8</xdr:col>
      <xdr:colOff>50800</xdr:colOff>
      <xdr:row>29</xdr:row>
      <xdr:rowOff>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3975100" y="5562600"/>
          <a:ext cx="43307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PM   1     2     3     4      5     6      7     8      9     10   11  12    13   14  15   16      </a:t>
          </a:r>
        </a:p>
      </xdr:txBody>
    </xdr:sp>
    <xdr:clientData/>
  </xdr:twoCellAnchor>
  <xdr:twoCellAnchor>
    <xdr:from>
      <xdr:col>1</xdr:col>
      <xdr:colOff>2286000</xdr:colOff>
      <xdr:row>22</xdr:row>
      <xdr:rowOff>25400</xdr:rowOff>
    </xdr:from>
    <xdr:to>
      <xdr:col>2</xdr:col>
      <xdr:colOff>812800</xdr:colOff>
      <xdr:row>23</xdr:row>
      <xdr:rowOff>177800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3111500" y="4572000"/>
          <a:ext cx="10033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α-SUMO2/3</a:t>
          </a:r>
        </a:p>
      </xdr:txBody>
    </xdr:sp>
    <xdr:clientData/>
  </xdr:twoCellAnchor>
  <xdr:twoCellAnchor>
    <xdr:from>
      <xdr:col>1</xdr:col>
      <xdr:colOff>2298700</xdr:colOff>
      <xdr:row>31</xdr:row>
      <xdr:rowOff>50800</xdr:rowOff>
    </xdr:from>
    <xdr:to>
      <xdr:col>2</xdr:col>
      <xdr:colOff>444500</xdr:colOff>
      <xdr:row>33</xdr:row>
      <xdr:rowOff>12700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3124200" y="6311900"/>
          <a:ext cx="6223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α-PML</a:t>
          </a:r>
        </a:p>
      </xdr:txBody>
    </xdr:sp>
    <xdr:clientData/>
  </xdr:twoCellAnchor>
  <xdr:twoCellAnchor editAs="oneCell">
    <xdr:from>
      <xdr:col>2</xdr:col>
      <xdr:colOff>635000</xdr:colOff>
      <xdr:row>37</xdr:row>
      <xdr:rowOff>50799</xdr:rowOff>
    </xdr:from>
    <xdr:to>
      <xdr:col>7</xdr:col>
      <xdr:colOff>673100</xdr:colOff>
      <xdr:row>42</xdr:row>
      <xdr:rowOff>119028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37000" y="7454899"/>
          <a:ext cx="4165600" cy="1020729"/>
        </a:xfrm>
        <a:prstGeom prst="rect">
          <a:avLst/>
        </a:prstGeom>
      </xdr:spPr>
    </xdr:pic>
    <xdr:clientData/>
  </xdr:twoCellAnchor>
  <xdr:twoCellAnchor>
    <xdr:from>
      <xdr:col>1</xdr:col>
      <xdr:colOff>2311400</xdr:colOff>
      <xdr:row>39</xdr:row>
      <xdr:rowOff>0</xdr:rowOff>
    </xdr:from>
    <xdr:to>
      <xdr:col>2</xdr:col>
      <xdr:colOff>393700</xdr:colOff>
      <xdr:row>40</xdr:row>
      <xdr:rowOff>152400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3136900" y="7785100"/>
          <a:ext cx="558800" cy="3429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α-His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2006600</xdr:colOff>
      <xdr:row>18</xdr:row>
      <xdr:rowOff>88900</xdr:rowOff>
    </xdr:from>
    <xdr:to>
      <xdr:col>2</xdr:col>
      <xdr:colOff>596900</xdr:colOff>
      <xdr:row>20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2832100" y="4622800"/>
          <a:ext cx="635000" cy="3683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α-Kap1</a:t>
          </a:r>
        </a:p>
      </xdr:txBody>
    </xdr:sp>
    <xdr:clientData/>
  </xdr:twoCellAnchor>
  <xdr:twoCellAnchor editAs="oneCell">
    <xdr:from>
      <xdr:col>3</xdr:col>
      <xdr:colOff>177800</xdr:colOff>
      <xdr:row>16</xdr:row>
      <xdr:rowOff>114300</xdr:rowOff>
    </xdr:from>
    <xdr:to>
      <xdr:col>6</xdr:col>
      <xdr:colOff>496316</xdr:colOff>
      <xdr:row>24</xdr:row>
      <xdr:rowOff>32004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4300" y="4470400"/>
          <a:ext cx="2795016" cy="1441704"/>
        </a:xfrm>
        <a:prstGeom prst="rect">
          <a:avLst/>
        </a:prstGeom>
      </xdr:spPr>
    </xdr:pic>
    <xdr:clientData/>
  </xdr:twoCellAnchor>
  <xdr:twoCellAnchor>
    <xdr:from>
      <xdr:col>3</xdr:col>
      <xdr:colOff>228600</xdr:colOff>
      <xdr:row>14</xdr:row>
      <xdr:rowOff>203200</xdr:rowOff>
    </xdr:from>
    <xdr:to>
      <xdr:col>6</xdr:col>
      <xdr:colOff>393700</xdr:colOff>
      <xdr:row>16</xdr:row>
      <xdr:rowOff>139700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2705100" y="4152900"/>
          <a:ext cx="26416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PM   1     2      3      4       5       6       7      8</a:t>
          </a:r>
        </a:p>
      </xdr:txBody>
    </xdr:sp>
    <xdr:clientData/>
  </xdr:twoCellAnchor>
  <xdr:twoCellAnchor>
    <xdr:from>
      <xdr:col>3</xdr:col>
      <xdr:colOff>317500</xdr:colOff>
      <xdr:row>27</xdr:row>
      <xdr:rowOff>38100</xdr:rowOff>
    </xdr:from>
    <xdr:to>
      <xdr:col>6</xdr:col>
      <xdr:colOff>482600</xdr:colOff>
      <xdr:row>28</xdr:row>
      <xdr:rowOff>177800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4013200" y="6286500"/>
          <a:ext cx="26416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  1     2      3      4       5       6       7      8</a:t>
          </a:r>
        </a:p>
      </xdr:txBody>
    </xdr:sp>
    <xdr:clientData/>
  </xdr:twoCellAnchor>
  <xdr:twoCellAnchor>
    <xdr:from>
      <xdr:col>1</xdr:col>
      <xdr:colOff>1981200</xdr:colOff>
      <xdr:row>30</xdr:row>
      <xdr:rowOff>177800</xdr:rowOff>
    </xdr:from>
    <xdr:to>
      <xdr:col>2</xdr:col>
      <xdr:colOff>571500</xdr:colOff>
      <xdr:row>32</xdr:row>
      <xdr:rowOff>165100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 txBox="1"/>
      </xdr:nvSpPr>
      <xdr:spPr>
        <a:xfrm>
          <a:off x="2806700" y="6997700"/>
          <a:ext cx="635000" cy="3683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α-Kap1</a:t>
          </a:r>
        </a:p>
      </xdr:txBody>
    </xdr:sp>
    <xdr:clientData/>
  </xdr:twoCellAnchor>
  <xdr:twoCellAnchor>
    <xdr:from>
      <xdr:col>4</xdr:col>
      <xdr:colOff>342900</xdr:colOff>
      <xdr:row>25</xdr:row>
      <xdr:rowOff>25400</xdr:rowOff>
    </xdr:from>
    <xdr:to>
      <xdr:col>5</xdr:col>
      <xdr:colOff>571500</xdr:colOff>
      <xdr:row>26</xdr:row>
      <xdr:rowOff>165100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4864100" y="5892800"/>
          <a:ext cx="10541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8000"/>
              </a:solidFill>
            </a:rPr>
            <a:t>Inputs mESCs</a:t>
          </a:r>
        </a:p>
      </xdr:txBody>
    </xdr:sp>
    <xdr:clientData/>
  </xdr:twoCellAnchor>
  <xdr:twoCellAnchor>
    <xdr:from>
      <xdr:col>4</xdr:col>
      <xdr:colOff>203200</xdr:colOff>
      <xdr:row>12</xdr:row>
      <xdr:rowOff>76200</xdr:rowOff>
    </xdr:from>
    <xdr:to>
      <xdr:col>6</xdr:col>
      <xdr:colOff>38100</xdr:colOff>
      <xdr:row>14</xdr:row>
      <xdr:rowOff>25400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4724400" y="3467100"/>
          <a:ext cx="14859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8000"/>
              </a:solidFill>
            </a:rPr>
            <a:t>His pulldown- mESCs</a:t>
          </a:r>
        </a:p>
      </xdr:txBody>
    </xdr:sp>
    <xdr:clientData/>
  </xdr:twoCellAnchor>
  <xdr:twoCellAnchor>
    <xdr:from>
      <xdr:col>2</xdr:col>
      <xdr:colOff>0</xdr:colOff>
      <xdr:row>39</xdr:row>
      <xdr:rowOff>38100</xdr:rowOff>
    </xdr:from>
    <xdr:to>
      <xdr:col>2</xdr:col>
      <xdr:colOff>635000</xdr:colOff>
      <xdr:row>41</xdr:row>
      <xdr:rowOff>25400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 txBox="1"/>
      </xdr:nvSpPr>
      <xdr:spPr>
        <a:xfrm>
          <a:off x="2870200" y="8318500"/>
          <a:ext cx="635000" cy="3937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α-Actin</a:t>
          </a:r>
        </a:p>
      </xdr:txBody>
    </xdr:sp>
    <xdr:clientData/>
  </xdr:twoCellAnchor>
  <xdr:twoCellAnchor editAs="oneCell">
    <xdr:from>
      <xdr:col>3</xdr:col>
      <xdr:colOff>292099</xdr:colOff>
      <xdr:row>29</xdr:row>
      <xdr:rowOff>114300</xdr:rowOff>
    </xdr:from>
    <xdr:to>
      <xdr:col>6</xdr:col>
      <xdr:colOff>209584</xdr:colOff>
      <xdr:row>41</xdr:row>
      <xdr:rowOff>165100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13AA3A1-5AB0-9B44-8729-47FD89E4D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87799" y="6362700"/>
          <a:ext cx="2393985" cy="2489200"/>
        </a:xfrm>
        <a:prstGeom prst="rect">
          <a:avLst/>
        </a:prstGeom>
      </xdr:spPr>
    </xdr:pic>
    <xdr:clientData/>
  </xdr:twoCellAnchor>
  <xdr:twoCellAnchor editAs="oneCell">
    <xdr:from>
      <xdr:col>2</xdr:col>
      <xdr:colOff>736599</xdr:colOff>
      <xdr:row>35</xdr:row>
      <xdr:rowOff>152401</xdr:rowOff>
    </xdr:from>
    <xdr:to>
      <xdr:col>3</xdr:col>
      <xdr:colOff>252847</xdr:colOff>
      <xdr:row>37</xdr:row>
      <xdr:rowOff>96795</xdr:rowOff>
    </xdr:to>
    <xdr:pic>
      <xdr:nvPicPr>
        <xdr:cNvPr id="14" name="Image 13" descr="BU005292.png">
          <a:extLst>
            <a:ext uri="{FF2B5EF4-FFF2-40B4-BE49-F238E27FC236}">
              <a16:creationId xmlns:a16="http://schemas.microsoft.com/office/drawing/2014/main" id="{61480A3C-8B25-7D46-9E43-CDA64380D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4785308">
          <a:off x="3602276" y="7624524"/>
          <a:ext cx="350794" cy="341748"/>
        </a:xfrm>
        <a:prstGeom prst="rect">
          <a:avLst/>
        </a:prstGeom>
      </xdr:spPr>
    </xdr:pic>
    <xdr:clientData/>
  </xdr:twoCellAnchor>
  <xdr:twoCellAnchor>
    <xdr:from>
      <xdr:col>1</xdr:col>
      <xdr:colOff>1600200</xdr:colOff>
      <xdr:row>34</xdr:row>
      <xdr:rowOff>38100</xdr:rowOff>
    </xdr:from>
    <xdr:to>
      <xdr:col>2</xdr:col>
      <xdr:colOff>622300</xdr:colOff>
      <xdr:row>37</xdr:row>
      <xdr:rowOff>88900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4A7B5F3-871E-4D4B-8A83-D2F5418F1095}"/>
            </a:ext>
          </a:extLst>
        </xdr:cNvPr>
        <xdr:cNvSpPr txBox="1"/>
      </xdr:nvSpPr>
      <xdr:spPr>
        <a:xfrm>
          <a:off x="2425700" y="7302500"/>
          <a:ext cx="1066800" cy="660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>
              <a:solidFill>
                <a:srgbClr val="000090"/>
              </a:solidFill>
            </a:rPr>
            <a:t>Cut membrane before blotting </a:t>
          </a:r>
        </a:p>
        <a:p>
          <a:pPr algn="ctr"/>
          <a:r>
            <a:rPr lang="fr-FR" sz="1100">
              <a:solidFill>
                <a:srgbClr val="000090"/>
              </a:solidFill>
            </a:rPr>
            <a:t>with </a:t>
          </a:r>
          <a:r>
            <a:rPr lang="el-GR" sz="1100">
              <a:solidFill>
                <a:srgbClr val="000090"/>
              </a:solidFill>
            </a:rPr>
            <a:t>α</a:t>
          </a:r>
          <a:r>
            <a:rPr lang="fr-FR" sz="1100">
              <a:solidFill>
                <a:srgbClr val="000090"/>
              </a:solidFill>
            </a:rPr>
            <a:t>-actin</a:t>
          </a:r>
          <a:r>
            <a:rPr lang="fr-FR" sz="1100" baseline="0">
              <a:solidFill>
                <a:srgbClr val="000090"/>
              </a:solidFill>
            </a:rPr>
            <a:t> </a:t>
          </a:r>
          <a:endParaRPr lang="fr-FR" sz="1100">
            <a:solidFill>
              <a:srgbClr val="000090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190500</xdr:rowOff>
    </xdr:from>
    <xdr:to>
      <xdr:col>6</xdr:col>
      <xdr:colOff>165100</xdr:colOff>
      <xdr:row>14</xdr:row>
      <xdr:rowOff>127000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3708400" y="2628900"/>
          <a:ext cx="26416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8000"/>
              </a:solidFill>
            </a:rPr>
            <a:t>Input-</a:t>
          </a:r>
          <a:r>
            <a:rPr lang="fr-FR" sz="1100" b="1" baseline="0">
              <a:solidFill>
                <a:srgbClr val="008000"/>
              </a:solidFill>
            </a:rPr>
            <a:t> </a:t>
          </a:r>
          <a:r>
            <a:rPr lang="fr-FR" sz="1100" b="1">
              <a:solidFill>
                <a:srgbClr val="008000"/>
              </a:solidFill>
            </a:rPr>
            <a:t>His10- S2</a:t>
          </a:r>
          <a:r>
            <a:rPr lang="fr-FR" sz="1100" b="1" baseline="0">
              <a:solidFill>
                <a:srgbClr val="008000"/>
              </a:solidFill>
            </a:rPr>
            <a:t> APL spleen top</a:t>
          </a:r>
          <a:endParaRPr lang="fr-FR" sz="1100" b="1">
            <a:solidFill>
              <a:srgbClr val="008000"/>
            </a:solidFill>
          </a:endParaRPr>
        </a:p>
      </xdr:txBody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5</xdr:col>
      <xdr:colOff>681038</xdr:colOff>
      <xdr:row>25</xdr:row>
      <xdr:rowOff>127000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08400" y="3238500"/>
          <a:ext cx="2332038" cy="1651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5</xdr:col>
      <xdr:colOff>673100</xdr:colOff>
      <xdr:row>30</xdr:row>
      <xdr:rowOff>8230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08400" y="5334000"/>
          <a:ext cx="2324100" cy="389230"/>
        </a:xfrm>
        <a:prstGeom prst="rect">
          <a:avLst/>
        </a:prstGeom>
      </xdr:spPr>
    </xdr:pic>
    <xdr:clientData/>
  </xdr:twoCellAnchor>
  <xdr:twoCellAnchor>
    <xdr:from>
      <xdr:col>2</xdr:col>
      <xdr:colOff>812800</xdr:colOff>
      <xdr:row>15</xdr:row>
      <xdr:rowOff>114300</xdr:rowOff>
    </xdr:from>
    <xdr:to>
      <xdr:col>6</xdr:col>
      <xdr:colOff>50800</xdr:colOff>
      <xdr:row>17</xdr:row>
      <xdr:rowOff>38100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3695700" y="2971800"/>
          <a:ext cx="25400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1       2         3      4      5        6      7      8</a:t>
          </a:r>
        </a:p>
      </xdr:txBody>
    </xdr:sp>
    <xdr:clientData/>
  </xdr:twoCellAnchor>
  <xdr:twoCellAnchor>
    <xdr:from>
      <xdr:col>3</xdr:col>
      <xdr:colOff>38100</xdr:colOff>
      <xdr:row>26</xdr:row>
      <xdr:rowOff>88900</xdr:rowOff>
    </xdr:from>
    <xdr:to>
      <xdr:col>6</xdr:col>
      <xdr:colOff>101600</xdr:colOff>
      <xdr:row>28</xdr:row>
      <xdr:rowOff>12700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3746500" y="5041900"/>
          <a:ext cx="25400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1       2         3      4      5        6      7      8</a:t>
          </a:r>
        </a:p>
      </xdr:txBody>
    </xdr:sp>
    <xdr:clientData/>
  </xdr:twoCellAnchor>
  <xdr:twoCellAnchor>
    <xdr:from>
      <xdr:col>2</xdr:col>
      <xdr:colOff>38100</xdr:colOff>
      <xdr:row>21</xdr:row>
      <xdr:rowOff>25400</xdr:rowOff>
    </xdr:from>
    <xdr:to>
      <xdr:col>2</xdr:col>
      <xdr:colOff>673100</xdr:colOff>
      <xdr:row>23</xdr:row>
      <xdr:rowOff>12700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2921000" y="4025900"/>
          <a:ext cx="635000" cy="3683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α-Kap1</a:t>
          </a:r>
        </a:p>
      </xdr:txBody>
    </xdr:sp>
    <xdr:clientData/>
  </xdr:twoCellAnchor>
  <xdr:twoCellAnchor>
    <xdr:from>
      <xdr:col>2</xdr:col>
      <xdr:colOff>50800</xdr:colOff>
      <xdr:row>28</xdr:row>
      <xdr:rowOff>12700</xdr:rowOff>
    </xdr:from>
    <xdr:to>
      <xdr:col>2</xdr:col>
      <xdr:colOff>685800</xdr:colOff>
      <xdr:row>30</xdr:row>
      <xdr:rowOff>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2933700" y="5346700"/>
          <a:ext cx="635000" cy="3683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α-Actin</a:t>
          </a:r>
        </a:p>
      </xdr:txBody>
    </xdr:sp>
    <xdr:clientData/>
  </xdr:twoCellAnchor>
  <xdr:twoCellAnchor>
    <xdr:from>
      <xdr:col>7</xdr:col>
      <xdr:colOff>647700</xdr:colOff>
      <xdr:row>11</xdr:row>
      <xdr:rowOff>127000</xdr:rowOff>
    </xdr:from>
    <xdr:to>
      <xdr:col>11</xdr:col>
      <xdr:colOff>228600</xdr:colOff>
      <xdr:row>13</xdr:row>
      <xdr:rowOff>63500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70DC61A7-04CF-3A4F-BBFA-C3F5379DE517}"/>
            </a:ext>
          </a:extLst>
        </xdr:cNvPr>
        <xdr:cNvSpPr txBox="1"/>
      </xdr:nvSpPr>
      <xdr:spPr>
        <a:xfrm>
          <a:off x="7658100" y="2362200"/>
          <a:ext cx="28829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8000"/>
              </a:solidFill>
            </a:rPr>
            <a:t>Input-</a:t>
          </a:r>
          <a:r>
            <a:rPr lang="fr-FR" sz="1100" b="1" baseline="0">
              <a:solidFill>
                <a:srgbClr val="008000"/>
              </a:solidFill>
            </a:rPr>
            <a:t> </a:t>
          </a:r>
          <a:r>
            <a:rPr lang="fr-FR" sz="1100" b="1">
              <a:solidFill>
                <a:srgbClr val="008000"/>
              </a:solidFill>
            </a:rPr>
            <a:t>His10- S2</a:t>
          </a:r>
          <a:r>
            <a:rPr lang="fr-FR" sz="1100" b="1" baseline="0">
              <a:solidFill>
                <a:srgbClr val="008000"/>
              </a:solidFill>
            </a:rPr>
            <a:t> APL spleen bottom</a:t>
          </a:r>
          <a:endParaRPr lang="fr-FR" sz="1100" b="1">
            <a:solidFill>
              <a:srgbClr val="008000"/>
            </a:solidFill>
          </a:endParaRPr>
        </a:p>
      </xdr:txBody>
    </xdr:sp>
    <xdr:clientData/>
  </xdr:twoCellAnchor>
  <xdr:twoCellAnchor>
    <xdr:from>
      <xdr:col>4</xdr:col>
      <xdr:colOff>50800</xdr:colOff>
      <xdr:row>17</xdr:row>
      <xdr:rowOff>136756</xdr:rowOff>
    </xdr:from>
    <xdr:to>
      <xdr:col>6</xdr:col>
      <xdr:colOff>627822</xdr:colOff>
      <xdr:row>18</xdr:row>
      <xdr:rowOff>199519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9614671-3508-BC49-B3C7-B4F648505B25}"/>
            </a:ext>
          </a:extLst>
        </xdr:cNvPr>
        <xdr:cNvSpPr txBox="1"/>
      </xdr:nvSpPr>
      <xdr:spPr>
        <a:xfrm>
          <a:off x="4584700" y="3591156"/>
          <a:ext cx="2228022" cy="2659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rgbClr val="008000"/>
              </a:solidFill>
            </a:rPr>
            <a:t>INPUTS-His</a:t>
          </a:r>
          <a:r>
            <a:rPr lang="fr-FR" sz="1100" b="1" baseline="-25000">
              <a:solidFill>
                <a:srgbClr val="008000"/>
              </a:solidFill>
            </a:rPr>
            <a:t>10</a:t>
          </a:r>
          <a:r>
            <a:rPr lang="fr-FR" sz="1100" b="1">
              <a:solidFill>
                <a:srgbClr val="008000"/>
              </a:solidFill>
            </a:rPr>
            <a:t>-SUMO2 APL</a:t>
          </a:r>
          <a:r>
            <a:rPr lang="fr-FR" sz="1100" b="1" baseline="0">
              <a:solidFill>
                <a:srgbClr val="008000"/>
              </a:solidFill>
            </a:rPr>
            <a:t> spleen</a:t>
          </a:r>
          <a:endParaRPr lang="fr-FR" sz="1100" b="1">
            <a:solidFill>
              <a:srgbClr val="008000"/>
            </a:solidFill>
          </a:endParaRPr>
        </a:p>
      </xdr:txBody>
    </xdr:sp>
    <xdr:clientData/>
  </xdr:twoCellAnchor>
  <xdr:twoCellAnchor editAs="oneCell">
    <xdr:from>
      <xdr:col>7</xdr:col>
      <xdr:colOff>520700</xdr:colOff>
      <xdr:row>15</xdr:row>
      <xdr:rowOff>114300</xdr:rowOff>
    </xdr:from>
    <xdr:to>
      <xdr:col>11</xdr:col>
      <xdr:colOff>292100</xdr:colOff>
      <xdr:row>27</xdr:row>
      <xdr:rowOff>25400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A888EFBF-47E9-824C-A4E7-33189BB628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531100" y="3162300"/>
          <a:ext cx="3073400" cy="2349500"/>
        </a:xfrm>
        <a:prstGeom prst="rect">
          <a:avLst/>
        </a:prstGeom>
      </xdr:spPr>
    </xdr:pic>
    <xdr:clientData/>
  </xdr:twoCellAnchor>
  <xdr:twoCellAnchor>
    <xdr:from>
      <xdr:col>7</xdr:col>
      <xdr:colOff>668682</xdr:colOff>
      <xdr:row>14</xdr:row>
      <xdr:rowOff>114300</xdr:rowOff>
    </xdr:from>
    <xdr:to>
      <xdr:col>11</xdr:col>
      <xdr:colOff>108226</xdr:colOff>
      <xdr:row>16</xdr:row>
      <xdr:rowOff>23928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5CF7423-BB47-0942-B85D-63532E69938B}"/>
            </a:ext>
          </a:extLst>
        </xdr:cNvPr>
        <xdr:cNvSpPr txBox="1"/>
      </xdr:nvSpPr>
      <xdr:spPr>
        <a:xfrm>
          <a:off x="7679082" y="2959100"/>
          <a:ext cx="2741544" cy="3160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1       2         3         4         5         6         7        8   </a:t>
          </a:r>
        </a:p>
      </xdr:txBody>
    </xdr:sp>
    <xdr:clientData/>
  </xdr:twoCellAnchor>
  <xdr:oneCellAnchor>
    <xdr:from>
      <xdr:col>6</xdr:col>
      <xdr:colOff>348422</xdr:colOff>
      <xdr:row>21</xdr:row>
      <xdr:rowOff>146511</xdr:rowOff>
    </xdr:from>
    <xdr:ext cx="1066800" cy="436786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1928F0E-8913-F146-869E-80D0B723E21A}"/>
            </a:ext>
          </a:extLst>
        </xdr:cNvPr>
        <xdr:cNvSpPr txBox="1"/>
      </xdr:nvSpPr>
      <xdr:spPr>
        <a:xfrm flipH="1">
          <a:off x="6533322" y="4413711"/>
          <a:ext cx="1066800" cy="436786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-SUMO2</a:t>
          </a:r>
        </a:p>
        <a:p>
          <a:pPr algn="ctr"/>
          <a:r>
            <a:rPr lang="fr-FR" sz="1100" b="0"/>
            <a:t>(20</a:t>
          </a:r>
          <a:r>
            <a:rPr lang="fr-FR" sz="1100" b="0" baseline="0"/>
            <a:t> sec)</a:t>
          </a:r>
        </a:p>
      </xdr:txBody>
    </xdr:sp>
    <xdr:clientData/>
  </xdr:oneCellAnchor>
  <xdr:twoCellAnchor editAs="oneCell">
    <xdr:from>
      <xdr:col>7</xdr:col>
      <xdr:colOff>368300</xdr:colOff>
      <xdr:row>27</xdr:row>
      <xdr:rowOff>139700</xdr:rowOff>
    </xdr:from>
    <xdr:to>
      <xdr:col>11</xdr:col>
      <xdr:colOff>254000</xdr:colOff>
      <xdr:row>33</xdr:row>
      <xdr:rowOff>50800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42BECAA2-E1EE-C245-A0B7-56DBD67B5D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378700" y="5626100"/>
          <a:ext cx="3187700" cy="1130300"/>
        </a:xfrm>
        <a:prstGeom prst="rect">
          <a:avLst/>
        </a:prstGeom>
      </xdr:spPr>
    </xdr:pic>
    <xdr:clientData/>
  </xdr:twoCellAnchor>
  <xdr:oneCellAnchor>
    <xdr:from>
      <xdr:col>6</xdr:col>
      <xdr:colOff>266700</xdr:colOff>
      <xdr:row>28</xdr:row>
      <xdr:rowOff>11964</xdr:rowOff>
    </xdr:from>
    <xdr:ext cx="1066800" cy="43678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2BEC756-6226-BE48-99DB-5C034A041EDF}"/>
            </a:ext>
          </a:extLst>
        </xdr:cNvPr>
        <xdr:cNvSpPr txBox="1"/>
      </xdr:nvSpPr>
      <xdr:spPr>
        <a:xfrm flipH="1">
          <a:off x="6451600" y="5701564"/>
          <a:ext cx="1066800" cy="436786"/>
        </a:xfrm>
        <a:prstGeom prst="rect">
          <a:avLst/>
        </a:pr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l-GR" sz="1100" b="1"/>
            <a:t>α</a:t>
          </a:r>
          <a:r>
            <a:rPr lang="fr-FR" sz="1100" b="1"/>
            <a:t>-Actin</a:t>
          </a:r>
        </a:p>
        <a:p>
          <a:pPr algn="ctr"/>
          <a:r>
            <a:rPr lang="fr-FR" sz="1100" b="0"/>
            <a:t>(1</a:t>
          </a:r>
          <a:r>
            <a:rPr lang="fr-FR" sz="1100" b="0" baseline="0"/>
            <a:t> sec)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558800</xdr:colOff>
      <xdr:row>3</xdr:row>
      <xdr:rowOff>126999</xdr:rowOff>
    </xdr:from>
    <xdr:to>
      <xdr:col>7</xdr:col>
      <xdr:colOff>50800</xdr:colOff>
      <xdr:row>8</xdr:row>
      <xdr:rowOff>182032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698499"/>
          <a:ext cx="1968500" cy="1058333"/>
        </a:xfrm>
        <a:prstGeom prst="rect">
          <a:avLst/>
        </a:prstGeom>
      </xdr:spPr>
    </xdr:pic>
    <xdr:clientData/>
  </xdr:twoCellAnchor>
  <xdr:twoCellAnchor>
    <xdr:from>
      <xdr:col>4</xdr:col>
      <xdr:colOff>774700</xdr:colOff>
      <xdr:row>2</xdr:row>
      <xdr:rowOff>25400</xdr:rowOff>
    </xdr:from>
    <xdr:to>
      <xdr:col>7</xdr:col>
      <xdr:colOff>0</xdr:colOff>
      <xdr:row>3</xdr:row>
      <xdr:rowOff>114300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4826000" y="406400"/>
          <a:ext cx="17018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1       2        3        4        5</a:t>
          </a:r>
        </a:p>
      </xdr:txBody>
    </xdr:sp>
    <xdr:clientData/>
  </xdr:twoCellAnchor>
  <xdr:twoCellAnchor editAs="oneCell">
    <xdr:from>
      <xdr:col>4</xdr:col>
      <xdr:colOff>520700</xdr:colOff>
      <xdr:row>11</xdr:row>
      <xdr:rowOff>114300</xdr:rowOff>
    </xdr:from>
    <xdr:to>
      <xdr:col>6</xdr:col>
      <xdr:colOff>749300</xdr:colOff>
      <xdr:row>26</xdr:row>
      <xdr:rowOff>38140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2273300"/>
          <a:ext cx="1879600" cy="2781340"/>
        </a:xfrm>
        <a:prstGeom prst="rect">
          <a:avLst/>
        </a:prstGeom>
      </xdr:spPr>
    </xdr:pic>
    <xdr:clientData/>
  </xdr:twoCellAnchor>
  <xdr:twoCellAnchor>
    <xdr:from>
      <xdr:col>4</xdr:col>
      <xdr:colOff>711200</xdr:colOff>
      <xdr:row>10</xdr:row>
      <xdr:rowOff>25400</xdr:rowOff>
    </xdr:from>
    <xdr:to>
      <xdr:col>6</xdr:col>
      <xdr:colOff>762000</xdr:colOff>
      <xdr:row>11</xdr:row>
      <xdr:rowOff>114300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 txBox="1"/>
      </xdr:nvSpPr>
      <xdr:spPr>
        <a:xfrm>
          <a:off x="4762500" y="1993900"/>
          <a:ext cx="17018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1         2        3        4        5</a:t>
          </a:r>
        </a:p>
      </xdr:txBody>
    </xdr:sp>
    <xdr:clientData/>
  </xdr:twoCellAnchor>
  <xdr:twoCellAnchor editAs="oneCell">
    <xdr:from>
      <xdr:col>4</xdr:col>
      <xdr:colOff>571500</xdr:colOff>
      <xdr:row>33</xdr:row>
      <xdr:rowOff>190499</xdr:rowOff>
    </xdr:from>
    <xdr:to>
      <xdr:col>6</xdr:col>
      <xdr:colOff>698500</xdr:colOff>
      <xdr:row>51</xdr:row>
      <xdr:rowOff>105286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22800" y="6540499"/>
          <a:ext cx="1778000" cy="3343787"/>
        </a:xfrm>
        <a:prstGeom prst="rect">
          <a:avLst/>
        </a:prstGeom>
      </xdr:spPr>
    </xdr:pic>
    <xdr:clientData/>
  </xdr:twoCellAnchor>
  <xdr:twoCellAnchor>
    <xdr:from>
      <xdr:col>4</xdr:col>
      <xdr:colOff>698500</xdr:colOff>
      <xdr:row>32</xdr:row>
      <xdr:rowOff>127000</xdr:rowOff>
    </xdr:from>
    <xdr:to>
      <xdr:col>6</xdr:col>
      <xdr:colOff>749300</xdr:colOff>
      <xdr:row>34</xdr:row>
      <xdr:rowOff>25400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4749800" y="6286500"/>
          <a:ext cx="17018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1         2        3        4        5</a:t>
          </a:r>
        </a:p>
      </xdr:txBody>
    </xdr:sp>
    <xdr:clientData/>
  </xdr:twoCellAnchor>
  <xdr:twoCellAnchor>
    <xdr:from>
      <xdr:col>3</xdr:col>
      <xdr:colOff>469900</xdr:colOff>
      <xdr:row>16</xdr:row>
      <xdr:rowOff>152400</xdr:rowOff>
    </xdr:from>
    <xdr:to>
      <xdr:col>4</xdr:col>
      <xdr:colOff>279400</xdr:colOff>
      <xdr:row>18</xdr:row>
      <xdr:rowOff>139700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3695700" y="3263900"/>
          <a:ext cx="635000" cy="3683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α-Kap1</a:t>
          </a:r>
        </a:p>
      </xdr:txBody>
    </xdr:sp>
    <xdr:clientData/>
  </xdr:twoCellAnchor>
  <xdr:twoCellAnchor>
    <xdr:from>
      <xdr:col>3</xdr:col>
      <xdr:colOff>469900</xdr:colOff>
      <xdr:row>26</xdr:row>
      <xdr:rowOff>177800</xdr:rowOff>
    </xdr:from>
    <xdr:to>
      <xdr:col>4</xdr:col>
      <xdr:colOff>279400</xdr:colOff>
      <xdr:row>28</xdr:row>
      <xdr:rowOff>165100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3695700" y="5194300"/>
          <a:ext cx="635000" cy="3683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α-Actin</a:t>
          </a:r>
        </a:p>
      </xdr:txBody>
    </xdr:sp>
    <xdr:clientData/>
  </xdr:twoCellAnchor>
  <xdr:twoCellAnchor>
    <xdr:from>
      <xdr:col>3</xdr:col>
      <xdr:colOff>558800</xdr:colOff>
      <xdr:row>5</xdr:row>
      <xdr:rowOff>63500</xdr:rowOff>
    </xdr:from>
    <xdr:to>
      <xdr:col>4</xdr:col>
      <xdr:colOff>368300</xdr:colOff>
      <xdr:row>7</xdr:row>
      <xdr:rowOff>25400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3784600" y="1028700"/>
          <a:ext cx="635000" cy="3683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α-Ubc9</a:t>
          </a:r>
        </a:p>
      </xdr:txBody>
    </xdr:sp>
    <xdr:clientData/>
  </xdr:twoCellAnchor>
  <xdr:twoCellAnchor>
    <xdr:from>
      <xdr:col>3</xdr:col>
      <xdr:colOff>584200</xdr:colOff>
      <xdr:row>36</xdr:row>
      <xdr:rowOff>165100</xdr:rowOff>
    </xdr:from>
    <xdr:to>
      <xdr:col>4</xdr:col>
      <xdr:colOff>393700</xdr:colOff>
      <xdr:row>38</xdr:row>
      <xdr:rowOff>152400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3810000" y="7086600"/>
          <a:ext cx="635000" cy="3683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α-PML</a:t>
          </a:r>
        </a:p>
      </xdr:txBody>
    </xdr:sp>
    <xdr:clientData/>
  </xdr:twoCellAnchor>
  <xdr:twoCellAnchor editAs="oneCell">
    <xdr:from>
      <xdr:col>4</xdr:col>
      <xdr:colOff>520700</xdr:colOff>
      <xdr:row>27</xdr:row>
      <xdr:rowOff>139700</xdr:rowOff>
    </xdr:from>
    <xdr:to>
      <xdr:col>6</xdr:col>
      <xdr:colOff>762000</xdr:colOff>
      <xdr:row>31</xdr:row>
      <xdr:rowOff>93082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0" y="5346700"/>
          <a:ext cx="1892300" cy="715382"/>
        </a:xfrm>
        <a:prstGeom prst="rect">
          <a:avLst/>
        </a:prstGeom>
      </xdr:spPr>
    </xdr:pic>
    <xdr:clientData/>
  </xdr:twoCellAnchor>
  <xdr:twoCellAnchor>
    <xdr:from>
      <xdr:col>4</xdr:col>
      <xdr:colOff>571500</xdr:colOff>
      <xdr:row>25</xdr:row>
      <xdr:rowOff>139700</xdr:rowOff>
    </xdr:from>
    <xdr:to>
      <xdr:col>6</xdr:col>
      <xdr:colOff>622300</xdr:colOff>
      <xdr:row>27</xdr:row>
      <xdr:rowOff>38100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4622800" y="4965700"/>
          <a:ext cx="17018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1         2        3        4        5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190499</xdr:rowOff>
    </xdr:from>
    <xdr:to>
      <xdr:col>6</xdr:col>
      <xdr:colOff>317500</xdr:colOff>
      <xdr:row>26</xdr:row>
      <xdr:rowOff>23494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3700" y="2552699"/>
          <a:ext cx="1968500" cy="2499995"/>
        </a:xfrm>
        <a:prstGeom prst="rect">
          <a:avLst/>
        </a:prstGeom>
      </xdr:spPr>
    </xdr:pic>
    <xdr:clientData/>
  </xdr:twoCellAnchor>
  <xdr:twoCellAnchor>
    <xdr:from>
      <xdr:col>4</xdr:col>
      <xdr:colOff>63500</xdr:colOff>
      <xdr:row>11</xdr:row>
      <xdr:rowOff>139700</xdr:rowOff>
    </xdr:from>
    <xdr:to>
      <xdr:col>6</xdr:col>
      <xdr:colOff>330200</xdr:colOff>
      <xdr:row>13</xdr:row>
      <xdr:rowOff>76200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 txBox="1"/>
      </xdr:nvSpPr>
      <xdr:spPr>
        <a:xfrm>
          <a:off x="4267200" y="2311400"/>
          <a:ext cx="19177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1         2        3       4      5       6</a:t>
          </a:r>
        </a:p>
      </xdr:txBody>
    </xdr:sp>
    <xdr:clientData/>
  </xdr:twoCellAnchor>
  <xdr:twoCellAnchor>
    <xdr:from>
      <xdr:col>2</xdr:col>
      <xdr:colOff>584200</xdr:colOff>
      <xdr:row>17</xdr:row>
      <xdr:rowOff>0</xdr:rowOff>
    </xdr:from>
    <xdr:to>
      <xdr:col>3</xdr:col>
      <xdr:colOff>673100</xdr:colOff>
      <xdr:row>18</xdr:row>
      <xdr:rowOff>139700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 txBox="1"/>
      </xdr:nvSpPr>
      <xdr:spPr>
        <a:xfrm>
          <a:off x="3136900" y="3314700"/>
          <a:ext cx="914400" cy="3302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α-SUMO2/3</a:t>
          </a:r>
        </a:p>
      </xdr:txBody>
    </xdr:sp>
    <xdr:clientData/>
  </xdr:twoCellAnchor>
  <xdr:twoCellAnchor>
    <xdr:from>
      <xdr:col>2</xdr:col>
      <xdr:colOff>571500</xdr:colOff>
      <xdr:row>36</xdr:row>
      <xdr:rowOff>114300</xdr:rowOff>
    </xdr:from>
    <xdr:to>
      <xdr:col>3</xdr:col>
      <xdr:colOff>660400</xdr:colOff>
      <xdr:row>38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 txBox="1"/>
      </xdr:nvSpPr>
      <xdr:spPr>
        <a:xfrm>
          <a:off x="3124200" y="7048500"/>
          <a:ext cx="914400" cy="3302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α-Actin</a:t>
          </a:r>
        </a:p>
      </xdr:txBody>
    </xdr:sp>
    <xdr:clientData/>
  </xdr:twoCellAnchor>
  <xdr:twoCellAnchor editAs="oneCell">
    <xdr:from>
      <xdr:col>4</xdr:col>
      <xdr:colOff>0</xdr:colOff>
      <xdr:row>35</xdr:row>
      <xdr:rowOff>127000</xdr:rowOff>
    </xdr:from>
    <xdr:to>
      <xdr:col>6</xdr:col>
      <xdr:colOff>393700</xdr:colOff>
      <xdr:row>39</xdr:row>
      <xdr:rowOff>74486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03700" y="6870700"/>
          <a:ext cx="2044700" cy="709486"/>
        </a:xfrm>
        <a:prstGeom prst="rect">
          <a:avLst/>
        </a:prstGeom>
      </xdr:spPr>
    </xdr:pic>
    <xdr:clientData/>
  </xdr:twoCellAnchor>
  <xdr:twoCellAnchor>
    <xdr:from>
      <xdr:col>4</xdr:col>
      <xdr:colOff>12700</xdr:colOff>
      <xdr:row>33</xdr:row>
      <xdr:rowOff>127000</xdr:rowOff>
    </xdr:from>
    <xdr:to>
      <xdr:col>6</xdr:col>
      <xdr:colOff>533400</xdr:colOff>
      <xdr:row>35</xdr:row>
      <xdr:rowOff>38100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 txBox="1"/>
      </xdr:nvSpPr>
      <xdr:spPr>
        <a:xfrm>
          <a:off x="4216400" y="6489700"/>
          <a:ext cx="21717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1          2        3       4          5       6</a:t>
          </a:r>
        </a:p>
      </xdr:txBody>
    </xdr:sp>
    <xdr:clientData/>
  </xdr:twoCellAnchor>
  <xdr:twoCellAnchor editAs="oneCell">
    <xdr:from>
      <xdr:col>4</xdr:col>
      <xdr:colOff>25400</xdr:colOff>
      <xdr:row>27</xdr:row>
      <xdr:rowOff>114299</xdr:rowOff>
    </xdr:from>
    <xdr:to>
      <xdr:col>6</xdr:col>
      <xdr:colOff>342900</xdr:colOff>
      <xdr:row>31</xdr:row>
      <xdr:rowOff>107754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29100" y="5333999"/>
          <a:ext cx="1968500" cy="755455"/>
        </a:xfrm>
        <a:prstGeom prst="rect">
          <a:avLst/>
        </a:prstGeom>
      </xdr:spPr>
    </xdr:pic>
    <xdr:clientData/>
  </xdr:twoCellAnchor>
  <xdr:twoCellAnchor>
    <xdr:from>
      <xdr:col>2</xdr:col>
      <xdr:colOff>711200</xdr:colOff>
      <xdr:row>28</xdr:row>
      <xdr:rowOff>50800</xdr:rowOff>
    </xdr:from>
    <xdr:to>
      <xdr:col>3</xdr:col>
      <xdr:colOff>800100</xdr:colOff>
      <xdr:row>30</xdr:row>
      <xdr:rowOff>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 txBox="1"/>
      </xdr:nvSpPr>
      <xdr:spPr>
        <a:xfrm>
          <a:off x="3263900" y="5461000"/>
          <a:ext cx="914400" cy="3302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Free</a:t>
          </a:r>
          <a:r>
            <a:rPr lang="fr-FR" sz="1100" b="1" baseline="0"/>
            <a:t> S2/S3</a:t>
          </a:r>
          <a:endParaRPr lang="fr-FR" sz="1100" b="1"/>
        </a:p>
      </xdr:txBody>
    </xdr:sp>
    <xdr:clientData/>
  </xdr:twoCellAnchor>
  <xdr:twoCellAnchor>
    <xdr:from>
      <xdr:col>4</xdr:col>
      <xdr:colOff>114300</xdr:colOff>
      <xdr:row>26</xdr:row>
      <xdr:rowOff>25400</xdr:rowOff>
    </xdr:from>
    <xdr:to>
      <xdr:col>6</xdr:col>
      <xdr:colOff>431800</xdr:colOff>
      <xdr:row>27</xdr:row>
      <xdr:rowOff>101600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 txBox="1"/>
      </xdr:nvSpPr>
      <xdr:spPr>
        <a:xfrm>
          <a:off x="4318000" y="5054600"/>
          <a:ext cx="19685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1        2      3       4       5        6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381000</xdr:colOff>
      <xdr:row>7</xdr:row>
      <xdr:rowOff>101600</xdr:rowOff>
    </xdr:from>
    <xdr:to>
      <xdr:col>11</xdr:col>
      <xdr:colOff>533400</xdr:colOff>
      <xdr:row>14</xdr:row>
      <xdr:rowOff>116840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5636"/>
        <a:stretch/>
      </xdr:blipFill>
      <xdr:spPr>
        <a:xfrm>
          <a:off x="6985000" y="1435100"/>
          <a:ext cx="2628900" cy="1488440"/>
        </a:xfrm>
        <a:prstGeom prst="rect">
          <a:avLst/>
        </a:prstGeom>
      </xdr:spPr>
    </xdr:pic>
    <xdr:clientData/>
  </xdr:twoCellAnchor>
  <xdr:twoCellAnchor editAs="oneCell">
    <xdr:from>
      <xdr:col>5</xdr:col>
      <xdr:colOff>186267</xdr:colOff>
      <xdr:row>7</xdr:row>
      <xdr:rowOff>50800</xdr:rowOff>
    </xdr:from>
    <xdr:to>
      <xdr:col>8</xdr:col>
      <xdr:colOff>313267</xdr:colOff>
      <xdr:row>14</xdr:row>
      <xdr:rowOff>139700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3767" y="1384300"/>
          <a:ext cx="2603500" cy="1562100"/>
        </a:xfrm>
        <a:prstGeom prst="rect">
          <a:avLst/>
        </a:prstGeom>
      </xdr:spPr>
    </xdr:pic>
    <xdr:clientData/>
  </xdr:twoCellAnchor>
  <xdr:twoCellAnchor>
    <xdr:from>
      <xdr:col>5</xdr:col>
      <xdr:colOff>266700</xdr:colOff>
      <xdr:row>6</xdr:row>
      <xdr:rowOff>76200</xdr:rowOff>
    </xdr:from>
    <xdr:to>
      <xdr:col>11</xdr:col>
      <xdr:colOff>558800</xdr:colOff>
      <xdr:row>7</xdr:row>
      <xdr:rowOff>114300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4394200" y="1219200"/>
          <a:ext cx="52451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1            2           3            4            5            6           7           8            9            10          11         12 </a:t>
          </a:r>
        </a:p>
      </xdr:txBody>
    </xdr:sp>
    <xdr:clientData/>
  </xdr:twoCellAnchor>
  <xdr:twoCellAnchor editAs="oneCell">
    <xdr:from>
      <xdr:col>5</xdr:col>
      <xdr:colOff>228600</xdr:colOff>
      <xdr:row>17</xdr:row>
      <xdr:rowOff>50799</xdr:rowOff>
    </xdr:from>
    <xdr:to>
      <xdr:col>8</xdr:col>
      <xdr:colOff>292100</xdr:colOff>
      <xdr:row>20</xdr:row>
      <xdr:rowOff>133412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56100" y="3289299"/>
          <a:ext cx="2540000" cy="654113"/>
        </a:xfrm>
        <a:prstGeom prst="rect">
          <a:avLst/>
        </a:prstGeom>
      </xdr:spPr>
    </xdr:pic>
    <xdr:clientData/>
  </xdr:twoCellAnchor>
  <xdr:twoCellAnchor editAs="oneCell">
    <xdr:from>
      <xdr:col>8</xdr:col>
      <xdr:colOff>393700</xdr:colOff>
      <xdr:row>16</xdr:row>
      <xdr:rowOff>165100</xdr:rowOff>
    </xdr:from>
    <xdr:to>
      <xdr:col>11</xdr:col>
      <xdr:colOff>557530</xdr:colOff>
      <xdr:row>20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97700" y="3213100"/>
          <a:ext cx="2640330" cy="622300"/>
        </a:xfrm>
        <a:prstGeom prst="rect">
          <a:avLst/>
        </a:prstGeom>
      </xdr:spPr>
    </xdr:pic>
    <xdr:clientData/>
  </xdr:twoCellAnchor>
  <xdr:twoCellAnchor>
    <xdr:from>
      <xdr:col>5</xdr:col>
      <xdr:colOff>368300</xdr:colOff>
      <xdr:row>16</xdr:row>
      <xdr:rowOff>12700</xdr:rowOff>
    </xdr:from>
    <xdr:to>
      <xdr:col>11</xdr:col>
      <xdr:colOff>660400</xdr:colOff>
      <xdr:row>17</xdr:row>
      <xdr:rowOff>50800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 txBox="1"/>
      </xdr:nvSpPr>
      <xdr:spPr>
        <a:xfrm>
          <a:off x="4495800" y="3060700"/>
          <a:ext cx="52451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1            2           3            4            5            6           7           8            9            10          11         12 </a:t>
          </a:r>
        </a:p>
      </xdr:txBody>
    </xdr:sp>
    <xdr:clientData/>
  </xdr:twoCellAnchor>
  <xdr:twoCellAnchor>
    <xdr:from>
      <xdr:col>3</xdr:col>
      <xdr:colOff>698500</xdr:colOff>
      <xdr:row>10</xdr:row>
      <xdr:rowOff>76200</xdr:rowOff>
    </xdr:from>
    <xdr:to>
      <xdr:col>4</xdr:col>
      <xdr:colOff>596900</xdr:colOff>
      <xdr:row>11</xdr:row>
      <xdr:rowOff>190500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 txBox="1"/>
      </xdr:nvSpPr>
      <xdr:spPr>
        <a:xfrm>
          <a:off x="4572000" y="2095500"/>
          <a:ext cx="723900" cy="3175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α-DDPA2</a:t>
          </a:r>
        </a:p>
      </xdr:txBody>
    </xdr:sp>
    <xdr:clientData/>
  </xdr:twoCellAnchor>
  <xdr:twoCellAnchor>
    <xdr:from>
      <xdr:col>4</xdr:col>
      <xdr:colOff>101600</xdr:colOff>
      <xdr:row>18</xdr:row>
      <xdr:rowOff>38100</xdr:rowOff>
    </xdr:from>
    <xdr:to>
      <xdr:col>5</xdr:col>
      <xdr:colOff>63500</xdr:colOff>
      <xdr:row>19</xdr:row>
      <xdr:rowOff>101600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SpPr txBox="1"/>
      </xdr:nvSpPr>
      <xdr:spPr>
        <a:xfrm>
          <a:off x="4800600" y="3695700"/>
          <a:ext cx="787400" cy="254000"/>
        </a:xfrm>
        <a:prstGeom prst="rect">
          <a:avLst/>
        </a:prstGeom>
        <a:solidFill>
          <a:srgbClr val="BFBFB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α-Actin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B40" sqref="B40"/>
    </sheetView>
  </sheetViews>
  <sheetFormatPr baseColWidth="10" defaultRowHeight="14"/>
  <cols>
    <col min="1" max="1" width="10.83203125" style="16"/>
    <col min="2" max="2" width="19.83203125" style="16" customWidth="1"/>
    <col min="3" max="3" width="10.83203125" style="16"/>
    <col min="4" max="4" width="13.33203125" style="16" customWidth="1"/>
    <col min="5" max="16384" width="10.83203125" style="16"/>
  </cols>
  <sheetData>
    <row r="1" spans="1:8">
      <c r="A1" s="22" t="s">
        <v>263</v>
      </c>
    </row>
    <row r="2" spans="1:8">
      <c r="A2" s="16" t="s">
        <v>147</v>
      </c>
    </row>
    <row r="4" spans="1:8">
      <c r="A4" s="34" t="s">
        <v>144</v>
      </c>
      <c r="B4" s="34"/>
      <c r="C4" s="34"/>
    </row>
    <row r="5" spans="1:8">
      <c r="A5" s="34">
        <v>1</v>
      </c>
      <c r="B5" s="16" t="s">
        <v>145</v>
      </c>
    </row>
    <row r="6" spans="1:8">
      <c r="A6" s="34">
        <v>2</v>
      </c>
      <c r="B6" s="16" t="s">
        <v>146</v>
      </c>
    </row>
    <row r="7" spans="1:8">
      <c r="H7" s="84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6"/>
  <sheetViews>
    <sheetView workbookViewId="0">
      <selection sqref="A1:XFD1048576"/>
    </sheetView>
  </sheetViews>
  <sheetFormatPr baseColWidth="10" defaultRowHeight="16"/>
  <cols>
    <col min="1" max="1" width="36" customWidth="1"/>
    <col min="2" max="2" width="14.1640625" customWidth="1"/>
    <col min="7" max="7" width="14.1640625" customWidth="1"/>
  </cols>
  <sheetData>
    <row r="1" spans="1:29">
      <c r="A1" t="s">
        <v>65</v>
      </c>
    </row>
    <row r="3" spans="1:29">
      <c r="C3" t="s">
        <v>266</v>
      </c>
      <c r="J3" t="s">
        <v>267</v>
      </c>
      <c r="Q3" t="s">
        <v>264</v>
      </c>
      <c r="X3" t="s">
        <v>265</v>
      </c>
    </row>
    <row r="4" spans="1:29">
      <c r="B4" t="s">
        <v>66</v>
      </c>
      <c r="C4" t="s">
        <v>67</v>
      </c>
      <c r="D4" t="s">
        <v>68</v>
      </c>
      <c r="E4" t="s">
        <v>69</v>
      </c>
      <c r="F4" t="s">
        <v>70</v>
      </c>
      <c r="G4" t="s">
        <v>71</v>
      </c>
      <c r="H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72</v>
      </c>
      <c r="Q4" t="s">
        <v>78</v>
      </c>
      <c r="R4" t="s">
        <v>79</v>
      </c>
      <c r="S4" t="s">
        <v>80</v>
      </c>
      <c r="T4" t="s">
        <v>81</v>
      </c>
      <c r="U4" t="s">
        <v>77</v>
      </c>
      <c r="V4" t="s">
        <v>72</v>
      </c>
      <c r="X4" t="s">
        <v>82</v>
      </c>
      <c r="Y4" t="s">
        <v>83</v>
      </c>
      <c r="Z4" t="s">
        <v>84</v>
      </c>
      <c r="AA4" t="s">
        <v>85</v>
      </c>
      <c r="AB4" t="s">
        <v>77</v>
      </c>
      <c r="AC4" t="s">
        <v>72</v>
      </c>
    </row>
    <row r="5" spans="1:29">
      <c r="B5">
        <v>0</v>
      </c>
      <c r="C5">
        <v>21.580939999999998</v>
      </c>
      <c r="D5">
        <v>21.02122</v>
      </c>
      <c r="E5">
        <v>21.249659999999999</v>
      </c>
      <c r="F5">
        <v>18.132239999999999</v>
      </c>
      <c r="G5" s="108">
        <v>20.496015</v>
      </c>
      <c r="H5" s="108">
        <v>1.3791587639118998</v>
      </c>
      <c r="J5">
        <v>16.634820000000001</v>
      </c>
      <c r="K5">
        <v>17.227789999999999</v>
      </c>
      <c r="L5">
        <v>15.14649</v>
      </c>
      <c r="M5">
        <v>16.89002</v>
      </c>
      <c r="N5" s="108">
        <v>16.474780000000003</v>
      </c>
      <c r="O5" s="108">
        <v>0.79520680382526887</v>
      </c>
      <c r="Q5">
        <v>19.570930000000001</v>
      </c>
      <c r="R5">
        <v>21.446819999999999</v>
      </c>
      <c r="S5">
        <v>19.535</v>
      </c>
      <c r="T5">
        <v>20.67998</v>
      </c>
      <c r="U5" s="108">
        <v>20.308182500000001</v>
      </c>
      <c r="V5" s="108">
        <v>0.80250874831290731</v>
      </c>
      <c r="X5">
        <v>15.21983</v>
      </c>
      <c r="Y5">
        <v>17.311779999999999</v>
      </c>
      <c r="Z5">
        <v>18.622779999999999</v>
      </c>
      <c r="AA5">
        <v>16.873699999999999</v>
      </c>
      <c r="AB5" s="108">
        <v>17.007022499999998</v>
      </c>
      <c r="AC5" s="108">
        <v>1.2160778504761727</v>
      </c>
    </row>
    <row r="6" spans="1:29">
      <c r="A6" t="s">
        <v>86</v>
      </c>
      <c r="B6">
        <v>1</v>
      </c>
      <c r="C6">
        <v>23.42794</v>
      </c>
      <c r="D6">
        <v>21.55294</v>
      </c>
      <c r="E6">
        <v>21.61065</v>
      </c>
      <c r="F6">
        <v>19.245930000000001</v>
      </c>
      <c r="G6" s="108">
        <v>21.459365000000002</v>
      </c>
      <c r="H6" s="108">
        <v>1.4837642553401122</v>
      </c>
      <c r="J6">
        <v>16.798380000000002</v>
      </c>
      <c r="K6">
        <v>18.113320000000002</v>
      </c>
      <c r="L6">
        <v>15.81621</v>
      </c>
      <c r="M6">
        <v>17.888439999999999</v>
      </c>
      <c r="N6" s="108">
        <v>17.154087499999999</v>
      </c>
      <c r="O6" s="108">
        <v>0.91867358374384012</v>
      </c>
      <c r="Q6">
        <v>19.756810000000002</v>
      </c>
      <c r="R6">
        <v>22.74024</v>
      </c>
      <c r="S6">
        <v>20.108789999999999</v>
      </c>
      <c r="T6">
        <v>20.824480000000001</v>
      </c>
      <c r="U6" s="108">
        <v>20.857579999999999</v>
      </c>
      <c r="V6" s="108">
        <v>1.1530270316215485</v>
      </c>
      <c r="X6">
        <v>15.140269999999999</v>
      </c>
      <c r="Y6">
        <v>17.58099</v>
      </c>
      <c r="Z6">
        <v>18.948250000000002</v>
      </c>
      <c r="AA6">
        <v>17.966840000000001</v>
      </c>
      <c r="AB6" s="108">
        <v>17.409087500000002</v>
      </c>
      <c r="AC6" s="108">
        <v>1.4015341924543805</v>
      </c>
    </row>
    <row r="7" spans="1:29">
      <c r="B7">
        <v>2</v>
      </c>
      <c r="C7">
        <v>24.001719999999999</v>
      </c>
      <c r="D7">
        <v>22.263439999999999</v>
      </c>
      <c r="E7">
        <v>23.03895</v>
      </c>
      <c r="F7">
        <v>19.842179999999999</v>
      </c>
      <c r="G7" s="108">
        <v>22.286572499999998</v>
      </c>
      <c r="H7" s="108">
        <v>1.5397558780432534</v>
      </c>
      <c r="J7">
        <v>17.387319999999999</v>
      </c>
      <c r="K7">
        <v>19.068439999999999</v>
      </c>
      <c r="L7">
        <v>16.407070000000001</v>
      </c>
      <c r="M7">
        <v>18.63233</v>
      </c>
      <c r="N7" s="108">
        <v>17.87379</v>
      </c>
      <c r="O7" s="108">
        <v>1.0476750657288731</v>
      </c>
      <c r="Q7">
        <v>20.565110000000001</v>
      </c>
      <c r="R7">
        <v>23.706430000000001</v>
      </c>
      <c r="S7">
        <v>21.208539999999999</v>
      </c>
      <c r="T7">
        <v>21.628399999999999</v>
      </c>
      <c r="U7" s="108">
        <v>21.77712</v>
      </c>
      <c r="V7" s="108">
        <v>1.1764996994262262</v>
      </c>
      <c r="X7">
        <v>16.270630000000001</v>
      </c>
      <c r="Y7">
        <v>19.036549999999998</v>
      </c>
      <c r="Z7">
        <v>19.987570000000002</v>
      </c>
      <c r="AA7">
        <v>18.910550000000001</v>
      </c>
      <c r="AB7" s="108">
        <v>18.551325000000002</v>
      </c>
      <c r="AC7" s="108">
        <v>1.3810191240801122</v>
      </c>
    </row>
    <row r="8" spans="1:29">
      <c r="B8">
        <v>3</v>
      </c>
      <c r="C8">
        <v>25.478179999999998</v>
      </c>
      <c r="D8">
        <v>23.273330000000001</v>
      </c>
      <c r="E8">
        <v>24.149439999999998</v>
      </c>
      <c r="F8">
        <v>20.462330000000001</v>
      </c>
      <c r="G8" s="108">
        <v>23.340820000000001</v>
      </c>
      <c r="H8" s="108">
        <v>1.8379631153943201</v>
      </c>
      <c r="J8">
        <v>18.001940000000001</v>
      </c>
      <c r="K8">
        <v>19.08961</v>
      </c>
      <c r="L8">
        <v>16.51408</v>
      </c>
      <c r="M8">
        <v>19.30753</v>
      </c>
      <c r="N8" s="108">
        <v>18.228290000000001</v>
      </c>
      <c r="O8" s="108">
        <v>1.1063884225939822</v>
      </c>
      <c r="Q8">
        <v>21.36486</v>
      </c>
      <c r="R8">
        <v>24.694330000000001</v>
      </c>
      <c r="S8">
        <v>22.056509999999999</v>
      </c>
      <c r="T8">
        <v>22.760390000000001</v>
      </c>
      <c r="U8" s="108">
        <v>22.719022500000001</v>
      </c>
      <c r="V8" s="108">
        <v>1.2426010903217295</v>
      </c>
      <c r="X8">
        <v>17.028310000000001</v>
      </c>
      <c r="Y8">
        <v>20.106390000000001</v>
      </c>
      <c r="Z8">
        <v>21.11157</v>
      </c>
      <c r="AA8">
        <v>19.698699999999999</v>
      </c>
      <c r="AB8" s="108">
        <v>19.486242499999999</v>
      </c>
      <c r="AC8" s="108">
        <v>1.5093742716664909</v>
      </c>
    </row>
    <row r="9" spans="1:29">
      <c r="B9">
        <v>4</v>
      </c>
      <c r="C9">
        <v>26.500489999999999</v>
      </c>
      <c r="D9">
        <v>23.992090000000001</v>
      </c>
      <c r="E9">
        <v>24.811309999999999</v>
      </c>
      <c r="F9">
        <v>21.31221</v>
      </c>
      <c r="G9" s="108">
        <v>24.154024999999997</v>
      </c>
      <c r="H9" s="108">
        <v>1.8735032029529595</v>
      </c>
      <c r="J9">
        <v>18.792200000000001</v>
      </c>
      <c r="K9">
        <v>19.860749999999999</v>
      </c>
      <c r="L9">
        <v>16.81101</v>
      </c>
      <c r="M9">
        <v>20.153040000000001</v>
      </c>
      <c r="N9" s="108">
        <v>18.904250000000001</v>
      </c>
      <c r="O9" s="108">
        <v>1.3103985666773297</v>
      </c>
      <c r="Q9">
        <v>22.495080000000002</v>
      </c>
      <c r="R9">
        <v>25.725249999999999</v>
      </c>
      <c r="S9">
        <v>23.149989999999999</v>
      </c>
      <c r="T9">
        <v>23.78933</v>
      </c>
      <c r="U9" s="108">
        <v>23.7899125</v>
      </c>
      <c r="V9" s="108">
        <v>1.2074377403488548</v>
      </c>
      <c r="X9">
        <v>17.350239999999999</v>
      </c>
      <c r="Y9">
        <v>21.190719999999999</v>
      </c>
      <c r="Z9">
        <v>22.120100000000001</v>
      </c>
      <c r="AA9">
        <v>20.83465</v>
      </c>
      <c r="AB9" s="108">
        <v>20.373927500000001</v>
      </c>
      <c r="AC9" s="108">
        <v>1.807707091004721</v>
      </c>
    </row>
    <row r="10" spans="1:29">
      <c r="B10">
        <v>5</v>
      </c>
      <c r="C10">
        <v>27.545750000000002</v>
      </c>
      <c r="D10">
        <v>24.991810000000001</v>
      </c>
      <c r="E10">
        <v>26.114930000000001</v>
      </c>
      <c r="F10">
        <v>22.731850000000001</v>
      </c>
      <c r="G10" s="108">
        <v>25.346085000000002</v>
      </c>
      <c r="H10" s="108">
        <v>1.7599278505879155</v>
      </c>
      <c r="J10">
        <v>18.922370000000001</v>
      </c>
      <c r="K10">
        <v>20.203299999999999</v>
      </c>
      <c r="L10">
        <v>17.769819999999999</v>
      </c>
      <c r="M10">
        <v>20.760760000000001</v>
      </c>
      <c r="N10" s="108">
        <v>19.4140625</v>
      </c>
      <c r="O10" s="108">
        <v>1.1599337159160219</v>
      </c>
      <c r="Q10">
        <v>23.302489999999999</v>
      </c>
      <c r="R10">
        <v>27.416609999999999</v>
      </c>
      <c r="S10">
        <v>24.068239999999999</v>
      </c>
      <c r="T10">
        <v>25.247689999999999</v>
      </c>
      <c r="U10" s="108">
        <v>25.008757500000002</v>
      </c>
      <c r="V10" s="108">
        <v>1.5532839687799362</v>
      </c>
      <c r="X10">
        <v>18.164670000000001</v>
      </c>
      <c r="Y10">
        <v>22.434989999999999</v>
      </c>
      <c r="Z10">
        <v>22.865970000000001</v>
      </c>
      <c r="AA10">
        <v>21.737670000000001</v>
      </c>
      <c r="AB10" s="108">
        <v>21.300825000000003</v>
      </c>
      <c r="AC10" s="108">
        <v>1.8548794338379513</v>
      </c>
    </row>
    <row r="11" spans="1:29">
      <c r="B11">
        <v>6</v>
      </c>
      <c r="C11">
        <v>28.368929999999999</v>
      </c>
      <c r="D11">
        <v>26.3523</v>
      </c>
      <c r="E11">
        <v>27.814080000000001</v>
      </c>
      <c r="F11">
        <v>23.546559999999999</v>
      </c>
      <c r="G11" s="108">
        <v>26.520467499999999</v>
      </c>
      <c r="H11" s="108">
        <v>1.8683316783078829</v>
      </c>
      <c r="J11">
        <v>19.644739999999999</v>
      </c>
      <c r="K11">
        <v>21.12912</v>
      </c>
      <c r="L11">
        <v>18.044</v>
      </c>
      <c r="M11">
        <v>21.23368</v>
      </c>
      <c r="N11" s="108">
        <v>20.012884999999997</v>
      </c>
      <c r="O11" s="108">
        <v>1.2988802765747887</v>
      </c>
      <c r="Q11">
        <v>24.21772</v>
      </c>
      <c r="R11">
        <v>28.387920000000001</v>
      </c>
      <c r="S11">
        <v>25.368559999999999</v>
      </c>
      <c r="T11">
        <v>26.59863</v>
      </c>
      <c r="U11" s="108">
        <v>26.143207499999999</v>
      </c>
      <c r="V11" s="108">
        <v>1.5454550076817997</v>
      </c>
      <c r="X11">
        <v>19.175319999999999</v>
      </c>
      <c r="Y11">
        <v>23.891629999999999</v>
      </c>
      <c r="Z11">
        <v>23.907820000000001</v>
      </c>
      <c r="AA11">
        <v>22.818169999999999</v>
      </c>
      <c r="AB11" s="108">
        <v>22.448235</v>
      </c>
      <c r="AC11" s="108">
        <v>1.9405284073996447</v>
      </c>
    </row>
    <row r="12" spans="1:29">
      <c r="B12">
        <v>7</v>
      </c>
      <c r="C12">
        <v>29.714210000000001</v>
      </c>
      <c r="D12">
        <v>27.14311</v>
      </c>
      <c r="E12">
        <v>29.123010000000001</v>
      </c>
      <c r="F12">
        <v>24.827970000000001</v>
      </c>
      <c r="G12" s="108">
        <v>27.702075000000001</v>
      </c>
      <c r="H12" s="108">
        <v>1.9131560936512737</v>
      </c>
      <c r="J12">
        <v>19.519909999999999</v>
      </c>
      <c r="K12">
        <v>22.209969999999998</v>
      </c>
      <c r="L12">
        <v>18.93234</v>
      </c>
      <c r="M12">
        <v>21.995529999999999</v>
      </c>
      <c r="N12" s="108">
        <v>20.664437499999998</v>
      </c>
      <c r="O12" s="108">
        <v>1.4552132919159129</v>
      </c>
      <c r="Q12">
        <v>25.480979999999999</v>
      </c>
      <c r="R12">
        <v>29.486999999999998</v>
      </c>
      <c r="S12">
        <v>26.451460000000001</v>
      </c>
      <c r="T12">
        <v>27.839880000000001</v>
      </c>
      <c r="U12" s="108">
        <v>27.314830000000001</v>
      </c>
      <c r="V12" s="108">
        <v>1.5085103240283106</v>
      </c>
      <c r="X12">
        <v>20.281289999999998</v>
      </c>
      <c r="Y12">
        <v>24.660869999999999</v>
      </c>
      <c r="Z12">
        <v>25.021719999999998</v>
      </c>
      <c r="AA12">
        <v>24.031289999999998</v>
      </c>
      <c r="AB12" s="108">
        <v>23.4987925</v>
      </c>
      <c r="AC12" s="108">
        <v>1.8911377667475076</v>
      </c>
    </row>
    <row r="13" spans="1:29">
      <c r="B13">
        <v>8</v>
      </c>
      <c r="C13">
        <v>31.406320000000001</v>
      </c>
      <c r="D13">
        <v>28.39762</v>
      </c>
      <c r="E13">
        <v>30.199680000000001</v>
      </c>
      <c r="F13">
        <v>25.88663</v>
      </c>
      <c r="G13" s="108">
        <v>28.972562499999999</v>
      </c>
      <c r="H13" s="108">
        <v>2.078613191557956</v>
      </c>
      <c r="J13">
        <v>20.286200000000001</v>
      </c>
      <c r="K13">
        <v>22.469470000000001</v>
      </c>
      <c r="L13">
        <v>19.642769999999999</v>
      </c>
      <c r="M13">
        <v>22.216449999999998</v>
      </c>
      <c r="N13" s="108">
        <v>21.153722500000001</v>
      </c>
      <c r="O13" s="108">
        <v>1.2140998690671003</v>
      </c>
      <c r="Q13">
        <v>26.4772</v>
      </c>
      <c r="R13">
        <v>30.374510000000001</v>
      </c>
      <c r="S13">
        <v>28.044830000000001</v>
      </c>
      <c r="T13">
        <v>28.689969999999999</v>
      </c>
      <c r="U13" s="108">
        <v>28.396627500000001</v>
      </c>
      <c r="V13" s="108">
        <v>1.3969638877647306</v>
      </c>
      <c r="X13">
        <v>21.1494</v>
      </c>
      <c r="Y13">
        <v>25.743210000000001</v>
      </c>
      <c r="Z13">
        <v>25.740680000000001</v>
      </c>
      <c r="AA13">
        <v>25.307179999999999</v>
      </c>
      <c r="AB13" s="108">
        <v>24.485117500000001</v>
      </c>
      <c r="AC13" s="108">
        <v>1.9340392914619784</v>
      </c>
    </row>
    <row r="14" spans="1:29">
      <c r="B14">
        <v>9</v>
      </c>
      <c r="C14">
        <v>32.903939999999999</v>
      </c>
      <c r="D14">
        <v>29.318650000000002</v>
      </c>
      <c r="E14">
        <v>31.347519999999999</v>
      </c>
      <c r="F14">
        <v>27.115659999999998</v>
      </c>
      <c r="G14" s="108">
        <v>30.171442499999998</v>
      </c>
      <c r="H14" s="108">
        <v>2.1745552768827814</v>
      </c>
      <c r="J14">
        <v>20.560870000000001</v>
      </c>
      <c r="K14">
        <v>22.645119999999999</v>
      </c>
      <c r="L14">
        <v>20.53773</v>
      </c>
      <c r="M14">
        <v>22.831009999999999</v>
      </c>
      <c r="N14" s="108">
        <v>21.643682499999997</v>
      </c>
      <c r="O14" s="108">
        <v>1.0963846839812879</v>
      </c>
      <c r="Q14">
        <v>27.71341</v>
      </c>
      <c r="R14">
        <v>31.58033</v>
      </c>
      <c r="S14">
        <v>29.174430000000001</v>
      </c>
      <c r="T14">
        <v>29.764810000000001</v>
      </c>
      <c r="U14" s="108">
        <v>29.558244999999999</v>
      </c>
      <c r="V14" s="108">
        <v>1.3858415293513902</v>
      </c>
      <c r="X14">
        <v>21.892620000000001</v>
      </c>
      <c r="Y14">
        <v>26.62069</v>
      </c>
      <c r="Z14">
        <v>26.604430000000001</v>
      </c>
      <c r="AA14">
        <v>26.355920000000001</v>
      </c>
      <c r="AB14" s="108">
        <v>25.368414999999999</v>
      </c>
      <c r="AC14" s="108">
        <v>2.0094926451034847</v>
      </c>
    </row>
    <row r="15" spans="1:29">
      <c r="B15">
        <v>10</v>
      </c>
      <c r="C15">
        <v>34.161659999999998</v>
      </c>
      <c r="D15">
        <v>30.325949999999999</v>
      </c>
      <c r="E15">
        <v>32.256410000000002</v>
      </c>
      <c r="F15">
        <v>27.985759999999999</v>
      </c>
      <c r="G15" s="108">
        <v>31.182444999999998</v>
      </c>
      <c r="H15" s="108">
        <v>2.2902784498669586</v>
      </c>
      <c r="J15">
        <v>21.22213</v>
      </c>
      <c r="K15">
        <v>23.295179999999998</v>
      </c>
      <c r="L15">
        <v>21.299779999999998</v>
      </c>
      <c r="M15">
        <v>23.167470000000002</v>
      </c>
      <c r="N15" s="108">
        <v>22.246139999999997</v>
      </c>
      <c r="O15" s="108">
        <v>0.98660118844951761</v>
      </c>
      <c r="Q15">
        <v>28.75123</v>
      </c>
      <c r="R15">
        <v>32.622709999999998</v>
      </c>
      <c r="S15">
        <v>30.761590000000002</v>
      </c>
      <c r="T15">
        <v>31.08624</v>
      </c>
      <c r="U15" s="108">
        <v>30.805442500000002</v>
      </c>
      <c r="V15" s="108">
        <v>1.3786787551379576</v>
      </c>
      <c r="X15">
        <v>22.89396</v>
      </c>
      <c r="Y15">
        <v>27.53941</v>
      </c>
      <c r="Z15">
        <v>27.488040000000002</v>
      </c>
      <c r="AA15">
        <v>27.25272</v>
      </c>
      <c r="AB15" s="108">
        <v>26.293532499999998</v>
      </c>
      <c r="AC15" s="108">
        <v>1.9657182374055422</v>
      </c>
    </row>
    <row r="16" spans="1:29">
      <c r="B16">
        <v>11</v>
      </c>
      <c r="C16">
        <v>35.771949999999997</v>
      </c>
      <c r="D16">
        <v>31.786090000000002</v>
      </c>
      <c r="E16">
        <v>33.254280000000001</v>
      </c>
      <c r="F16">
        <v>28.955410000000001</v>
      </c>
      <c r="G16" s="108">
        <v>32.4419325</v>
      </c>
      <c r="H16" s="108">
        <v>2.4665205015808693</v>
      </c>
      <c r="J16">
        <v>21.014530000000001</v>
      </c>
      <c r="K16">
        <v>22.991700000000002</v>
      </c>
      <c r="L16">
        <v>21.626290000000001</v>
      </c>
      <c r="M16">
        <v>23.579550000000001</v>
      </c>
      <c r="N16" s="108">
        <v>22.303017499999999</v>
      </c>
      <c r="O16" s="108">
        <v>1.027372736191082</v>
      </c>
      <c r="Q16">
        <v>29.87189</v>
      </c>
      <c r="R16">
        <v>33.680399999999999</v>
      </c>
      <c r="S16">
        <v>31.770379999999999</v>
      </c>
      <c r="T16">
        <v>32.150219999999997</v>
      </c>
      <c r="U16" s="108">
        <v>31.868222500000002</v>
      </c>
      <c r="V16" s="108">
        <v>1.3563209877159417</v>
      </c>
      <c r="X16">
        <v>23.786809999999999</v>
      </c>
      <c r="Y16">
        <v>28.564800000000002</v>
      </c>
      <c r="Z16">
        <v>28.064630000000001</v>
      </c>
      <c r="AA16">
        <v>28.116129999999998</v>
      </c>
      <c r="AB16" s="108">
        <v>27.1330925</v>
      </c>
      <c r="AC16" s="108">
        <v>1.9417464932165456</v>
      </c>
    </row>
    <row r="17" spans="1:29">
      <c r="B17">
        <v>12</v>
      </c>
      <c r="C17">
        <v>36.763069999999999</v>
      </c>
      <c r="D17">
        <v>32.890070000000001</v>
      </c>
      <c r="E17">
        <v>33.831060000000001</v>
      </c>
      <c r="F17">
        <v>29.362159999999999</v>
      </c>
      <c r="G17" s="108">
        <v>33.211590000000001</v>
      </c>
      <c r="H17" s="108">
        <v>2.6418856763020613</v>
      </c>
      <c r="J17">
        <v>21.34526</v>
      </c>
      <c r="K17">
        <v>24.312519999999999</v>
      </c>
      <c r="L17">
        <v>22.196110000000001</v>
      </c>
      <c r="M17">
        <v>24.13653</v>
      </c>
      <c r="N17" s="108">
        <v>22.997605</v>
      </c>
      <c r="O17" s="108">
        <v>1.2647914696601175</v>
      </c>
      <c r="Q17">
        <v>30.76445</v>
      </c>
      <c r="R17">
        <v>35.223100000000002</v>
      </c>
      <c r="S17">
        <v>32.79898</v>
      </c>
      <c r="T17">
        <v>33.619759999999999</v>
      </c>
      <c r="U17" s="108">
        <v>33.101572500000003</v>
      </c>
      <c r="V17" s="108">
        <v>1.606479148594451</v>
      </c>
      <c r="X17">
        <v>24.224830000000001</v>
      </c>
      <c r="Y17">
        <v>29.11673</v>
      </c>
      <c r="Z17">
        <v>28.835699999999999</v>
      </c>
      <c r="AA17">
        <v>28.604749999999999</v>
      </c>
      <c r="AB17" s="108">
        <v>27.6955025</v>
      </c>
      <c r="AC17" s="108">
        <v>2.0119789116858926</v>
      </c>
    </row>
    <row r="18" spans="1:29">
      <c r="B18">
        <v>13</v>
      </c>
      <c r="C18">
        <v>38.350090000000002</v>
      </c>
      <c r="D18">
        <v>33.820880000000002</v>
      </c>
      <c r="E18">
        <v>34.988050000000001</v>
      </c>
      <c r="F18">
        <v>30.495239999999999</v>
      </c>
      <c r="G18" s="108">
        <v>34.413565000000006</v>
      </c>
      <c r="H18" s="108">
        <v>2.8076150201594601</v>
      </c>
      <c r="J18">
        <v>21.87227</v>
      </c>
      <c r="K18">
        <v>23.993379999999998</v>
      </c>
      <c r="L18">
        <v>22.687110000000001</v>
      </c>
      <c r="M18">
        <v>24.696719999999999</v>
      </c>
      <c r="N18" s="108">
        <v>23.312370000000001</v>
      </c>
      <c r="O18" s="108">
        <v>1.1005723079607257</v>
      </c>
      <c r="Q18">
        <v>31.830880000000001</v>
      </c>
      <c r="R18">
        <v>36.291589999999999</v>
      </c>
      <c r="S18">
        <v>33.926540000000003</v>
      </c>
      <c r="T18">
        <v>35.081679999999999</v>
      </c>
      <c r="U18" s="108">
        <v>34.282672499999997</v>
      </c>
      <c r="V18" s="108">
        <v>1.6441015272387371</v>
      </c>
      <c r="X18">
        <v>25.270430000000001</v>
      </c>
      <c r="Y18">
        <v>30.11383</v>
      </c>
      <c r="Z18">
        <v>29.671379999999999</v>
      </c>
      <c r="AA18">
        <v>29.696439999999999</v>
      </c>
      <c r="AB18" s="108">
        <v>28.688019999999998</v>
      </c>
      <c r="AC18" s="108">
        <v>1.9809570509099881</v>
      </c>
    </row>
    <row r="19" spans="1:29">
      <c r="B19">
        <v>14</v>
      </c>
      <c r="C19">
        <v>39.682369999999999</v>
      </c>
      <c r="D19">
        <v>34.960859999999997</v>
      </c>
      <c r="E19">
        <v>35.5578</v>
      </c>
      <c r="F19">
        <v>32.158410000000003</v>
      </c>
      <c r="G19" s="108">
        <v>35.589860000000002</v>
      </c>
      <c r="H19" s="108">
        <v>2.6888731862157411</v>
      </c>
      <c r="J19">
        <v>21.796389999999999</v>
      </c>
      <c r="K19">
        <v>24.630410000000001</v>
      </c>
      <c r="L19">
        <v>22.887070000000001</v>
      </c>
      <c r="M19">
        <v>25.31202</v>
      </c>
      <c r="N19" s="108">
        <v>23.656472500000003</v>
      </c>
      <c r="O19" s="108">
        <v>1.3911576916793982</v>
      </c>
      <c r="Q19">
        <v>32.771320000000003</v>
      </c>
      <c r="R19">
        <v>37.373190000000001</v>
      </c>
      <c r="S19">
        <v>34.997399999999999</v>
      </c>
      <c r="T19">
        <v>36.209980000000002</v>
      </c>
      <c r="U19" s="108">
        <v>35.337972499999999</v>
      </c>
      <c r="V19" s="108">
        <v>1.7033938208672557</v>
      </c>
      <c r="X19">
        <v>26.245619999999999</v>
      </c>
      <c r="Y19">
        <v>30.805150000000001</v>
      </c>
      <c r="Z19">
        <v>30.354089999999999</v>
      </c>
      <c r="AA19">
        <v>30.613939999999999</v>
      </c>
      <c r="AB19" s="108">
        <v>29.5047</v>
      </c>
      <c r="AC19" s="108">
        <v>1.8884285397255576</v>
      </c>
    </row>
    <row r="20" spans="1:29">
      <c r="B20">
        <v>15</v>
      </c>
      <c r="C20">
        <v>40.586620000000003</v>
      </c>
      <c r="D20">
        <v>36.083919999999999</v>
      </c>
      <c r="E20">
        <v>37.601469999999999</v>
      </c>
      <c r="F20">
        <v>33.258510000000001</v>
      </c>
      <c r="G20" s="108">
        <v>36.882629999999999</v>
      </c>
      <c r="H20" s="108">
        <v>2.6461508037241575</v>
      </c>
      <c r="J20">
        <v>22.21284</v>
      </c>
      <c r="K20">
        <v>24.846139999999998</v>
      </c>
      <c r="L20">
        <v>23.261649999999999</v>
      </c>
      <c r="M20">
        <v>25.371849999999998</v>
      </c>
      <c r="N20" s="108">
        <v>23.923119999999997</v>
      </c>
      <c r="O20" s="108">
        <v>1.2563224877196135</v>
      </c>
      <c r="Q20">
        <v>34.097529999999999</v>
      </c>
      <c r="R20">
        <v>38.624960000000002</v>
      </c>
      <c r="S20">
        <v>36.566809999999997</v>
      </c>
      <c r="T20">
        <v>37.515300000000003</v>
      </c>
      <c r="U20" s="108">
        <v>36.701149999999998</v>
      </c>
      <c r="V20" s="108">
        <v>1.6703868922049181</v>
      </c>
      <c r="X20">
        <v>27.261050000000001</v>
      </c>
      <c r="Y20">
        <v>31.635770000000001</v>
      </c>
      <c r="Z20">
        <v>31.054549999999999</v>
      </c>
      <c r="AA20">
        <v>31.357620000000001</v>
      </c>
      <c r="AB20" s="108">
        <v>30.327247499999999</v>
      </c>
      <c r="AC20" s="108">
        <v>1.782164039677254</v>
      </c>
    </row>
    <row r="21" spans="1:29">
      <c r="B21">
        <v>16</v>
      </c>
      <c r="C21">
        <v>41.963619999999999</v>
      </c>
      <c r="D21">
        <v>37.153489999999998</v>
      </c>
      <c r="E21">
        <v>38.492539999999998</v>
      </c>
      <c r="F21">
        <v>34.155029999999996</v>
      </c>
      <c r="G21" s="108">
        <v>37.94117</v>
      </c>
      <c r="H21" s="108">
        <v>2.8035427926732286</v>
      </c>
      <c r="J21">
        <v>22.61917</v>
      </c>
      <c r="K21">
        <v>25.240919999999999</v>
      </c>
      <c r="L21">
        <v>23.59102</v>
      </c>
      <c r="M21">
        <v>25.552060000000001</v>
      </c>
      <c r="N21" s="108">
        <v>24.250792499999999</v>
      </c>
      <c r="O21" s="108">
        <v>1.201159992161223</v>
      </c>
      <c r="Q21">
        <v>35.070070000000001</v>
      </c>
      <c r="R21">
        <v>39.749920000000003</v>
      </c>
      <c r="S21">
        <v>37.69238</v>
      </c>
      <c r="T21">
        <v>38.529559999999996</v>
      </c>
      <c r="U21" s="108">
        <v>37.760482500000002</v>
      </c>
      <c r="V21" s="108">
        <v>1.7169958603673889</v>
      </c>
      <c r="X21">
        <v>28.036560000000001</v>
      </c>
      <c r="Y21">
        <v>32.305709999999998</v>
      </c>
      <c r="Z21">
        <v>31.996009999999998</v>
      </c>
      <c r="AA21">
        <v>32.383360000000003</v>
      </c>
      <c r="AB21" s="108">
        <v>31.180410000000002</v>
      </c>
      <c r="AC21" s="108">
        <v>1.8208778772202154</v>
      </c>
    </row>
    <row r="22" spans="1:29">
      <c r="B22">
        <v>17</v>
      </c>
      <c r="C22">
        <v>42.877299999999998</v>
      </c>
      <c r="D22">
        <v>38.61806</v>
      </c>
      <c r="E22">
        <v>39.179699999999997</v>
      </c>
      <c r="F22">
        <v>35.48104</v>
      </c>
      <c r="G22" s="108">
        <v>39.039025000000002</v>
      </c>
      <c r="H22" s="108">
        <v>2.6262431924090723</v>
      </c>
      <c r="J22">
        <v>22.11074</v>
      </c>
      <c r="K22">
        <v>25.093</v>
      </c>
      <c r="L22">
        <v>24.015029999999999</v>
      </c>
      <c r="M22">
        <v>25.930669999999999</v>
      </c>
      <c r="N22" s="108">
        <v>24.28736</v>
      </c>
      <c r="O22" s="108">
        <v>1.428404863737869</v>
      </c>
      <c r="Q22">
        <v>35.924120000000002</v>
      </c>
      <c r="R22">
        <v>41.166269999999997</v>
      </c>
      <c r="S22">
        <v>38.5443</v>
      </c>
      <c r="T22">
        <v>39.792250000000003</v>
      </c>
      <c r="U22" s="108">
        <v>38.856735</v>
      </c>
      <c r="V22" s="108">
        <v>1.9304783473856928</v>
      </c>
      <c r="X22">
        <v>28.454160000000002</v>
      </c>
      <c r="Y22">
        <v>33.1661</v>
      </c>
      <c r="Z22">
        <v>32.809489999999997</v>
      </c>
      <c r="AA22">
        <v>33.26014</v>
      </c>
      <c r="AB22" s="108">
        <v>31.922472499999998</v>
      </c>
      <c r="AC22" s="108">
        <v>2.0094747660940522</v>
      </c>
    </row>
    <row r="23" spans="1:29">
      <c r="A23" s="108"/>
      <c r="B23">
        <v>18</v>
      </c>
      <c r="C23">
        <v>44.633560000000003</v>
      </c>
      <c r="D23">
        <v>40.391919999999999</v>
      </c>
      <c r="E23">
        <v>40.570439999999998</v>
      </c>
      <c r="F23">
        <v>37.058019999999999</v>
      </c>
      <c r="G23" s="108">
        <v>40.663485000000001</v>
      </c>
      <c r="H23" s="108">
        <v>2.6852969246016363</v>
      </c>
      <c r="J23">
        <v>21.767579999999999</v>
      </c>
      <c r="K23">
        <v>25.13447</v>
      </c>
      <c r="L23">
        <v>23.945250000000001</v>
      </c>
      <c r="M23">
        <v>25.678260000000002</v>
      </c>
      <c r="N23" s="108">
        <v>24.131390000000003</v>
      </c>
      <c r="O23" s="108">
        <v>1.5017674669368766</v>
      </c>
      <c r="Q23">
        <v>37.063960000000002</v>
      </c>
      <c r="R23">
        <v>42.322099999999999</v>
      </c>
      <c r="S23">
        <v>40.042200000000001</v>
      </c>
      <c r="T23">
        <v>40.907179999999997</v>
      </c>
      <c r="U23" s="108">
        <v>40.083860000000001</v>
      </c>
      <c r="V23" s="108">
        <v>1.9241300427465902</v>
      </c>
      <c r="X23">
        <v>29.443829999999998</v>
      </c>
      <c r="Y23">
        <v>33.579549999999998</v>
      </c>
      <c r="Z23">
        <v>33.500129999999999</v>
      </c>
      <c r="AA23">
        <v>33.943390000000001</v>
      </c>
      <c r="AB23" s="108">
        <v>32.616724999999995</v>
      </c>
      <c r="AC23" s="108">
        <v>1.8394794832981969</v>
      </c>
    </row>
    <row r="24" spans="1:29">
      <c r="A24" s="108"/>
      <c r="B24">
        <v>19</v>
      </c>
      <c r="C24">
        <v>45.786499999999997</v>
      </c>
      <c r="D24">
        <v>41.069229999999997</v>
      </c>
      <c r="E24">
        <v>41.691839999999999</v>
      </c>
      <c r="F24">
        <v>37.870739999999998</v>
      </c>
      <c r="G24" s="108">
        <v>41.604577500000005</v>
      </c>
      <c r="H24" s="108">
        <v>2.8162133247534267</v>
      </c>
      <c r="J24">
        <v>21.692869999999999</v>
      </c>
      <c r="K24">
        <v>25.090209999999999</v>
      </c>
      <c r="L24">
        <v>24.338190000000001</v>
      </c>
      <c r="M24">
        <v>25.716919999999998</v>
      </c>
      <c r="N24" s="108">
        <v>24.209547499999999</v>
      </c>
      <c r="O24" s="108">
        <v>1.5328040338277915</v>
      </c>
      <c r="Q24">
        <v>38.03942</v>
      </c>
      <c r="R24">
        <v>43.323099999999997</v>
      </c>
      <c r="S24">
        <v>41.071890000000003</v>
      </c>
      <c r="T24">
        <v>42.04401</v>
      </c>
      <c r="U24" s="108">
        <v>41.119604999999993</v>
      </c>
      <c r="V24" s="108">
        <v>1.9493416308141054</v>
      </c>
      <c r="X24">
        <v>30.147919999999999</v>
      </c>
      <c r="Y24">
        <v>33.808190000000003</v>
      </c>
      <c r="Z24">
        <v>34.012030000000003</v>
      </c>
      <c r="AA24">
        <v>34.502160000000003</v>
      </c>
      <c r="AB24" s="108">
        <v>33.117575000000002</v>
      </c>
      <c r="AC24" s="108">
        <v>1.7329833572844853</v>
      </c>
    </row>
    <row r="25" spans="1:29">
      <c r="A25" s="108"/>
      <c r="B25">
        <v>20</v>
      </c>
      <c r="C25">
        <v>47.844450000000002</v>
      </c>
      <c r="D25">
        <v>42.298340000000003</v>
      </c>
      <c r="E25">
        <v>43.201149999999998</v>
      </c>
      <c r="F25">
        <v>39.545029999999997</v>
      </c>
      <c r="G25" s="108">
        <v>43.2222425</v>
      </c>
      <c r="H25" s="108">
        <v>2.9891777576063885</v>
      </c>
      <c r="J25">
        <v>22.23837</v>
      </c>
      <c r="K25">
        <v>25.453659999999999</v>
      </c>
      <c r="L25">
        <v>24.23583</v>
      </c>
      <c r="M25">
        <v>26.0428</v>
      </c>
      <c r="N25" s="108">
        <v>24.492665000000002</v>
      </c>
      <c r="O25" s="108">
        <v>1.4555274020522595</v>
      </c>
      <c r="Q25">
        <v>38.765369999999997</v>
      </c>
      <c r="R25">
        <v>44.233840000000001</v>
      </c>
      <c r="S25">
        <v>42.171320000000001</v>
      </c>
      <c r="T25">
        <v>42.942659999999997</v>
      </c>
      <c r="U25" s="108">
        <v>42.028297500000001</v>
      </c>
      <c r="V25" s="108">
        <v>2.0228462501185684</v>
      </c>
      <c r="X25">
        <v>30.728529999999999</v>
      </c>
      <c r="Y25">
        <v>34.048229999999997</v>
      </c>
      <c r="Z25">
        <v>34.652119999999996</v>
      </c>
      <c r="AA25">
        <v>35.153379999999999</v>
      </c>
      <c r="AB25" s="108">
        <v>33.645564999999998</v>
      </c>
      <c r="AC25" s="108">
        <v>1.7290092058531665</v>
      </c>
    </row>
    <row r="26" spans="1:29">
      <c r="A26" s="108"/>
      <c r="B26">
        <v>21</v>
      </c>
      <c r="C26">
        <v>48.890819999999998</v>
      </c>
      <c r="D26">
        <v>43.303730000000002</v>
      </c>
      <c r="E26">
        <v>44.180520000000001</v>
      </c>
      <c r="F26">
        <v>40.982439999999997</v>
      </c>
      <c r="G26" s="108">
        <v>44.339377499999998</v>
      </c>
      <c r="H26" s="108">
        <v>2.875867680339057</v>
      </c>
      <c r="J26">
        <v>21.76942</v>
      </c>
      <c r="K26">
        <v>24.956569999999999</v>
      </c>
      <c r="L26">
        <v>24.597560000000001</v>
      </c>
      <c r="M26">
        <v>25.924869999999999</v>
      </c>
      <c r="N26" s="108">
        <v>24.312104999999999</v>
      </c>
      <c r="O26" s="108">
        <v>1.5462113089500409</v>
      </c>
      <c r="Q26">
        <v>39.939700000000002</v>
      </c>
      <c r="R26">
        <v>45.344659999999998</v>
      </c>
      <c r="S26">
        <v>43.436889999999998</v>
      </c>
      <c r="T26">
        <v>43.918750000000003</v>
      </c>
      <c r="U26" s="108">
        <v>43.16</v>
      </c>
      <c r="V26" s="108">
        <v>1.9871739380461881</v>
      </c>
      <c r="X26">
        <v>31.757549999999998</v>
      </c>
      <c r="Y26">
        <v>34.613950000000003</v>
      </c>
      <c r="Z26">
        <v>34.8949</v>
      </c>
      <c r="AA26">
        <v>35.688310000000001</v>
      </c>
      <c r="AB26" s="108">
        <v>34.238677500000001</v>
      </c>
      <c r="AC26" s="108">
        <v>1.4856720259763774</v>
      </c>
    </row>
    <row r="27" spans="1:29">
      <c r="A27" s="108"/>
      <c r="B27">
        <v>22</v>
      </c>
      <c r="C27">
        <v>49.951030000000003</v>
      </c>
      <c r="D27">
        <v>44.267429999999997</v>
      </c>
      <c r="E27">
        <v>45.967950000000002</v>
      </c>
      <c r="F27">
        <v>41.896030000000003</v>
      </c>
      <c r="G27" s="108">
        <v>45.520609999999998</v>
      </c>
      <c r="H27" s="108">
        <v>2.9383998511434761</v>
      </c>
      <c r="J27">
        <v>21.87677</v>
      </c>
      <c r="K27">
        <v>25.382429999999999</v>
      </c>
      <c r="L27">
        <v>24.29468</v>
      </c>
      <c r="M27">
        <v>25.514569999999999</v>
      </c>
      <c r="N27" s="108">
        <v>24.267112499999996</v>
      </c>
      <c r="O27" s="108">
        <v>1.4589877119491954</v>
      </c>
      <c r="Q27">
        <v>40.987009999999998</v>
      </c>
      <c r="R27">
        <v>46.49577</v>
      </c>
      <c r="S27">
        <v>44.690570000000001</v>
      </c>
      <c r="T27">
        <v>45.370069999999998</v>
      </c>
      <c r="U27" s="108">
        <v>44.385854999999999</v>
      </c>
      <c r="V27" s="108">
        <v>2.0655156159358863</v>
      </c>
      <c r="X27">
        <v>31.99</v>
      </c>
      <c r="Y27">
        <v>35.087409999999998</v>
      </c>
      <c r="Z27">
        <v>34.931370000000001</v>
      </c>
      <c r="AA27">
        <v>35.98386</v>
      </c>
      <c r="AB27" s="108">
        <v>34.498159999999999</v>
      </c>
      <c r="AC27" s="108">
        <v>1.5027522701862746</v>
      </c>
    </row>
    <row r="28" spans="1:29">
      <c r="A28" s="108"/>
      <c r="B28">
        <v>23</v>
      </c>
      <c r="C28">
        <v>50.616120000000002</v>
      </c>
      <c r="D28">
        <v>45.405299999999997</v>
      </c>
      <c r="E28">
        <v>46.447290000000002</v>
      </c>
      <c r="F28">
        <v>43.0608</v>
      </c>
      <c r="G28" s="108">
        <v>46.382377500000004</v>
      </c>
      <c r="H28" s="108">
        <v>2.734791889635984</v>
      </c>
      <c r="J28">
        <v>21.712599999999998</v>
      </c>
      <c r="K28">
        <v>25.938179999999999</v>
      </c>
      <c r="L28">
        <v>24.7986</v>
      </c>
      <c r="M28">
        <v>25.343440000000001</v>
      </c>
      <c r="N28" s="108">
        <v>24.448204999999998</v>
      </c>
      <c r="O28" s="108">
        <v>1.6300140013125659</v>
      </c>
      <c r="Q28">
        <v>42.104869999999998</v>
      </c>
      <c r="R28">
        <v>47.764490000000002</v>
      </c>
      <c r="S28">
        <v>45.734810000000003</v>
      </c>
      <c r="T28">
        <v>46.477960000000003</v>
      </c>
      <c r="U28" s="108">
        <v>45.520532500000002</v>
      </c>
      <c r="V28" s="108">
        <v>2.1014684056913056</v>
      </c>
      <c r="X28">
        <v>32.065869999999997</v>
      </c>
      <c r="Y28">
        <v>35.530479999999997</v>
      </c>
      <c r="Z28">
        <v>35.36515</v>
      </c>
      <c r="AA28">
        <v>36.214080000000003</v>
      </c>
      <c r="AB28" s="108">
        <v>34.793894999999999</v>
      </c>
      <c r="AC28" s="108">
        <v>1.606855280672471</v>
      </c>
    </row>
    <row r="29" spans="1:29">
      <c r="A29" s="108"/>
      <c r="B29">
        <v>24</v>
      </c>
      <c r="C29">
        <v>52.66621</v>
      </c>
      <c r="D29">
        <v>46.335850000000001</v>
      </c>
      <c r="E29">
        <v>48.425620000000002</v>
      </c>
      <c r="F29">
        <v>45.19435</v>
      </c>
      <c r="G29" s="108">
        <v>48.155507499999999</v>
      </c>
      <c r="H29" s="108">
        <v>2.8503949271668914</v>
      </c>
      <c r="J29">
        <v>22.399270000000001</v>
      </c>
      <c r="K29">
        <v>25.601099999999999</v>
      </c>
      <c r="L29">
        <v>25.370550000000001</v>
      </c>
      <c r="M29">
        <v>25.08653</v>
      </c>
      <c r="N29" s="108">
        <v>24.614362500000002</v>
      </c>
      <c r="O29" s="108">
        <v>1.2918056510825258</v>
      </c>
      <c r="Q29">
        <v>43.495690000000003</v>
      </c>
      <c r="R29">
        <v>49.325139999999998</v>
      </c>
      <c r="S29">
        <v>47.716270000000002</v>
      </c>
      <c r="T29">
        <v>47.229019999999998</v>
      </c>
      <c r="U29" s="108">
        <v>46.94153</v>
      </c>
      <c r="V29" s="108">
        <v>2.1353151117223872</v>
      </c>
      <c r="X29">
        <v>32.370510000000003</v>
      </c>
      <c r="Y29">
        <v>36.122970000000002</v>
      </c>
      <c r="Z29">
        <v>35.808700000000002</v>
      </c>
      <c r="AA29">
        <v>38.533929999999998</v>
      </c>
      <c r="AB29" s="108">
        <v>35.709027500000005</v>
      </c>
      <c r="AC29" s="108">
        <v>2.1969897719877403</v>
      </c>
    </row>
    <row r="30" spans="1:29">
      <c r="A30" s="108"/>
      <c r="B30">
        <v>25</v>
      </c>
      <c r="C30">
        <v>54.177489999999999</v>
      </c>
      <c r="D30">
        <v>46.78998</v>
      </c>
      <c r="E30">
        <v>49.440809999999999</v>
      </c>
      <c r="F30">
        <v>46.754669999999997</v>
      </c>
      <c r="G30" s="108">
        <v>49.290737499999999</v>
      </c>
      <c r="H30" s="108">
        <v>3.0244130914061245</v>
      </c>
      <c r="J30">
        <v>22.58475</v>
      </c>
      <c r="K30">
        <v>26.005579999999998</v>
      </c>
      <c r="L30">
        <v>25.64085</v>
      </c>
      <c r="M30">
        <v>25.22448</v>
      </c>
      <c r="N30" s="108">
        <v>24.863914999999999</v>
      </c>
      <c r="O30" s="108">
        <v>1.3445842464215469</v>
      </c>
      <c r="Q30">
        <v>45.649929999999998</v>
      </c>
      <c r="R30">
        <v>50.735489999999999</v>
      </c>
      <c r="S30">
        <v>49.273180000000004</v>
      </c>
      <c r="T30">
        <v>48.514330000000001</v>
      </c>
      <c r="U30" s="108">
        <v>48.543232500000002</v>
      </c>
      <c r="V30" s="108">
        <v>1.851408315990493</v>
      </c>
      <c r="X30">
        <v>33.448970000000003</v>
      </c>
      <c r="Y30">
        <v>37.720370000000003</v>
      </c>
      <c r="Z30">
        <v>37.637540000000001</v>
      </c>
      <c r="AA30">
        <v>39.78078</v>
      </c>
      <c r="AB30" s="108">
        <v>37.146915</v>
      </c>
      <c r="AC30" s="108">
        <v>2.3011739172050851</v>
      </c>
    </row>
    <row r="31" spans="1:29">
      <c r="A31" s="108"/>
      <c r="B31">
        <v>26</v>
      </c>
      <c r="C31">
        <v>55.585590000000003</v>
      </c>
      <c r="D31">
        <v>48.043190000000003</v>
      </c>
      <c r="E31">
        <v>50.477269999999997</v>
      </c>
      <c r="F31">
        <v>48.673900000000003</v>
      </c>
      <c r="G31" s="108">
        <v>50.694987500000003</v>
      </c>
      <c r="H31" s="108">
        <v>2.9615122144976462</v>
      </c>
      <c r="J31">
        <v>22.253329999999998</v>
      </c>
      <c r="K31">
        <v>26.095310000000001</v>
      </c>
      <c r="L31">
        <v>26.11383</v>
      </c>
      <c r="M31">
        <v>24.827290000000001</v>
      </c>
      <c r="N31" s="108">
        <v>24.82244</v>
      </c>
      <c r="O31" s="108">
        <v>1.5722782740024117</v>
      </c>
      <c r="Q31">
        <v>47.006999999999998</v>
      </c>
      <c r="R31">
        <v>51.923900000000003</v>
      </c>
      <c r="S31">
        <v>50.588120000000004</v>
      </c>
      <c r="T31">
        <v>50.337690000000002</v>
      </c>
      <c r="U31" s="108">
        <v>49.964177500000005</v>
      </c>
      <c r="V31" s="108">
        <v>1.8106785243711148</v>
      </c>
      <c r="X31">
        <v>34.750190000000003</v>
      </c>
      <c r="Y31">
        <v>39.232469999999999</v>
      </c>
      <c r="Z31">
        <v>38.498629999999999</v>
      </c>
      <c r="AA31">
        <v>40.609430000000003</v>
      </c>
      <c r="AB31" s="108">
        <v>38.272680000000001</v>
      </c>
      <c r="AC31" s="108">
        <v>2.1702872280645242</v>
      </c>
    </row>
    <row r="32" spans="1:29">
      <c r="A32" s="108"/>
      <c r="G32" s="108"/>
      <c r="H32" s="108"/>
      <c r="N32" s="108"/>
      <c r="O32" s="108"/>
    </row>
    <row r="33" spans="1:15">
      <c r="A33" s="108"/>
      <c r="G33" s="108"/>
      <c r="H33" s="108"/>
      <c r="N33" s="108"/>
      <c r="O33" s="108"/>
    </row>
    <row r="34" spans="1:15">
      <c r="N34" s="108"/>
      <c r="O34" s="108"/>
    </row>
    <row r="35" spans="1:15">
      <c r="A35" t="s">
        <v>319</v>
      </c>
      <c r="N35" s="108"/>
      <c r="O35" s="108"/>
    </row>
    <row r="36" spans="1:15">
      <c r="A36" t="s">
        <v>320</v>
      </c>
      <c r="N36" s="108"/>
      <c r="O36" s="108"/>
    </row>
    <row r="37" spans="1:15">
      <c r="N37" s="108"/>
      <c r="O37" s="108"/>
    </row>
    <row r="38" spans="1:15">
      <c r="A38" t="s">
        <v>321</v>
      </c>
      <c r="B38">
        <v>1</v>
      </c>
      <c r="N38" s="108"/>
      <c r="O38" s="108"/>
    </row>
    <row r="39" spans="1:15">
      <c r="A39" t="s">
        <v>322</v>
      </c>
      <c r="B39">
        <v>1</v>
      </c>
    </row>
    <row r="40" spans="1:15">
      <c r="A40" t="s">
        <v>323</v>
      </c>
      <c r="B40">
        <v>0.05</v>
      </c>
    </row>
    <row r="42" spans="1:15">
      <c r="A42" t="s">
        <v>324</v>
      </c>
      <c r="B42" t="s">
        <v>325</v>
      </c>
      <c r="C42" t="s">
        <v>326</v>
      </c>
      <c r="D42" t="s">
        <v>327</v>
      </c>
      <c r="E42" t="s">
        <v>328</v>
      </c>
      <c r="F42" t="s">
        <v>329</v>
      </c>
    </row>
    <row r="43" spans="1:15">
      <c r="A43" t="s">
        <v>330</v>
      </c>
      <c r="B43">
        <v>-5.2930000000000001</v>
      </c>
      <c r="C43" t="s">
        <v>331</v>
      </c>
      <c r="D43" t="s">
        <v>11</v>
      </c>
      <c r="E43" t="s">
        <v>22</v>
      </c>
      <c r="F43">
        <v>7.0000000000000001E-3</v>
      </c>
      <c r="G43" t="s">
        <v>332</v>
      </c>
    </row>
    <row r="45" spans="1:15">
      <c r="A45" t="s">
        <v>333</v>
      </c>
      <c r="B45" t="s">
        <v>334</v>
      </c>
      <c r="C45" t="s">
        <v>335</v>
      </c>
      <c r="D45" t="s">
        <v>325</v>
      </c>
      <c r="E45" t="s">
        <v>336</v>
      </c>
      <c r="F45" t="s">
        <v>337</v>
      </c>
      <c r="G45" t="s">
        <v>338</v>
      </c>
      <c r="H45" t="s">
        <v>339</v>
      </c>
      <c r="I45" t="s">
        <v>340</v>
      </c>
    </row>
    <row r="46" spans="1:15">
      <c r="A46" t="s">
        <v>330</v>
      </c>
      <c r="B46">
        <v>21.96</v>
      </c>
      <c r="C46">
        <v>27.25</v>
      </c>
      <c r="D46">
        <v>-5.2930000000000001</v>
      </c>
      <c r="E46">
        <v>1.921</v>
      </c>
      <c r="F46">
        <v>25</v>
      </c>
      <c r="G46">
        <v>25</v>
      </c>
      <c r="H46">
        <v>2.7549999999999999</v>
      </c>
      <c r="I46">
        <v>96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7"/>
  <sheetViews>
    <sheetView zoomScale="62" workbookViewId="0">
      <selection activeCell="Q24" sqref="Q24"/>
    </sheetView>
  </sheetViews>
  <sheetFormatPr baseColWidth="10" defaultRowHeight="16"/>
  <cols>
    <col min="2" max="2" width="25" customWidth="1"/>
    <col min="4" max="4" width="13.33203125" customWidth="1"/>
  </cols>
  <sheetData>
    <row r="1" spans="1:2">
      <c r="A1" s="67" t="s">
        <v>300</v>
      </c>
    </row>
    <row r="3" spans="1:2">
      <c r="A3" s="67" t="s">
        <v>299</v>
      </c>
    </row>
    <row r="4" spans="1:2">
      <c r="A4" s="11" t="s">
        <v>144</v>
      </c>
      <c r="B4" s="11"/>
    </row>
    <row r="5" spans="1:2" ht="19">
      <c r="A5" s="11">
        <v>1</v>
      </c>
      <c r="B5" t="s">
        <v>153</v>
      </c>
    </row>
    <row r="6" spans="1:2" ht="19">
      <c r="A6" s="11">
        <v>2</v>
      </c>
      <c r="B6" t="s">
        <v>154</v>
      </c>
    </row>
    <row r="7" spans="1:2" ht="20">
      <c r="A7" s="11">
        <v>3</v>
      </c>
      <c r="B7" t="s">
        <v>168</v>
      </c>
    </row>
    <row r="8" spans="1:2" ht="20">
      <c r="A8" s="11">
        <v>4</v>
      </c>
      <c r="B8" t="s">
        <v>169</v>
      </c>
    </row>
    <row r="9" spans="1:2" ht="19">
      <c r="A9" s="11">
        <v>5</v>
      </c>
      <c r="B9" t="s">
        <v>157</v>
      </c>
    </row>
    <row r="10" spans="1:2" ht="19">
      <c r="A10" s="11">
        <v>6</v>
      </c>
      <c r="B10" t="s">
        <v>297</v>
      </c>
    </row>
    <row r="11" spans="1:2" ht="20">
      <c r="A11" s="11">
        <v>7</v>
      </c>
      <c r="B11" t="s">
        <v>170</v>
      </c>
    </row>
    <row r="12" spans="1:2" ht="20">
      <c r="A12" s="11">
        <v>8</v>
      </c>
      <c r="B12" t="s">
        <v>171</v>
      </c>
    </row>
    <row r="28" ht="109" customHeight="1"/>
    <row r="29" ht="136" customHeight="1"/>
    <row r="31" ht="80" customHeight="1"/>
    <row r="33" spans="1:8" ht="80" customHeight="1"/>
    <row r="34" spans="1:8" ht="272" customHeight="1"/>
    <row r="35" spans="1:8" ht="65" customHeight="1"/>
    <row r="36" spans="1:8" ht="148" customHeight="1">
      <c r="A36" s="104" t="s">
        <v>298</v>
      </c>
      <c r="C36" s="11"/>
    </row>
    <row r="37" spans="1:8">
      <c r="A37" s="11" t="s">
        <v>144</v>
      </c>
      <c r="B37" s="11"/>
    </row>
    <row r="38" spans="1:8" ht="19">
      <c r="A38" s="11">
        <v>1</v>
      </c>
      <c r="B38" t="s">
        <v>153</v>
      </c>
    </row>
    <row r="39" spans="1:8" ht="19">
      <c r="A39" s="11">
        <v>2</v>
      </c>
      <c r="B39" t="s">
        <v>154</v>
      </c>
    </row>
    <row r="40" spans="1:8" ht="20">
      <c r="A40" s="11">
        <v>3</v>
      </c>
      <c r="B40" t="s">
        <v>155</v>
      </c>
    </row>
    <row r="41" spans="1:8" ht="20">
      <c r="A41" s="11">
        <v>4</v>
      </c>
      <c r="B41" t="s">
        <v>156</v>
      </c>
    </row>
    <row r="42" spans="1:8" ht="19">
      <c r="A42" s="11">
        <v>5</v>
      </c>
      <c r="B42" t="s">
        <v>157</v>
      </c>
    </row>
    <row r="43" spans="1:8" ht="19">
      <c r="A43" s="11">
        <v>6</v>
      </c>
      <c r="B43" t="s">
        <v>297</v>
      </c>
    </row>
    <row r="44" spans="1:8" ht="20">
      <c r="A44" s="11">
        <v>7</v>
      </c>
      <c r="B44" t="s">
        <v>158</v>
      </c>
      <c r="H44" s="103"/>
    </row>
    <row r="45" spans="1:8" ht="20">
      <c r="A45" s="11">
        <v>8</v>
      </c>
      <c r="B45" t="s">
        <v>159</v>
      </c>
    </row>
    <row r="78" spans="1:2">
      <c r="A78" s="104"/>
    </row>
    <row r="79" spans="1:2">
      <c r="A79" s="11"/>
      <c r="B79" s="11"/>
    </row>
    <row r="80" spans="1:2">
      <c r="A80" s="11"/>
    </row>
    <row r="81" spans="1:4">
      <c r="A81" s="11"/>
    </row>
    <row r="82" spans="1:4">
      <c r="A82" s="11"/>
    </row>
    <row r="83" spans="1:4">
      <c r="A83" s="11"/>
    </row>
    <row r="84" spans="1:4">
      <c r="A84" s="11"/>
    </row>
    <row r="85" spans="1:4">
      <c r="A85" s="11"/>
    </row>
    <row r="86" spans="1:4">
      <c r="A86" s="11"/>
      <c r="D86" s="103"/>
    </row>
    <row r="87" spans="1:4">
      <c r="A87" s="11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"/>
  <sheetViews>
    <sheetView topLeftCell="A2" workbookViewId="0">
      <selection activeCell="D69" sqref="D69"/>
    </sheetView>
  </sheetViews>
  <sheetFormatPr baseColWidth="10" defaultRowHeight="14"/>
  <cols>
    <col min="1" max="1" width="10.83203125" style="16"/>
    <col min="2" max="2" width="24.83203125" style="16" customWidth="1"/>
    <col min="3" max="16384" width="10.83203125" style="16"/>
  </cols>
  <sheetData>
    <row r="1" spans="1:2">
      <c r="A1" s="22" t="s">
        <v>148</v>
      </c>
    </row>
    <row r="3" spans="1:2">
      <c r="A3" s="34" t="s">
        <v>144</v>
      </c>
      <c r="B3" s="34"/>
    </row>
    <row r="4" spans="1:2">
      <c r="A4" s="34">
        <v>1</v>
      </c>
      <c r="B4" s="16" t="s">
        <v>150</v>
      </c>
    </row>
    <row r="5" spans="1:2" ht="16">
      <c r="A5" s="34">
        <v>2</v>
      </c>
      <c r="B5" s="16" t="s">
        <v>253</v>
      </c>
    </row>
    <row r="6" spans="1:2" ht="16">
      <c r="A6" s="34">
        <v>3</v>
      </c>
      <c r="B6" s="16" t="s">
        <v>253</v>
      </c>
    </row>
    <row r="7" spans="1:2" ht="16">
      <c r="A7" s="34">
        <v>4</v>
      </c>
      <c r="B7" s="16" t="s">
        <v>254</v>
      </c>
    </row>
    <row r="8" spans="1:2" ht="16">
      <c r="A8" s="34">
        <v>5</v>
      </c>
      <c r="B8" s="16" t="s">
        <v>254</v>
      </c>
    </row>
    <row r="9" spans="1:2">
      <c r="A9" s="34">
        <v>6</v>
      </c>
      <c r="B9" s="16" t="s">
        <v>151</v>
      </c>
    </row>
    <row r="10" spans="1:2">
      <c r="A10" s="34">
        <v>7</v>
      </c>
      <c r="B10" s="16" t="s">
        <v>151</v>
      </c>
    </row>
    <row r="11" spans="1:2">
      <c r="A11" s="34">
        <v>8</v>
      </c>
      <c r="B11" s="16" t="s">
        <v>152</v>
      </c>
    </row>
    <row r="12" spans="1:2">
      <c r="A12" s="34">
        <v>9</v>
      </c>
      <c r="B12" s="16" t="s">
        <v>152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2"/>
  <sheetViews>
    <sheetView workbookViewId="0">
      <selection activeCell="C42" sqref="C42"/>
    </sheetView>
  </sheetViews>
  <sheetFormatPr baseColWidth="10" defaultRowHeight="14"/>
  <cols>
    <col min="1" max="1" width="10.83203125" style="16"/>
    <col min="2" max="2" width="24.33203125" style="16" customWidth="1"/>
    <col min="3" max="16384" width="10.83203125" style="16"/>
  </cols>
  <sheetData>
    <row r="1" spans="1:2">
      <c r="A1" s="22" t="s">
        <v>163</v>
      </c>
    </row>
    <row r="3" spans="1:2">
      <c r="A3" s="34" t="s">
        <v>144</v>
      </c>
      <c r="B3" s="34"/>
    </row>
    <row r="4" spans="1:2" ht="16">
      <c r="A4" s="34">
        <v>1</v>
      </c>
      <c r="B4" s="16" t="s">
        <v>255</v>
      </c>
    </row>
    <row r="5" spans="1:2" ht="16">
      <c r="A5" s="34">
        <v>2</v>
      </c>
      <c r="B5" s="16" t="s">
        <v>255</v>
      </c>
    </row>
    <row r="6" spans="1:2" ht="16">
      <c r="A6" s="34">
        <v>3</v>
      </c>
      <c r="B6" s="16" t="s">
        <v>256</v>
      </c>
    </row>
    <row r="7" spans="1:2" ht="16">
      <c r="A7" s="34">
        <v>4</v>
      </c>
      <c r="B7" s="16" t="s">
        <v>257</v>
      </c>
    </row>
    <row r="8" spans="1:2" ht="16">
      <c r="A8" s="34">
        <v>5</v>
      </c>
      <c r="B8" s="16" t="s">
        <v>258</v>
      </c>
    </row>
    <row r="9" spans="1:2" ht="16">
      <c r="A9" s="34">
        <v>6</v>
      </c>
      <c r="B9" s="16" t="s">
        <v>259</v>
      </c>
    </row>
    <row r="10" spans="1:2" ht="16">
      <c r="A10" s="34">
        <v>7</v>
      </c>
      <c r="B10" s="16" t="s">
        <v>260</v>
      </c>
    </row>
    <row r="11" spans="1:2" ht="16">
      <c r="A11" s="34">
        <v>8</v>
      </c>
      <c r="B11" s="16" t="s">
        <v>261</v>
      </c>
    </row>
    <row r="12" spans="1:2" ht="16">
      <c r="A12" s="34">
        <v>9</v>
      </c>
      <c r="B12" s="16" t="s">
        <v>262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4"/>
  <sheetViews>
    <sheetView workbookViewId="0">
      <selection activeCell="E16" sqref="E16"/>
    </sheetView>
  </sheetViews>
  <sheetFormatPr baseColWidth="10" defaultRowHeight="14"/>
  <cols>
    <col min="1" max="16384" width="10.83203125" style="16"/>
  </cols>
  <sheetData>
    <row r="1" spans="1:2">
      <c r="A1" s="22" t="s">
        <v>268</v>
      </c>
    </row>
    <row r="5" spans="1:2">
      <c r="A5" s="34" t="s">
        <v>144</v>
      </c>
      <c r="B5" s="34"/>
    </row>
    <row r="6" spans="1:2" ht="15">
      <c r="A6" s="34">
        <v>1</v>
      </c>
      <c r="B6" s="16" t="s">
        <v>269</v>
      </c>
    </row>
    <row r="7" spans="1:2" ht="16">
      <c r="A7" s="34">
        <v>2</v>
      </c>
      <c r="B7" s="16" t="s">
        <v>270</v>
      </c>
    </row>
    <row r="8" spans="1:2" ht="16">
      <c r="A8" s="34">
        <v>3</v>
      </c>
      <c r="B8" s="16" t="s">
        <v>271</v>
      </c>
    </row>
    <row r="9" spans="1:2" ht="16">
      <c r="A9" s="34">
        <v>4</v>
      </c>
      <c r="B9" s="16" t="s">
        <v>257</v>
      </c>
    </row>
    <row r="10" spans="1:2" ht="16">
      <c r="A10" s="34">
        <v>5</v>
      </c>
      <c r="B10" s="16" t="s">
        <v>258</v>
      </c>
    </row>
    <row r="11" spans="1:2" ht="16">
      <c r="A11" s="34">
        <v>6</v>
      </c>
      <c r="B11" s="16" t="s">
        <v>259</v>
      </c>
    </row>
    <row r="12" spans="1:2" ht="16">
      <c r="A12" s="34">
        <v>7</v>
      </c>
      <c r="B12" s="16" t="s">
        <v>260</v>
      </c>
    </row>
    <row r="13" spans="1:2" ht="16">
      <c r="A13" s="34">
        <v>8</v>
      </c>
      <c r="B13" s="16" t="s">
        <v>261</v>
      </c>
    </row>
    <row r="14" spans="1:2" ht="16">
      <c r="A14" s="34">
        <v>9</v>
      </c>
      <c r="B14" s="16" t="s">
        <v>262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4"/>
  <sheetViews>
    <sheetView workbookViewId="0">
      <selection activeCell="K31" sqref="K31"/>
    </sheetView>
  </sheetViews>
  <sheetFormatPr baseColWidth="10" defaultRowHeight="14"/>
  <cols>
    <col min="1" max="1" width="10.83203125" style="16"/>
    <col min="2" max="2" width="24.5" style="16" customWidth="1"/>
    <col min="3" max="16384" width="10.83203125" style="16"/>
  </cols>
  <sheetData>
    <row r="1" spans="1:12">
      <c r="A1" s="22" t="s">
        <v>164</v>
      </c>
    </row>
    <row r="3" spans="1:12">
      <c r="A3" s="34" t="s">
        <v>144</v>
      </c>
      <c r="B3" s="34"/>
    </row>
    <row r="4" spans="1:12" ht="16">
      <c r="A4" s="34">
        <v>1</v>
      </c>
      <c r="B4" s="16" t="s">
        <v>270</v>
      </c>
    </row>
    <row r="5" spans="1:12" ht="16">
      <c r="A5" s="34">
        <v>2</v>
      </c>
      <c r="B5" s="16" t="s">
        <v>270</v>
      </c>
    </row>
    <row r="6" spans="1:12" ht="16">
      <c r="A6" s="34">
        <v>3</v>
      </c>
      <c r="B6" s="16" t="s">
        <v>258</v>
      </c>
    </row>
    <row r="7" spans="1:12" ht="16">
      <c r="A7" s="34">
        <v>4</v>
      </c>
      <c r="B7" s="16" t="s">
        <v>258</v>
      </c>
    </row>
    <row r="8" spans="1:12" ht="16">
      <c r="A8" s="34">
        <v>5</v>
      </c>
      <c r="B8" s="16" t="s">
        <v>272</v>
      </c>
    </row>
    <row r="9" spans="1:12" ht="16">
      <c r="A9" s="34">
        <v>6</v>
      </c>
      <c r="B9" s="16" t="s">
        <v>272</v>
      </c>
    </row>
    <row r="10" spans="1:12" ht="16">
      <c r="A10" s="34">
        <v>7</v>
      </c>
      <c r="B10" s="16" t="s">
        <v>273</v>
      </c>
    </row>
    <row r="11" spans="1:12" ht="16">
      <c r="A11" s="34">
        <v>8</v>
      </c>
      <c r="B11" s="16" t="s">
        <v>273</v>
      </c>
      <c r="K11" s="34"/>
      <c r="L11" s="34"/>
    </row>
    <row r="12" spans="1:12">
      <c r="A12" s="34"/>
      <c r="K12" s="34"/>
      <c r="L12" s="34"/>
    </row>
    <row r="13" spans="1:12">
      <c r="K13" s="34"/>
    </row>
    <row r="14" spans="1:12">
      <c r="K14" s="34"/>
    </row>
    <row r="15" spans="1:12">
      <c r="K15" s="34"/>
    </row>
    <row r="16" spans="1:12">
      <c r="K16" s="34"/>
    </row>
    <row r="17" spans="11:11">
      <c r="K17" s="34"/>
    </row>
    <row r="18" spans="11:11">
      <c r="K18" s="34"/>
    </row>
    <row r="19" spans="11:11">
      <c r="K19" s="34"/>
    </row>
    <row r="20" spans="11:11">
      <c r="K20" s="34"/>
    </row>
    <row r="21" spans="11:11">
      <c r="K21" s="34"/>
    </row>
    <row r="22" spans="11:11">
      <c r="K22" s="34"/>
    </row>
    <row r="23" spans="11:11">
      <c r="K23" s="34"/>
    </row>
    <row r="24" spans="11:11">
      <c r="K24" s="34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0"/>
  <sheetViews>
    <sheetView workbookViewId="0">
      <selection activeCell="B5" sqref="B5"/>
    </sheetView>
  </sheetViews>
  <sheetFormatPr baseColWidth="10" defaultRowHeight="16"/>
  <cols>
    <col min="1" max="1" width="10.83203125" style="17"/>
    <col min="2" max="2" width="32.1640625" style="17" customWidth="1"/>
    <col min="3" max="16384" width="10.83203125" style="17"/>
  </cols>
  <sheetData>
    <row r="1" spans="1:2">
      <c r="A1" s="22" t="s">
        <v>301</v>
      </c>
    </row>
    <row r="3" spans="1:2">
      <c r="A3" s="34" t="s">
        <v>144</v>
      </c>
      <c r="B3" s="34"/>
    </row>
    <row r="4" spans="1:2">
      <c r="A4" s="34">
        <v>1</v>
      </c>
      <c r="B4" s="16" t="s">
        <v>283</v>
      </c>
    </row>
    <row r="5" spans="1:2">
      <c r="A5" s="34">
        <v>2</v>
      </c>
      <c r="B5" s="16" t="s">
        <v>274</v>
      </c>
    </row>
    <row r="6" spans="1:2">
      <c r="A6" s="34">
        <v>3</v>
      </c>
      <c r="B6" s="16" t="s">
        <v>275</v>
      </c>
    </row>
    <row r="7" spans="1:2">
      <c r="A7" s="34">
        <v>4</v>
      </c>
      <c r="B7" s="16" t="s">
        <v>276</v>
      </c>
    </row>
    <row r="9" spans="1:2">
      <c r="A9" s="34">
        <v>5</v>
      </c>
      <c r="B9" s="16" t="s">
        <v>282</v>
      </c>
    </row>
    <row r="10" spans="1:2">
      <c r="A10" s="34">
        <v>6</v>
      </c>
      <c r="B10" s="16" t="s">
        <v>277</v>
      </c>
    </row>
    <row r="11" spans="1:2">
      <c r="A11" s="34">
        <v>7</v>
      </c>
      <c r="B11" s="16" t="s">
        <v>278</v>
      </c>
    </row>
    <row r="12" spans="1:2">
      <c r="A12" s="34">
        <v>8</v>
      </c>
      <c r="B12" s="16" t="s">
        <v>279</v>
      </c>
    </row>
    <row r="14" spans="1:2">
      <c r="A14" s="34">
        <v>9</v>
      </c>
      <c r="B14" s="16" t="s">
        <v>251</v>
      </c>
    </row>
    <row r="15" spans="1:2">
      <c r="A15" s="34">
        <v>10</v>
      </c>
      <c r="B15" s="16" t="s">
        <v>280</v>
      </c>
    </row>
    <row r="16" spans="1:2">
      <c r="A16" s="34">
        <v>11</v>
      </c>
      <c r="B16" s="16" t="s">
        <v>281</v>
      </c>
    </row>
    <row r="18" spans="1:2">
      <c r="A18" s="34">
        <v>12</v>
      </c>
      <c r="B18" s="16" t="s">
        <v>252</v>
      </c>
    </row>
    <row r="19" spans="1:2">
      <c r="A19" s="34">
        <v>13</v>
      </c>
      <c r="B19" s="16" t="s">
        <v>284</v>
      </c>
    </row>
    <row r="20" spans="1:2">
      <c r="A20" s="34">
        <v>14</v>
      </c>
      <c r="B20" s="16" t="s">
        <v>285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13"/>
  <sheetViews>
    <sheetView workbookViewId="0"/>
  </sheetViews>
  <sheetFormatPr baseColWidth="10" defaultRowHeight="16"/>
  <cols>
    <col min="2" max="2" width="31" customWidth="1"/>
  </cols>
  <sheetData>
    <row r="1" spans="1:2">
      <c r="A1" s="68" t="s">
        <v>523</v>
      </c>
    </row>
    <row r="2" spans="1:2">
      <c r="A2" s="66"/>
    </row>
    <row r="3" spans="1:2">
      <c r="A3" s="67" t="s">
        <v>198</v>
      </c>
      <c r="B3" t="s">
        <v>296</v>
      </c>
    </row>
    <row r="4" spans="1:2" ht="20">
      <c r="A4" s="11">
        <v>1</v>
      </c>
      <c r="B4" s="13" t="s">
        <v>201</v>
      </c>
    </row>
    <row r="5" spans="1:2" ht="20">
      <c r="A5" s="11">
        <v>2</v>
      </c>
      <c r="B5" s="13" t="s">
        <v>201</v>
      </c>
    </row>
    <row r="6" spans="1:2" ht="20">
      <c r="A6" s="11">
        <v>3</v>
      </c>
      <c r="B6" s="13" t="s">
        <v>202</v>
      </c>
    </row>
    <row r="7" spans="1:2" ht="20">
      <c r="A7" s="11">
        <v>4</v>
      </c>
      <c r="B7" s="13" t="s">
        <v>202</v>
      </c>
    </row>
    <row r="8" spans="1:2" ht="20">
      <c r="A8" s="11">
        <v>5</v>
      </c>
      <c r="B8" s="13" t="s">
        <v>203</v>
      </c>
    </row>
    <row r="9" spans="1:2" ht="20">
      <c r="A9" s="11">
        <v>6</v>
      </c>
      <c r="B9" s="13" t="s">
        <v>203</v>
      </c>
    </row>
    <row r="10" spans="1:2" ht="20">
      <c r="A10" s="11">
        <v>7</v>
      </c>
      <c r="B10" s="13" t="s">
        <v>204</v>
      </c>
    </row>
    <row r="11" spans="1:2" ht="20">
      <c r="A11" s="11">
        <v>8</v>
      </c>
      <c r="B11" s="13" t="s">
        <v>204</v>
      </c>
    </row>
    <row r="12" spans="1:2" ht="20">
      <c r="A12" s="11">
        <v>9</v>
      </c>
      <c r="B12" s="13" t="s">
        <v>205</v>
      </c>
    </row>
    <row r="13" spans="1:2" ht="20">
      <c r="A13" s="11">
        <v>10</v>
      </c>
      <c r="B13" s="13" t="s">
        <v>205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6"/>
  <sheetViews>
    <sheetView zoomScale="125" zoomScaleNormal="125" zoomScalePageLayoutView="125" workbookViewId="0"/>
  </sheetViews>
  <sheetFormatPr baseColWidth="10" defaultRowHeight="16"/>
  <cols>
    <col min="2" max="2" width="24" customWidth="1"/>
  </cols>
  <sheetData>
    <row r="1" spans="1:2">
      <c r="A1" s="67" t="s">
        <v>167</v>
      </c>
    </row>
    <row r="4" spans="1:2">
      <c r="A4" s="11" t="s">
        <v>144</v>
      </c>
    </row>
    <row r="5" spans="1:2" ht="19">
      <c r="A5" s="11">
        <v>1</v>
      </c>
      <c r="B5" s="13" t="s">
        <v>153</v>
      </c>
    </row>
    <row r="6" spans="1:2" ht="19">
      <c r="A6" s="11">
        <v>2</v>
      </c>
      <c r="B6" s="13" t="s">
        <v>154</v>
      </c>
    </row>
    <row r="7" spans="1:2" ht="20">
      <c r="A7" s="11">
        <v>3</v>
      </c>
      <c r="B7" s="13" t="s">
        <v>168</v>
      </c>
    </row>
    <row r="8" spans="1:2" ht="20">
      <c r="A8" s="11">
        <v>4</v>
      </c>
      <c r="B8" s="13" t="s">
        <v>169</v>
      </c>
    </row>
    <row r="9" spans="1:2" ht="19">
      <c r="A9" s="11">
        <v>5</v>
      </c>
      <c r="B9" s="13" t="s">
        <v>172</v>
      </c>
    </row>
    <row r="10" spans="1:2" ht="19">
      <c r="A10" s="11">
        <v>6</v>
      </c>
      <c r="B10" s="13" t="s">
        <v>173</v>
      </c>
    </row>
    <row r="11" spans="1:2" ht="20">
      <c r="A11" s="11">
        <v>7</v>
      </c>
      <c r="B11" s="13" t="s">
        <v>170</v>
      </c>
    </row>
    <row r="12" spans="1:2" ht="20">
      <c r="A12" s="11">
        <v>8</v>
      </c>
      <c r="B12" s="13" t="s">
        <v>171</v>
      </c>
    </row>
    <row r="13" spans="1:2" ht="20">
      <c r="A13" s="11">
        <v>9</v>
      </c>
      <c r="B13" s="13" t="s">
        <v>155</v>
      </c>
    </row>
    <row r="14" spans="1:2" ht="20">
      <c r="A14" s="11">
        <v>10</v>
      </c>
      <c r="B14" s="13" t="s">
        <v>156</v>
      </c>
    </row>
    <row r="15" spans="1:2" ht="20">
      <c r="A15" s="11">
        <v>11</v>
      </c>
      <c r="B15" s="13" t="s">
        <v>158</v>
      </c>
    </row>
    <row r="16" spans="1:2" ht="20">
      <c r="A16" s="11">
        <v>12</v>
      </c>
      <c r="B16" s="13" t="s">
        <v>159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3"/>
  <sheetViews>
    <sheetView workbookViewId="0">
      <selection activeCell="I46" sqref="I46"/>
    </sheetView>
  </sheetViews>
  <sheetFormatPr baseColWidth="10" defaultRowHeight="14"/>
  <cols>
    <col min="1" max="1" width="10.83203125" style="16"/>
    <col min="2" max="2" width="35.83203125" style="16" customWidth="1"/>
    <col min="3" max="16384" width="10.83203125" style="16"/>
  </cols>
  <sheetData>
    <row r="1" spans="1:2">
      <c r="A1" s="22" t="s">
        <v>289</v>
      </c>
    </row>
    <row r="4" spans="1:2">
      <c r="A4" s="34" t="s">
        <v>144</v>
      </c>
      <c r="B4" s="34"/>
    </row>
    <row r="5" spans="1:2" ht="16">
      <c r="A5" s="34">
        <v>1</v>
      </c>
      <c r="B5" s="16" t="s">
        <v>290</v>
      </c>
    </row>
    <row r="6" spans="1:2" ht="16">
      <c r="A6" s="34">
        <v>2</v>
      </c>
      <c r="B6" s="16" t="s">
        <v>290</v>
      </c>
    </row>
    <row r="7" spans="1:2" ht="16">
      <c r="A7" s="34">
        <v>3</v>
      </c>
      <c r="B7" s="16" t="s">
        <v>291</v>
      </c>
    </row>
    <row r="8" spans="1:2" ht="16">
      <c r="A8" s="34">
        <v>4</v>
      </c>
      <c r="B8" s="16" t="s">
        <v>291</v>
      </c>
    </row>
    <row r="9" spans="1:2" ht="16">
      <c r="A9" s="34">
        <v>5</v>
      </c>
      <c r="B9" s="16" t="s">
        <v>292</v>
      </c>
    </row>
    <row r="10" spans="1:2" ht="16">
      <c r="A10" s="34">
        <v>6</v>
      </c>
      <c r="B10" s="16" t="s">
        <v>292</v>
      </c>
    </row>
    <row r="11" spans="1:2" ht="16">
      <c r="A11" s="34">
        <v>7</v>
      </c>
      <c r="B11" s="16" t="s">
        <v>293</v>
      </c>
    </row>
    <row r="12" spans="1:2" ht="16">
      <c r="A12" s="34">
        <v>8</v>
      </c>
      <c r="B12" s="16" t="s">
        <v>293</v>
      </c>
    </row>
    <row r="13" spans="1:2">
      <c r="A13" s="34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0"/>
  <sheetViews>
    <sheetView zoomScale="93" workbookViewId="0">
      <selection activeCell="C44" sqref="C44"/>
    </sheetView>
  </sheetViews>
  <sheetFormatPr baseColWidth="10" defaultRowHeight="14"/>
  <cols>
    <col min="1" max="1" width="27.83203125" style="16" customWidth="1"/>
    <col min="2" max="2" width="23" style="16" customWidth="1"/>
    <col min="3" max="3" width="24.83203125" style="16" customWidth="1"/>
    <col min="4" max="4" width="16.6640625" style="16" customWidth="1"/>
    <col min="5" max="16384" width="10.83203125" style="16"/>
  </cols>
  <sheetData>
    <row r="1" spans="1:5">
      <c r="A1" s="22" t="s">
        <v>87</v>
      </c>
    </row>
    <row r="3" spans="1:5">
      <c r="A3" s="22"/>
      <c r="B3" s="123" t="s">
        <v>107</v>
      </c>
      <c r="C3" s="123"/>
      <c r="D3" s="16" t="s">
        <v>248</v>
      </c>
    </row>
    <row r="4" spans="1:5">
      <c r="A4" s="26" t="s">
        <v>92</v>
      </c>
      <c r="B4" s="72" t="s">
        <v>108</v>
      </c>
      <c r="C4" s="69" t="s">
        <v>89</v>
      </c>
      <c r="D4" s="72" t="s">
        <v>109</v>
      </c>
      <c r="E4" s="22" t="s">
        <v>93</v>
      </c>
    </row>
    <row r="5" spans="1:5">
      <c r="A5" s="22" t="s">
        <v>94</v>
      </c>
      <c r="B5" s="31">
        <v>16</v>
      </c>
      <c r="C5" s="31">
        <v>0</v>
      </c>
      <c r="D5" s="31">
        <f>(B5/B5)*100</f>
        <v>100</v>
      </c>
      <c r="E5" s="31">
        <f>(C5/16)*100</f>
        <v>0</v>
      </c>
    </row>
    <row r="6" spans="1:5">
      <c r="A6" s="22" t="s">
        <v>95</v>
      </c>
      <c r="B6" s="31">
        <v>12</v>
      </c>
      <c r="C6" s="31">
        <v>0</v>
      </c>
      <c r="D6" s="31">
        <f>(B6/B6)*100</f>
        <v>100</v>
      </c>
      <c r="E6" s="31">
        <f>(C6/12)*100</f>
        <v>0</v>
      </c>
    </row>
    <row r="7" spans="1:5">
      <c r="A7" s="22" t="s">
        <v>99</v>
      </c>
      <c r="B7" s="31">
        <v>14</v>
      </c>
      <c r="C7" s="31">
        <v>0</v>
      </c>
      <c r="D7" s="31">
        <f>AVERAGE(D5:D6)</f>
        <v>100</v>
      </c>
      <c r="E7" s="31">
        <f>AVERAGE(E5:E6)</f>
        <v>0</v>
      </c>
    </row>
    <row r="8" spans="1:5">
      <c r="A8" s="22" t="s">
        <v>98</v>
      </c>
      <c r="B8" s="31">
        <v>18</v>
      </c>
      <c r="C8" s="31">
        <v>0</v>
      </c>
      <c r="D8" s="31">
        <f>AVERAGE(D6:D7)</f>
        <v>100</v>
      </c>
      <c r="E8" s="31">
        <f>STDEVPA(E5:E6)</f>
        <v>0</v>
      </c>
    </row>
    <row r="9" spans="1:5">
      <c r="A9" s="22" t="s">
        <v>106</v>
      </c>
      <c r="B9" s="31">
        <f>SUM(B5:B8)</f>
        <v>60</v>
      </c>
      <c r="C9" s="31">
        <f>SUM(C5:C6)</f>
        <v>0</v>
      </c>
      <c r="D9" s="31">
        <f>AVERAGE(D7:D8)</f>
        <v>100</v>
      </c>
      <c r="E9" s="31">
        <f>STDEVPA(E6:E7)</f>
        <v>0</v>
      </c>
    </row>
    <row r="10" spans="1:5">
      <c r="D10" s="31"/>
      <c r="E10" s="31"/>
    </row>
    <row r="11" spans="1:5">
      <c r="A11" s="22"/>
      <c r="B11" s="123" t="s">
        <v>107</v>
      </c>
      <c r="C11" s="123"/>
      <c r="D11" s="16" t="s">
        <v>248</v>
      </c>
      <c r="E11" s="31"/>
    </row>
    <row r="12" spans="1:5">
      <c r="A12" s="26" t="s">
        <v>97</v>
      </c>
      <c r="B12" s="48" t="s">
        <v>108</v>
      </c>
      <c r="C12" s="69" t="s">
        <v>89</v>
      </c>
      <c r="D12" s="34" t="s">
        <v>109</v>
      </c>
      <c r="E12" s="69" t="s">
        <v>93</v>
      </c>
    </row>
    <row r="13" spans="1:5">
      <c r="A13" s="22" t="s">
        <v>100</v>
      </c>
      <c r="B13" s="31">
        <v>30</v>
      </c>
      <c r="C13" s="31">
        <v>12</v>
      </c>
      <c r="D13" s="85">
        <f>(B13/42)*100</f>
        <v>71.428571428571431</v>
      </c>
      <c r="E13" s="85">
        <f>(C13/42)*100</f>
        <v>28.571428571428569</v>
      </c>
    </row>
    <row r="14" spans="1:5">
      <c r="A14" s="22" t="s">
        <v>103</v>
      </c>
      <c r="B14" s="31">
        <v>21</v>
      </c>
      <c r="C14" s="31">
        <v>7</v>
      </c>
      <c r="D14" s="85">
        <f>(B14/28)*100</f>
        <v>75</v>
      </c>
      <c r="E14" s="85">
        <f>(C14/28)*100</f>
        <v>25</v>
      </c>
    </row>
    <row r="15" spans="1:5">
      <c r="A15" s="22" t="s">
        <v>104</v>
      </c>
      <c r="B15" s="31">
        <v>16</v>
      </c>
      <c r="C15" s="31">
        <v>5</v>
      </c>
      <c r="D15" s="85">
        <f>(B15/21)*100</f>
        <v>76.19047619047619</v>
      </c>
      <c r="E15" s="85">
        <f>(C15/21)*100</f>
        <v>23.809523809523807</v>
      </c>
    </row>
    <row r="16" spans="1:5">
      <c r="A16" s="22" t="s">
        <v>105</v>
      </c>
      <c r="B16" s="31">
        <v>6</v>
      </c>
      <c r="C16" s="31">
        <v>3</v>
      </c>
      <c r="D16" s="85">
        <f>(B16/9)*100</f>
        <v>66.666666666666657</v>
      </c>
      <c r="E16" s="85">
        <f>(C16/9)*100</f>
        <v>33.333333333333329</v>
      </c>
    </row>
    <row r="17" spans="1:5">
      <c r="A17" s="22" t="s">
        <v>106</v>
      </c>
      <c r="B17" s="31">
        <f>SUM(B13:B16)</f>
        <v>73</v>
      </c>
      <c r="C17" s="31">
        <f>SUM(C13:C16)</f>
        <v>27</v>
      </c>
      <c r="D17" s="85">
        <f>AVERAGE(D13:D16)</f>
        <v>72.321428571428584</v>
      </c>
      <c r="E17" s="85">
        <f>AVERAGE(E13:E16)</f>
        <v>27.678571428571427</v>
      </c>
    </row>
    <row r="18" spans="1:5">
      <c r="A18" s="16" t="s">
        <v>96</v>
      </c>
      <c r="B18" s="23">
        <f>STDEVPA(B13:B16)</f>
        <v>8.6710725980123122</v>
      </c>
      <c r="C18" s="23">
        <f>STDEVPA(C13:C16)</f>
        <v>3.344772040064913</v>
      </c>
      <c r="D18" s="85">
        <f>STDEVPA(D13:D16)</f>
        <v>3.7053272613061736</v>
      </c>
      <c r="E18" s="85">
        <f>STDEVPA(E13:E16)</f>
        <v>3.7053272613061692</v>
      </c>
    </row>
    <row r="21" spans="1:5">
      <c r="B21" s="48" t="s">
        <v>88</v>
      </c>
      <c r="C21" s="70" t="s">
        <v>89</v>
      </c>
    </row>
    <row r="22" spans="1:5">
      <c r="A22" s="26" t="s">
        <v>102</v>
      </c>
      <c r="B22" s="31">
        <v>100</v>
      </c>
      <c r="C22" s="31">
        <v>0.1</v>
      </c>
    </row>
    <row r="23" spans="1:5">
      <c r="A23" s="26" t="s">
        <v>101</v>
      </c>
      <c r="B23" s="23">
        <v>72.321428571428598</v>
      </c>
      <c r="C23" s="23">
        <v>27.678571428571427</v>
      </c>
    </row>
    <row r="24" spans="1:5">
      <c r="A24" s="69" t="s">
        <v>90</v>
      </c>
      <c r="B24" s="31">
        <v>0</v>
      </c>
      <c r="C24" s="31">
        <v>0</v>
      </c>
    </row>
    <row r="25" spans="1:5">
      <c r="A25" s="69" t="s">
        <v>91</v>
      </c>
      <c r="B25" s="23">
        <v>3.7053272613061701</v>
      </c>
      <c r="C25" s="23">
        <v>3.7053272613061692</v>
      </c>
    </row>
    <row r="26" spans="1:5">
      <c r="A26" s="37" t="s">
        <v>310</v>
      </c>
      <c r="B26" s="37"/>
    </row>
    <row r="27" spans="1:5">
      <c r="A27" s="37" t="s">
        <v>139</v>
      </c>
      <c r="B27" s="37"/>
    </row>
    <row r="28" spans="1:5">
      <c r="A28" s="29" t="s">
        <v>7</v>
      </c>
      <c r="B28" s="14" t="s">
        <v>27</v>
      </c>
    </row>
    <row r="29" spans="1:5">
      <c r="A29" s="30" t="s">
        <v>8</v>
      </c>
      <c r="B29" s="14" t="s">
        <v>28</v>
      </c>
    </row>
    <row r="30" spans="1:5">
      <c r="A30" s="30" t="s">
        <v>10</v>
      </c>
      <c r="B30" s="14" t="s">
        <v>11</v>
      </c>
    </row>
  </sheetData>
  <mergeCells count="2">
    <mergeCell ref="B3:C3"/>
    <mergeCell ref="B11:C1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3"/>
  <sheetViews>
    <sheetView workbookViewId="0">
      <selection activeCell="J30" sqref="J30"/>
    </sheetView>
  </sheetViews>
  <sheetFormatPr baseColWidth="10" defaultRowHeight="14"/>
  <cols>
    <col min="1" max="1" width="26.5" style="16" customWidth="1"/>
    <col min="2" max="2" width="10.83203125" style="16"/>
    <col min="3" max="3" width="12.6640625" style="16" customWidth="1"/>
    <col min="4" max="4" width="10.83203125" style="16"/>
    <col min="5" max="5" width="11.83203125" style="16" customWidth="1"/>
    <col min="6" max="16384" width="10.83203125" style="16"/>
  </cols>
  <sheetData>
    <row r="1" spans="1:8">
      <c r="A1" s="22" t="s">
        <v>61</v>
      </c>
    </row>
    <row r="2" spans="1:8">
      <c r="A2" s="19"/>
      <c r="B2" s="20"/>
    </row>
    <row r="3" spans="1:8">
      <c r="B3" s="21" t="s">
        <v>51</v>
      </c>
      <c r="C3" s="21" t="s">
        <v>52</v>
      </c>
      <c r="D3" s="21" t="s">
        <v>53</v>
      </c>
      <c r="E3" s="21" t="s">
        <v>54</v>
      </c>
      <c r="F3" s="96" t="s">
        <v>59</v>
      </c>
      <c r="G3" s="96" t="s">
        <v>37</v>
      </c>
      <c r="H3" s="96" t="s">
        <v>60</v>
      </c>
    </row>
    <row r="4" spans="1:8">
      <c r="A4" s="26" t="s">
        <v>1</v>
      </c>
      <c r="B4" s="23">
        <v>0.64566431105797706</v>
      </c>
      <c r="C4" s="23">
        <v>6.14262874090781</v>
      </c>
      <c r="D4" s="24">
        <v>30.707999999999998</v>
      </c>
      <c r="E4" s="24">
        <v>29.73</v>
      </c>
      <c r="F4" s="24">
        <v>12.012</v>
      </c>
      <c r="G4" s="24">
        <v>2.5209999999999999</v>
      </c>
      <c r="H4" s="24">
        <v>3.8740000000000001</v>
      </c>
    </row>
    <row r="5" spans="1:8">
      <c r="A5" s="26" t="s">
        <v>1</v>
      </c>
      <c r="B5" s="23">
        <v>0.91310722543847189</v>
      </c>
      <c r="C5" s="23">
        <v>8.3910781423766316</v>
      </c>
      <c r="D5" s="24">
        <v>20.974</v>
      </c>
      <c r="E5" s="24">
        <v>27.547999999999998</v>
      </c>
      <c r="F5" s="24">
        <v>11.602</v>
      </c>
      <c r="G5" s="24">
        <v>3.2130000000000001</v>
      </c>
      <c r="H5" s="24">
        <v>4.8029999999999999</v>
      </c>
    </row>
    <row r="6" spans="1:8">
      <c r="A6" s="26" t="s">
        <v>1</v>
      </c>
      <c r="B6" s="23">
        <v>0.69681915579694786</v>
      </c>
      <c r="C6" s="23">
        <v>6.185354102595042</v>
      </c>
      <c r="D6" s="24">
        <v>39.960999999999999</v>
      </c>
      <c r="E6" s="24">
        <v>25.173999999999999</v>
      </c>
      <c r="F6" s="24">
        <v>11.929</v>
      </c>
      <c r="G6" s="24">
        <v>2.6280000000000001</v>
      </c>
      <c r="H6" s="24">
        <v>3.54</v>
      </c>
    </row>
    <row r="7" spans="1:8">
      <c r="A7" s="26" t="s">
        <v>1</v>
      </c>
      <c r="B7" s="23" t="s">
        <v>63</v>
      </c>
      <c r="C7" s="14">
        <v>5.5359999999999996</v>
      </c>
      <c r="D7" s="23" t="s">
        <v>63</v>
      </c>
      <c r="E7" s="23" t="s">
        <v>63</v>
      </c>
      <c r="F7" s="24">
        <v>11.846</v>
      </c>
      <c r="G7" s="23" t="s">
        <v>63</v>
      </c>
      <c r="H7" s="24" t="s">
        <v>63</v>
      </c>
    </row>
    <row r="8" spans="1:8">
      <c r="A8" s="26" t="s">
        <v>58</v>
      </c>
      <c r="B8" s="24">
        <v>0.622</v>
      </c>
      <c r="C8" s="24">
        <v>3.1579999999999999</v>
      </c>
      <c r="D8" s="24">
        <v>8.5380000000000003</v>
      </c>
      <c r="E8" s="24">
        <v>16.684999999999999</v>
      </c>
      <c r="F8" s="24">
        <v>8.0399999999999991</v>
      </c>
      <c r="G8" s="24">
        <v>1.522</v>
      </c>
      <c r="H8" s="24">
        <v>2.8759999999999999</v>
      </c>
    </row>
    <row r="9" spans="1:8">
      <c r="A9" s="26" t="s">
        <v>58</v>
      </c>
      <c r="B9" s="24">
        <v>0.69899999999999995</v>
      </c>
      <c r="C9" s="24">
        <v>3.8879999999999999</v>
      </c>
      <c r="D9" s="24">
        <v>4.4189999999999996</v>
      </c>
      <c r="E9" s="24">
        <v>14.326000000000001</v>
      </c>
      <c r="F9" s="24">
        <v>3.9369999999999998</v>
      </c>
      <c r="G9" s="24">
        <v>1.6779999999999999</v>
      </c>
      <c r="H9" s="24">
        <v>3.5649999999999999</v>
      </c>
    </row>
    <row r="10" spans="1:8">
      <c r="A10" s="26" t="s">
        <v>58</v>
      </c>
      <c r="B10" s="24">
        <v>0.69</v>
      </c>
      <c r="C10" s="24">
        <v>2.601</v>
      </c>
      <c r="D10" s="24">
        <v>8.4789999999999992</v>
      </c>
      <c r="E10" s="24">
        <v>10.414999999999999</v>
      </c>
      <c r="F10" s="24">
        <v>3.4750000000000001</v>
      </c>
      <c r="G10" s="24">
        <v>1.0620000000000001</v>
      </c>
      <c r="H10" s="24">
        <v>2.8959999999999999</v>
      </c>
    </row>
    <row r="11" spans="1:8">
      <c r="A11" s="26" t="s">
        <v>58</v>
      </c>
      <c r="B11" s="23" t="s">
        <v>63</v>
      </c>
      <c r="C11" s="14">
        <v>3.05</v>
      </c>
      <c r="D11" s="23" t="s">
        <v>63</v>
      </c>
      <c r="E11" s="23" t="s">
        <v>63</v>
      </c>
      <c r="F11" s="14">
        <v>4.6500000000000004</v>
      </c>
      <c r="G11" s="23" t="s">
        <v>63</v>
      </c>
      <c r="H11" s="24" t="s">
        <v>63</v>
      </c>
    </row>
    <row r="12" spans="1:8">
      <c r="A12" s="37"/>
    </row>
    <row r="13" spans="1:8">
      <c r="A13" s="37"/>
      <c r="B13" s="21" t="s">
        <v>51</v>
      </c>
      <c r="C13" s="21" t="s">
        <v>52</v>
      </c>
      <c r="D13" s="21" t="s">
        <v>53</v>
      </c>
      <c r="E13" s="21" t="s">
        <v>54</v>
      </c>
      <c r="F13" s="96" t="s">
        <v>59</v>
      </c>
      <c r="G13" s="96" t="s">
        <v>37</v>
      </c>
      <c r="H13" s="96" t="s">
        <v>60</v>
      </c>
    </row>
    <row r="14" spans="1:8">
      <c r="A14" s="26" t="s">
        <v>55</v>
      </c>
      <c r="B14" s="23">
        <f>AVERAGE(B4:B6)</f>
        <v>0.75186356409779886</v>
      </c>
      <c r="C14" s="23">
        <f>AVERAGE(C4:C7)</f>
        <v>6.5637652464698704</v>
      </c>
      <c r="D14" s="23">
        <f>AVERAGE(D4:D6)</f>
        <v>30.547666666666668</v>
      </c>
      <c r="E14" s="23">
        <f>AVERAGE(E4:E6)</f>
        <v>27.483999999999998</v>
      </c>
      <c r="F14" s="23">
        <f>AVERAGE(F4:F7)</f>
        <v>11.847249999999999</v>
      </c>
      <c r="G14" s="23">
        <f>AVERAGE(G4:G6)</f>
        <v>2.7873333333333332</v>
      </c>
      <c r="H14" s="23">
        <f>AVERAGE(H4:H7)</f>
        <v>4.0723333333333329</v>
      </c>
    </row>
    <row r="15" spans="1:8">
      <c r="A15" s="73" t="s">
        <v>2</v>
      </c>
      <c r="B15" s="23">
        <f>AVERAGE(B8:B10)</f>
        <v>0.67033333333333334</v>
      </c>
      <c r="C15" s="23">
        <f>AVERAGE(C8:C11)</f>
        <v>3.1742499999999998</v>
      </c>
      <c r="D15" s="23">
        <f>AVERAGE(D8:D10)</f>
        <v>7.1453333333333333</v>
      </c>
      <c r="E15" s="23">
        <f>AVERAGE(E8:E10)</f>
        <v>13.808666666666667</v>
      </c>
      <c r="F15" s="23">
        <f>AVERAGE(F8:F11)</f>
        <v>5.0254999999999992</v>
      </c>
      <c r="G15" s="23">
        <f>AVERAGE(G8:G10)</f>
        <v>1.4206666666666667</v>
      </c>
      <c r="H15" s="23">
        <f>AVERAGE(H8:H11)</f>
        <v>3.1123333333333334</v>
      </c>
    </row>
    <row r="16" spans="1:8">
      <c r="A16" s="26" t="s">
        <v>56</v>
      </c>
      <c r="B16" s="28">
        <f>STDEVPA(B4:B6)</f>
        <v>0.11591331035728521</v>
      </c>
      <c r="C16" s="28">
        <f>STDEVPA(C4:C7)</f>
        <v>1.0858090038680985</v>
      </c>
      <c r="D16" s="28">
        <f>STDEVPA(D4:D6)</f>
        <v>7.7522393467235533</v>
      </c>
      <c r="E16" s="28">
        <f>STDEVPA(E4:E6)</f>
        <v>1.8605296736861436</v>
      </c>
      <c r="F16" s="28">
        <f>STDEVPA(F4:F7)</f>
        <v>0.15327650667992146</v>
      </c>
      <c r="G16" s="28">
        <f>STDEVPA(G4:G6)</f>
        <v>0.30414506772627792</v>
      </c>
      <c r="H16" s="28">
        <f>STDEVPA(H4:H6)</f>
        <v>0.53434965664399681</v>
      </c>
    </row>
    <row r="17" spans="1:10">
      <c r="A17" s="26" t="s">
        <v>57</v>
      </c>
      <c r="B17" s="28">
        <f>STDEVPA(B8:B10)</f>
        <v>3.4373762603991345E-2</v>
      </c>
      <c r="C17" s="28">
        <f>STDEVPA(C8:C11)</f>
        <v>0.461994791637309</v>
      </c>
      <c r="D17" s="28">
        <f>STDEVPA(D8:D10)</f>
        <v>1.9279592549867042</v>
      </c>
      <c r="E17" s="28">
        <f>STDEVPA(E8:E10)</f>
        <v>2.5857236683158678</v>
      </c>
      <c r="F17" s="28">
        <f>STDEVPA(F8:F11)</f>
        <v>1.7900483932005871</v>
      </c>
      <c r="G17" s="28">
        <f>STDEVPA(G8:G10)</f>
        <v>0.26148974910861894</v>
      </c>
      <c r="H17" s="28">
        <f>STDEVPA(H8:H10)</f>
        <v>0.32018779211928367</v>
      </c>
    </row>
    <row r="18" spans="1:10">
      <c r="A18" s="37"/>
    </row>
    <row r="19" spans="1:10">
      <c r="A19" s="26" t="s">
        <v>311</v>
      </c>
    </row>
    <row r="20" spans="1:10">
      <c r="A20" s="37" t="s">
        <v>6</v>
      </c>
      <c r="B20" s="21" t="s">
        <v>51</v>
      </c>
      <c r="C20" s="21" t="s">
        <v>52</v>
      </c>
      <c r="D20" s="21" t="s">
        <v>53</v>
      </c>
      <c r="E20" s="21" t="s">
        <v>54</v>
      </c>
      <c r="F20" s="96" t="s">
        <v>59</v>
      </c>
      <c r="G20" s="96" t="s">
        <v>37</v>
      </c>
      <c r="H20" s="21" t="s">
        <v>60</v>
      </c>
      <c r="I20" s="37"/>
      <c r="J20" s="37"/>
    </row>
    <row r="21" spans="1:10">
      <c r="A21" s="74" t="s">
        <v>7</v>
      </c>
      <c r="B21" s="31">
        <v>0.39290000000000003</v>
      </c>
      <c r="C21" s="31">
        <v>2.5000000000000001E-3</v>
      </c>
      <c r="D21" s="31">
        <v>1.43E-2</v>
      </c>
      <c r="E21" s="31">
        <v>3.7000000000000002E-3</v>
      </c>
      <c r="F21" s="31">
        <v>5.9999999999999995E-4</v>
      </c>
      <c r="G21" s="31">
        <v>8.5000000000000006E-3</v>
      </c>
      <c r="H21" s="45">
        <v>9.1600000000000001E-2</v>
      </c>
      <c r="I21" s="37"/>
      <c r="J21" s="37"/>
    </row>
    <row r="22" spans="1:10">
      <c r="A22" s="75" t="s">
        <v>8</v>
      </c>
      <c r="B22" s="31" t="s">
        <v>23</v>
      </c>
      <c r="C22" s="31" t="s">
        <v>22</v>
      </c>
      <c r="D22" s="31" t="s">
        <v>9</v>
      </c>
      <c r="E22" s="31" t="s">
        <v>22</v>
      </c>
      <c r="F22" s="31" t="s">
        <v>64</v>
      </c>
      <c r="G22" s="31" t="s">
        <v>22</v>
      </c>
      <c r="H22" s="45" t="s">
        <v>23</v>
      </c>
      <c r="I22" s="42"/>
      <c r="J22" s="37"/>
    </row>
    <row r="23" spans="1:10">
      <c r="A23" s="75" t="s">
        <v>10</v>
      </c>
      <c r="B23" s="31" t="s">
        <v>24</v>
      </c>
      <c r="C23" s="31" t="s">
        <v>11</v>
      </c>
      <c r="D23" s="31" t="s">
        <v>11</v>
      </c>
      <c r="E23" s="31" t="s">
        <v>11</v>
      </c>
      <c r="F23" s="31" t="s">
        <v>11</v>
      </c>
      <c r="G23" s="31" t="s">
        <v>11</v>
      </c>
      <c r="H23" s="45" t="s">
        <v>24</v>
      </c>
      <c r="I23" s="37"/>
      <c r="J23" s="37"/>
    </row>
    <row r="24" spans="1:10">
      <c r="B24" s="31"/>
      <c r="C24" s="31"/>
      <c r="D24" s="31"/>
      <c r="E24" s="31"/>
      <c r="F24" s="31"/>
      <c r="G24" s="31"/>
      <c r="H24" s="31"/>
      <c r="I24" s="31"/>
    </row>
    <row r="27" spans="1:10">
      <c r="B27" s="20"/>
      <c r="C27" s="20"/>
      <c r="D27" s="20"/>
      <c r="E27" s="20"/>
      <c r="F27" s="20"/>
      <c r="G27" s="20"/>
    </row>
    <row r="28" spans="1:10">
      <c r="B28" s="20"/>
      <c r="C28" s="20"/>
      <c r="D28" s="20"/>
      <c r="F28" s="20"/>
      <c r="G28" s="20"/>
    </row>
    <row r="29" spans="1:10">
      <c r="B29" s="20"/>
      <c r="C29" s="20"/>
      <c r="D29" s="20"/>
      <c r="E29" s="20"/>
      <c r="F29" s="20"/>
      <c r="G29" s="20"/>
    </row>
    <row r="30" spans="1:10">
      <c r="B30" s="20"/>
      <c r="C30" s="20"/>
      <c r="D30" s="20"/>
      <c r="E30" s="20"/>
      <c r="F30" s="20"/>
      <c r="G30" s="20"/>
    </row>
    <row r="31" spans="1:10">
      <c r="B31" s="20"/>
      <c r="C31" s="20"/>
      <c r="D31" s="20"/>
      <c r="F31" s="20"/>
      <c r="G31" s="20"/>
    </row>
    <row r="32" spans="1:10">
      <c r="B32" s="20"/>
      <c r="C32" s="20"/>
      <c r="D32" s="20"/>
      <c r="E32" s="20"/>
      <c r="F32" s="20"/>
      <c r="G32" s="20"/>
    </row>
    <row r="33" spans="2:7">
      <c r="B33" s="20"/>
      <c r="C33" s="20"/>
      <c r="D33" s="20"/>
      <c r="F33" s="20"/>
      <c r="G33" s="2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73"/>
  <sheetViews>
    <sheetView workbookViewId="0">
      <selection activeCell="A24" sqref="A24"/>
    </sheetView>
  </sheetViews>
  <sheetFormatPr baseColWidth="10" defaultRowHeight="14"/>
  <cols>
    <col min="1" max="1" width="36.5" style="16" customWidth="1"/>
    <col min="2" max="7" width="10.83203125" style="16"/>
    <col min="8" max="8" width="19.6640625" style="16" customWidth="1"/>
    <col min="9" max="10" width="10.83203125" style="16"/>
    <col min="11" max="11" width="14" style="16" customWidth="1"/>
    <col min="12" max="12" width="17.1640625" style="16" customWidth="1"/>
    <col min="13" max="16384" width="10.83203125" style="16"/>
  </cols>
  <sheetData>
    <row r="1" spans="1:14">
      <c r="A1" s="19" t="s">
        <v>62</v>
      </c>
      <c r="B1" s="65"/>
    </row>
    <row r="2" spans="1:14">
      <c r="B2" s="15"/>
    </row>
    <row r="3" spans="1:14">
      <c r="A3" s="94" t="s">
        <v>249</v>
      </c>
      <c r="H3" s="94" t="s">
        <v>250</v>
      </c>
    </row>
    <row r="4" spans="1:14">
      <c r="B4" s="21" t="s">
        <v>51</v>
      </c>
      <c r="C4" s="21" t="s">
        <v>52</v>
      </c>
      <c r="D4" s="21" t="s">
        <v>140</v>
      </c>
      <c r="E4" s="21" t="s">
        <v>0</v>
      </c>
      <c r="F4" s="36" t="s">
        <v>16</v>
      </c>
      <c r="I4" s="21" t="s">
        <v>51</v>
      </c>
      <c r="J4" s="21" t="s">
        <v>141</v>
      </c>
      <c r="M4" s="21" t="s">
        <v>51</v>
      </c>
      <c r="N4" s="95" t="s">
        <v>116</v>
      </c>
    </row>
    <row r="5" spans="1:14">
      <c r="A5" s="77" t="s">
        <v>1</v>
      </c>
      <c r="B5" s="16">
        <v>1.197651201852314</v>
      </c>
      <c r="C5" s="16">
        <v>0.86784872186752193</v>
      </c>
      <c r="D5" s="16">
        <v>0.74011600470862304</v>
      </c>
      <c r="E5" s="16">
        <v>1.0587335468735879</v>
      </c>
      <c r="F5" s="31" t="s">
        <v>63</v>
      </c>
      <c r="H5" s="77" t="s">
        <v>1</v>
      </c>
      <c r="I5" s="16">
        <v>1.1768995650864518</v>
      </c>
      <c r="J5" s="16">
        <v>1.021401622870896</v>
      </c>
      <c r="L5" s="77" t="s">
        <v>1</v>
      </c>
      <c r="M5" s="16">
        <v>0.82644528172197129</v>
      </c>
      <c r="N5" s="16">
        <v>0.88157666656685008</v>
      </c>
    </row>
    <row r="6" spans="1:14">
      <c r="A6" s="77" t="s">
        <v>1</v>
      </c>
      <c r="B6" s="16">
        <v>0.98057559404253425</v>
      </c>
      <c r="C6" s="16">
        <v>0.80831085644016842</v>
      </c>
      <c r="D6" s="16">
        <v>0.81387616110679306</v>
      </c>
      <c r="E6" s="16">
        <v>0.80317967342488239</v>
      </c>
      <c r="F6" s="16">
        <v>1.0844891142503879</v>
      </c>
      <c r="H6" s="77" t="s">
        <v>1</v>
      </c>
      <c r="I6" s="16">
        <v>1.2184028386181764</v>
      </c>
      <c r="J6" s="16">
        <v>1.1651779107002427</v>
      </c>
      <c r="L6" s="77" t="s">
        <v>1</v>
      </c>
      <c r="M6" s="16">
        <v>0.86753340032511961</v>
      </c>
      <c r="N6" s="16">
        <v>0.99872399920637034</v>
      </c>
    </row>
    <row r="7" spans="1:14">
      <c r="A7" s="77" t="s">
        <v>1</v>
      </c>
      <c r="B7" s="16">
        <v>1.2749279506675348</v>
      </c>
      <c r="C7" s="16">
        <v>0.89639367122993141</v>
      </c>
      <c r="D7" s="16">
        <v>0.7529399541778512</v>
      </c>
      <c r="E7" s="16">
        <v>1.2348017942147618</v>
      </c>
      <c r="F7" s="16">
        <v>1.0471952596035989</v>
      </c>
      <c r="H7" s="77" t="s">
        <v>1</v>
      </c>
      <c r="I7" s="16">
        <v>0.8321936632481286</v>
      </c>
      <c r="J7" s="16">
        <v>0.98660893395379246</v>
      </c>
      <c r="L7" s="77" t="s">
        <v>1</v>
      </c>
      <c r="M7" s="16">
        <v>0.70955735399354725</v>
      </c>
      <c r="N7" s="16">
        <v>1.0268019525973124</v>
      </c>
    </row>
    <row r="8" spans="1:14">
      <c r="A8" s="77" t="s">
        <v>1</v>
      </c>
      <c r="B8" s="16">
        <v>0.84698934102354539</v>
      </c>
      <c r="C8" s="16">
        <v>1.165254794160715</v>
      </c>
      <c r="D8" s="16">
        <v>1.5505968691293079</v>
      </c>
      <c r="E8" s="16">
        <v>1.0191493905990854</v>
      </c>
      <c r="F8" s="16">
        <v>1.0009111228996117</v>
      </c>
      <c r="H8" s="77" t="s">
        <v>1</v>
      </c>
      <c r="I8" s="16">
        <v>1.1289575248369399</v>
      </c>
      <c r="J8" s="16">
        <v>0.91418005995596996</v>
      </c>
      <c r="L8" s="77" t="s">
        <v>1</v>
      </c>
      <c r="M8" s="16">
        <v>0.69015447083459458</v>
      </c>
      <c r="N8" s="16">
        <v>1.0928973816294674</v>
      </c>
    </row>
    <row r="9" spans="1:14">
      <c r="A9" s="77" t="s">
        <v>1</v>
      </c>
      <c r="B9" s="16">
        <v>0.69985591241407086</v>
      </c>
      <c r="C9" s="16">
        <v>1.2621919563016626</v>
      </c>
      <c r="D9" s="16">
        <v>1.0189409879663507</v>
      </c>
      <c r="E9" s="16">
        <v>0.88413559488768245</v>
      </c>
      <c r="F9" s="16">
        <v>0.86740450324640139</v>
      </c>
      <c r="H9" s="77" t="s">
        <v>1</v>
      </c>
      <c r="I9" s="16">
        <v>1.2440040722252206</v>
      </c>
      <c r="J9" s="16">
        <v>0.95963006077131763</v>
      </c>
      <c r="L9" s="77" t="s">
        <v>2</v>
      </c>
      <c r="M9" s="16">
        <v>0.98965062539485282</v>
      </c>
      <c r="N9" s="16">
        <v>1.3929639723252327</v>
      </c>
    </row>
    <row r="10" spans="1:14">
      <c r="A10" s="77" t="s">
        <v>1</v>
      </c>
      <c r="B10" s="16">
        <v>1.0661485554159102</v>
      </c>
      <c r="C10" s="16">
        <v>1.0010182226152935</v>
      </c>
      <c r="D10" s="16">
        <v>1.4647015430709318</v>
      </c>
      <c r="E10" s="16">
        <v>1.1555108905279599</v>
      </c>
      <c r="F10" s="16">
        <v>1.0149808438032757</v>
      </c>
      <c r="H10" s="77" t="s">
        <v>1</v>
      </c>
      <c r="I10" s="16">
        <v>1.3058518291098493</v>
      </c>
      <c r="J10" s="16">
        <v>0.95300141174778108</v>
      </c>
      <c r="L10" s="77" t="s">
        <v>2</v>
      </c>
      <c r="M10" s="16">
        <v>0.95593949201208117</v>
      </c>
      <c r="N10" s="16">
        <v>1.3455145057524063</v>
      </c>
    </row>
    <row r="11" spans="1:14">
      <c r="A11" s="77" t="s">
        <v>2</v>
      </c>
      <c r="B11" s="16">
        <v>1.1244197439429342</v>
      </c>
      <c r="C11" s="16">
        <v>1.2887132923540827</v>
      </c>
      <c r="D11" s="16">
        <v>1.6031602197935362</v>
      </c>
      <c r="E11" s="16">
        <v>2.4445142587630464</v>
      </c>
      <c r="F11" s="16">
        <v>2.1948453666179715</v>
      </c>
      <c r="H11" s="77" t="s">
        <v>2</v>
      </c>
      <c r="I11" s="16">
        <v>1.038852772434977</v>
      </c>
      <c r="J11" s="16">
        <v>1.4147530585823411</v>
      </c>
      <c r="L11" s="77" t="s">
        <v>2</v>
      </c>
      <c r="M11" s="16">
        <v>1.0104452887418516</v>
      </c>
      <c r="N11" s="16">
        <v>0.98497427077972266</v>
      </c>
    </row>
    <row r="12" spans="1:14">
      <c r="A12" s="77" t="s">
        <v>2</v>
      </c>
      <c r="B12" s="16">
        <v>1.1940452153434369</v>
      </c>
      <c r="C12" s="16">
        <v>1.7853519717992148</v>
      </c>
      <c r="D12" s="16">
        <v>3.025283827432192</v>
      </c>
      <c r="E12" s="16">
        <v>3.1314848296372704</v>
      </c>
      <c r="F12" s="16">
        <v>3.4165995878810125</v>
      </c>
      <c r="H12" s="77" t="s">
        <v>2</v>
      </c>
      <c r="I12" s="16">
        <v>1.2099867154508914</v>
      </c>
      <c r="J12" s="16">
        <v>1.4954195058609281</v>
      </c>
      <c r="L12" s="77" t="s">
        <v>2</v>
      </c>
      <c r="M12" s="16">
        <v>0.95593949201208117</v>
      </c>
      <c r="N12" s="16">
        <v>1.2467376781305028</v>
      </c>
    </row>
    <row r="13" spans="1:14">
      <c r="A13" s="77" t="s">
        <v>2</v>
      </c>
      <c r="B13" s="16">
        <v>1.1562121802097907</v>
      </c>
      <c r="C13" s="16">
        <v>1.2200756482052681</v>
      </c>
      <c r="D13" s="16">
        <v>1.4499782230721743</v>
      </c>
      <c r="E13" s="16">
        <v>3.1771635030044481</v>
      </c>
      <c r="F13" s="16">
        <v>2.3396983479226239</v>
      </c>
      <c r="H13" s="77" t="s">
        <v>2</v>
      </c>
      <c r="I13" s="16">
        <v>1.2354111084199775</v>
      </c>
      <c r="J13" s="16">
        <v>2.8889600553878139</v>
      </c>
      <c r="L13" s="37"/>
    </row>
    <row r="14" spans="1:14">
      <c r="A14" s="77" t="s">
        <v>2</v>
      </c>
      <c r="B14" s="16">
        <v>0.86352010277930646</v>
      </c>
      <c r="C14" s="16">
        <v>1.2939251187192413</v>
      </c>
      <c r="D14" s="16">
        <v>1.5076528422621598</v>
      </c>
      <c r="E14" s="16">
        <v>2.3034474156145013</v>
      </c>
      <c r="F14" s="16">
        <v>1.9214296222431275</v>
      </c>
      <c r="H14" s="77" t="s">
        <v>2</v>
      </c>
      <c r="I14" s="16">
        <v>1.1526793222668963</v>
      </c>
      <c r="J14" s="16">
        <v>2.5324789132064511</v>
      </c>
      <c r="L14" s="37"/>
    </row>
    <row r="15" spans="1:14">
      <c r="A15" s="77" t="s">
        <v>2</v>
      </c>
      <c r="B15" s="16">
        <v>0.97279505870346705</v>
      </c>
      <c r="C15" s="16">
        <v>3.054455609826304</v>
      </c>
      <c r="D15" s="16">
        <v>2.6163495861294788</v>
      </c>
      <c r="E15" s="16">
        <v>3.9952680491689749</v>
      </c>
      <c r="F15" s="16">
        <v>3.85450099352841</v>
      </c>
      <c r="H15" s="77" t="s">
        <v>2</v>
      </c>
      <c r="I15" s="16">
        <v>1.0245505793289744</v>
      </c>
      <c r="J15" s="16">
        <v>1.505820971089735</v>
      </c>
      <c r="L15" s="37"/>
    </row>
    <row r="16" spans="1:14">
      <c r="A16" s="77" t="s">
        <v>2</v>
      </c>
      <c r="B16" s="16">
        <v>0.98319239037696637</v>
      </c>
      <c r="C16" s="31" t="s">
        <v>63</v>
      </c>
      <c r="D16" s="16">
        <v>2.7730487564483113</v>
      </c>
      <c r="E16" s="16">
        <v>3.9490903329801119</v>
      </c>
      <c r="F16" s="16">
        <v>4.064312740267904</v>
      </c>
      <c r="H16" s="77" t="s">
        <v>2</v>
      </c>
      <c r="I16" s="16">
        <v>1.2878737810906069</v>
      </c>
      <c r="J16" s="16">
        <v>1.4545271808324676</v>
      </c>
      <c r="L16" s="37"/>
    </row>
    <row r="17" spans="1:14">
      <c r="A17" s="37"/>
      <c r="H17" s="42"/>
      <c r="L17" s="37"/>
    </row>
    <row r="18" spans="1:14">
      <c r="A18" s="37"/>
      <c r="B18" s="21" t="s">
        <v>51</v>
      </c>
      <c r="C18" s="21" t="s">
        <v>52</v>
      </c>
      <c r="D18" s="21" t="s">
        <v>140</v>
      </c>
      <c r="E18" s="21" t="s">
        <v>0</v>
      </c>
      <c r="F18" s="21" t="s">
        <v>16</v>
      </c>
      <c r="H18" s="42"/>
      <c r="I18" s="21" t="s">
        <v>51</v>
      </c>
      <c r="J18" s="21" t="s">
        <v>141</v>
      </c>
      <c r="L18" s="37"/>
      <c r="M18" s="21" t="s">
        <v>51</v>
      </c>
      <c r="N18" s="95" t="s">
        <v>116</v>
      </c>
    </row>
    <row r="19" spans="1:14">
      <c r="A19" s="77" t="s">
        <v>1</v>
      </c>
      <c r="B19" s="31">
        <v>1</v>
      </c>
      <c r="C19" s="34">
        <v>1</v>
      </c>
      <c r="D19" s="34">
        <v>1</v>
      </c>
      <c r="E19" s="34">
        <v>1</v>
      </c>
      <c r="F19" s="34">
        <v>1</v>
      </c>
      <c r="H19" s="77" t="s">
        <v>1</v>
      </c>
      <c r="I19" s="31">
        <v>1</v>
      </c>
      <c r="J19" s="31">
        <v>1</v>
      </c>
      <c r="L19" s="77" t="s">
        <v>1</v>
      </c>
      <c r="M19" s="31">
        <v>1</v>
      </c>
      <c r="N19" s="31">
        <v>1</v>
      </c>
    </row>
    <row r="20" spans="1:14">
      <c r="A20" s="77" t="s">
        <v>2</v>
      </c>
      <c r="B20" s="78">
        <f>AVERAGE(B11:B16)/AVERAGE(B5:B10)</f>
        <v>1.0375915844883816</v>
      </c>
      <c r="C20" s="78">
        <f>AVERAGE(C11:C15)/AVERAGE(C5:C10)</f>
        <v>1.7282110442526126</v>
      </c>
      <c r="D20" s="78">
        <f>AVERAGE(D11:D16)/AVERAGE(D5:D10)</f>
        <v>2.0462265393525811</v>
      </c>
      <c r="E20" s="78">
        <f>AVERAGE(E11:E16)/AVERAGE(E5:E10)</f>
        <v>3.0868223169594025</v>
      </c>
      <c r="F20" s="78">
        <f>AVERAGE(F11:F16)/AVERAGE(F6:F10)</f>
        <v>2.9563733163681714</v>
      </c>
      <c r="H20" s="77" t="s">
        <v>2</v>
      </c>
      <c r="I20" s="23">
        <f>AVERAGE(I11:I16)/AVERAGE(I5:I10)</f>
        <v>1.0062326754847011</v>
      </c>
      <c r="J20" s="27">
        <f>AVERAGE(J11:J16)/AVERAGE(J5:J10)</f>
        <v>1.8819932808266229</v>
      </c>
      <c r="L20" s="77" t="s">
        <v>2</v>
      </c>
      <c r="M20" s="23">
        <f>AVERAGE(M9:M12)/AVERAGE(M5:M8)</f>
        <v>1.2645010512419157</v>
      </c>
      <c r="N20" s="23">
        <f>AVERAGE(N9:N12)/AVERAGE(N5:N8)</f>
        <v>1.2425476067469661</v>
      </c>
    </row>
    <row r="21" spans="1:14">
      <c r="A21" s="79" t="s">
        <v>142</v>
      </c>
      <c r="B21" s="16">
        <f>STDEVPA(B5:B10)</f>
        <v>0.19671204748661561</v>
      </c>
      <c r="C21" s="16">
        <f t="shared" ref="C21:E21" si="0">STDEVPA(C5:C10)</f>
        <v>0.16380760684180304</v>
      </c>
      <c r="D21" s="16">
        <f t="shared" si="0"/>
        <v>0.3324865837926248</v>
      </c>
      <c r="E21" s="16">
        <f t="shared" si="0"/>
        <v>0.14790990696721606</v>
      </c>
      <c r="F21" s="16">
        <f>STDEVPA(F6:F10)</f>
        <v>7.365831847793497E-2</v>
      </c>
      <c r="H21" s="42" t="s">
        <v>142</v>
      </c>
      <c r="I21" s="16">
        <f>STDEVPA(I5:I10)</f>
        <v>0.15273403443826009</v>
      </c>
      <c r="J21" s="16">
        <f>STDEVPA(J5:J10)</f>
        <v>8.075142278916754E-2</v>
      </c>
      <c r="L21" s="80" t="s">
        <v>142</v>
      </c>
      <c r="M21" s="16">
        <f>STDEVPA(M5:M8)</f>
        <v>7.5300395910301354E-2</v>
      </c>
      <c r="N21" s="16">
        <f>STDEVPA(N5:N8)</f>
        <v>7.6442760049732356E-2</v>
      </c>
    </row>
    <row r="22" spans="1:14">
      <c r="A22" s="79" t="s">
        <v>143</v>
      </c>
      <c r="B22" s="16">
        <f>STDEVPA(B11:B16)</f>
        <v>0.11744596275588057</v>
      </c>
      <c r="C22" s="16">
        <f>STDEVPA(C11:C15)</f>
        <v>0.69313107317357436</v>
      </c>
      <c r="D22" s="16">
        <f t="shared" ref="D22:F22" si="1">STDEVPA(D11:D16)</f>
        <v>0.65479235877543518</v>
      </c>
      <c r="E22" s="16">
        <f t="shared" si="1"/>
        <v>0.65405993727050393</v>
      </c>
      <c r="F22" s="16">
        <f t="shared" si="1"/>
        <v>0.84427699191374117</v>
      </c>
      <c r="H22" s="42" t="s">
        <v>143</v>
      </c>
      <c r="I22" s="16">
        <f>STDEVPA(I11:I16)</f>
        <v>9.7975431403113711E-2</v>
      </c>
      <c r="J22" s="16">
        <f>STDEVPA(J11:J16)</f>
        <v>0.59569276547476735</v>
      </c>
      <c r="L22" s="80" t="s">
        <v>143</v>
      </c>
      <c r="M22" s="16">
        <f>STDEVPA(M9:M12)</f>
        <v>2.3247396098691298E-2</v>
      </c>
      <c r="N22" s="16">
        <f>STDEVPA(N9:N12)</f>
        <v>0.15778850197659022</v>
      </c>
    </row>
    <row r="23" spans="1:14">
      <c r="A23" s="37"/>
      <c r="H23" s="42"/>
    </row>
    <row r="24" spans="1:14">
      <c r="A24" s="26" t="s">
        <v>313</v>
      </c>
      <c r="H24" s="77" t="s">
        <v>312</v>
      </c>
    </row>
    <row r="25" spans="1:14">
      <c r="A25" s="26" t="s">
        <v>50</v>
      </c>
      <c r="B25" s="21" t="s">
        <v>51</v>
      </c>
      <c r="C25" s="21" t="s">
        <v>52</v>
      </c>
      <c r="D25" s="21" t="s">
        <v>140</v>
      </c>
      <c r="E25" s="21" t="s">
        <v>0</v>
      </c>
      <c r="F25" s="36" t="s">
        <v>16</v>
      </c>
      <c r="H25" s="77" t="s">
        <v>50</v>
      </c>
      <c r="I25" s="71" t="s">
        <v>51</v>
      </c>
      <c r="J25" s="71" t="s">
        <v>141</v>
      </c>
      <c r="K25" s="76" t="s">
        <v>116</v>
      </c>
    </row>
    <row r="26" spans="1:14">
      <c r="A26" s="29" t="s">
        <v>7</v>
      </c>
      <c r="B26" s="14">
        <v>0.93720000000000003</v>
      </c>
      <c r="C26" s="14">
        <v>8.6999999999999994E-3</v>
      </c>
      <c r="D26" s="14">
        <v>1.52E-2</v>
      </c>
      <c r="E26" s="14">
        <v>2.2000000000000001E-3</v>
      </c>
      <c r="F26" s="14">
        <v>4.3E-3</v>
      </c>
      <c r="G26" s="36"/>
      <c r="H26" s="29" t="s">
        <v>7</v>
      </c>
      <c r="I26" s="14">
        <v>0.81820000000000004</v>
      </c>
      <c r="J26" s="14">
        <v>2.2000000000000001E-3</v>
      </c>
      <c r="K26" s="14">
        <v>0.2</v>
      </c>
    </row>
    <row r="27" spans="1:14">
      <c r="A27" s="29" t="s">
        <v>8</v>
      </c>
      <c r="B27" s="14" t="s">
        <v>39</v>
      </c>
      <c r="C27" s="14" t="s">
        <v>39</v>
      </c>
      <c r="D27" s="14" t="s">
        <v>39</v>
      </c>
      <c r="E27" s="14" t="s">
        <v>39</v>
      </c>
      <c r="F27" s="14" t="s">
        <v>39</v>
      </c>
      <c r="G27" s="26"/>
      <c r="H27" s="29" t="s">
        <v>8</v>
      </c>
      <c r="I27" s="14" t="s">
        <v>39</v>
      </c>
      <c r="J27" s="14" t="s">
        <v>39</v>
      </c>
      <c r="K27" s="14" t="s">
        <v>39</v>
      </c>
    </row>
    <row r="28" spans="1:14">
      <c r="A28" s="29" t="s">
        <v>10</v>
      </c>
      <c r="B28" s="14" t="s">
        <v>23</v>
      </c>
      <c r="C28" s="14" t="s">
        <v>22</v>
      </c>
      <c r="D28" s="14" t="s">
        <v>9</v>
      </c>
      <c r="E28" s="14" t="s">
        <v>22</v>
      </c>
      <c r="F28" s="14" t="s">
        <v>22</v>
      </c>
      <c r="G28" s="81"/>
      <c r="H28" s="29" t="s">
        <v>10</v>
      </c>
      <c r="I28" s="14" t="s">
        <v>23</v>
      </c>
      <c r="J28" s="14" t="s">
        <v>22</v>
      </c>
      <c r="K28" s="14" t="s">
        <v>23</v>
      </c>
    </row>
    <row r="29" spans="1:14">
      <c r="B29" s="78"/>
      <c r="C29" s="78"/>
      <c r="D29" s="78"/>
      <c r="E29" s="78"/>
      <c r="F29" s="78"/>
      <c r="G29" s="82"/>
    </row>
    <row r="35" spans="1:8">
      <c r="A35" s="37"/>
      <c r="B35" s="21"/>
      <c r="C35" s="21"/>
      <c r="D35" s="21"/>
      <c r="E35" s="21"/>
      <c r="F35" s="36"/>
      <c r="G35" s="36"/>
      <c r="H35" s="83"/>
    </row>
    <row r="36" spans="1:8">
      <c r="A36" s="26"/>
      <c r="B36" s="37"/>
      <c r="C36" s="37"/>
      <c r="D36" s="37"/>
      <c r="E36" s="37"/>
      <c r="F36" s="37"/>
      <c r="G36" s="37"/>
      <c r="H36" s="37"/>
    </row>
    <row r="37" spans="1:8">
      <c r="A37" s="37"/>
      <c r="B37" s="37"/>
      <c r="C37" s="37"/>
      <c r="D37" s="37"/>
      <c r="E37" s="37"/>
      <c r="F37" s="37"/>
      <c r="G37" s="37"/>
      <c r="H37" s="37"/>
    </row>
    <row r="38" spans="1:8">
      <c r="A38" s="26"/>
      <c r="B38" s="37"/>
      <c r="C38" s="37"/>
      <c r="D38" s="37"/>
      <c r="E38" s="37"/>
      <c r="F38" s="37"/>
      <c r="G38" s="37"/>
      <c r="H38" s="37"/>
    </row>
    <row r="39" spans="1:8">
      <c r="A39" s="37"/>
      <c r="B39" s="37"/>
      <c r="C39" s="37"/>
      <c r="D39" s="37"/>
      <c r="E39" s="37"/>
      <c r="F39" s="37"/>
      <c r="G39" s="37"/>
      <c r="H39" s="37"/>
    </row>
    <row r="40" spans="1:8">
      <c r="A40" s="26"/>
      <c r="B40" s="37"/>
      <c r="C40" s="37"/>
      <c r="D40" s="37"/>
      <c r="E40" s="37"/>
      <c r="F40" s="37"/>
      <c r="G40" s="37"/>
      <c r="H40" s="37"/>
    </row>
    <row r="41" spans="1:8">
      <c r="A41" s="37"/>
      <c r="B41" s="37"/>
      <c r="C41" s="37"/>
      <c r="D41" s="37"/>
      <c r="E41" s="37"/>
      <c r="F41" s="37"/>
      <c r="G41" s="37"/>
      <c r="H41" s="37"/>
    </row>
    <row r="42" spans="1:8">
      <c r="A42" s="26"/>
      <c r="B42" s="37"/>
      <c r="C42" s="37"/>
      <c r="D42" s="37"/>
      <c r="E42" s="37"/>
      <c r="F42" s="37"/>
      <c r="G42" s="37"/>
      <c r="H42" s="37"/>
    </row>
    <row r="43" spans="1:8">
      <c r="A43" s="37"/>
      <c r="B43" s="37"/>
      <c r="C43" s="37"/>
      <c r="D43" s="37"/>
      <c r="E43" s="37"/>
      <c r="F43" s="37"/>
      <c r="G43" s="37"/>
      <c r="H43" s="37"/>
    </row>
    <row r="44" spans="1:8">
      <c r="A44" s="26"/>
      <c r="B44" s="37"/>
      <c r="C44" s="37"/>
      <c r="D44" s="37"/>
      <c r="E44" s="37"/>
      <c r="F44" s="37"/>
      <c r="G44" s="37"/>
      <c r="H44" s="37"/>
    </row>
    <row r="45" spans="1:8">
      <c r="A45" s="37"/>
      <c r="B45" s="37"/>
      <c r="C45" s="37"/>
      <c r="D45" s="37"/>
      <c r="E45" s="37"/>
      <c r="F45" s="37"/>
      <c r="G45" s="37"/>
      <c r="H45" s="37"/>
    </row>
    <row r="46" spans="1:8">
      <c r="A46" s="77"/>
      <c r="B46" s="37"/>
      <c r="C46" s="37"/>
      <c r="D46" s="37"/>
      <c r="E46" s="37"/>
      <c r="F46" s="37"/>
      <c r="G46" s="37"/>
      <c r="H46" s="37"/>
    </row>
    <row r="47" spans="1:8">
      <c r="A47" s="37"/>
      <c r="B47" s="37"/>
      <c r="C47" s="37"/>
      <c r="D47" s="37"/>
      <c r="E47" s="37"/>
      <c r="F47" s="37"/>
      <c r="G47" s="37"/>
      <c r="H47" s="37"/>
    </row>
    <row r="48" spans="1:8">
      <c r="A48" s="77"/>
      <c r="B48" s="37"/>
      <c r="C48" s="37"/>
      <c r="D48" s="37"/>
      <c r="E48" s="37"/>
      <c r="F48" s="37"/>
      <c r="G48" s="37"/>
      <c r="H48" s="37"/>
    </row>
    <row r="49" spans="1:8">
      <c r="A49" s="37"/>
      <c r="B49" s="37"/>
      <c r="C49" s="37"/>
      <c r="D49" s="37"/>
      <c r="E49" s="37"/>
      <c r="F49" s="37"/>
      <c r="G49" s="37"/>
      <c r="H49" s="37"/>
    </row>
    <row r="50" spans="1:8">
      <c r="A50" s="77"/>
      <c r="B50" s="37"/>
      <c r="C50" s="37"/>
      <c r="D50" s="37"/>
      <c r="E50" s="37"/>
      <c r="F50" s="37"/>
      <c r="G50" s="37"/>
      <c r="H50" s="37"/>
    </row>
    <row r="51" spans="1:8">
      <c r="A51" s="37"/>
      <c r="B51" s="37"/>
      <c r="C51" s="37"/>
      <c r="D51" s="37"/>
      <c r="E51" s="37"/>
      <c r="F51" s="37"/>
      <c r="G51" s="37"/>
      <c r="H51" s="37"/>
    </row>
    <row r="52" spans="1:8">
      <c r="A52" s="77"/>
      <c r="B52" s="37"/>
      <c r="C52" s="37"/>
      <c r="D52" s="37"/>
      <c r="E52" s="37"/>
      <c r="F52" s="37"/>
      <c r="G52" s="37"/>
      <c r="H52" s="37"/>
    </row>
    <row r="53" spans="1:8">
      <c r="A53" s="37"/>
      <c r="B53" s="37"/>
      <c r="C53" s="37"/>
      <c r="D53" s="37"/>
      <c r="E53" s="37"/>
      <c r="F53" s="37"/>
      <c r="G53" s="37"/>
      <c r="H53" s="37"/>
    </row>
    <row r="54" spans="1:8">
      <c r="A54" s="26"/>
      <c r="B54" s="37"/>
      <c r="C54" s="37"/>
      <c r="D54" s="37"/>
      <c r="E54" s="37"/>
      <c r="F54" s="37"/>
      <c r="G54" s="37"/>
      <c r="H54" s="37"/>
    </row>
    <row r="55" spans="1:8">
      <c r="A55" s="37"/>
      <c r="B55" s="37"/>
      <c r="C55" s="37"/>
      <c r="D55" s="37"/>
      <c r="E55" s="37"/>
      <c r="F55" s="37"/>
      <c r="G55" s="37"/>
      <c r="H55" s="37"/>
    </row>
    <row r="56" spans="1:8">
      <c r="A56" s="26"/>
      <c r="B56" s="37"/>
      <c r="C56" s="37"/>
      <c r="D56" s="37"/>
      <c r="E56" s="37"/>
      <c r="F56" s="37"/>
      <c r="G56" s="37"/>
      <c r="H56" s="37"/>
    </row>
    <row r="57" spans="1:8">
      <c r="A57" s="37"/>
      <c r="B57" s="37"/>
      <c r="C57" s="37"/>
      <c r="D57" s="37"/>
      <c r="E57" s="37"/>
      <c r="F57" s="37"/>
      <c r="G57" s="37"/>
      <c r="H57" s="37"/>
    </row>
    <row r="60" spans="1:8">
      <c r="A60" s="37"/>
      <c r="B60" s="21"/>
      <c r="C60" s="21"/>
      <c r="D60" s="21"/>
      <c r="E60" s="21"/>
      <c r="F60" s="36"/>
      <c r="G60" s="36"/>
      <c r="H60" s="83"/>
    </row>
    <row r="61" spans="1:8">
      <c r="A61" s="77"/>
      <c r="B61" s="37"/>
      <c r="C61" s="37"/>
      <c r="D61" s="37"/>
      <c r="E61" s="37"/>
      <c r="F61" s="45"/>
      <c r="G61" s="37"/>
      <c r="H61" s="45"/>
    </row>
    <row r="62" spans="1:8">
      <c r="A62" s="77"/>
      <c r="B62" s="37"/>
      <c r="C62" s="37"/>
      <c r="D62" s="37"/>
      <c r="E62" s="37"/>
      <c r="F62" s="37"/>
      <c r="G62" s="37"/>
      <c r="H62" s="45"/>
    </row>
    <row r="63" spans="1:8">
      <c r="A63" s="77"/>
      <c r="B63" s="37"/>
      <c r="C63" s="37"/>
      <c r="D63" s="37"/>
      <c r="E63" s="37"/>
      <c r="F63" s="37"/>
      <c r="G63" s="37"/>
      <c r="H63" s="45"/>
    </row>
    <row r="64" spans="1:8">
      <c r="A64" s="77"/>
      <c r="B64" s="37"/>
      <c r="C64" s="37"/>
      <c r="D64" s="37"/>
      <c r="E64" s="37"/>
      <c r="F64" s="37"/>
      <c r="G64" s="45"/>
      <c r="H64" s="37"/>
    </row>
    <row r="65" spans="1:8">
      <c r="A65" s="77"/>
      <c r="B65" s="37"/>
      <c r="C65" s="37"/>
      <c r="D65" s="37"/>
      <c r="E65" s="37"/>
      <c r="F65" s="37"/>
      <c r="G65" s="45"/>
      <c r="H65" s="37"/>
    </row>
    <row r="66" spans="1:8">
      <c r="A66" s="77"/>
      <c r="B66" s="37"/>
      <c r="C66" s="37"/>
      <c r="D66" s="37"/>
      <c r="E66" s="37"/>
      <c r="F66" s="37"/>
      <c r="G66" s="37"/>
      <c r="H66" s="37"/>
    </row>
    <row r="67" spans="1:8">
      <c r="A67" s="77"/>
      <c r="B67" s="37"/>
      <c r="C67" s="37"/>
      <c r="D67" s="37"/>
      <c r="E67" s="37"/>
      <c r="F67" s="37"/>
      <c r="G67" s="37"/>
      <c r="H67" s="45"/>
    </row>
    <row r="68" spans="1:8">
      <c r="A68" s="77"/>
      <c r="B68" s="37"/>
      <c r="C68" s="37"/>
      <c r="D68" s="37"/>
      <c r="E68" s="37"/>
      <c r="F68" s="37"/>
      <c r="G68" s="37"/>
      <c r="H68" s="45"/>
    </row>
    <row r="69" spans="1:8">
      <c r="A69" s="77"/>
      <c r="B69" s="37"/>
      <c r="C69" s="37"/>
      <c r="D69" s="37"/>
      <c r="E69" s="37"/>
      <c r="F69" s="37"/>
      <c r="G69" s="37"/>
      <c r="H69" s="45"/>
    </row>
    <row r="70" spans="1:8">
      <c r="A70" s="77"/>
      <c r="B70" s="37"/>
      <c r="C70" s="37"/>
      <c r="D70" s="37"/>
      <c r="E70" s="37"/>
      <c r="F70" s="37"/>
      <c r="G70" s="37"/>
      <c r="H70" s="45"/>
    </row>
    <row r="71" spans="1:8">
      <c r="A71" s="77"/>
      <c r="B71" s="37"/>
      <c r="C71" s="37"/>
      <c r="D71" s="37"/>
      <c r="E71" s="37"/>
      <c r="F71" s="37"/>
      <c r="G71" s="45"/>
      <c r="H71" s="37"/>
    </row>
    <row r="72" spans="1:8">
      <c r="A72" s="77"/>
      <c r="B72" s="37"/>
      <c r="C72" s="45"/>
      <c r="D72" s="37"/>
      <c r="E72" s="37"/>
      <c r="F72" s="37"/>
      <c r="G72" s="45"/>
      <c r="H72" s="37"/>
    </row>
    <row r="73" spans="1:8">
      <c r="A73" s="37"/>
      <c r="B73" s="37"/>
      <c r="C73" s="37"/>
      <c r="D73" s="37"/>
      <c r="E73" s="37"/>
      <c r="F73" s="37"/>
      <c r="G73" s="37"/>
      <c r="H73" s="37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65"/>
  <sheetViews>
    <sheetView workbookViewId="0">
      <selection sqref="A1:XFD1048576"/>
    </sheetView>
  </sheetViews>
  <sheetFormatPr baseColWidth="10" defaultRowHeight="14"/>
  <cols>
    <col min="1" max="1" width="29.33203125" style="16" customWidth="1"/>
    <col min="2" max="2" width="16.83203125" style="16" customWidth="1"/>
    <col min="3" max="3" width="13" style="16" customWidth="1"/>
    <col min="4" max="8" width="10.83203125" style="16"/>
    <col min="9" max="9" width="17.1640625" style="16" customWidth="1"/>
    <col min="10" max="10" width="27" style="16" customWidth="1"/>
    <col min="11" max="11" width="20.83203125" style="16" customWidth="1"/>
    <col min="12" max="12" width="18.1640625" style="16" customWidth="1"/>
    <col min="13" max="13" width="19.33203125" style="16" customWidth="1"/>
    <col min="14" max="14" width="15.33203125" style="16" customWidth="1"/>
    <col min="15" max="16" width="10.83203125" style="16"/>
    <col min="17" max="17" width="17.1640625" style="16" customWidth="1"/>
    <col min="18" max="22" width="10.83203125" style="16"/>
    <col min="23" max="23" width="28" style="16" customWidth="1"/>
    <col min="24" max="24" width="18.33203125" style="16" customWidth="1"/>
    <col min="25" max="25" width="18.1640625" style="16" customWidth="1"/>
    <col min="26" max="29" width="10.83203125" style="16"/>
    <col min="30" max="30" width="20.5" style="16" customWidth="1"/>
    <col min="31" max="37" width="10.83203125" style="16"/>
    <col min="38" max="38" width="18.6640625" style="16" customWidth="1"/>
    <col min="39" max="40" width="10.83203125" style="16"/>
    <col min="41" max="41" width="21.33203125" style="16" customWidth="1"/>
    <col min="42" max="42" width="14.1640625" style="16" bestFit="1" customWidth="1"/>
    <col min="43" max="43" width="21.1640625" style="16" customWidth="1"/>
    <col min="44" max="44" width="14.1640625" style="16" bestFit="1" customWidth="1"/>
    <col min="45" max="45" width="18.1640625" style="16" customWidth="1"/>
    <col min="46" max="16384" width="10.83203125" style="16"/>
  </cols>
  <sheetData>
    <row r="1" spans="1:33">
      <c r="A1" s="36" t="s">
        <v>29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8"/>
      <c r="AA1" s="39"/>
      <c r="AD1" s="26"/>
      <c r="AE1" s="37"/>
      <c r="AF1" s="37"/>
      <c r="AG1" s="37"/>
    </row>
    <row r="2" spans="1:33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9"/>
      <c r="AD2" s="26"/>
      <c r="AE2" s="37"/>
      <c r="AF2" s="37"/>
      <c r="AG2" s="37"/>
    </row>
    <row r="3" spans="1:33">
      <c r="A3" s="37"/>
      <c r="B3" s="42" t="s">
        <v>13</v>
      </c>
      <c r="C3" s="42"/>
      <c r="D3" s="37"/>
      <c r="E3" s="40"/>
      <c r="F3" s="37"/>
      <c r="G3" s="37"/>
      <c r="H3" s="37"/>
      <c r="I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33">
      <c r="A4" s="37"/>
      <c r="B4" s="21" t="s">
        <v>14</v>
      </c>
      <c r="C4" s="21" t="s">
        <v>15</v>
      </c>
      <c r="D4" s="21"/>
      <c r="E4" s="36"/>
      <c r="F4" s="21"/>
      <c r="G4" s="36"/>
      <c r="H4" s="37"/>
      <c r="I4" s="37"/>
      <c r="R4" s="37"/>
      <c r="S4" s="37"/>
      <c r="T4" s="37"/>
      <c r="U4" s="37"/>
      <c r="V4" s="37"/>
      <c r="W4" s="37"/>
      <c r="X4" s="37"/>
      <c r="Y4" s="37"/>
    </row>
    <row r="5" spans="1:33">
      <c r="A5" s="26" t="s">
        <v>17</v>
      </c>
      <c r="B5" s="16">
        <v>0.94487868490266602</v>
      </c>
      <c r="C5" s="16">
        <v>1.0746757626026757</v>
      </c>
      <c r="D5" s="37"/>
      <c r="E5" s="37"/>
      <c r="F5" s="37"/>
      <c r="G5" s="37"/>
      <c r="H5" s="37"/>
      <c r="I5" s="37"/>
      <c r="R5" s="37"/>
      <c r="S5" s="37"/>
      <c r="T5" s="37"/>
      <c r="U5" s="37"/>
      <c r="V5" s="37"/>
      <c r="W5" s="37"/>
      <c r="X5" s="37"/>
      <c r="Y5" s="37"/>
    </row>
    <row r="6" spans="1:33">
      <c r="A6" s="26" t="s">
        <v>17</v>
      </c>
      <c r="B6" s="16">
        <v>1.1624800785027638</v>
      </c>
      <c r="C6" s="16">
        <v>1.0821507236642025</v>
      </c>
      <c r="D6" s="37"/>
      <c r="E6" s="37"/>
      <c r="F6" s="37"/>
      <c r="G6" s="37"/>
      <c r="H6" s="37"/>
      <c r="I6" s="37"/>
      <c r="R6" s="37"/>
      <c r="S6" s="37"/>
      <c r="T6" s="37"/>
      <c r="U6" s="37"/>
      <c r="V6" s="37"/>
      <c r="W6" s="37"/>
      <c r="X6" s="37"/>
      <c r="Y6" s="37"/>
    </row>
    <row r="7" spans="1:33">
      <c r="A7" s="26" t="s">
        <v>17</v>
      </c>
      <c r="B7" s="16">
        <v>0.89264123659456995</v>
      </c>
      <c r="C7" s="16">
        <v>0.84317351373312222</v>
      </c>
      <c r="D7" s="37"/>
      <c r="E7" s="37"/>
      <c r="F7" s="37"/>
      <c r="G7" s="37"/>
      <c r="H7" s="37"/>
      <c r="I7" s="37"/>
      <c r="R7" s="37"/>
      <c r="S7" s="37"/>
      <c r="T7" s="37"/>
      <c r="U7" s="37"/>
      <c r="V7" s="37"/>
      <c r="W7" s="37"/>
      <c r="X7" s="37"/>
      <c r="Y7" s="37"/>
    </row>
    <row r="8" spans="1:33">
      <c r="A8" s="26" t="s">
        <v>18</v>
      </c>
      <c r="B8" s="16">
        <v>2.5904422259825073</v>
      </c>
      <c r="C8" s="16">
        <v>2.3520218358273777</v>
      </c>
      <c r="D8" s="37"/>
      <c r="E8" s="37"/>
      <c r="F8" s="37"/>
      <c r="G8" s="37"/>
      <c r="H8" s="37"/>
      <c r="I8" s="37"/>
      <c r="R8" s="37"/>
      <c r="S8" s="37"/>
      <c r="T8" s="37"/>
      <c r="U8" s="37"/>
      <c r="V8" s="37"/>
      <c r="W8" s="37"/>
      <c r="X8" s="37"/>
      <c r="Y8" s="37"/>
    </row>
    <row r="9" spans="1:33">
      <c r="A9" s="26" t="s">
        <v>18</v>
      </c>
      <c r="B9" s="16">
        <v>3.1032900243377695</v>
      </c>
      <c r="C9" s="16">
        <v>2.0054158834265472</v>
      </c>
      <c r="D9" s="37"/>
      <c r="E9" s="37"/>
      <c r="F9" s="37"/>
      <c r="G9" s="37"/>
      <c r="I9" s="37"/>
      <c r="R9" s="37"/>
      <c r="S9" s="37"/>
      <c r="T9" s="37"/>
      <c r="U9" s="37"/>
      <c r="V9" s="37"/>
      <c r="W9" s="37"/>
      <c r="X9" s="37"/>
      <c r="Y9" s="37"/>
    </row>
    <row r="10" spans="1:33">
      <c r="A10" s="26" t="s">
        <v>18</v>
      </c>
      <c r="B10" s="16">
        <v>2.2101081410842269</v>
      </c>
      <c r="C10" s="16">
        <v>2.1197607676102015</v>
      </c>
      <c r="D10" s="42"/>
      <c r="E10" s="37"/>
      <c r="F10" s="37"/>
      <c r="G10" s="37"/>
      <c r="I10" s="37"/>
      <c r="R10" s="37"/>
      <c r="S10" s="37"/>
      <c r="T10" s="37"/>
      <c r="U10" s="37"/>
      <c r="V10" s="37"/>
      <c r="W10" s="37"/>
      <c r="X10" s="37"/>
      <c r="Y10" s="37"/>
    </row>
    <row r="11" spans="1:33">
      <c r="A11" s="26" t="s">
        <v>19</v>
      </c>
      <c r="B11" s="16">
        <v>4.6182131301300684</v>
      </c>
      <c r="C11" s="16">
        <v>2.1051185104355437</v>
      </c>
      <c r="D11" s="37"/>
      <c r="E11" s="37"/>
      <c r="F11" s="37"/>
      <c r="G11" s="37"/>
      <c r="I11" s="37"/>
      <c r="R11" s="37"/>
      <c r="S11" s="37"/>
      <c r="T11" s="37"/>
      <c r="U11" s="37"/>
      <c r="V11" s="37"/>
      <c r="W11" s="37"/>
      <c r="X11" s="37"/>
      <c r="Y11" s="37"/>
    </row>
    <row r="12" spans="1:33">
      <c r="A12" s="26" t="s">
        <v>19</v>
      </c>
      <c r="B12" s="16">
        <v>5.2682899709995192</v>
      </c>
      <c r="C12" s="16">
        <v>2.7017636137320138</v>
      </c>
      <c r="D12" s="37"/>
      <c r="E12" s="37"/>
      <c r="F12" s="37"/>
      <c r="G12" s="37"/>
      <c r="I12" s="37"/>
      <c r="R12" s="37"/>
      <c r="S12" s="37"/>
      <c r="T12" s="37"/>
      <c r="U12" s="37"/>
      <c r="V12" s="37"/>
      <c r="W12" s="37"/>
      <c r="X12" s="37"/>
      <c r="Y12" s="37"/>
    </row>
    <row r="13" spans="1:33">
      <c r="A13" s="26" t="s">
        <v>19</v>
      </c>
      <c r="B13" s="16">
        <v>4.5082420627438307</v>
      </c>
      <c r="C13" s="16">
        <v>1.6631305896123711</v>
      </c>
      <c r="D13" s="37"/>
      <c r="E13" s="37"/>
      <c r="F13" s="37"/>
      <c r="G13" s="37"/>
      <c r="I13" s="37"/>
      <c r="R13" s="37"/>
      <c r="S13" s="37"/>
      <c r="T13" s="37"/>
      <c r="U13" s="37"/>
      <c r="V13" s="37"/>
      <c r="W13" s="37"/>
      <c r="X13" s="37"/>
      <c r="Y13" s="37"/>
    </row>
    <row r="14" spans="1:33">
      <c r="A14" s="77" t="s">
        <v>20</v>
      </c>
      <c r="B14" s="16">
        <v>11.009197443908946</v>
      </c>
      <c r="C14" s="16">
        <v>3.3032850149516424</v>
      </c>
      <c r="D14" s="37"/>
      <c r="E14" s="37"/>
      <c r="F14" s="37"/>
      <c r="G14" s="37"/>
      <c r="I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33">
      <c r="A15" s="77" t="s">
        <v>20</v>
      </c>
      <c r="B15" s="16">
        <v>10.586229735413164</v>
      </c>
      <c r="C15" s="16">
        <v>4.066820891843685</v>
      </c>
      <c r="D15" s="37"/>
      <c r="E15" s="37"/>
      <c r="F15" s="37"/>
      <c r="G15" s="37"/>
      <c r="I15" s="37"/>
      <c r="J15" s="37"/>
      <c r="K15" s="41"/>
      <c r="L15" s="37"/>
      <c r="M15" s="41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spans="1:33">
      <c r="A16" s="26" t="s">
        <v>20</v>
      </c>
      <c r="B16" s="16">
        <v>10.383269661809958</v>
      </c>
      <c r="C16" s="16">
        <v>2.2719033376501749</v>
      </c>
      <c r="D16" s="37"/>
      <c r="E16" s="37"/>
      <c r="F16" s="37"/>
      <c r="G16" s="37"/>
      <c r="I16" s="37"/>
      <c r="J16" s="37"/>
      <c r="K16" s="42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spans="1:25">
      <c r="A17" s="26"/>
      <c r="B17" s="37"/>
      <c r="C17" s="37"/>
      <c r="D17" s="37"/>
      <c r="E17" s="37"/>
      <c r="F17" s="37"/>
      <c r="G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>
      <c r="A18" s="37"/>
      <c r="D18" s="37"/>
      <c r="I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1:25">
      <c r="A19" s="36"/>
      <c r="B19" s="86"/>
      <c r="C19" s="107"/>
      <c r="D19" s="37"/>
      <c r="I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>
      <c r="A20" s="37"/>
      <c r="B20" s="21" t="s">
        <v>14</v>
      </c>
      <c r="C20" s="21" t="s">
        <v>15</v>
      </c>
      <c r="D20" s="36"/>
      <c r="I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>
      <c r="A21" s="26" t="s">
        <v>17</v>
      </c>
      <c r="B21" s="31">
        <v>1</v>
      </c>
      <c r="C21" s="31">
        <v>1</v>
      </c>
      <c r="D21" s="45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spans="1:25">
      <c r="A22" s="26" t="s">
        <v>18</v>
      </c>
      <c r="B22" s="39">
        <v>2.6346134638015015</v>
      </c>
      <c r="C22" s="39">
        <v>2.1590661622880423</v>
      </c>
      <c r="D22" s="38"/>
      <c r="I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>
      <c r="A23" s="26" t="s">
        <v>19</v>
      </c>
      <c r="B23" s="39">
        <v>4.7982483879578064</v>
      </c>
      <c r="C23" s="39">
        <v>2.1566709045933097</v>
      </c>
      <c r="D23" s="38"/>
      <c r="F23" s="37"/>
      <c r="G23" s="37"/>
      <c r="H23" s="37"/>
      <c r="I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pans="1:25">
      <c r="A24" s="26" t="s">
        <v>20</v>
      </c>
      <c r="B24" s="39">
        <v>10.659565613710688</v>
      </c>
      <c r="C24" s="39">
        <v>3.2140030814818341</v>
      </c>
      <c r="D24" s="38"/>
      <c r="F24" s="36"/>
      <c r="G24" s="37"/>
      <c r="H24" s="37"/>
      <c r="I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>
      <c r="A25" s="37"/>
      <c r="D25" s="37"/>
      <c r="F25" s="36"/>
      <c r="G25" s="37"/>
      <c r="H25" s="37"/>
      <c r="I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>
      <c r="A26" s="37"/>
      <c r="D26" s="37"/>
      <c r="F26" s="36"/>
      <c r="G26" s="37"/>
      <c r="H26" s="37"/>
      <c r="I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spans="1:25">
      <c r="A27" s="16" t="s">
        <v>319</v>
      </c>
      <c r="D27" s="37"/>
      <c r="F27" s="36"/>
      <c r="G27" s="37"/>
      <c r="H27" s="37"/>
      <c r="I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>
      <c r="A28" s="22" t="s">
        <v>320</v>
      </c>
      <c r="B28" s="16" t="s">
        <v>14</v>
      </c>
      <c r="D28" s="37"/>
      <c r="F28" s="37"/>
      <c r="G28" s="37"/>
      <c r="H28" s="37"/>
      <c r="I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>
      <c r="A29" s="77" t="s">
        <v>321</v>
      </c>
      <c r="B29" s="21">
        <v>1</v>
      </c>
      <c r="C29" s="21"/>
      <c r="D29" s="37"/>
      <c r="F29" s="37"/>
      <c r="G29" s="37"/>
      <c r="H29" s="37"/>
      <c r="I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>
      <c r="A30" s="29" t="s">
        <v>322</v>
      </c>
      <c r="B30" s="14">
        <v>3</v>
      </c>
      <c r="C30" s="14"/>
      <c r="D30" s="46"/>
      <c r="F30" s="37"/>
      <c r="G30" s="37"/>
      <c r="H30" s="37"/>
      <c r="I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25">
      <c r="A31" s="29" t="s">
        <v>323</v>
      </c>
      <c r="B31" s="14">
        <v>0.05</v>
      </c>
      <c r="C31" s="14"/>
      <c r="D31" s="46"/>
      <c r="F31" s="37"/>
      <c r="G31" s="37"/>
      <c r="H31" s="37"/>
      <c r="I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25">
      <c r="A32" s="29"/>
      <c r="B32" s="14"/>
      <c r="C32" s="14"/>
      <c r="D32" s="46"/>
      <c r="F32" s="36"/>
      <c r="G32" s="36"/>
      <c r="H32" s="37"/>
      <c r="I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25">
      <c r="A33" s="16" t="s">
        <v>341</v>
      </c>
      <c r="B33" s="16" t="s">
        <v>325</v>
      </c>
      <c r="C33" s="16" t="s">
        <v>326</v>
      </c>
      <c r="D33" s="42" t="s">
        <v>327</v>
      </c>
      <c r="E33" s="16" t="s">
        <v>328</v>
      </c>
      <c r="F33" s="37" t="s">
        <v>329</v>
      </c>
      <c r="G33" s="37" t="s">
        <v>342</v>
      </c>
      <c r="H33" s="37"/>
      <c r="I33" s="26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1:25">
      <c r="A34" s="77" t="s">
        <v>343</v>
      </c>
      <c r="B34" s="16">
        <v>-1.635</v>
      </c>
      <c r="C34" s="16" t="s">
        <v>344</v>
      </c>
      <c r="D34" s="46" t="s">
        <v>11</v>
      </c>
      <c r="E34" s="16" t="s">
        <v>22</v>
      </c>
      <c r="F34" s="37">
        <v>1.1999999999999999E-3</v>
      </c>
      <c r="G34" s="37" t="s">
        <v>345</v>
      </c>
      <c r="H34" s="37" t="s">
        <v>346</v>
      </c>
      <c r="I34" s="26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</row>
    <row r="35" spans="1:25">
      <c r="A35" s="29" t="s">
        <v>347</v>
      </c>
      <c r="B35" s="14">
        <v>-3.798</v>
      </c>
      <c r="C35" s="14" t="s">
        <v>348</v>
      </c>
      <c r="D35" s="46" t="s">
        <v>11</v>
      </c>
      <c r="E35" s="16" t="s">
        <v>28</v>
      </c>
      <c r="F35" s="37" t="s">
        <v>27</v>
      </c>
      <c r="G35" s="37" t="s">
        <v>349</v>
      </c>
      <c r="H35" s="37" t="s">
        <v>350</v>
      </c>
      <c r="I35" s="26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</row>
    <row r="36" spans="1:25">
      <c r="A36" s="29" t="s">
        <v>351</v>
      </c>
      <c r="B36" s="14">
        <v>-9.66</v>
      </c>
      <c r="C36" s="14" t="s">
        <v>352</v>
      </c>
      <c r="D36" s="46" t="s">
        <v>11</v>
      </c>
      <c r="E36" s="16" t="s">
        <v>28</v>
      </c>
      <c r="F36" s="37" t="s">
        <v>27</v>
      </c>
      <c r="G36" s="37" t="s">
        <v>353</v>
      </c>
      <c r="H36" s="37" t="s">
        <v>354</v>
      </c>
      <c r="I36" s="26"/>
      <c r="O36" s="41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pans="1:25">
      <c r="A37" s="29"/>
      <c r="B37" s="14"/>
      <c r="C37" s="14"/>
      <c r="D37" s="42"/>
      <c r="E37" s="37"/>
      <c r="F37" s="37"/>
      <c r="G37" s="37"/>
      <c r="H37" s="37"/>
      <c r="I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pans="1:25">
      <c r="A38" s="16" t="s">
        <v>333</v>
      </c>
      <c r="B38" s="16" t="s">
        <v>334</v>
      </c>
      <c r="C38" s="16" t="s">
        <v>335</v>
      </c>
      <c r="D38" s="46" t="s">
        <v>325</v>
      </c>
      <c r="E38" s="16" t="s">
        <v>336</v>
      </c>
      <c r="F38" s="37" t="s">
        <v>337</v>
      </c>
      <c r="G38" s="37" t="s">
        <v>338</v>
      </c>
      <c r="H38" s="37" t="s">
        <v>355</v>
      </c>
      <c r="I38" s="26" t="s">
        <v>340</v>
      </c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</row>
    <row r="39" spans="1:25">
      <c r="A39" s="77" t="s">
        <v>343</v>
      </c>
      <c r="B39" s="16">
        <v>1</v>
      </c>
      <c r="C39" s="16">
        <v>2.6349999999999998</v>
      </c>
      <c r="D39" s="46">
        <v>-1.635</v>
      </c>
      <c r="E39" s="16">
        <v>0.28639999999999999</v>
      </c>
      <c r="F39" s="37">
        <v>3</v>
      </c>
      <c r="G39" s="37">
        <v>3</v>
      </c>
      <c r="H39" s="37">
        <v>5.7080000000000002</v>
      </c>
      <c r="I39" s="26">
        <v>8</v>
      </c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spans="1:25">
      <c r="A40" s="29" t="s">
        <v>347</v>
      </c>
      <c r="B40" s="14">
        <v>1</v>
      </c>
      <c r="C40" s="14">
        <v>4.798</v>
      </c>
      <c r="D40" s="46">
        <v>-3.798</v>
      </c>
      <c r="E40" s="16">
        <v>0.28639999999999999</v>
      </c>
      <c r="F40" s="37">
        <v>3</v>
      </c>
      <c r="G40" s="37">
        <v>3</v>
      </c>
      <c r="H40" s="37">
        <v>13.26</v>
      </c>
      <c r="I40" s="37">
        <v>8</v>
      </c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</row>
    <row r="41" spans="1:25">
      <c r="A41" s="30" t="s">
        <v>351</v>
      </c>
      <c r="B41" s="14">
        <v>1</v>
      </c>
      <c r="C41" s="14">
        <v>10.66</v>
      </c>
      <c r="D41" s="37">
        <v>-9.66</v>
      </c>
      <c r="E41" s="37">
        <v>0.28639999999999999</v>
      </c>
      <c r="F41" s="37">
        <v>3</v>
      </c>
      <c r="G41" s="37">
        <v>3</v>
      </c>
      <c r="H41" s="37">
        <v>33.729999999999997</v>
      </c>
      <c r="I41" s="37">
        <v>8</v>
      </c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</row>
    <row r="42" spans="1:25">
      <c r="A42" s="30"/>
      <c r="B42" s="14"/>
      <c r="C42" s="14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</row>
    <row r="43" spans="1:25">
      <c r="B43" s="36"/>
      <c r="C43" s="40"/>
      <c r="D43" s="21"/>
      <c r="E43" s="36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</row>
    <row r="44" spans="1:25">
      <c r="A44" s="22"/>
      <c r="B44" s="26"/>
      <c r="C44" s="45"/>
      <c r="D44" s="45"/>
      <c r="E44" s="45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</row>
    <row r="45" spans="1:25">
      <c r="A45" s="16" t="s">
        <v>319</v>
      </c>
      <c r="B45" s="26"/>
      <c r="C45" s="48"/>
      <c r="D45" s="48"/>
      <c r="E45" s="48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</row>
    <row r="46" spans="1:25">
      <c r="A46" s="37" t="s">
        <v>320</v>
      </c>
      <c r="B46" s="26" t="s">
        <v>15</v>
      </c>
      <c r="C46" s="45"/>
      <c r="D46" s="45"/>
      <c r="E46" s="45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</row>
    <row r="47" spans="1:25">
      <c r="A47" s="35"/>
      <c r="B47" s="26"/>
      <c r="C47" s="48"/>
      <c r="D47" s="48"/>
      <c r="E47" s="48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</row>
    <row r="48" spans="1:25">
      <c r="A48" s="36" t="s">
        <v>321</v>
      </c>
      <c r="B48" s="29">
        <v>1</v>
      </c>
      <c r="C48" s="46"/>
      <c r="D48" s="47"/>
      <c r="E48" s="4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</row>
    <row r="49" spans="1:25">
      <c r="A49" s="26" t="s">
        <v>322</v>
      </c>
      <c r="B49" s="29">
        <v>3</v>
      </c>
      <c r="C49" s="46"/>
      <c r="D49" s="47"/>
      <c r="E49" s="4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</row>
    <row r="50" spans="1:25">
      <c r="A50" s="26" t="s">
        <v>323</v>
      </c>
      <c r="B50" s="29">
        <v>0.05</v>
      </c>
      <c r="C50" s="46"/>
      <c r="D50" s="47"/>
      <c r="E50" s="4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</row>
    <row r="51" spans="1:25">
      <c r="A51" s="36"/>
      <c r="B51" s="29"/>
      <c r="C51" s="46"/>
      <c r="D51" s="47"/>
      <c r="E51" s="4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</row>
    <row r="52" spans="1:25">
      <c r="A52" s="37" t="s">
        <v>341</v>
      </c>
      <c r="B52" s="29" t="s">
        <v>325</v>
      </c>
      <c r="C52" s="46" t="s">
        <v>326</v>
      </c>
      <c r="D52" s="47" t="s">
        <v>327</v>
      </c>
      <c r="E52" s="47" t="s">
        <v>328</v>
      </c>
      <c r="F52" s="37" t="s">
        <v>329</v>
      </c>
      <c r="G52" s="37" t="s">
        <v>356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</row>
    <row r="53" spans="1:25">
      <c r="A53" s="26" t="s">
        <v>357</v>
      </c>
      <c r="B53" s="29">
        <v>-1.159</v>
      </c>
      <c r="C53" s="46" t="s">
        <v>358</v>
      </c>
      <c r="D53" s="47" t="s">
        <v>24</v>
      </c>
      <c r="E53" s="47" t="s">
        <v>23</v>
      </c>
      <c r="F53" s="37">
        <v>6.8500000000000005E-2</v>
      </c>
      <c r="G53" s="37" t="s">
        <v>359</v>
      </c>
      <c r="H53" s="37" t="s">
        <v>360</v>
      </c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</row>
    <row r="54" spans="1:25">
      <c r="A54" s="45" t="s">
        <v>361</v>
      </c>
      <c r="B54" s="26">
        <v>-1.157</v>
      </c>
      <c r="C54" s="41" t="s">
        <v>362</v>
      </c>
      <c r="D54" s="37" t="s">
        <v>24</v>
      </c>
      <c r="E54" s="37" t="s">
        <v>23</v>
      </c>
      <c r="F54" s="37">
        <v>6.9099999999999995E-2</v>
      </c>
      <c r="G54" s="37" t="s">
        <v>363</v>
      </c>
      <c r="H54" s="37" t="s">
        <v>364</v>
      </c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</row>
    <row r="55" spans="1:25">
      <c r="A55" s="37" t="s">
        <v>365</v>
      </c>
      <c r="B55" s="37">
        <v>-2.214</v>
      </c>
      <c r="C55" s="37" t="s">
        <v>366</v>
      </c>
      <c r="D55" s="37" t="s">
        <v>11</v>
      </c>
      <c r="E55" s="37" t="s">
        <v>22</v>
      </c>
      <c r="F55" s="37">
        <v>2.3999999999999998E-3</v>
      </c>
      <c r="G55" s="37" t="s">
        <v>367</v>
      </c>
      <c r="H55" s="37" t="s">
        <v>368</v>
      </c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</row>
    <row r="56" spans="1:25">
      <c r="A56" s="37"/>
      <c r="B56" s="36"/>
      <c r="C56" s="40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</row>
    <row r="57" spans="1:25">
      <c r="A57" s="37" t="s">
        <v>333</v>
      </c>
      <c r="B57" s="37" t="s">
        <v>334</v>
      </c>
      <c r="C57" s="36" t="s">
        <v>335</v>
      </c>
      <c r="D57" s="21" t="s">
        <v>325</v>
      </c>
      <c r="E57" s="36" t="s">
        <v>336</v>
      </c>
      <c r="F57" s="37" t="s">
        <v>337</v>
      </c>
      <c r="G57" s="37" t="s">
        <v>338</v>
      </c>
      <c r="H57" s="37" t="s">
        <v>355</v>
      </c>
      <c r="I57" s="37" t="s">
        <v>340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</row>
    <row r="58" spans="1:25">
      <c r="A58" s="37" t="s">
        <v>357</v>
      </c>
      <c r="B58" s="26">
        <v>1</v>
      </c>
      <c r="C58" s="48">
        <v>2.1589999999999998</v>
      </c>
      <c r="D58" s="45">
        <v>-1.159</v>
      </c>
      <c r="E58" s="45">
        <v>0.4345</v>
      </c>
      <c r="F58" s="37">
        <v>3</v>
      </c>
      <c r="G58" s="37">
        <v>3</v>
      </c>
      <c r="H58" s="37">
        <v>2.6680000000000001</v>
      </c>
      <c r="I58" s="37">
        <v>8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</row>
    <row r="59" spans="1:25">
      <c r="A59" s="36" t="s">
        <v>361</v>
      </c>
      <c r="B59" s="26">
        <v>1</v>
      </c>
      <c r="C59" s="48">
        <v>2.157</v>
      </c>
      <c r="D59" s="48">
        <v>-1.157</v>
      </c>
      <c r="E59" s="48">
        <v>0.4345</v>
      </c>
      <c r="F59" s="37">
        <v>3</v>
      </c>
      <c r="G59" s="37">
        <v>3</v>
      </c>
      <c r="H59" s="37">
        <v>2.6619999999999999</v>
      </c>
      <c r="I59" s="37">
        <v>8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</row>
    <row r="60" spans="1:25">
      <c r="A60" s="36" t="s">
        <v>365</v>
      </c>
      <c r="B60" s="29">
        <v>1</v>
      </c>
      <c r="C60" s="46">
        <v>3.214</v>
      </c>
      <c r="D60" s="46">
        <v>-2.214</v>
      </c>
      <c r="E60" s="47">
        <v>0.4345</v>
      </c>
      <c r="F60" s="16">
        <v>3</v>
      </c>
      <c r="G60" s="16">
        <v>3</v>
      </c>
      <c r="H60" s="16">
        <v>5.0960000000000001</v>
      </c>
      <c r="I60" s="16">
        <v>8</v>
      </c>
      <c r="T60" s="37"/>
      <c r="U60" s="37"/>
      <c r="V60" s="37"/>
      <c r="W60" s="37"/>
      <c r="X60" s="37"/>
      <c r="Y60" s="37"/>
    </row>
    <row r="61" spans="1:25">
      <c r="A61" s="37"/>
      <c r="B61" s="29"/>
      <c r="C61" s="46"/>
      <c r="D61" s="46"/>
      <c r="E61" s="47"/>
      <c r="T61" s="37"/>
      <c r="U61" s="37"/>
      <c r="V61" s="37"/>
      <c r="W61" s="37"/>
      <c r="X61" s="37"/>
      <c r="Y61" s="37"/>
    </row>
    <row r="62" spans="1:25">
      <c r="A62" s="37"/>
      <c r="B62" s="29"/>
      <c r="C62" s="46"/>
      <c r="D62" s="46"/>
      <c r="E62" s="47"/>
      <c r="T62" s="37"/>
      <c r="U62" s="37"/>
      <c r="V62" s="37"/>
      <c r="W62" s="37"/>
      <c r="X62" s="37"/>
      <c r="Y62" s="37"/>
    </row>
    <row r="63" spans="1:25">
      <c r="T63" s="37"/>
      <c r="U63" s="37"/>
      <c r="V63" s="37"/>
      <c r="W63" s="37"/>
      <c r="X63" s="37"/>
      <c r="Y63" s="37"/>
    </row>
    <row r="64" spans="1:25">
      <c r="T64" s="37"/>
      <c r="U64" s="37"/>
      <c r="V64" s="37"/>
      <c r="W64" s="37"/>
      <c r="X64" s="37"/>
      <c r="Y64" s="37"/>
    </row>
    <row r="65" spans="20:25">
      <c r="T65" s="37"/>
      <c r="U65" s="37"/>
      <c r="V65" s="37"/>
      <c r="W65" s="37"/>
      <c r="X65" s="37"/>
      <c r="Y65" s="37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66"/>
  <sheetViews>
    <sheetView workbookViewId="0">
      <selection activeCell="B39" sqref="B39"/>
    </sheetView>
  </sheetViews>
  <sheetFormatPr baseColWidth="10" defaultRowHeight="14"/>
  <cols>
    <col min="1" max="1" width="25.33203125" style="16" customWidth="1"/>
    <col min="2" max="2" width="18.1640625" style="16" customWidth="1"/>
    <col min="3" max="3" width="13" style="16" customWidth="1"/>
    <col min="4" max="5" width="10.83203125" style="16"/>
    <col min="6" max="6" width="22.6640625" style="16" customWidth="1"/>
    <col min="7" max="7" width="24.5" style="16" customWidth="1"/>
    <col min="8" max="8" width="17.5" style="16" customWidth="1"/>
    <col min="9" max="9" width="17.1640625" style="16" customWidth="1"/>
    <col min="10" max="10" width="14.6640625" style="16" customWidth="1"/>
    <col min="11" max="11" width="14" style="16" customWidth="1"/>
    <col min="12" max="12" width="18.1640625" style="16" customWidth="1"/>
    <col min="13" max="13" width="19.33203125" style="16" customWidth="1"/>
    <col min="14" max="14" width="15.33203125" style="16" customWidth="1"/>
    <col min="15" max="16" width="10.83203125" style="16"/>
    <col min="17" max="17" width="17.1640625" style="16" customWidth="1"/>
    <col min="18" max="22" width="10.83203125" style="16"/>
    <col min="23" max="23" width="28" style="16" customWidth="1"/>
    <col min="24" max="24" width="18.33203125" style="16" customWidth="1"/>
    <col min="25" max="25" width="18.1640625" style="16" customWidth="1"/>
    <col min="26" max="29" width="10.83203125" style="16"/>
    <col min="30" max="30" width="20.5" style="16" customWidth="1"/>
    <col min="31" max="37" width="10.83203125" style="16"/>
    <col min="38" max="38" width="18.6640625" style="16" customWidth="1"/>
    <col min="39" max="40" width="10.83203125" style="16"/>
    <col min="41" max="41" width="21.33203125" style="16" customWidth="1"/>
    <col min="42" max="42" width="14.1640625" style="16" bestFit="1" customWidth="1"/>
    <col min="43" max="43" width="21.1640625" style="16" customWidth="1"/>
    <col min="44" max="44" width="14.1640625" style="16" bestFit="1" customWidth="1"/>
    <col min="45" max="45" width="18.1640625" style="16" customWidth="1"/>
    <col min="46" max="16384" width="10.83203125" style="16"/>
  </cols>
  <sheetData>
    <row r="1" spans="1:33">
      <c r="A1" s="36" t="s">
        <v>31</v>
      </c>
      <c r="B1" s="2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5"/>
      <c r="AA1" s="45"/>
      <c r="AD1" s="26"/>
      <c r="AE1" s="37"/>
      <c r="AF1" s="37"/>
      <c r="AG1" s="37"/>
    </row>
    <row r="2" spans="1:33">
      <c r="A2" s="37"/>
      <c r="B2" s="26"/>
      <c r="C2" s="37"/>
      <c r="D2" s="37"/>
      <c r="E2" s="37"/>
      <c r="F2" s="37"/>
      <c r="G2" s="37"/>
      <c r="H2" s="37"/>
      <c r="I2" s="37"/>
      <c r="J2" s="37"/>
      <c r="K2" s="36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8"/>
      <c r="AA2" s="38"/>
      <c r="AD2" s="26"/>
      <c r="AE2" s="48"/>
      <c r="AF2" s="45"/>
      <c r="AG2" s="45"/>
    </row>
    <row r="3" spans="1:33">
      <c r="A3" s="37"/>
      <c r="B3" s="37" t="s">
        <v>30</v>
      </c>
      <c r="C3" s="37"/>
      <c r="D3" s="37"/>
      <c r="E3" s="37"/>
      <c r="F3" s="37"/>
      <c r="G3" s="37" t="s">
        <v>13</v>
      </c>
      <c r="H3" s="37"/>
      <c r="I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33">
      <c r="A4" s="37"/>
      <c r="B4" s="21" t="s">
        <v>14</v>
      </c>
      <c r="C4" s="21" t="s">
        <v>15</v>
      </c>
      <c r="D4" s="21" t="s">
        <v>16</v>
      </c>
      <c r="E4" s="37"/>
      <c r="F4" s="37"/>
      <c r="G4" s="21" t="s">
        <v>14</v>
      </c>
      <c r="H4" s="21" t="s">
        <v>15</v>
      </c>
      <c r="I4" s="21" t="s">
        <v>16</v>
      </c>
      <c r="R4" s="37"/>
      <c r="S4" s="37"/>
      <c r="T4" s="37"/>
      <c r="U4" s="37"/>
      <c r="V4" s="37"/>
      <c r="W4" s="37"/>
      <c r="X4" s="37"/>
      <c r="Y4" s="37"/>
    </row>
    <row r="5" spans="1:33">
      <c r="A5" s="26" t="s">
        <v>17</v>
      </c>
      <c r="B5" s="45">
        <v>0.94487868490266602</v>
      </c>
      <c r="C5" s="45">
        <v>1.0746757626026757</v>
      </c>
      <c r="D5" s="45">
        <v>0.96006214377763954</v>
      </c>
      <c r="E5" s="37"/>
      <c r="F5" s="26" t="s">
        <v>17</v>
      </c>
      <c r="G5" s="45">
        <v>0.94487868490266602</v>
      </c>
      <c r="H5" s="45">
        <v>1.0746757626026757</v>
      </c>
      <c r="I5" s="45">
        <v>0.96006214377763954</v>
      </c>
      <c r="R5" s="37"/>
      <c r="S5" s="37"/>
      <c r="T5" s="37"/>
      <c r="U5" s="37"/>
      <c r="V5" s="37"/>
      <c r="W5" s="37"/>
      <c r="X5" s="37"/>
      <c r="Y5" s="37"/>
    </row>
    <row r="6" spans="1:33">
      <c r="A6" s="26" t="s">
        <v>17</v>
      </c>
      <c r="B6" s="45">
        <v>1.1624800785027638</v>
      </c>
      <c r="C6" s="45">
        <v>1.0821507236642025</v>
      </c>
      <c r="D6" s="45">
        <v>0.89270385156600196</v>
      </c>
      <c r="E6" s="37"/>
      <c r="F6" s="26" t="s">
        <v>17</v>
      </c>
      <c r="G6" s="45">
        <v>1.1624800785027638</v>
      </c>
      <c r="H6" s="45">
        <v>1.0821507236642025</v>
      </c>
      <c r="I6" s="45">
        <v>0.89270385156600196</v>
      </c>
      <c r="R6" s="37"/>
      <c r="S6" s="37"/>
      <c r="T6" s="37"/>
      <c r="U6" s="37"/>
      <c r="V6" s="37"/>
      <c r="W6" s="37"/>
      <c r="X6" s="37"/>
      <c r="Y6" s="37"/>
    </row>
    <row r="7" spans="1:33">
      <c r="A7" s="26" t="s">
        <v>17</v>
      </c>
      <c r="B7" s="45">
        <v>0.89264123659456995</v>
      </c>
      <c r="C7" s="45">
        <v>0.84317351373312222</v>
      </c>
      <c r="D7" s="45">
        <v>1.1472340046563589</v>
      </c>
      <c r="E7" s="37"/>
      <c r="F7" s="26" t="s">
        <v>17</v>
      </c>
      <c r="G7" s="45">
        <v>0.89264123659456995</v>
      </c>
      <c r="H7" s="45">
        <v>0.84317351373312222</v>
      </c>
      <c r="I7" s="45">
        <v>1.1472340046563589</v>
      </c>
      <c r="R7" s="37"/>
      <c r="S7" s="37"/>
      <c r="T7" s="37"/>
      <c r="U7" s="37"/>
      <c r="V7" s="37"/>
      <c r="W7" s="37"/>
      <c r="X7" s="37"/>
      <c r="Y7" s="37"/>
    </row>
    <row r="8" spans="1:33">
      <c r="A8" s="26" t="s">
        <v>19</v>
      </c>
      <c r="B8" s="45">
        <v>4.6182131301300684</v>
      </c>
      <c r="C8" s="45">
        <v>2.1051185104355437</v>
      </c>
      <c r="D8" s="45">
        <v>1.8903387534243767</v>
      </c>
      <c r="E8" s="37"/>
      <c r="F8" s="77" t="s">
        <v>20</v>
      </c>
      <c r="G8" s="45">
        <v>11.009197443908946</v>
      </c>
      <c r="H8" s="45">
        <v>3.3032850149516424</v>
      </c>
      <c r="I8" s="45">
        <v>1.5507252447689084</v>
      </c>
      <c r="R8" s="37"/>
      <c r="S8" s="37"/>
      <c r="T8" s="37"/>
      <c r="U8" s="37"/>
      <c r="V8" s="37"/>
      <c r="W8" s="37"/>
      <c r="X8" s="37"/>
      <c r="Y8" s="37"/>
    </row>
    <row r="9" spans="1:33">
      <c r="A9" s="26" t="s">
        <v>19</v>
      </c>
      <c r="B9" s="45">
        <v>5.2682899709995192</v>
      </c>
      <c r="C9" s="45">
        <v>2.7017636137320138</v>
      </c>
      <c r="D9" s="45">
        <v>1.5508742572788585</v>
      </c>
      <c r="E9" s="37"/>
      <c r="F9" s="77" t="s">
        <v>20</v>
      </c>
      <c r="G9" s="45">
        <v>10.586229735413164</v>
      </c>
      <c r="H9" s="45">
        <v>4.066820891843685</v>
      </c>
      <c r="I9" s="45">
        <v>2.8390686113781065</v>
      </c>
      <c r="R9" s="37"/>
      <c r="S9" s="37"/>
      <c r="T9" s="37"/>
      <c r="U9" s="37"/>
      <c r="V9" s="37"/>
      <c r="W9" s="37"/>
      <c r="X9" s="37"/>
      <c r="Y9" s="37"/>
    </row>
    <row r="10" spans="1:33">
      <c r="A10" s="26" t="s">
        <v>19</v>
      </c>
      <c r="B10" s="45">
        <v>4.5082420627438307</v>
      </c>
      <c r="C10" s="45">
        <v>1.6631305896123711</v>
      </c>
      <c r="D10" s="45">
        <v>1.3170937705961818</v>
      </c>
      <c r="E10" s="37"/>
      <c r="F10" s="26" t="s">
        <v>20</v>
      </c>
      <c r="G10" s="45">
        <v>10.383269661809958</v>
      </c>
      <c r="H10" s="45">
        <v>2.2719033376501749</v>
      </c>
      <c r="I10" s="45">
        <v>1.1399663395156718</v>
      </c>
      <c r="R10" s="37"/>
      <c r="S10" s="37"/>
      <c r="T10" s="37"/>
      <c r="U10" s="37"/>
      <c r="V10" s="37"/>
      <c r="W10" s="37"/>
      <c r="X10" s="37"/>
      <c r="Y10" s="37"/>
    </row>
    <row r="11" spans="1:33">
      <c r="A11" s="77" t="s">
        <v>20</v>
      </c>
      <c r="B11" s="45">
        <v>1.0327998196988954</v>
      </c>
      <c r="C11" s="45">
        <v>1.0442565090595133</v>
      </c>
      <c r="D11" s="45">
        <v>0.81541626508301168</v>
      </c>
      <c r="E11" s="37"/>
      <c r="F11" s="37"/>
      <c r="G11" s="37"/>
      <c r="H11" s="37"/>
      <c r="I11" s="37"/>
      <c r="R11" s="37"/>
      <c r="S11" s="37"/>
      <c r="T11" s="37"/>
      <c r="U11" s="37"/>
      <c r="V11" s="37"/>
      <c r="W11" s="37"/>
      <c r="X11" s="37"/>
      <c r="Y11" s="37"/>
    </row>
    <row r="12" spans="1:33">
      <c r="A12" s="77" t="s">
        <v>20</v>
      </c>
      <c r="B12" s="45">
        <v>0.9931201813511803</v>
      </c>
      <c r="C12" s="45">
        <v>1.2856305672276824</v>
      </c>
      <c r="D12" s="45">
        <v>1.4928645362636994</v>
      </c>
      <c r="E12" s="37"/>
      <c r="F12" s="37"/>
      <c r="G12" s="37"/>
      <c r="H12" s="37"/>
      <c r="I12" s="37"/>
      <c r="R12" s="37"/>
      <c r="S12" s="37"/>
      <c r="T12" s="37"/>
      <c r="U12" s="37"/>
      <c r="V12" s="37"/>
      <c r="W12" s="37"/>
      <c r="X12" s="37"/>
      <c r="Y12" s="37"/>
    </row>
    <row r="13" spans="1:33">
      <c r="A13" s="26" t="s">
        <v>20</v>
      </c>
      <c r="B13" s="45">
        <v>0.97407999894992447</v>
      </c>
      <c r="C13" s="45">
        <v>0.6701129237128044</v>
      </c>
      <c r="D13" s="45">
        <v>0.59942733119479485</v>
      </c>
      <c r="E13" s="37"/>
      <c r="F13" s="37"/>
      <c r="G13" s="37"/>
      <c r="H13" s="37"/>
      <c r="I13" s="37"/>
      <c r="R13" s="37"/>
      <c r="S13" s="37"/>
      <c r="T13" s="37"/>
      <c r="U13" s="37"/>
      <c r="V13" s="37"/>
      <c r="W13" s="37"/>
      <c r="X13" s="37"/>
      <c r="Y13" s="37"/>
    </row>
    <row r="14" spans="1:33">
      <c r="A14" s="26" t="s">
        <v>21</v>
      </c>
      <c r="B14" s="45">
        <v>1.6059162275134646</v>
      </c>
      <c r="C14" s="45">
        <v>1.0810821353223576</v>
      </c>
      <c r="D14" s="45">
        <v>0.53056765768032965</v>
      </c>
      <c r="E14" s="37"/>
      <c r="F14" s="37"/>
      <c r="G14" s="37"/>
      <c r="H14" s="37"/>
      <c r="I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33">
      <c r="A15" s="26" t="s">
        <v>21</v>
      </c>
      <c r="B15" s="45">
        <v>1.4829547833908205</v>
      </c>
      <c r="C15" s="45">
        <v>1.330968231269114</v>
      </c>
      <c r="D15" s="45">
        <v>0.81543585362154714</v>
      </c>
      <c r="E15" s="37"/>
      <c r="F15" s="37"/>
      <c r="G15" s="37"/>
      <c r="H15" s="37"/>
      <c r="I15" s="37"/>
      <c r="L15" s="37"/>
      <c r="M15" s="41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spans="1:33">
      <c r="A16" s="26" t="s">
        <v>21</v>
      </c>
      <c r="B16" s="45">
        <v>1.4133386550063272</v>
      </c>
      <c r="C16" s="45">
        <v>1.6160548176992833</v>
      </c>
      <c r="D16" s="45">
        <v>0.9259919802381158</v>
      </c>
      <c r="E16" s="37"/>
      <c r="F16" s="37"/>
      <c r="G16" s="37"/>
      <c r="H16" s="37"/>
      <c r="I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spans="1:25">
      <c r="A17" s="26"/>
      <c r="B17" s="45"/>
      <c r="C17" s="45"/>
      <c r="D17" s="45"/>
      <c r="E17" s="37"/>
      <c r="F17" s="37"/>
      <c r="G17" s="37"/>
      <c r="H17" s="37"/>
      <c r="I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>
      <c r="A18" s="43" t="s">
        <v>288</v>
      </c>
      <c r="B18" s="37" t="s">
        <v>33</v>
      </c>
      <c r="C18" s="37"/>
      <c r="D18" s="37"/>
      <c r="E18" s="37"/>
      <c r="F18" s="43" t="s">
        <v>32</v>
      </c>
      <c r="G18" s="37" t="s">
        <v>13</v>
      </c>
      <c r="H18" s="37"/>
      <c r="I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1:25">
      <c r="A19" s="37"/>
      <c r="B19" s="21" t="s">
        <v>14</v>
      </c>
      <c r="C19" s="21" t="s">
        <v>15</v>
      </c>
      <c r="D19" s="21" t="s">
        <v>16</v>
      </c>
      <c r="E19" s="37"/>
      <c r="F19" s="37"/>
      <c r="G19" s="21" t="s">
        <v>14</v>
      </c>
      <c r="H19" s="21" t="s">
        <v>15</v>
      </c>
      <c r="I19" s="21" t="s">
        <v>16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>
      <c r="A20" s="26" t="s">
        <v>17</v>
      </c>
      <c r="B20" s="45">
        <v>1</v>
      </c>
      <c r="C20" s="45">
        <v>1</v>
      </c>
      <c r="D20" s="45">
        <v>1</v>
      </c>
      <c r="E20" s="37"/>
      <c r="F20" s="26" t="s">
        <v>17</v>
      </c>
      <c r="G20" s="45">
        <v>1</v>
      </c>
      <c r="H20" s="45">
        <v>1</v>
      </c>
      <c r="I20" s="45">
        <v>1</v>
      </c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>
      <c r="A21" s="26" t="s">
        <v>19</v>
      </c>
      <c r="B21" s="39">
        <f>AVERAGE(B8:B10)/AVERAGE(B5:B7)</f>
        <v>4.7982483879578064</v>
      </c>
      <c r="C21" s="39">
        <f>AVERAGE(C8:C10)/AVERAGE(C5:C7)</f>
        <v>2.1566709045933097</v>
      </c>
      <c r="D21" s="39">
        <f>AVERAGE(D8:D10)/AVERAGE(D5:D7)</f>
        <v>1.5861022604331387</v>
      </c>
      <c r="E21" s="37"/>
      <c r="F21" s="26" t="s">
        <v>20</v>
      </c>
      <c r="G21" s="39">
        <f>AVERAGE(G8:G10)/AVERAGE(G5:G7)</f>
        <v>10.659565613710688</v>
      </c>
      <c r="H21" s="39">
        <f>AVERAGE(H8:H10)/AVERAGE(H5:H7)</f>
        <v>3.2140030814818341</v>
      </c>
      <c r="I21" s="39">
        <f>AVERAGE(I8:I10)/AVERAGE(I5:I7)</f>
        <v>1.8432533985542283</v>
      </c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spans="1:25">
      <c r="A22" s="26" t="s">
        <v>20</v>
      </c>
      <c r="B22" s="45">
        <v>1</v>
      </c>
      <c r="C22" s="45">
        <v>1</v>
      </c>
      <c r="D22" s="45">
        <v>1</v>
      </c>
      <c r="E22" s="37"/>
      <c r="F22" s="37"/>
      <c r="G22" s="37"/>
      <c r="H22" s="37"/>
      <c r="I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>
      <c r="A23" s="26" t="s">
        <v>21</v>
      </c>
      <c r="B23" s="39">
        <f>AVERAGE(B14:B16)/AVERAGE(B11:B13)</f>
        <v>1.5007365553035374</v>
      </c>
      <c r="C23" s="39">
        <f>AVERAGE(C14:C16)/AVERAGE(C11:C13)</f>
        <v>1.3427017280969185</v>
      </c>
      <c r="D23" s="39">
        <f>AVERAGE(D14:D16)/AVERAGE(D11:D13)</f>
        <v>0.78136985831316441</v>
      </c>
      <c r="E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pans="1:25">
      <c r="A24" s="37"/>
      <c r="B24" s="37"/>
      <c r="C24" s="37"/>
      <c r="D24" s="37"/>
      <c r="E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>
      <c r="A25" s="70" t="s">
        <v>314</v>
      </c>
      <c r="B25" s="37"/>
      <c r="C25" s="37"/>
      <c r="D25" s="37"/>
      <c r="E25" s="37"/>
      <c r="F25" s="26" t="s">
        <v>314</v>
      </c>
      <c r="G25" s="37"/>
      <c r="H25" s="37"/>
      <c r="I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>
      <c r="A26" s="26" t="s">
        <v>25</v>
      </c>
      <c r="B26" s="37"/>
      <c r="C26" s="37"/>
      <c r="D26" s="37"/>
      <c r="E26" s="37"/>
      <c r="F26" s="26" t="s">
        <v>26</v>
      </c>
      <c r="G26" s="37"/>
      <c r="H26" s="37"/>
      <c r="I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spans="1:25">
      <c r="A27" s="29" t="s">
        <v>7</v>
      </c>
      <c r="B27" s="46">
        <v>1.6999999999999999E-3</v>
      </c>
      <c r="C27" s="46">
        <v>5.3499999999999999E-2</v>
      </c>
      <c r="D27" s="46">
        <v>5.4100000000000002E-2</v>
      </c>
      <c r="E27" s="37"/>
      <c r="F27" s="29" t="s">
        <v>7</v>
      </c>
      <c r="G27" s="46" t="s">
        <v>27</v>
      </c>
      <c r="H27" s="46">
        <v>4.6399999999999997E-2</v>
      </c>
      <c r="I27" s="46">
        <v>0.23949999999999999</v>
      </c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>
      <c r="A28" s="29" t="s">
        <v>8</v>
      </c>
      <c r="B28" s="46" t="s">
        <v>22</v>
      </c>
      <c r="C28" s="46" t="s">
        <v>23</v>
      </c>
      <c r="D28" s="46" t="s">
        <v>23</v>
      </c>
      <c r="E28" s="37"/>
      <c r="F28" s="29" t="s">
        <v>8</v>
      </c>
      <c r="G28" s="46" t="s">
        <v>28</v>
      </c>
      <c r="H28" s="46" t="s">
        <v>9</v>
      </c>
      <c r="I28" s="46" t="s">
        <v>23</v>
      </c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>
      <c r="A29" s="29" t="s">
        <v>10</v>
      </c>
      <c r="B29" s="46" t="s">
        <v>11</v>
      </c>
      <c r="C29" s="46" t="s">
        <v>24</v>
      </c>
      <c r="D29" s="46" t="s">
        <v>24</v>
      </c>
      <c r="E29" s="37"/>
      <c r="F29" s="29" t="s">
        <v>10</v>
      </c>
      <c r="G29" s="46" t="s">
        <v>11</v>
      </c>
      <c r="H29" s="46" t="s">
        <v>11</v>
      </c>
      <c r="I29" s="46" t="s">
        <v>24</v>
      </c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>
      <c r="A30" s="36"/>
      <c r="B30" s="37"/>
      <c r="C30" s="42"/>
      <c r="D30" s="42"/>
      <c r="E30" s="37"/>
      <c r="F30" s="37"/>
      <c r="G30" s="37"/>
      <c r="H30" s="37"/>
      <c r="I30" s="26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25">
      <c r="A31" s="29"/>
      <c r="B31" s="46"/>
      <c r="C31" s="46"/>
      <c r="D31" s="46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25">
      <c r="A32" s="29"/>
      <c r="B32" s="46"/>
      <c r="C32" s="46"/>
      <c r="D32" s="46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25">
      <c r="A33" s="29"/>
      <c r="B33" s="46"/>
      <c r="C33" s="46"/>
      <c r="D33" s="46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1:25">
      <c r="A34" s="22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</row>
    <row r="35" spans="1:25">
      <c r="A35" s="22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</row>
    <row r="36" spans="1:25"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pans="1:25">
      <c r="O37" s="41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pans="1:25">
      <c r="F38" s="37"/>
      <c r="G38" s="37"/>
      <c r="H38" s="37"/>
      <c r="I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</row>
    <row r="39" spans="1:25">
      <c r="F39" s="37"/>
      <c r="G39" s="37"/>
      <c r="H39" s="37"/>
      <c r="I39" s="26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spans="1:25">
      <c r="F40" s="37"/>
      <c r="G40" s="37"/>
      <c r="H40" s="37"/>
      <c r="I40" s="26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</row>
    <row r="41" spans="1:25">
      <c r="F41" s="37"/>
      <c r="G41" s="37"/>
      <c r="H41" s="37"/>
      <c r="I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</row>
    <row r="42" spans="1:25">
      <c r="F42" s="37"/>
      <c r="G42" s="37"/>
      <c r="H42" s="37"/>
      <c r="I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</row>
    <row r="43" spans="1:25"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</row>
    <row r="44" spans="1:25"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</row>
    <row r="45" spans="1:25"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</row>
    <row r="46" spans="1:25"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</row>
    <row r="47" spans="1:25"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</row>
    <row r="48" spans="1:25"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</row>
    <row r="49" spans="6:25"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</row>
    <row r="50" spans="6:25"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</row>
    <row r="51" spans="6:25"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</row>
    <row r="52" spans="6:25"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</row>
    <row r="53" spans="6:25"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</row>
    <row r="54" spans="6:25"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</row>
    <row r="55" spans="6:25"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</row>
    <row r="56" spans="6:25"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</row>
    <row r="57" spans="6:25"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</row>
    <row r="58" spans="6:25"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</row>
    <row r="59" spans="6:25"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</row>
    <row r="60" spans="6:25"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</row>
    <row r="61" spans="6:25">
      <c r="T61" s="37"/>
      <c r="U61" s="37"/>
      <c r="V61" s="37"/>
      <c r="W61" s="37"/>
      <c r="X61" s="37"/>
      <c r="Y61" s="37"/>
    </row>
    <row r="62" spans="6:25">
      <c r="T62" s="37"/>
      <c r="U62" s="37"/>
      <c r="V62" s="37"/>
      <c r="W62" s="37"/>
      <c r="X62" s="37"/>
      <c r="Y62" s="37"/>
    </row>
    <row r="63" spans="6:25">
      <c r="T63" s="37"/>
      <c r="U63" s="37"/>
      <c r="V63" s="37"/>
      <c r="W63" s="37"/>
      <c r="X63" s="37"/>
      <c r="Y63" s="37"/>
    </row>
    <row r="64" spans="6:25">
      <c r="T64" s="37"/>
      <c r="U64" s="37"/>
      <c r="V64" s="37"/>
      <c r="W64" s="37"/>
      <c r="X64" s="37"/>
      <c r="Y64" s="37"/>
    </row>
    <row r="65" spans="20:25">
      <c r="T65" s="37"/>
      <c r="U65" s="37"/>
      <c r="V65" s="37"/>
      <c r="W65" s="37"/>
      <c r="X65" s="37"/>
      <c r="Y65" s="37"/>
    </row>
    <row r="66" spans="20:25">
      <c r="T66" s="37"/>
      <c r="U66" s="37"/>
      <c r="V66" s="37"/>
      <c r="W66" s="37"/>
      <c r="X66" s="37"/>
      <c r="Y66" s="37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16"/>
  <sheetViews>
    <sheetView workbookViewId="0">
      <selection sqref="A1:XFD1048576"/>
    </sheetView>
  </sheetViews>
  <sheetFormatPr baseColWidth="10" defaultRowHeight="14"/>
  <cols>
    <col min="1" max="1" width="46.5" style="16" customWidth="1"/>
    <col min="2" max="2" width="15.83203125" style="16" customWidth="1"/>
    <col min="3" max="3" width="20.83203125" style="16" customWidth="1"/>
    <col min="4" max="4" width="11.5" style="16" customWidth="1"/>
    <col min="5" max="5" width="16.6640625" style="16" customWidth="1"/>
    <col min="6" max="6" width="31.1640625" style="16" customWidth="1"/>
    <col min="7" max="7" width="10.83203125" style="16"/>
    <col min="8" max="8" width="25.83203125" style="16" customWidth="1"/>
    <col min="9" max="9" width="10.83203125" style="16"/>
    <col min="10" max="10" width="27.1640625" style="16" customWidth="1"/>
    <col min="11" max="11" width="22.1640625" style="16" customWidth="1"/>
    <col min="12" max="16384" width="10.83203125" style="16"/>
  </cols>
  <sheetData>
    <row r="1" spans="1:14">
      <c r="A1" s="19" t="s">
        <v>44</v>
      </c>
      <c r="B1" s="32"/>
      <c r="C1" s="19"/>
    </row>
    <row r="3" spans="1:14">
      <c r="E3" s="109"/>
    </row>
    <row r="4" spans="1:14">
      <c r="A4" s="31"/>
      <c r="B4" s="110" t="s">
        <v>35</v>
      </c>
      <c r="C4" s="14"/>
      <c r="D4" s="14"/>
      <c r="E4" s="109"/>
      <c r="G4" s="20"/>
      <c r="H4" s="20"/>
      <c r="I4" s="20"/>
      <c r="K4" s="32"/>
      <c r="L4" s="109"/>
      <c r="M4" s="109"/>
      <c r="N4" s="109"/>
    </row>
    <row r="5" spans="1:14">
      <c r="B5" s="96" t="s">
        <v>0</v>
      </c>
      <c r="C5" s="96" t="s">
        <v>36</v>
      </c>
      <c r="D5" s="96" t="s">
        <v>37</v>
      </c>
      <c r="E5" s="31"/>
      <c r="G5" s="96"/>
      <c r="H5" s="96"/>
      <c r="I5" s="96"/>
      <c r="K5" s="22"/>
      <c r="L5" s="31"/>
      <c r="M5" s="31"/>
      <c r="N5" s="31"/>
    </row>
    <row r="6" spans="1:14">
      <c r="A6" s="69" t="s">
        <v>47</v>
      </c>
      <c r="B6" s="31">
        <v>0.89647185624766745</v>
      </c>
      <c r="C6" s="31">
        <v>0.95486621187139686</v>
      </c>
      <c r="D6" s="31">
        <v>1.1219574079915509</v>
      </c>
      <c r="E6" s="27"/>
      <c r="F6" s="22"/>
      <c r="G6" s="31"/>
      <c r="H6" s="31"/>
      <c r="I6" s="31"/>
      <c r="K6" s="22"/>
      <c r="L6" s="31"/>
      <c r="M6" s="31"/>
      <c r="N6" s="31"/>
    </row>
    <row r="7" spans="1:14">
      <c r="A7" s="69" t="s">
        <v>47</v>
      </c>
      <c r="B7" s="31">
        <v>0.99469780426040488</v>
      </c>
      <c r="C7" s="31">
        <v>0.87865609616301443</v>
      </c>
      <c r="D7" s="31">
        <v>1.2535485814138068</v>
      </c>
      <c r="F7" s="22"/>
      <c r="G7" s="23"/>
      <c r="H7" s="23"/>
      <c r="I7" s="23"/>
      <c r="K7" s="22"/>
      <c r="L7" s="31"/>
      <c r="M7" s="31"/>
      <c r="N7" s="31"/>
    </row>
    <row r="8" spans="1:14">
      <c r="A8" s="69" t="s">
        <v>47</v>
      </c>
      <c r="B8" s="31">
        <v>0.90270731111823777</v>
      </c>
      <c r="C8" s="31">
        <v>1.0521719638388112</v>
      </c>
      <c r="D8" s="31">
        <v>0.82703363485682868</v>
      </c>
      <c r="F8" s="22"/>
      <c r="G8" s="23"/>
      <c r="H8" s="23"/>
      <c r="I8" s="23"/>
      <c r="K8" s="22"/>
      <c r="L8" s="31"/>
      <c r="M8" s="31"/>
      <c r="N8" s="31"/>
    </row>
    <row r="9" spans="1:14">
      <c r="A9" s="69" t="s">
        <v>47</v>
      </c>
      <c r="B9" s="31">
        <v>1.1747308071716069</v>
      </c>
      <c r="C9" s="31">
        <v>1.0742803334085762</v>
      </c>
      <c r="D9" s="31">
        <v>0.79334369139330752</v>
      </c>
      <c r="E9" s="14"/>
      <c r="F9" s="22"/>
      <c r="G9" s="31"/>
      <c r="H9" s="31"/>
      <c r="I9" s="31"/>
      <c r="K9" s="22"/>
      <c r="L9" s="31"/>
      <c r="M9" s="31"/>
      <c r="N9" s="31"/>
    </row>
    <row r="10" spans="1:14">
      <c r="A10" s="69" t="s">
        <v>47</v>
      </c>
      <c r="B10" s="31">
        <v>1.029775746572835</v>
      </c>
      <c r="C10" s="31">
        <v>1.0023389932293625</v>
      </c>
      <c r="D10" s="31">
        <v>1.0541045084572507</v>
      </c>
      <c r="E10" s="14"/>
      <c r="F10" s="22"/>
      <c r="G10" s="23"/>
      <c r="H10" s="23"/>
      <c r="I10" s="23"/>
      <c r="K10" s="22"/>
      <c r="L10" s="31"/>
      <c r="M10" s="31"/>
      <c r="N10" s="31"/>
    </row>
    <row r="11" spans="1:14">
      <c r="A11" s="69" t="s">
        <v>47</v>
      </c>
      <c r="B11" s="31">
        <v>1.0016164746292475</v>
      </c>
      <c r="C11" s="31">
        <v>1.0376864014888385</v>
      </c>
      <c r="D11" s="31">
        <v>0.95001217588725584</v>
      </c>
      <c r="E11" s="14"/>
      <c r="F11" s="22"/>
      <c r="G11" s="23"/>
      <c r="H11" s="23"/>
      <c r="I11" s="23"/>
      <c r="K11" s="22"/>
      <c r="L11" s="50"/>
      <c r="M11" s="50"/>
      <c r="N11" s="50"/>
    </row>
    <row r="12" spans="1:14">
      <c r="A12" s="69" t="s">
        <v>40</v>
      </c>
      <c r="B12" s="31">
        <v>2.2227261259376601</v>
      </c>
      <c r="C12" s="31">
        <v>3.2117742984382014</v>
      </c>
      <c r="D12" s="31">
        <v>1.4399491933789066</v>
      </c>
      <c r="E12" s="109"/>
      <c r="K12" s="22"/>
      <c r="L12" s="50"/>
      <c r="M12" s="50"/>
      <c r="N12" s="50"/>
    </row>
    <row r="13" spans="1:14">
      <c r="A13" s="69" t="s">
        <v>40</v>
      </c>
      <c r="B13" s="31">
        <v>2.2852154629461818</v>
      </c>
      <c r="C13" s="31">
        <v>3.2117742984382014</v>
      </c>
      <c r="D13" s="31">
        <v>1.3908992376907132</v>
      </c>
      <c r="E13" s="109"/>
      <c r="F13" s="111"/>
      <c r="K13" s="22"/>
      <c r="L13" s="31"/>
      <c r="M13" s="31"/>
      <c r="N13" s="31"/>
    </row>
    <row r="14" spans="1:14">
      <c r="A14" s="69" t="s">
        <v>40</v>
      </c>
      <c r="B14" s="31">
        <v>2.2227261259376601</v>
      </c>
      <c r="C14" s="31">
        <v>1.6740823688356683</v>
      </c>
      <c r="D14" s="31">
        <v>1.5326389856802762</v>
      </c>
      <c r="E14" s="31"/>
      <c r="F14" s="111"/>
      <c r="G14" s="96"/>
      <c r="H14" s="96"/>
      <c r="I14" s="96"/>
      <c r="K14" s="22"/>
      <c r="L14" s="31"/>
      <c r="M14" s="31"/>
      <c r="N14" s="31"/>
    </row>
    <row r="15" spans="1:14">
      <c r="A15" s="69" t="s">
        <v>40</v>
      </c>
      <c r="B15" s="31">
        <v>2.2852154629461818</v>
      </c>
      <c r="C15" s="31">
        <v>1.7573121923260264</v>
      </c>
      <c r="D15" s="31">
        <v>1.7975325669611251</v>
      </c>
      <c r="E15" s="27"/>
      <c r="F15" s="30"/>
      <c r="G15" s="14"/>
      <c r="H15" s="14"/>
      <c r="I15" s="14"/>
      <c r="K15" s="22"/>
      <c r="L15" s="31"/>
      <c r="M15" s="31"/>
      <c r="N15" s="31"/>
    </row>
    <row r="16" spans="1:14">
      <c r="A16" s="69" t="s">
        <v>40</v>
      </c>
      <c r="B16" s="31">
        <v>2.7175944878498379</v>
      </c>
      <c r="C16" s="31">
        <v>2.3675099905370831</v>
      </c>
      <c r="D16" s="31">
        <v>1.3067814756748546</v>
      </c>
      <c r="E16" s="27"/>
      <c r="F16" s="30"/>
      <c r="G16" s="14"/>
      <c r="H16" s="14"/>
      <c r="I16" s="14"/>
      <c r="K16" s="22"/>
      <c r="L16" s="31"/>
      <c r="M16" s="31"/>
      <c r="N16" s="31"/>
    </row>
    <row r="17" spans="1:14">
      <c r="A17" s="69" t="s">
        <v>40</v>
      </c>
      <c r="B17" s="31">
        <v>2.8925265408669789</v>
      </c>
      <c r="C17" s="31">
        <v>2.6451884616845653</v>
      </c>
      <c r="D17" s="31">
        <v>1.3342397323135637</v>
      </c>
      <c r="E17" s="31"/>
      <c r="F17" s="30"/>
      <c r="G17" s="14"/>
      <c r="H17" s="14"/>
      <c r="I17" s="14"/>
      <c r="K17" s="22"/>
      <c r="L17" s="31"/>
      <c r="M17" s="31"/>
      <c r="N17" s="31"/>
    </row>
    <row r="18" spans="1:14">
      <c r="A18" s="69" t="s">
        <v>41</v>
      </c>
      <c r="B18" s="50">
        <v>4.8704040003038473</v>
      </c>
      <c r="C18" s="50">
        <v>2.9733938150350236</v>
      </c>
      <c r="D18" s="50">
        <v>1.443617068698348</v>
      </c>
      <c r="E18" s="27"/>
      <c r="F18" s="111"/>
      <c r="K18" s="22"/>
      <c r="L18" s="31"/>
      <c r="M18" s="31"/>
      <c r="N18" s="31"/>
    </row>
    <row r="19" spans="1:14">
      <c r="A19" s="69" t="s">
        <v>41</v>
      </c>
      <c r="B19" s="50">
        <v>4.0955052646928616</v>
      </c>
      <c r="C19" s="50">
        <v>2.7360802690396064</v>
      </c>
      <c r="D19" s="50">
        <v>1.3657449667856614</v>
      </c>
      <c r="E19" s="27"/>
      <c r="F19" s="30"/>
      <c r="G19" s="14"/>
      <c r="H19" s="14"/>
      <c r="I19" s="14"/>
      <c r="K19" s="22"/>
      <c r="L19" s="31"/>
      <c r="M19" s="31"/>
      <c r="N19" s="31"/>
    </row>
    <row r="20" spans="1:14">
      <c r="A20" s="69" t="s">
        <v>41</v>
      </c>
      <c r="B20" s="50">
        <v>4.9727415414030531</v>
      </c>
      <c r="C20" s="50">
        <v>2.73608026903961</v>
      </c>
      <c r="D20" s="50">
        <v>1.1807373722575289</v>
      </c>
      <c r="F20" s="30"/>
      <c r="G20" s="14"/>
      <c r="H20" s="14"/>
      <c r="I20" s="14"/>
      <c r="K20" s="22"/>
      <c r="L20" s="50"/>
      <c r="M20" s="50"/>
      <c r="N20" s="50"/>
    </row>
    <row r="21" spans="1:14">
      <c r="A21" s="69" t="s">
        <v>41</v>
      </c>
      <c r="B21" s="31">
        <v>2.8165944848979643</v>
      </c>
      <c r="C21" s="31">
        <v>3.5863031720124665</v>
      </c>
      <c r="D21" s="31">
        <v>3.3144114159718967</v>
      </c>
      <c r="F21" s="30"/>
      <c r="G21" s="14"/>
      <c r="H21" s="14"/>
      <c r="I21" s="14"/>
      <c r="K21" s="22"/>
      <c r="L21" s="50"/>
      <c r="M21" s="50"/>
      <c r="N21" s="50"/>
    </row>
    <row r="22" spans="1:14">
      <c r="A22" s="69" t="s">
        <v>41</v>
      </c>
      <c r="B22" s="31">
        <v>2.7778175963020035</v>
      </c>
      <c r="C22" s="31">
        <v>3.924468971944659</v>
      </c>
      <c r="D22" s="31">
        <v>3.1574342560054389</v>
      </c>
      <c r="F22" s="111"/>
      <c r="K22" s="22"/>
      <c r="L22" s="50"/>
      <c r="M22" s="50"/>
      <c r="N22" s="50"/>
    </row>
    <row r="23" spans="1:14">
      <c r="A23" s="69" t="s">
        <v>41</v>
      </c>
      <c r="B23" s="31" t="s">
        <v>63</v>
      </c>
      <c r="C23" s="31" t="s">
        <v>63</v>
      </c>
      <c r="D23" s="31" t="s">
        <v>63</v>
      </c>
      <c r="F23" s="30"/>
      <c r="G23" s="14"/>
      <c r="H23" s="14"/>
      <c r="I23" s="14"/>
    </row>
    <row r="24" spans="1:14">
      <c r="A24" s="69" t="s">
        <v>38</v>
      </c>
      <c r="B24" s="31">
        <v>5.9890625380796303</v>
      </c>
      <c r="C24" s="31">
        <v>2.2710673860663211</v>
      </c>
      <c r="D24" s="31">
        <v>1.4702055868421557</v>
      </c>
      <c r="F24" s="30"/>
      <c r="G24" s="14"/>
      <c r="H24" s="14"/>
      <c r="I24" s="14"/>
    </row>
    <row r="25" spans="1:14">
      <c r="A25" s="69" t="s">
        <v>38</v>
      </c>
      <c r="B25" s="31">
        <v>7.0730389063145553</v>
      </c>
      <c r="C25" s="31">
        <v>2.4510000500470741</v>
      </c>
      <c r="D25" s="31">
        <v>1.5540338286262916</v>
      </c>
    </row>
    <row r="26" spans="1:14">
      <c r="A26" s="69" t="s">
        <v>38</v>
      </c>
      <c r="B26" s="31">
        <v>10.072362438002939</v>
      </c>
      <c r="C26" s="31">
        <v>2.7960119246853852</v>
      </c>
      <c r="D26" s="31">
        <v>1.3158708596420996</v>
      </c>
    </row>
    <row r="27" spans="1:14">
      <c r="A27" s="69" t="s">
        <v>38</v>
      </c>
      <c r="B27" s="31">
        <v>9.3978464573728662</v>
      </c>
      <c r="C27" s="31">
        <v>3.1239481613475415</v>
      </c>
      <c r="D27" s="31">
        <v>1.3435201035593329</v>
      </c>
    </row>
    <row r="28" spans="1:14">
      <c r="A28" s="69" t="s">
        <v>38</v>
      </c>
      <c r="B28" s="31">
        <v>8.5287256787953716</v>
      </c>
      <c r="C28" s="31">
        <v>3.4903471006779596</v>
      </c>
      <c r="D28" s="31">
        <v>1.1219574079915497</v>
      </c>
    </row>
    <row r="29" spans="1:14">
      <c r="A29" s="69" t="s">
        <v>38</v>
      </c>
      <c r="B29" s="31">
        <v>9.2684635280681658</v>
      </c>
      <c r="C29" s="31">
        <v>3.9816613282399773</v>
      </c>
      <c r="D29" s="31">
        <v>1.236290607661553</v>
      </c>
    </row>
    <row r="30" spans="1:14">
      <c r="A30" s="69" t="s">
        <v>42</v>
      </c>
      <c r="B30" s="31">
        <v>10.720722245873546</v>
      </c>
      <c r="C30" s="31">
        <v>3.9268446201267242</v>
      </c>
      <c r="D30" s="31">
        <v>2.3718584419771052</v>
      </c>
    </row>
    <row r="31" spans="1:14">
      <c r="A31" s="69" t="s">
        <v>42</v>
      </c>
      <c r="B31" s="31">
        <v>11.490185602349765</v>
      </c>
      <c r="C31" s="31">
        <v>4.9020001000941367</v>
      </c>
      <c r="D31" s="31">
        <v>2.3069998481506286</v>
      </c>
    </row>
    <row r="32" spans="1:14">
      <c r="A32" s="69" t="s">
        <v>42</v>
      </c>
      <c r="B32" s="31">
        <v>6.8796262854664381</v>
      </c>
      <c r="C32" s="31">
        <v>4.6375746789437002</v>
      </c>
      <c r="D32" s="31">
        <v>2.4216962297195979</v>
      </c>
    </row>
    <row r="33" spans="1:9">
      <c r="A33" s="69" t="s">
        <v>42</v>
      </c>
      <c r="B33" s="31">
        <v>7.1222357824805549</v>
      </c>
      <c r="C33" s="31">
        <v>4.2674389484146094</v>
      </c>
      <c r="D33" s="31">
        <v>2.5597766035730976</v>
      </c>
    </row>
    <row r="34" spans="1:9">
      <c r="A34" s="69" t="s">
        <v>42</v>
      </c>
      <c r="B34" s="31">
        <v>11.331996821736082</v>
      </c>
      <c r="C34" s="31">
        <v>4.4486589902020777</v>
      </c>
      <c r="D34" s="31">
        <v>1.5757273324500201</v>
      </c>
    </row>
    <row r="35" spans="1:9">
      <c r="A35" s="69" t="s">
        <v>42</v>
      </c>
      <c r="B35" s="31">
        <v>12.061439524712128</v>
      </c>
      <c r="C35" s="31">
        <v>5.1101672639878952</v>
      </c>
      <c r="D35" s="31">
        <v>1.7123978260086254</v>
      </c>
    </row>
    <row r="36" spans="1:9">
      <c r="A36" s="69" t="s">
        <v>43</v>
      </c>
      <c r="B36" s="50">
        <v>19.753569226061504</v>
      </c>
      <c r="C36" s="50">
        <v>3.9507061817593372</v>
      </c>
      <c r="D36" s="50">
        <v>2.2496305730461428</v>
      </c>
    </row>
    <row r="37" spans="1:9">
      <c r="A37" s="69" t="s">
        <v>43</v>
      </c>
      <c r="B37" s="50">
        <v>19.753569226061479</v>
      </c>
      <c r="C37" s="50">
        <v>3.7117783332233238</v>
      </c>
      <c r="D37" s="50">
        <v>2.2969000934417338</v>
      </c>
    </row>
    <row r="38" spans="1:9">
      <c r="A38" s="69" t="s">
        <v>43</v>
      </c>
      <c r="B38" s="50">
        <v>22.534155031985996</v>
      </c>
      <c r="C38" s="50">
        <v>3.6353910397022919</v>
      </c>
      <c r="D38" s="50">
        <v>2.249630573046141</v>
      </c>
    </row>
    <row r="39" spans="1:9">
      <c r="A39" s="69" t="s">
        <v>43</v>
      </c>
      <c r="B39" s="50">
        <v>21.466892337282903</v>
      </c>
      <c r="C39" s="50">
        <v>3.7635928278510224</v>
      </c>
      <c r="D39" s="50">
        <v>2.0557831690471526</v>
      </c>
    </row>
    <row r="40" spans="1:9">
      <c r="A40" s="69" t="s">
        <v>43</v>
      </c>
      <c r="B40" s="31">
        <v>15.073597488014373</v>
      </c>
      <c r="C40" s="31">
        <v>5.3609826020599387</v>
      </c>
      <c r="D40" s="31">
        <v>5.7707254503388832</v>
      </c>
    </row>
    <row r="41" spans="1:9">
      <c r="A41" s="69" t="s">
        <v>43</v>
      </c>
      <c r="B41" s="31">
        <v>13.774727452646399</v>
      </c>
      <c r="C41" s="31">
        <v>5.0717985846416811</v>
      </c>
      <c r="D41" s="31">
        <v>5.4217278400616511</v>
      </c>
    </row>
    <row r="44" spans="1:9">
      <c r="A44" s="90" t="s">
        <v>45</v>
      </c>
    </row>
    <row r="45" spans="1:9">
      <c r="A45" s="19" t="s">
        <v>319</v>
      </c>
    </row>
    <row r="46" spans="1:9">
      <c r="A46" s="19" t="s">
        <v>320</v>
      </c>
      <c r="B46" s="96" t="s">
        <v>0</v>
      </c>
    </row>
    <row r="47" spans="1:9" ht="16">
      <c r="A47" s="112" t="s">
        <v>321</v>
      </c>
      <c r="B47" s="113">
        <v>1</v>
      </c>
      <c r="C47" s="113"/>
      <c r="D47" s="113"/>
      <c r="E47" s="113"/>
      <c r="F47" s="113"/>
      <c r="G47" s="113"/>
      <c r="H47" s="113"/>
      <c r="I47" s="113"/>
    </row>
    <row r="48" spans="1:9" ht="16">
      <c r="A48" s="112" t="s">
        <v>322</v>
      </c>
      <c r="B48" s="113">
        <v>5</v>
      </c>
      <c r="C48" s="113"/>
      <c r="D48" s="113"/>
      <c r="E48" s="113"/>
      <c r="F48" s="113"/>
      <c r="G48" s="113"/>
      <c r="H48" s="113"/>
      <c r="I48" s="113"/>
    </row>
    <row r="49" spans="1:9" ht="16">
      <c r="A49" s="112" t="s">
        <v>323</v>
      </c>
      <c r="B49" s="113">
        <v>0.05</v>
      </c>
      <c r="C49" s="113"/>
      <c r="D49" s="113"/>
      <c r="E49" s="113"/>
      <c r="F49" s="113"/>
      <c r="G49" s="113"/>
      <c r="H49" s="113"/>
      <c r="I49" s="113"/>
    </row>
    <row r="50" spans="1:9" ht="16">
      <c r="A50" s="112"/>
      <c r="B50" s="113"/>
      <c r="C50" s="113"/>
      <c r="D50" s="113"/>
      <c r="E50" s="113"/>
      <c r="F50" s="113"/>
      <c r="G50" s="113"/>
      <c r="H50" s="113"/>
      <c r="I50" s="113"/>
    </row>
    <row r="51" spans="1:9" ht="16">
      <c r="A51" s="114" t="s">
        <v>341</v>
      </c>
      <c r="B51" s="114" t="s">
        <v>325</v>
      </c>
      <c r="C51" s="114" t="s">
        <v>326</v>
      </c>
      <c r="D51" s="114" t="s">
        <v>327</v>
      </c>
      <c r="E51" s="114" t="s">
        <v>328</v>
      </c>
      <c r="F51" s="114" t="s">
        <v>329</v>
      </c>
      <c r="G51" s="114" t="s">
        <v>342</v>
      </c>
      <c r="H51" s="114"/>
      <c r="I51" s="114"/>
    </row>
    <row r="52" spans="1:9" ht="16">
      <c r="A52" s="112" t="s">
        <v>369</v>
      </c>
      <c r="B52" s="115">
        <v>-1.4379999999999999</v>
      </c>
      <c r="C52" s="115" t="s">
        <v>370</v>
      </c>
      <c r="D52" s="115" t="s">
        <v>11</v>
      </c>
      <c r="E52" s="115" t="s">
        <v>22</v>
      </c>
      <c r="F52" s="115">
        <v>6.7000000000000002E-3</v>
      </c>
      <c r="G52" s="115" t="s">
        <v>345</v>
      </c>
      <c r="H52" s="115" t="s">
        <v>371</v>
      </c>
      <c r="I52" s="115"/>
    </row>
    <row r="53" spans="1:9" ht="16">
      <c r="A53" s="112" t="s">
        <v>372</v>
      </c>
      <c r="B53" s="115">
        <v>-2.718</v>
      </c>
      <c r="C53" s="115" t="s">
        <v>373</v>
      </c>
      <c r="D53" s="115" t="s">
        <v>11</v>
      </c>
      <c r="E53" s="115" t="s">
        <v>28</v>
      </c>
      <c r="F53" s="115" t="s">
        <v>27</v>
      </c>
      <c r="G53" s="115" t="s">
        <v>349</v>
      </c>
      <c r="H53" s="115" t="s">
        <v>374</v>
      </c>
      <c r="I53" s="115"/>
    </row>
    <row r="54" spans="1:9" ht="16">
      <c r="A54" s="112" t="s">
        <v>375</v>
      </c>
      <c r="B54" s="115">
        <v>-3.3329999999999998E-10</v>
      </c>
      <c r="C54" s="115" t="s">
        <v>376</v>
      </c>
      <c r="D54" s="115" t="s">
        <v>24</v>
      </c>
      <c r="E54" s="115" t="s">
        <v>23</v>
      </c>
      <c r="F54" s="115" t="s">
        <v>377</v>
      </c>
      <c r="G54" s="115" t="s">
        <v>353</v>
      </c>
      <c r="H54" s="115" t="s">
        <v>378</v>
      </c>
      <c r="I54" s="115"/>
    </row>
    <row r="55" spans="1:9" ht="16">
      <c r="A55" s="112" t="s">
        <v>379</v>
      </c>
      <c r="B55" s="115">
        <v>-0.18429999999999999</v>
      </c>
      <c r="C55" s="115" t="s">
        <v>380</v>
      </c>
      <c r="D55" s="115" t="s">
        <v>24</v>
      </c>
      <c r="E55" s="115" t="s">
        <v>23</v>
      </c>
      <c r="F55" s="115">
        <v>0.97729999999999995</v>
      </c>
      <c r="G55" s="115" t="s">
        <v>381</v>
      </c>
      <c r="H55" s="115" t="s">
        <v>382</v>
      </c>
      <c r="I55" s="115"/>
    </row>
    <row r="56" spans="1:9" ht="16">
      <c r="A56" s="112" t="s">
        <v>383</v>
      </c>
      <c r="B56" s="115">
        <v>-0.97189999999999999</v>
      </c>
      <c r="C56" s="115" t="s">
        <v>384</v>
      </c>
      <c r="D56" s="115" t="s">
        <v>24</v>
      </c>
      <c r="E56" s="115" t="s">
        <v>23</v>
      </c>
      <c r="F56" s="115">
        <v>6.7500000000000004E-2</v>
      </c>
      <c r="G56" s="115" t="s">
        <v>359</v>
      </c>
      <c r="H56" s="115" t="s">
        <v>385</v>
      </c>
      <c r="I56" s="115"/>
    </row>
    <row r="57" spans="1:9" ht="16">
      <c r="A57" s="112"/>
      <c r="B57" s="113"/>
      <c r="C57" s="113"/>
      <c r="D57" s="113"/>
      <c r="E57" s="113"/>
      <c r="F57" s="113"/>
      <c r="G57" s="113"/>
      <c r="H57" s="113"/>
      <c r="I57" s="113"/>
    </row>
    <row r="58" spans="1:9" ht="16">
      <c r="A58" s="114" t="s">
        <v>333</v>
      </c>
      <c r="B58" s="114" t="s">
        <v>334</v>
      </c>
      <c r="C58" s="114" t="s">
        <v>335</v>
      </c>
      <c r="D58" s="114" t="s">
        <v>325</v>
      </c>
      <c r="E58" s="114" t="s">
        <v>336</v>
      </c>
      <c r="F58" s="114" t="s">
        <v>337</v>
      </c>
      <c r="G58" s="114" t="s">
        <v>338</v>
      </c>
      <c r="H58" s="114" t="s">
        <v>355</v>
      </c>
      <c r="I58" s="114" t="s">
        <v>340</v>
      </c>
    </row>
    <row r="59" spans="1:9" ht="16">
      <c r="A59" s="112" t="s">
        <v>369</v>
      </c>
      <c r="B59" s="115">
        <v>1</v>
      </c>
      <c r="C59" s="115">
        <v>2.4380000000000002</v>
      </c>
      <c r="D59" s="115">
        <v>-1.4379999999999999</v>
      </c>
      <c r="E59" s="115">
        <v>0.35610000000000003</v>
      </c>
      <c r="F59" s="115">
        <v>3</v>
      </c>
      <c r="G59" s="115">
        <v>3</v>
      </c>
      <c r="H59" s="115">
        <v>4.0380000000000003</v>
      </c>
      <c r="I59" s="115">
        <v>12</v>
      </c>
    </row>
    <row r="60" spans="1:9" ht="16">
      <c r="A60" s="112" t="s">
        <v>372</v>
      </c>
      <c r="B60" s="115">
        <v>1</v>
      </c>
      <c r="C60" s="115">
        <v>3.718</v>
      </c>
      <c r="D60" s="115">
        <v>-2.718</v>
      </c>
      <c r="E60" s="115">
        <v>0.35610000000000003</v>
      </c>
      <c r="F60" s="115">
        <v>3</v>
      </c>
      <c r="G60" s="115">
        <v>3</v>
      </c>
      <c r="H60" s="115">
        <v>7.6349999999999998</v>
      </c>
      <c r="I60" s="115">
        <v>12</v>
      </c>
    </row>
    <row r="61" spans="1:9" ht="16">
      <c r="A61" s="112" t="s">
        <v>375</v>
      </c>
      <c r="B61" s="115">
        <v>1</v>
      </c>
      <c r="C61" s="115">
        <v>1</v>
      </c>
      <c r="D61" s="115">
        <v>-3.3329999999999998E-10</v>
      </c>
      <c r="E61" s="115">
        <v>0.35610000000000003</v>
      </c>
      <c r="F61" s="115">
        <v>3</v>
      </c>
      <c r="G61" s="115">
        <v>3</v>
      </c>
      <c r="H61" s="115">
        <v>9.360999999999999E-10</v>
      </c>
      <c r="I61" s="115">
        <v>12</v>
      </c>
    </row>
    <row r="62" spans="1:9" ht="16">
      <c r="A62" s="112" t="s">
        <v>379</v>
      </c>
      <c r="B62" s="115">
        <v>1</v>
      </c>
      <c r="C62" s="115">
        <v>1.1839999999999999</v>
      </c>
      <c r="D62" s="115">
        <v>-0.18429999999999999</v>
      </c>
      <c r="E62" s="115">
        <v>0.35610000000000003</v>
      </c>
      <c r="F62" s="115">
        <v>3</v>
      </c>
      <c r="G62" s="115">
        <v>3</v>
      </c>
      <c r="H62" s="115">
        <v>0.51770000000000005</v>
      </c>
      <c r="I62" s="115">
        <v>12</v>
      </c>
    </row>
    <row r="63" spans="1:9" ht="16">
      <c r="A63" s="112" t="s">
        <v>383</v>
      </c>
      <c r="B63" s="115">
        <v>1</v>
      </c>
      <c r="C63" s="115">
        <v>1.972</v>
      </c>
      <c r="D63" s="115">
        <v>-0.97189999999999999</v>
      </c>
      <c r="E63" s="115">
        <v>0.35610000000000003</v>
      </c>
      <c r="F63" s="115">
        <v>3</v>
      </c>
      <c r="G63" s="115">
        <v>3</v>
      </c>
      <c r="H63" s="115">
        <v>2.73</v>
      </c>
      <c r="I63" s="115">
        <v>12</v>
      </c>
    </row>
    <row r="64" spans="1:9" ht="16">
      <c r="A64" s="112"/>
    </row>
    <row r="65" spans="1:13">
      <c r="A65" s="19" t="s">
        <v>319</v>
      </c>
    </row>
    <row r="66" spans="1:13">
      <c r="A66" s="19" t="s">
        <v>320</v>
      </c>
      <c r="B66" s="96" t="s">
        <v>36</v>
      </c>
    </row>
    <row r="67" spans="1:13" ht="16">
      <c r="A67" s="112" t="s">
        <v>321</v>
      </c>
      <c r="B67" s="113">
        <v>1</v>
      </c>
      <c r="C67" s="113"/>
      <c r="D67" s="113"/>
      <c r="E67" s="113"/>
      <c r="F67" s="113"/>
      <c r="G67" s="113"/>
      <c r="H67" s="113"/>
      <c r="I67" s="113"/>
      <c r="K67" s="116"/>
      <c r="L67" s="31"/>
      <c r="M67" s="31"/>
    </row>
    <row r="68" spans="1:13" ht="16">
      <c r="A68" s="112" t="s">
        <v>322</v>
      </c>
      <c r="B68" s="113">
        <v>5</v>
      </c>
      <c r="C68" s="113"/>
      <c r="D68" s="113"/>
      <c r="E68" s="113"/>
      <c r="F68" s="113"/>
      <c r="G68" s="113"/>
      <c r="H68" s="113"/>
      <c r="I68" s="113"/>
      <c r="K68" s="109"/>
      <c r="L68" s="109"/>
      <c r="M68" s="109"/>
    </row>
    <row r="69" spans="1:13" ht="16">
      <c r="A69" s="112" t="s">
        <v>323</v>
      </c>
      <c r="B69" s="113">
        <v>0.05</v>
      </c>
      <c r="C69" s="113"/>
      <c r="D69" s="113"/>
      <c r="E69" s="113"/>
      <c r="F69" s="113"/>
      <c r="G69" s="113"/>
      <c r="H69" s="113"/>
      <c r="I69" s="113"/>
      <c r="J69" s="69"/>
      <c r="K69" s="31"/>
      <c r="L69" s="31"/>
      <c r="M69" s="31"/>
    </row>
    <row r="70" spans="1:13" ht="16">
      <c r="A70" s="112"/>
      <c r="B70" s="113"/>
      <c r="C70" s="113"/>
      <c r="D70" s="113"/>
      <c r="E70" s="113"/>
      <c r="F70" s="113"/>
      <c r="G70" s="113"/>
      <c r="H70" s="113"/>
      <c r="I70" s="113"/>
      <c r="J70" s="69"/>
      <c r="K70" s="31"/>
      <c r="L70" s="31"/>
      <c r="M70" s="31"/>
    </row>
    <row r="71" spans="1:13" s="34" customFormat="1" ht="16">
      <c r="A71" s="114" t="s">
        <v>341</v>
      </c>
      <c r="B71" s="114" t="s">
        <v>325</v>
      </c>
      <c r="C71" s="114" t="s">
        <v>326</v>
      </c>
      <c r="D71" s="114" t="s">
        <v>327</v>
      </c>
      <c r="E71" s="114" t="s">
        <v>328</v>
      </c>
      <c r="F71" s="114" t="s">
        <v>329</v>
      </c>
      <c r="G71" s="114" t="s">
        <v>342</v>
      </c>
      <c r="H71" s="114"/>
      <c r="I71" s="114"/>
    </row>
    <row r="72" spans="1:13" ht="16">
      <c r="A72" s="112" t="s">
        <v>369</v>
      </c>
      <c r="B72" s="115">
        <v>-1.478</v>
      </c>
      <c r="C72" s="115" t="s">
        <v>386</v>
      </c>
      <c r="D72" s="115" t="s">
        <v>11</v>
      </c>
      <c r="E72" s="115" t="s">
        <v>22</v>
      </c>
      <c r="F72" s="115">
        <v>2.7000000000000001E-3</v>
      </c>
      <c r="G72" s="115" t="s">
        <v>345</v>
      </c>
      <c r="H72" s="115" t="s">
        <v>371</v>
      </c>
      <c r="I72" s="113"/>
      <c r="J72" s="69"/>
      <c r="K72" s="31"/>
      <c r="L72" s="31"/>
      <c r="M72" s="31"/>
    </row>
    <row r="73" spans="1:13" ht="16">
      <c r="A73" s="112" t="s">
        <v>372</v>
      </c>
      <c r="B73" s="115">
        <v>-2.3130000000000002</v>
      </c>
      <c r="C73" s="115" t="s">
        <v>387</v>
      </c>
      <c r="D73" s="115" t="s">
        <v>11</v>
      </c>
      <c r="E73" s="115" t="s">
        <v>28</v>
      </c>
      <c r="F73" s="115" t="s">
        <v>27</v>
      </c>
      <c r="G73" s="115" t="s">
        <v>349</v>
      </c>
      <c r="H73" s="115" t="s">
        <v>374</v>
      </c>
      <c r="I73" s="113"/>
      <c r="J73" s="69"/>
      <c r="K73" s="31"/>
      <c r="L73" s="31"/>
      <c r="M73" s="31"/>
    </row>
    <row r="74" spans="1:13" ht="16">
      <c r="A74" s="112" t="s">
        <v>375</v>
      </c>
      <c r="B74" s="115">
        <v>0</v>
      </c>
      <c r="C74" s="115" t="s">
        <v>388</v>
      </c>
      <c r="D74" s="115" t="s">
        <v>24</v>
      </c>
      <c r="E74" s="115" t="s">
        <v>23</v>
      </c>
      <c r="F74" s="115" t="s">
        <v>377</v>
      </c>
      <c r="G74" s="115" t="s">
        <v>353</v>
      </c>
      <c r="H74" s="115" t="s">
        <v>378</v>
      </c>
      <c r="I74" s="113"/>
      <c r="J74" s="69"/>
      <c r="K74" s="31"/>
      <c r="L74" s="31"/>
      <c r="M74" s="31"/>
    </row>
    <row r="75" spans="1:13" ht="16">
      <c r="A75" s="112" t="s">
        <v>379</v>
      </c>
      <c r="B75" s="115">
        <v>-0.50670000000000004</v>
      </c>
      <c r="C75" s="115" t="s">
        <v>389</v>
      </c>
      <c r="D75" s="115" t="s">
        <v>24</v>
      </c>
      <c r="E75" s="115" t="s">
        <v>23</v>
      </c>
      <c r="F75" s="115">
        <v>0.42030000000000001</v>
      </c>
      <c r="G75" s="115" t="s">
        <v>381</v>
      </c>
      <c r="H75" s="115" t="s">
        <v>382</v>
      </c>
      <c r="I75" s="113"/>
      <c r="J75" s="69"/>
      <c r="K75" s="50"/>
      <c r="L75" s="50"/>
      <c r="M75" s="50"/>
    </row>
    <row r="76" spans="1:13" ht="16">
      <c r="A76" s="112" t="s">
        <v>383</v>
      </c>
      <c r="B76" s="115">
        <v>-0.1588</v>
      </c>
      <c r="C76" s="115" t="s">
        <v>390</v>
      </c>
      <c r="D76" s="115" t="s">
        <v>24</v>
      </c>
      <c r="E76" s="115" t="s">
        <v>23</v>
      </c>
      <c r="F76" s="115">
        <v>0.98170000000000002</v>
      </c>
      <c r="G76" s="115" t="s">
        <v>359</v>
      </c>
      <c r="H76" s="115" t="s">
        <v>385</v>
      </c>
      <c r="I76" s="113"/>
      <c r="J76" s="69"/>
      <c r="K76" s="50"/>
      <c r="L76" s="50"/>
      <c r="M76" s="50"/>
    </row>
    <row r="77" spans="1:13" ht="16">
      <c r="A77" s="112"/>
      <c r="B77" s="113"/>
      <c r="C77" s="113"/>
      <c r="D77" s="113"/>
      <c r="E77" s="113"/>
      <c r="F77" s="113"/>
      <c r="G77" s="113"/>
      <c r="H77" s="113"/>
      <c r="I77" s="113"/>
      <c r="J77" s="69"/>
      <c r="K77" s="31"/>
      <c r="L77" s="31"/>
      <c r="M77" s="31"/>
    </row>
    <row r="78" spans="1:13" s="34" customFormat="1" ht="16">
      <c r="A78" s="114" t="s">
        <v>333</v>
      </c>
      <c r="B78" s="114" t="s">
        <v>334</v>
      </c>
      <c r="C78" s="114" t="s">
        <v>335</v>
      </c>
      <c r="D78" s="114" t="s">
        <v>325</v>
      </c>
      <c r="E78" s="114" t="s">
        <v>336</v>
      </c>
      <c r="F78" s="114" t="s">
        <v>337</v>
      </c>
      <c r="G78" s="114" t="s">
        <v>338</v>
      </c>
      <c r="H78" s="114" t="s">
        <v>355</v>
      </c>
      <c r="I78" s="114" t="s">
        <v>340</v>
      </c>
    </row>
    <row r="79" spans="1:13" ht="16">
      <c r="A79" s="112" t="s">
        <v>369</v>
      </c>
      <c r="B79" s="115">
        <v>1</v>
      </c>
      <c r="C79" s="115">
        <v>2.4780000000000002</v>
      </c>
      <c r="D79" s="115">
        <v>-1.478</v>
      </c>
      <c r="E79" s="115">
        <v>0.32329999999999998</v>
      </c>
      <c r="F79" s="115">
        <v>3</v>
      </c>
      <c r="G79" s="115">
        <v>3</v>
      </c>
      <c r="H79" s="115">
        <v>4.5720000000000001</v>
      </c>
      <c r="I79" s="115">
        <v>12</v>
      </c>
      <c r="J79" s="69"/>
      <c r="K79" s="31"/>
      <c r="L79" s="31"/>
      <c r="M79" s="31"/>
    </row>
    <row r="80" spans="1:13" ht="16">
      <c r="A80" s="112" t="s">
        <v>372</v>
      </c>
      <c r="B80" s="115">
        <v>1</v>
      </c>
      <c r="C80" s="115">
        <v>3.3130000000000002</v>
      </c>
      <c r="D80" s="115">
        <v>-2.3130000000000002</v>
      </c>
      <c r="E80" s="115">
        <v>0.32329999999999998</v>
      </c>
      <c r="F80" s="115">
        <v>3</v>
      </c>
      <c r="G80" s="115">
        <v>3</v>
      </c>
      <c r="H80" s="115">
        <v>7.1559999999999997</v>
      </c>
      <c r="I80" s="115">
        <v>12</v>
      </c>
      <c r="J80" s="69"/>
      <c r="K80" s="31"/>
      <c r="L80" s="31"/>
      <c r="M80" s="31"/>
    </row>
    <row r="81" spans="1:13" ht="16">
      <c r="A81" s="112" t="s">
        <v>375</v>
      </c>
      <c r="B81" s="115">
        <v>1</v>
      </c>
      <c r="C81" s="115">
        <v>1</v>
      </c>
      <c r="D81" s="115">
        <v>0</v>
      </c>
      <c r="E81" s="115">
        <v>0.32329999999999998</v>
      </c>
      <c r="F81" s="115">
        <v>3</v>
      </c>
      <c r="G81" s="115">
        <v>3</v>
      </c>
      <c r="H81" s="115">
        <v>0</v>
      </c>
      <c r="I81" s="115">
        <v>12</v>
      </c>
      <c r="J81" s="69"/>
      <c r="K81" s="31"/>
      <c r="L81" s="31"/>
      <c r="M81" s="31"/>
    </row>
    <row r="82" spans="1:13" ht="16">
      <c r="A82" s="112" t="s">
        <v>379</v>
      </c>
      <c r="B82" s="115">
        <v>1</v>
      </c>
      <c r="C82" s="115">
        <v>1.5069999999999999</v>
      </c>
      <c r="D82" s="115">
        <v>-0.50670000000000004</v>
      </c>
      <c r="E82" s="115">
        <v>0.32329999999999998</v>
      </c>
      <c r="F82" s="115">
        <v>3</v>
      </c>
      <c r="G82" s="115">
        <v>3</v>
      </c>
      <c r="H82" s="115">
        <v>1.5669999999999999</v>
      </c>
      <c r="I82" s="115">
        <v>12</v>
      </c>
      <c r="J82" s="69"/>
      <c r="K82" s="31"/>
      <c r="L82" s="31"/>
      <c r="M82" s="31"/>
    </row>
    <row r="83" spans="1:13" ht="16">
      <c r="A83" s="112" t="s">
        <v>383</v>
      </c>
      <c r="B83" s="115">
        <v>1</v>
      </c>
      <c r="C83" s="115">
        <v>1.159</v>
      </c>
      <c r="D83" s="115">
        <v>-0.1588</v>
      </c>
      <c r="E83" s="115">
        <v>0.32329999999999998</v>
      </c>
      <c r="F83" s="115">
        <v>3</v>
      </c>
      <c r="G83" s="115">
        <v>3</v>
      </c>
      <c r="H83" s="115">
        <v>0.49120000000000003</v>
      </c>
      <c r="I83" s="115">
        <v>12</v>
      </c>
      <c r="J83" s="69"/>
      <c r="K83" s="31"/>
      <c r="L83" s="31"/>
      <c r="M83" s="31"/>
    </row>
    <row r="84" spans="1:13" ht="16">
      <c r="A84" s="112"/>
      <c r="B84" s="113"/>
      <c r="C84" s="113"/>
      <c r="D84" s="113"/>
      <c r="E84" s="113"/>
      <c r="F84" s="113"/>
      <c r="G84" s="113"/>
      <c r="H84" s="113"/>
      <c r="I84" s="113"/>
      <c r="J84" s="69"/>
      <c r="K84" s="50"/>
      <c r="L84" s="50"/>
      <c r="M84" s="50"/>
    </row>
    <row r="85" spans="1:13">
      <c r="A85" s="19" t="s">
        <v>319</v>
      </c>
      <c r="J85" s="69"/>
      <c r="K85" s="50"/>
      <c r="L85" s="50"/>
      <c r="M85" s="50"/>
    </row>
    <row r="86" spans="1:13">
      <c r="A86" s="19" t="s">
        <v>320</v>
      </c>
      <c r="B86" s="96" t="s">
        <v>37</v>
      </c>
      <c r="J86" s="69"/>
      <c r="K86" s="31"/>
      <c r="L86" s="31"/>
      <c r="M86" s="31"/>
    </row>
    <row r="87" spans="1:13" ht="16">
      <c r="A87" s="112" t="s">
        <v>321</v>
      </c>
      <c r="B87" s="113">
        <v>1</v>
      </c>
      <c r="C87" s="113"/>
      <c r="D87" s="113"/>
      <c r="E87" s="113"/>
      <c r="F87" s="113"/>
      <c r="G87" s="113"/>
      <c r="H87" s="113"/>
      <c r="I87" s="113"/>
    </row>
    <row r="88" spans="1:13" ht="16">
      <c r="A88" s="112" t="s">
        <v>322</v>
      </c>
      <c r="B88" s="113">
        <v>5</v>
      </c>
      <c r="C88" s="113"/>
      <c r="D88" s="113"/>
      <c r="E88" s="113"/>
      <c r="F88" s="113"/>
      <c r="G88" s="113"/>
      <c r="H88" s="113"/>
      <c r="I88" s="113"/>
    </row>
    <row r="89" spans="1:13" ht="16">
      <c r="A89" s="112" t="s">
        <v>323</v>
      </c>
      <c r="B89" s="113">
        <v>0.05</v>
      </c>
      <c r="C89" s="113"/>
      <c r="D89" s="113"/>
      <c r="E89" s="113"/>
      <c r="F89" s="113"/>
      <c r="G89" s="113"/>
      <c r="H89" s="113"/>
      <c r="I89" s="113"/>
    </row>
    <row r="90" spans="1:13" ht="16">
      <c r="A90" s="112"/>
      <c r="B90" s="113"/>
      <c r="C90" s="113"/>
      <c r="D90" s="113"/>
      <c r="E90" s="113"/>
      <c r="F90" s="113"/>
      <c r="G90" s="113"/>
      <c r="H90" s="113"/>
      <c r="I90" s="113"/>
    </row>
    <row r="91" spans="1:13" s="34" customFormat="1" ht="16">
      <c r="A91" s="114" t="s">
        <v>341</v>
      </c>
      <c r="B91" s="114" t="s">
        <v>325</v>
      </c>
      <c r="C91" s="114" t="s">
        <v>326</v>
      </c>
      <c r="D91" s="114" t="s">
        <v>327</v>
      </c>
      <c r="E91" s="114" t="s">
        <v>328</v>
      </c>
      <c r="F91" s="114" t="s">
        <v>329</v>
      </c>
      <c r="G91" s="114" t="s">
        <v>342</v>
      </c>
      <c r="H91" s="114"/>
      <c r="I91" s="114"/>
    </row>
    <row r="92" spans="1:13" ht="16">
      <c r="A92" s="112" t="s">
        <v>369</v>
      </c>
      <c r="B92" s="115">
        <v>-0.46700000000000003</v>
      </c>
      <c r="C92" s="115" t="s">
        <v>391</v>
      </c>
      <c r="D92" s="115" t="s">
        <v>24</v>
      </c>
      <c r="E92" s="115" t="s">
        <v>23</v>
      </c>
      <c r="F92" s="115">
        <v>0.64449999999999996</v>
      </c>
      <c r="G92" s="115" t="s">
        <v>345</v>
      </c>
      <c r="H92" s="115" t="s">
        <v>371</v>
      </c>
      <c r="I92" s="113"/>
    </row>
    <row r="93" spans="1:13" ht="16">
      <c r="A93" s="112" t="s">
        <v>372</v>
      </c>
      <c r="B93" s="115">
        <v>-1.27</v>
      </c>
      <c r="C93" s="115" t="s">
        <v>392</v>
      </c>
      <c r="D93" s="115" t="s">
        <v>11</v>
      </c>
      <c r="E93" s="115" t="s">
        <v>9</v>
      </c>
      <c r="F93" s="115">
        <v>2.5999999999999999E-2</v>
      </c>
      <c r="G93" s="115" t="s">
        <v>349</v>
      </c>
      <c r="H93" s="115" t="s">
        <v>374</v>
      </c>
      <c r="I93" s="113"/>
    </row>
    <row r="94" spans="1:13" ht="16">
      <c r="A94" s="112" t="s">
        <v>375</v>
      </c>
      <c r="B94" s="115">
        <v>0</v>
      </c>
      <c r="C94" s="115" t="s">
        <v>393</v>
      </c>
      <c r="D94" s="115" t="s">
        <v>24</v>
      </c>
      <c r="E94" s="115" t="s">
        <v>23</v>
      </c>
      <c r="F94" s="115" t="s">
        <v>377</v>
      </c>
      <c r="G94" s="115" t="s">
        <v>353</v>
      </c>
      <c r="H94" s="115" t="s">
        <v>378</v>
      </c>
      <c r="I94" s="113"/>
    </row>
    <row r="95" spans="1:13" ht="16">
      <c r="A95" s="112" t="s">
        <v>379</v>
      </c>
      <c r="B95" s="115">
        <v>-0.61009999999999998</v>
      </c>
      <c r="C95" s="115" t="s">
        <v>394</v>
      </c>
      <c r="D95" s="115" t="s">
        <v>24</v>
      </c>
      <c r="E95" s="115" t="s">
        <v>23</v>
      </c>
      <c r="F95" s="115">
        <v>0.41789999999999999</v>
      </c>
      <c r="G95" s="115" t="s">
        <v>381</v>
      </c>
      <c r="H95" s="115" t="s">
        <v>382</v>
      </c>
      <c r="I95" s="113"/>
    </row>
    <row r="96" spans="1:13" ht="16">
      <c r="A96" s="112" t="s">
        <v>383</v>
      </c>
      <c r="B96" s="115">
        <v>-1.353</v>
      </c>
      <c r="C96" s="115" t="s">
        <v>395</v>
      </c>
      <c r="D96" s="115" t="s">
        <v>11</v>
      </c>
      <c r="E96" s="115" t="s">
        <v>9</v>
      </c>
      <c r="F96" s="115">
        <v>1.78E-2</v>
      </c>
      <c r="G96" s="115" t="s">
        <v>359</v>
      </c>
      <c r="H96" s="115" t="s">
        <v>385</v>
      </c>
      <c r="I96" s="113"/>
    </row>
    <row r="97" spans="1:9" ht="16">
      <c r="A97" s="112"/>
      <c r="B97" s="113"/>
      <c r="C97" s="113"/>
      <c r="D97" s="113"/>
      <c r="E97" s="113"/>
      <c r="F97" s="113"/>
      <c r="G97" s="113"/>
      <c r="H97" s="113"/>
      <c r="I97" s="113"/>
    </row>
    <row r="98" spans="1:9" s="34" customFormat="1" ht="16">
      <c r="A98" s="114" t="s">
        <v>333</v>
      </c>
      <c r="B98" s="114" t="s">
        <v>334</v>
      </c>
      <c r="C98" s="114" t="s">
        <v>335</v>
      </c>
      <c r="D98" s="114" t="s">
        <v>325</v>
      </c>
      <c r="E98" s="114" t="s">
        <v>336</v>
      </c>
      <c r="F98" s="114" t="s">
        <v>337</v>
      </c>
      <c r="G98" s="114" t="s">
        <v>338</v>
      </c>
      <c r="H98" s="114" t="s">
        <v>355</v>
      </c>
      <c r="I98" s="114" t="s">
        <v>340</v>
      </c>
    </row>
    <row r="99" spans="1:9" ht="16">
      <c r="A99" s="112" t="s">
        <v>369</v>
      </c>
      <c r="B99" s="115">
        <v>1</v>
      </c>
      <c r="C99" s="115">
        <v>1.4670000000000001</v>
      </c>
      <c r="D99" s="115">
        <v>-0.46700000000000003</v>
      </c>
      <c r="E99" s="115">
        <v>0.3881</v>
      </c>
      <c r="F99" s="115">
        <v>3</v>
      </c>
      <c r="G99" s="115">
        <v>3</v>
      </c>
      <c r="H99" s="115">
        <v>1.2030000000000001</v>
      </c>
      <c r="I99" s="115">
        <v>12</v>
      </c>
    </row>
    <row r="100" spans="1:9" ht="16">
      <c r="A100" s="112" t="s">
        <v>372</v>
      </c>
      <c r="B100" s="115">
        <v>1</v>
      </c>
      <c r="C100" s="115">
        <v>2.27</v>
      </c>
      <c r="D100" s="115">
        <v>-1.27</v>
      </c>
      <c r="E100" s="115">
        <v>0.3881</v>
      </c>
      <c r="F100" s="115">
        <v>3</v>
      </c>
      <c r="G100" s="115">
        <v>3</v>
      </c>
      <c r="H100" s="115">
        <v>3.2719999999999998</v>
      </c>
      <c r="I100" s="115">
        <v>12</v>
      </c>
    </row>
    <row r="101" spans="1:9" ht="16">
      <c r="A101" s="112" t="s">
        <v>375</v>
      </c>
      <c r="B101" s="115">
        <v>1</v>
      </c>
      <c r="C101" s="115">
        <v>1</v>
      </c>
      <c r="D101" s="115">
        <v>0</v>
      </c>
      <c r="E101" s="115">
        <v>0.3881</v>
      </c>
      <c r="F101" s="115">
        <v>3</v>
      </c>
      <c r="G101" s="115">
        <v>3</v>
      </c>
      <c r="H101" s="115">
        <v>0</v>
      </c>
      <c r="I101" s="115">
        <v>12</v>
      </c>
    </row>
    <row r="102" spans="1:9" ht="16">
      <c r="A102" s="112" t="s">
        <v>379</v>
      </c>
      <c r="B102" s="115">
        <v>1</v>
      </c>
      <c r="C102" s="115">
        <v>1.61</v>
      </c>
      <c r="D102" s="115">
        <v>-0.61009999999999998</v>
      </c>
      <c r="E102" s="115">
        <v>0.3881</v>
      </c>
      <c r="F102" s="115">
        <v>3</v>
      </c>
      <c r="G102" s="115">
        <v>3</v>
      </c>
      <c r="H102" s="115">
        <v>1.5720000000000001</v>
      </c>
      <c r="I102" s="115">
        <v>12</v>
      </c>
    </row>
    <row r="103" spans="1:9" ht="16">
      <c r="A103" s="112" t="s">
        <v>383</v>
      </c>
      <c r="B103" s="115">
        <v>1</v>
      </c>
      <c r="C103" s="115">
        <v>2.3530000000000002</v>
      </c>
      <c r="D103" s="115">
        <v>-1.353</v>
      </c>
      <c r="E103" s="115">
        <v>0.3881</v>
      </c>
      <c r="F103" s="115">
        <v>3</v>
      </c>
      <c r="G103" s="115">
        <v>3</v>
      </c>
      <c r="H103" s="115">
        <v>3.4860000000000002</v>
      </c>
      <c r="I103" s="115">
        <v>12</v>
      </c>
    </row>
    <row r="107" spans="1:9">
      <c r="A107" s="90" t="s">
        <v>49</v>
      </c>
      <c r="B107" s="14"/>
      <c r="C107" s="14"/>
      <c r="D107" s="14"/>
    </row>
    <row r="108" spans="1:9">
      <c r="A108" s="20"/>
      <c r="B108" s="96" t="s">
        <v>0</v>
      </c>
      <c r="C108" s="96" t="s">
        <v>36</v>
      </c>
      <c r="D108" s="96" t="s">
        <v>37</v>
      </c>
    </row>
    <row r="109" spans="1:9">
      <c r="A109" s="111" t="s">
        <v>46</v>
      </c>
      <c r="B109" s="31">
        <v>1</v>
      </c>
      <c r="C109" s="31">
        <v>1</v>
      </c>
      <c r="D109" s="31">
        <v>1</v>
      </c>
    </row>
    <row r="110" spans="1:9">
      <c r="A110" s="111" t="s">
        <v>48</v>
      </c>
      <c r="B110" s="23">
        <f>AVERAGE(B24:B29)/AVERAGE(B6:B11)</f>
        <v>8.3882499244389237</v>
      </c>
      <c r="C110" s="23">
        <f>AVERAGE(C24:C29)/AVERAGE(C6:C11)</f>
        <v>3.0190059918440433</v>
      </c>
      <c r="D110" s="23">
        <f>AVERAGE(D24:D29)/AVERAGE(D6:D11)</f>
        <v>1.3403130657204974</v>
      </c>
    </row>
    <row r="112" spans="1:9">
      <c r="A112" s="111" t="s">
        <v>315</v>
      </c>
    </row>
    <row r="113" spans="1:4">
      <c r="A113" s="111" t="s">
        <v>50</v>
      </c>
    </row>
    <row r="114" spans="1:4">
      <c r="A114" s="30" t="s">
        <v>7</v>
      </c>
      <c r="B114" s="14">
        <v>2.2000000000000001E-3</v>
      </c>
      <c r="C114" s="14">
        <v>2.2000000000000001E-3</v>
      </c>
      <c r="D114" s="14">
        <v>2.2000000000000001E-3</v>
      </c>
    </row>
    <row r="115" spans="1:4">
      <c r="A115" s="30" t="s">
        <v>8</v>
      </c>
      <c r="B115" s="14" t="s">
        <v>39</v>
      </c>
      <c r="C115" s="14" t="s">
        <v>39</v>
      </c>
      <c r="D115" s="14" t="s">
        <v>39</v>
      </c>
    </row>
    <row r="116" spans="1:4">
      <c r="A116" s="30" t="s">
        <v>10</v>
      </c>
      <c r="B116" s="14" t="s">
        <v>22</v>
      </c>
      <c r="C116" s="14" t="s">
        <v>22</v>
      </c>
      <c r="D116" s="14" t="s">
        <v>22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7"/>
  <sheetViews>
    <sheetView workbookViewId="0">
      <selection activeCell="A30" sqref="A30"/>
    </sheetView>
  </sheetViews>
  <sheetFormatPr baseColWidth="10" defaultRowHeight="16"/>
  <cols>
    <col min="1" max="1" width="34.33203125" customWidth="1"/>
    <col min="2" max="2" width="21" customWidth="1"/>
    <col min="3" max="3" width="19.33203125" customWidth="1"/>
    <col min="4" max="4" width="19.5" customWidth="1"/>
  </cols>
  <sheetData>
    <row r="1" spans="1:3">
      <c r="A1" s="6" t="s">
        <v>12</v>
      </c>
    </row>
    <row r="3" spans="1:3">
      <c r="A3" s="1"/>
      <c r="B3" s="10" t="s">
        <v>34</v>
      </c>
    </row>
    <row r="4" spans="1:3">
      <c r="A4" s="1"/>
      <c r="B4" s="92" t="s">
        <v>0</v>
      </c>
    </row>
    <row r="5" spans="1:3">
      <c r="A5" s="87" t="s">
        <v>1</v>
      </c>
      <c r="B5" s="7">
        <v>1.044664954707071</v>
      </c>
    </row>
    <row r="6" spans="1:3">
      <c r="A6" s="87" t="s">
        <v>1</v>
      </c>
      <c r="B6" s="7">
        <v>1.1834840927209056</v>
      </c>
    </row>
    <row r="7" spans="1:3">
      <c r="A7" s="87" t="s">
        <v>1</v>
      </c>
      <c r="B7" s="7">
        <v>0.93500132518266199</v>
      </c>
    </row>
    <row r="8" spans="1:3">
      <c r="A8" s="87" t="s">
        <v>1</v>
      </c>
      <c r="B8" s="7">
        <v>0.83684962738936108</v>
      </c>
      <c r="C8" s="2"/>
    </row>
    <row r="9" spans="1:3">
      <c r="A9" s="87" t="s">
        <v>2</v>
      </c>
      <c r="B9" s="7">
        <v>11.259261628449925</v>
      </c>
      <c r="C9" s="3"/>
    </row>
    <row r="10" spans="1:3">
      <c r="A10" s="87" t="s">
        <v>2</v>
      </c>
      <c r="B10" s="7">
        <v>10.217995602545805</v>
      </c>
      <c r="C10" s="3"/>
    </row>
    <row r="11" spans="1:3">
      <c r="A11" s="87" t="s">
        <v>2</v>
      </c>
      <c r="B11" s="7">
        <v>12.067377821125811</v>
      </c>
      <c r="C11" s="1"/>
    </row>
    <row r="12" spans="1:3">
      <c r="A12" s="87" t="s">
        <v>2</v>
      </c>
      <c r="B12" s="7">
        <v>13.766026764015665</v>
      </c>
      <c r="C12" s="1"/>
    </row>
    <row r="13" spans="1:3">
      <c r="A13" s="87" t="s">
        <v>3</v>
      </c>
      <c r="B13" s="88">
        <v>0.51662686499999999</v>
      </c>
    </row>
    <row r="14" spans="1:3">
      <c r="A14" s="87" t="s">
        <v>3</v>
      </c>
      <c r="B14" s="88">
        <v>0.54231183999999999</v>
      </c>
    </row>
    <row r="15" spans="1:3">
      <c r="A15" s="87" t="s">
        <v>3</v>
      </c>
      <c r="B15" s="88">
        <v>0.49215838299999998</v>
      </c>
    </row>
    <row r="16" spans="1:3">
      <c r="A16" s="87" t="s">
        <v>3</v>
      </c>
      <c r="B16" s="88">
        <v>0.50249967699999998</v>
      </c>
    </row>
    <row r="17" spans="1:5">
      <c r="A17" s="87" t="s">
        <v>4</v>
      </c>
      <c r="B17" s="7">
        <v>5.2891662196405491</v>
      </c>
      <c r="C17" s="1"/>
    </row>
    <row r="18" spans="1:5">
      <c r="A18" s="87" t="s">
        <v>4</v>
      </c>
      <c r="B18" s="7">
        <v>5.1803167528270766</v>
      </c>
      <c r="C18" s="1"/>
    </row>
    <row r="19" spans="1:5">
      <c r="A19" s="87" t="s">
        <v>5</v>
      </c>
      <c r="B19" s="7">
        <v>4.0084384310681811</v>
      </c>
      <c r="C19" s="1"/>
      <c r="E19" s="1"/>
    </row>
    <row r="20" spans="1:5">
      <c r="A20" s="87" t="s">
        <v>4</v>
      </c>
      <c r="B20" s="7">
        <v>4.5726811194551349</v>
      </c>
      <c r="C20" s="1"/>
    </row>
    <row r="21" spans="1:5">
      <c r="A21" s="1"/>
      <c r="B21" s="1"/>
      <c r="C21" s="1"/>
    </row>
    <row r="22" spans="1:5">
      <c r="A22" s="1"/>
      <c r="B22" s="1"/>
      <c r="C22" s="1"/>
    </row>
    <row r="23" spans="1:5">
      <c r="A23" s="1"/>
      <c r="B23" s="10" t="s">
        <v>34</v>
      </c>
      <c r="C23" s="1"/>
    </row>
    <row r="24" spans="1:5">
      <c r="A24" s="1"/>
      <c r="B24" s="92" t="s">
        <v>0</v>
      </c>
      <c r="C24" s="1"/>
      <c r="E24" s="1"/>
    </row>
    <row r="25" spans="1:5">
      <c r="A25" s="87" t="s">
        <v>1</v>
      </c>
      <c r="B25" s="7">
        <v>1</v>
      </c>
      <c r="C25" s="1"/>
      <c r="E25" s="1"/>
    </row>
    <row r="26" spans="1:5">
      <c r="A26" s="87" t="s">
        <v>2</v>
      </c>
      <c r="B26" s="91">
        <f>AVERAGE(B9:B12)/AVERAGE(B5:B8)</f>
        <v>11.827665454034303</v>
      </c>
      <c r="C26" s="1"/>
      <c r="E26" s="1"/>
    </row>
    <row r="27" spans="1:5">
      <c r="A27" s="87" t="s">
        <v>3</v>
      </c>
      <c r="B27" s="91">
        <f>AVERAGE(B13:B16)/AVERAGE(B5:B8)</f>
        <v>0.51339919125000011</v>
      </c>
    </row>
    <row r="28" spans="1:5">
      <c r="A28" s="87" t="s">
        <v>4</v>
      </c>
      <c r="B28" s="91">
        <f>AVERAGE(B17:B20)/AVERAGE(B5:B8)</f>
        <v>4.7626506307477365</v>
      </c>
    </row>
    <row r="30" spans="1:5">
      <c r="A30" s="93" t="s">
        <v>316</v>
      </c>
      <c r="B30" s="1"/>
    </row>
    <row r="31" spans="1:5">
      <c r="A31" s="93" t="s">
        <v>6</v>
      </c>
      <c r="B31" s="1"/>
    </row>
    <row r="32" spans="1:5">
      <c r="A32" s="12" t="s">
        <v>7</v>
      </c>
      <c r="B32" s="5">
        <v>6.9999999999999999E-4</v>
      </c>
    </row>
    <row r="33" spans="1:2">
      <c r="A33" s="12" t="s">
        <v>8</v>
      </c>
      <c r="B33" s="5" t="s">
        <v>64</v>
      </c>
    </row>
    <row r="34" spans="1:2">
      <c r="A34" s="12" t="s">
        <v>10</v>
      </c>
      <c r="B34" s="5" t="s">
        <v>11</v>
      </c>
    </row>
    <row r="35" spans="1:2">
      <c r="A35" s="93" t="s">
        <v>286</v>
      </c>
      <c r="B35" s="1"/>
    </row>
    <row r="36" spans="1:2">
      <c r="A36" s="12" t="s">
        <v>7</v>
      </c>
      <c r="B36" s="5">
        <v>5.9999999999999995E-4</v>
      </c>
    </row>
    <row r="37" spans="1:2">
      <c r="A37" s="12" t="s">
        <v>8</v>
      </c>
      <c r="B37" s="5" t="s">
        <v>64</v>
      </c>
    </row>
    <row r="38" spans="1:2">
      <c r="A38" s="12" t="s">
        <v>10</v>
      </c>
      <c r="B38" s="5" t="s">
        <v>11</v>
      </c>
    </row>
    <row r="39" spans="1:2">
      <c r="A39" s="93" t="s">
        <v>287</v>
      </c>
      <c r="B39" s="1"/>
    </row>
    <row r="40" spans="1:2">
      <c r="A40" s="12" t="s">
        <v>7</v>
      </c>
      <c r="B40" s="5">
        <v>6.9999999999999999E-4</v>
      </c>
    </row>
    <row r="41" spans="1:2">
      <c r="A41" s="12" t="s">
        <v>8</v>
      </c>
      <c r="B41" s="5" t="s">
        <v>64</v>
      </c>
    </row>
    <row r="42" spans="1:2">
      <c r="A42" s="12" t="s">
        <v>10</v>
      </c>
      <c r="B42" s="5" t="s">
        <v>11</v>
      </c>
    </row>
    <row r="43" spans="1:2">
      <c r="A43" s="1"/>
      <c r="B43" s="1"/>
    </row>
    <row r="44" spans="1:2">
      <c r="A44" s="89"/>
    </row>
    <row r="45" spans="1:2">
      <c r="A45" s="12"/>
      <c r="B45" s="5"/>
    </row>
    <row r="46" spans="1:2">
      <c r="A46" s="12"/>
      <c r="B46" s="5"/>
    </row>
    <row r="47" spans="1:2">
      <c r="A47" s="12"/>
      <c r="B47" s="5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9"/>
  <sheetViews>
    <sheetView workbookViewId="0">
      <selection activeCell="A25" sqref="A25"/>
    </sheetView>
  </sheetViews>
  <sheetFormatPr baseColWidth="10" defaultRowHeight="16"/>
  <cols>
    <col min="1" max="1" width="17.6640625" customWidth="1"/>
  </cols>
  <sheetData>
    <row r="1" spans="1:8">
      <c r="A1" s="6" t="s">
        <v>132</v>
      </c>
      <c r="B1" s="15"/>
    </row>
    <row r="2" spans="1:8">
      <c r="B2" s="15"/>
    </row>
    <row r="3" spans="1:8">
      <c r="C3" s="8"/>
    </row>
    <row r="4" spans="1:8">
      <c r="A4" s="1"/>
      <c r="B4" s="92" t="s">
        <v>133</v>
      </c>
      <c r="C4" s="92" t="s">
        <v>112</v>
      </c>
      <c r="D4" s="92" t="s">
        <v>134</v>
      </c>
      <c r="E4" s="92" t="s">
        <v>114</v>
      </c>
      <c r="F4" s="92" t="s">
        <v>117</v>
      </c>
    </row>
    <row r="5" spans="1:8">
      <c r="A5" s="87" t="s">
        <v>135</v>
      </c>
      <c r="B5" s="42">
        <v>0.57442556099999997</v>
      </c>
      <c r="C5" s="42">
        <v>0.96539671000000005</v>
      </c>
      <c r="D5" s="42">
        <v>0.96047529799999998</v>
      </c>
      <c r="E5" s="42">
        <v>0.81980219600000004</v>
      </c>
      <c r="F5" s="42">
        <v>0.89723987199999999</v>
      </c>
    </row>
    <row r="6" spans="1:8">
      <c r="A6" s="87" t="s">
        <v>135</v>
      </c>
      <c r="B6" s="42">
        <v>1.23987257</v>
      </c>
      <c r="C6" s="42">
        <v>0.96539671000000005</v>
      </c>
      <c r="D6" s="42">
        <v>0.96715593200000005</v>
      </c>
      <c r="E6" s="42">
        <v>0.83124620900000001</v>
      </c>
      <c r="F6" s="42">
        <v>1.2514196289999999</v>
      </c>
      <c r="H6" s="63"/>
    </row>
    <row r="7" spans="1:8">
      <c r="A7" s="87" t="s">
        <v>135</v>
      </c>
      <c r="B7" s="42">
        <v>0.80674903600000003</v>
      </c>
      <c r="C7" s="42">
        <v>1.1560420010000001</v>
      </c>
      <c r="D7" s="42">
        <v>1.134314279</v>
      </c>
      <c r="E7" s="42">
        <v>1.151366994</v>
      </c>
      <c r="F7" s="42">
        <v>0.53350202000000002</v>
      </c>
      <c r="H7" s="63"/>
    </row>
    <row r="8" spans="1:8">
      <c r="A8" s="87" t="s">
        <v>135</v>
      </c>
      <c r="B8" s="42">
        <v>1.0498562870000001</v>
      </c>
      <c r="C8" s="42">
        <v>1.086127759</v>
      </c>
      <c r="D8" s="42">
        <v>1.1264789980000001</v>
      </c>
      <c r="E8" s="42">
        <v>1.2340045900000001</v>
      </c>
      <c r="F8" s="42">
        <v>1.286601823</v>
      </c>
      <c r="H8" s="63"/>
    </row>
    <row r="9" spans="1:8">
      <c r="A9" s="87" t="s">
        <v>135</v>
      </c>
      <c r="B9" s="42">
        <v>1.2571805469999999</v>
      </c>
      <c r="C9" s="42">
        <v>0.93251175399999997</v>
      </c>
      <c r="D9" s="42">
        <v>0.88381750800000003</v>
      </c>
      <c r="E9" s="42">
        <v>0.99539963300000001</v>
      </c>
      <c r="F9" s="42">
        <v>0.51176934500000004</v>
      </c>
    </row>
    <row r="10" spans="1:8">
      <c r="A10" s="87" t="s">
        <v>135</v>
      </c>
      <c r="B10" s="42">
        <v>1.071915999</v>
      </c>
      <c r="C10" s="42">
        <v>0.89452506600000004</v>
      </c>
      <c r="D10" s="42">
        <v>0.92775798399999998</v>
      </c>
      <c r="E10" s="42">
        <v>0.96818037800000001</v>
      </c>
      <c r="F10" s="42">
        <v>1.5194673110000001</v>
      </c>
    </row>
    <row r="11" spans="1:8">
      <c r="A11" s="87" t="s">
        <v>121</v>
      </c>
      <c r="B11" s="42">
        <v>1.3852936760000001</v>
      </c>
      <c r="C11" s="42">
        <v>3.269780554</v>
      </c>
      <c r="D11" s="42">
        <v>5.2119397850000002</v>
      </c>
      <c r="E11" s="42">
        <v>3.0596099830000001</v>
      </c>
      <c r="F11" s="42">
        <v>1.2004419479999999</v>
      </c>
    </row>
    <row r="12" spans="1:8">
      <c r="A12" s="87" t="s">
        <v>121</v>
      </c>
      <c r="B12" s="42">
        <v>1.741332678</v>
      </c>
      <c r="C12" s="42">
        <v>2.9673884859999999</v>
      </c>
      <c r="D12" s="42">
        <v>5.0694190179999996</v>
      </c>
      <c r="E12" s="42">
        <v>3.2340629500000002</v>
      </c>
      <c r="F12" s="42">
        <v>4.2977025580000001</v>
      </c>
    </row>
    <row r="13" spans="1:8">
      <c r="A13" s="87" t="s">
        <v>121</v>
      </c>
      <c r="B13" s="42">
        <v>1.3474127469999999</v>
      </c>
      <c r="C13" s="42">
        <v>2.4102684089999999</v>
      </c>
      <c r="D13" s="42">
        <v>5.321453719</v>
      </c>
      <c r="E13" s="42">
        <v>2.8745731829999999</v>
      </c>
      <c r="F13" s="42">
        <v>1.4677086770000001</v>
      </c>
    </row>
    <row r="14" spans="1:8">
      <c r="A14" s="87" t="s">
        <v>121</v>
      </c>
      <c r="B14" s="42">
        <v>1.2659249290000001</v>
      </c>
      <c r="C14" s="42">
        <v>2.7495467470000001</v>
      </c>
      <c r="D14" s="42">
        <v>5.6248725830000001</v>
      </c>
      <c r="E14" s="42">
        <v>3.0596099830000001</v>
      </c>
      <c r="F14" s="42">
        <v>3.3025161989999998</v>
      </c>
    </row>
    <row r="15" spans="1:8">
      <c r="A15" s="87" t="s">
        <v>121</v>
      </c>
      <c r="B15" s="42">
        <v>1.1020516600000001</v>
      </c>
      <c r="C15" s="42">
        <v>3.050813132</v>
      </c>
      <c r="D15" s="42">
        <v>5.6639966660000001</v>
      </c>
      <c r="E15" s="42">
        <v>2.9553884350000001</v>
      </c>
      <c r="F15" s="42">
        <v>1.2514196289999999</v>
      </c>
    </row>
    <row r="16" spans="1:8">
      <c r="A16" s="87" t="s">
        <v>121</v>
      </c>
      <c r="B16" s="42">
        <v>0.73723264099999997</v>
      </c>
      <c r="C16" s="42">
        <v>3.050813132</v>
      </c>
      <c r="D16" s="42">
        <v>5.8637370769999997</v>
      </c>
      <c r="E16" s="42">
        <v>3.1456273279999998</v>
      </c>
      <c r="F16" s="42">
        <v>4.8351667279999999</v>
      </c>
    </row>
    <row r="17" spans="1:11">
      <c r="A17" s="1"/>
      <c r="B17" s="1"/>
      <c r="C17" s="1"/>
      <c r="D17" s="1"/>
      <c r="E17" s="1"/>
      <c r="F17" s="1"/>
    </row>
    <row r="18" spans="1:11">
      <c r="A18" s="1"/>
      <c r="B18" s="92" t="s">
        <v>133</v>
      </c>
      <c r="C18" s="92" t="s">
        <v>112</v>
      </c>
      <c r="D18" s="92" t="s">
        <v>134</v>
      </c>
      <c r="E18" s="92" t="s">
        <v>114</v>
      </c>
      <c r="F18" s="92" t="s">
        <v>117</v>
      </c>
    </row>
    <row r="19" spans="1:11">
      <c r="A19" s="87" t="s">
        <v>135</v>
      </c>
      <c r="B19" s="46">
        <v>1</v>
      </c>
      <c r="C19" s="46">
        <v>1</v>
      </c>
      <c r="D19" s="46">
        <v>1</v>
      </c>
      <c r="E19" s="46">
        <v>1</v>
      </c>
      <c r="F19" s="46">
        <v>1</v>
      </c>
    </row>
    <row r="20" spans="1:11">
      <c r="A20" s="87" t="s">
        <v>121</v>
      </c>
      <c r="B20" s="56">
        <f>AVERAGE(B11:B16)/AVERAGE(B5:B10)</f>
        <v>1.2632080551666667</v>
      </c>
      <c r="C20" s="56">
        <f t="shared" ref="C20:F20" si="0">AVERAGE(C11:C16)/AVERAGE(C5:C10)</f>
        <v>2.9164350766666671</v>
      </c>
      <c r="D20" s="56">
        <f t="shared" si="0"/>
        <v>5.4592364755765388</v>
      </c>
      <c r="E20" s="56">
        <f t="shared" si="0"/>
        <v>3.054811977</v>
      </c>
      <c r="F20" s="56">
        <f t="shared" si="0"/>
        <v>2.7258259565</v>
      </c>
    </row>
    <row r="21" spans="1:11">
      <c r="A21" s="42" t="s">
        <v>125</v>
      </c>
      <c r="B21" s="1">
        <f>STDEVPA(B5:B10)</f>
        <v>0.2414531638766661</v>
      </c>
      <c r="C21" s="1">
        <f t="shared" ref="C21:F21" si="1">STDEVPA(C5:C10)</f>
        <v>9.1142285607500512E-2</v>
      </c>
      <c r="D21" s="1">
        <f t="shared" si="1"/>
        <v>9.6086313344153934E-2</v>
      </c>
      <c r="E21" s="1">
        <f t="shared" si="1"/>
        <v>0.1525630237408549</v>
      </c>
      <c r="F21" s="1">
        <f t="shared" si="1"/>
        <v>0.38335099315626714</v>
      </c>
    </row>
    <row r="22" spans="1:11">
      <c r="A22" s="42" t="s">
        <v>126</v>
      </c>
      <c r="B22" s="1">
        <f>STDEVPA(B11:B16)</f>
        <v>0.30365204464838391</v>
      </c>
      <c r="C22" s="1">
        <f t="shared" ref="C22:F22" si="2">STDEVPA(C11:C16)</f>
        <v>0.27313629376212406</v>
      </c>
      <c r="D22" s="1">
        <f t="shared" si="2"/>
        <v>0.27841221944805905</v>
      </c>
      <c r="E22" s="1">
        <f t="shared" si="2"/>
        <v>0.11747016968025845</v>
      </c>
      <c r="F22" s="1">
        <f t="shared" si="2"/>
        <v>1.490873103105814</v>
      </c>
    </row>
    <row r="23" spans="1:11">
      <c r="A23" s="1"/>
      <c r="B23" s="1"/>
      <c r="C23" s="1"/>
      <c r="D23" s="1"/>
      <c r="E23" s="1"/>
      <c r="F23" s="1"/>
    </row>
    <row r="24" spans="1:11">
      <c r="A24" s="1"/>
      <c r="B24" s="1"/>
      <c r="C24" s="1"/>
      <c r="D24" s="1"/>
      <c r="E24" s="1"/>
      <c r="F24" s="1"/>
    </row>
    <row r="25" spans="1:11">
      <c r="A25" s="97" t="s">
        <v>317</v>
      </c>
      <c r="B25" s="1"/>
      <c r="C25" s="1"/>
      <c r="D25" s="1"/>
      <c r="E25" s="1"/>
      <c r="F25" s="1"/>
      <c r="H25" s="1"/>
      <c r="I25" s="8"/>
      <c r="J25" s="8"/>
      <c r="K25" s="1"/>
    </row>
    <row r="26" spans="1:11">
      <c r="A26" s="98" t="s">
        <v>136</v>
      </c>
      <c r="B26" s="99" t="s">
        <v>133</v>
      </c>
      <c r="C26" s="99" t="s">
        <v>112</v>
      </c>
      <c r="D26" s="99" t="s">
        <v>113</v>
      </c>
      <c r="E26" s="99" t="s">
        <v>137</v>
      </c>
      <c r="F26" s="99" t="s">
        <v>117</v>
      </c>
      <c r="H26" s="1"/>
      <c r="I26" s="1"/>
      <c r="J26" s="1"/>
      <c r="K26" s="1"/>
    </row>
    <row r="27" spans="1:11">
      <c r="A27" s="100" t="s">
        <v>7</v>
      </c>
      <c r="B27" s="101">
        <v>9.3100000000000002E-2</v>
      </c>
      <c r="C27" s="101">
        <v>2.2000000000000001E-3</v>
      </c>
      <c r="D27" s="101">
        <v>2.2000000000000001E-3</v>
      </c>
      <c r="E27" s="101">
        <v>2.2000000000000001E-3</v>
      </c>
      <c r="F27" s="101">
        <v>7.1400000000000005E-2</v>
      </c>
      <c r="H27" s="1"/>
      <c r="I27" s="64"/>
      <c r="J27" s="64"/>
      <c r="K27" s="1"/>
    </row>
    <row r="28" spans="1:11">
      <c r="A28" s="100" t="s">
        <v>8</v>
      </c>
      <c r="B28" s="101" t="s">
        <v>23</v>
      </c>
      <c r="C28" s="101" t="s">
        <v>22</v>
      </c>
      <c r="D28" s="101" t="s">
        <v>22</v>
      </c>
      <c r="E28" s="101" t="s">
        <v>22</v>
      </c>
      <c r="F28" s="101" t="s">
        <v>23</v>
      </c>
    </row>
    <row r="29" spans="1:11">
      <c r="A29" s="100" t="s">
        <v>138</v>
      </c>
      <c r="B29" s="101" t="s">
        <v>24</v>
      </c>
      <c r="C29" s="101" t="s">
        <v>11</v>
      </c>
      <c r="D29" s="101" t="s">
        <v>11</v>
      </c>
      <c r="E29" s="101" t="s">
        <v>11</v>
      </c>
      <c r="F29" s="101" t="s">
        <v>24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6"/>
  <sheetViews>
    <sheetView workbookViewId="0">
      <selection activeCell="A3" sqref="A3:XFD4"/>
    </sheetView>
  </sheetViews>
  <sheetFormatPr baseColWidth="10" defaultRowHeight="16"/>
  <cols>
    <col min="2" max="2" width="28.33203125" customWidth="1"/>
  </cols>
  <sheetData>
    <row r="1" spans="1:4">
      <c r="A1" s="67" t="s">
        <v>174</v>
      </c>
    </row>
    <row r="3" spans="1:4">
      <c r="A3" s="11" t="s">
        <v>144</v>
      </c>
    </row>
    <row r="4" spans="1:4" ht="19">
      <c r="A4" s="11">
        <v>1</v>
      </c>
      <c r="B4" s="13" t="s">
        <v>153</v>
      </c>
    </row>
    <row r="5" spans="1:4" ht="19">
      <c r="A5" s="11">
        <v>2</v>
      </c>
      <c r="B5" s="13" t="s">
        <v>175</v>
      </c>
    </row>
    <row r="6" spans="1:4" ht="19">
      <c r="A6" s="11">
        <v>3</v>
      </c>
      <c r="B6" s="13" t="s">
        <v>176</v>
      </c>
    </row>
    <row r="7" spans="1:4" ht="20">
      <c r="A7" s="11">
        <v>3</v>
      </c>
      <c r="B7" s="13" t="s">
        <v>155</v>
      </c>
      <c r="D7" s="13"/>
    </row>
    <row r="8" spans="1:4" ht="20">
      <c r="A8" s="11">
        <v>4</v>
      </c>
      <c r="B8" s="13" t="s">
        <v>177</v>
      </c>
      <c r="D8" s="13"/>
    </row>
    <row r="9" spans="1:4" ht="20">
      <c r="A9" s="11">
        <v>5</v>
      </c>
      <c r="B9" s="13" t="s">
        <v>178</v>
      </c>
    </row>
    <row r="10" spans="1:4" ht="19">
      <c r="A10" s="11">
        <v>6</v>
      </c>
      <c r="B10" s="13" t="s">
        <v>172</v>
      </c>
      <c r="D10" s="13"/>
    </row>
    <row r="11" spans="1:4" ht="19">
      <c r="A11" s="11">
        <v>7</v>
      </c>
      <c r="B11" s="13" t="s">
        <v>179</v>
      </c>
      <c r="D11" s="13"/>
    </row>
    <row r="12" spans="1:4" ht="19">
      <c r="A12" s="11">
        <v>8</v>
      </c>
      <c r="B12" s="13" t="s">
        <v>180</v>
      </c>
      <c r="D12" s="13"/>
    </row>
    <row r="13" spans="1:4" ht="20">
      <c r="A13" s="11">
        <v>9</v>
      </c>
      <c r="B13" s="13" t="s">
        <v>158</v>
      </c>
      <c r="D13" s="13"/>
    </row>
    <row r="14" spans="1:4" ht="20">
      <c r="A14" s="11">
        <v>10</v>
      </c>
      <c r="B14" s="13" t="s">
        <v>181</v>
      </c>
    </row>
    <row r="15" spans="1:4" ht="20">
      <c r="A15" s="11">
        <v>11</v>
      </c>
      <c r="B15" s="13" t="s">
        <v>182</v>
      </c>
    </row>
    <row r="16" spans="1:4">
      <c r="A16" s="11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54"/>
  <sheetViews>
    <sheetView workbookViewId="0">
      <selection activeCell="G33" sqref="G33"/>
    </sheetView>
  </sheetViews>
  <sheetFormatPr baseColWidth="10" defaultRowHeight="16"/>
  <cols>
    <col min="1" max="1" width="28.1640625" customWidth="1"/>
    <col min="2" max="2" width="17.5" customWidth="1"/>
  </cols>
  <sheetData>
    <row r="1" spans="1:9">
      <c r="A1" s="19" t="s">
        <v>110</v>
      </c>
      <c r="B1" s="16"/>
      <c r="C1" s="16"/>
      <c r="D1" s="16"/>
      <c r="E1" s="16"/>
      <c r="F1" s="16"/>
      <c r="G1" s="16"/>
      <c r="H1" s="16"/>
      <c r="I1" s="16"/>
    </row>
    <row r="2" spans="1:9">
      <c r="A2" s="16"/>
      <c r="B2" s="16"/>
      <c r="C2" s="16"/>
      <c r="D2" s="16"/>
      <c r="E2" s="16"/>
      <c r="F2" s="16"/>
      <c r="G2" s="16"/>
      <c r="H2" s="16"/>
      <c r="I2" s="16"/>
    </row>
    <row r="3" spans="1:9">
      <c r="A3" s="16"/>
      <c r="B3" s="16"/>
      <c r="C3" s="16"/>
      <c r="D3" s="16"/>
      <c r="E3" s="16"/>
      <c r="F3" s="16"/>
      <c r="G3" s="16"/>
      <c r="H3" s="16"/>
      <c r="I3" s="16"/>
    </row>
    <row r="4" spans="1:9">
      <c r="A4" s="16"/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16"/>
      <c r="B6" s="44" t="s">
        <v>111</v>
      </c>
      <c r="C6" s="51"/>
      <c r="D6" s="51"/>
      <c r="E6" s="51"/>
      <c r="F6" s="16"/>
      <c r="G6" s="16"/>
      <c r="H6" s="16"/>
      <c r="I6" s="16"/>
    </row>
    <row r="7" spans="1:9">
      <c r="A7" s="16"/>
      <c r="B7" s="33" t="s">
        <v>112</v>
      </c>
      <c r="C7" s="33" t="s">
        <v>113</v>
      </c>
      <c r="D7" s="33" t="s">
        <v>114</v>
      </c>
      <c r="E7" s="33" t="s">
        <v>115</v>
      </c>
      <c r="F7" s="52" t="s">
        <v>116</v>
      </c>
      <c r="G7" s="33" t="s">
        <v>117</v>
      </c>
      <c r="H7" s="33" t="s">
        <v>118</v>
      </c>
      <c r="I7" s="33" t="s">
        <v>119</v>
      </c>
    </row>
    <row r="8" spans="1:9">
      <c r="A8" s="25" t="s">
        <v>120</v>
      </c>
      <c r="B8" s="16">
        <v>1.0414195611509214</v>
      </c>
      <c r="C8" s="16">
        <v>0.98770541227385245</v>
      </c>
      <c r="D8" s="16">
        <v>1.0583698577236929</v>
      </c>
      <c r="E8" s="16">
        <v>1.1093878972290985</v>
      </c>
      <c r="F8" s="37">
        <v>0.86225889578107284</v>
      </c>
      <c r="G8" s="16">
        <v>0.97661403585130535</v>
      </c>
      <c r="H8" s="16">
        <v>1.0787706136588795</v>
      </c>
      <c r="I8" s="16">
        <v>1.214346611891483</v>
      </c>
    </row>
    <row r="9" spans="1:9">
      <c r="A9" s="25" t="s">
        <v>120</v>
      </c>
      <c r="B9" s="16">
        <v>0.93918705827097981</v>
      </c>
      <c r="C9" s="16">
        <v>1.0403541636389009</v>
      </c>
      <c r="D9" s="16">
        <v>0.98763633069346113</v>
      </c>
      <c r="E9" s="16">
        <v>1.0109960537118128</v>
      </c>
      <c r="F9" s="37">
        <v>0.88253734591062816</v>
      </c>
      <c r="G9" s="16">
        <v>0.99820893370421415</v>
      </c>
      <c r="H9" s="16">
        <v>0.98924295544533591</v>
      </c>
      <c r="I9" s="16">
        <v>1.0461041987927491</v>
      </c>
    </row>
    <row r="10" spans="1:9">
      <c r="A10" s="25" t="s">
        <v>120</v>
      </c>
      <c r="B10" s="16">
        <v>1.0193933805780988</v>
      </c>
      <c r="C10" s="16">
        <v>0.98423501181339457</v>
      </c>
      <c r="D10" s="16">
        <v>0.95399381158284569</v>
      </c>
      <c r="E10" s="16">
        <v>0.87961604905908852</v>
      </c>
      <c r="F10" s="37">
        <v>0.84731865641642112</v>
      </c>
      <c r="G10" s="16">
        <v>1.0134840483701333</v>
      </c>
      <c r="H10" s="16">
        <v>1.0107570445546641</v>
      </c>
      <c r="I10" s="16">
        <v>0.85513916539569723</v>
      </c>
    </row>
    <row r="11" spans="1:9">
      <c r="A11" s="25" t="s">
        <v>121</v>
      </c>
      <c r="B11" s="37">
        <v>3.9660720599144974</v>
      </c>
      <c r="C11" s="37">
        <v>6.5573953300087684</v>
      </c>
      <c r="D11" s="37">
        <v>1.8685422599152346</v>
      </c>
      <c r="E11" s="16">
        <v>1.58528039681355</v>
      </c>
      <c r="F11" s="37">
        <v>0.94465196401214624</v>
      </c>
      <c r="G11" s="16">
        <v>1.4462572543952359</v>
      </c>
      <c r="H11" s="16">
        <v>0.95232555519654527</v>
      </c>
      <c r="I11" s="16">
        <v>0.61572307380257096</v>
      </c>
    </row>
    <row r="12" spans="1:9">
      <c r="A12" s="25" t="s">
        <v>121</v>
      </c>
      <c r="B12" s="37">
        <v>4.3853811127784912</v>
      </c>
      <c r="C12" s="37">
        <v>7.4750509214391236</v>
      </c>
      <c r="D12" s="37">
        <v>2.2792082673431264</v>
      </c>
      <c r="E12" s="16">
        <v>2.0321656570378162</v>
      </c>
      <c r="F12" s="37">
        <v>1.1180436700869281</v>
      </c>
      <c r="G12" s="16">
        <v>1.3296780883520007</v>
      </c>
      <c r="H12" s="16">
        <v>1.109413032143709</v>
      </c>
      <c r="I12" s="16">
        <v>0.86689239667560869</v>
      </c>
    </row>
    <row r="13" spans="1:9">
      <c r="A13" s="25" t="s">
        <v>121</v>
      </c>
      <c r="B13" s="37">
        <v>3.7809541570917284</v>
      </c>
      <c r="C13" s="37">
        <v>6.3744079003850551</v>
      </c>
      <c r="D13" s="37">
        <v>2.1765630508334572</v>
      </c>
      <c r="E13" s="16">
        <v>1.7684144751860931</v>
      </c>
      <c r="F13" s="37">
        <v>1.0841102211154714</v>
      </c>
      <c r="G13" s="16">
        <v>1.4886441676501083</v>
      </c>
      <c r="H13" s="16">
        <v>0.94909101768411686</v>
      </c>
      <c r="I13" s="16">
        <v>0.82361072870513152</v>
      </c>
    </row>
    <row r="14" spans="1:9">
      <c r="A14" s="40" t="s">
        <v>122</v>
      </c>
      <c r="B14" s="37">
        <v>1.2528180003848588</v>
      </c>
      <c r="C14" s="37">
        <v>5.3440777723799524</v>
      </c>
      <c r="D14" s="37">
        <v>1.3047594166556786</v>
      </c>
      <c r="E14" s="16">
        <v>2.8844829776970276</v>
      </c>
      <c r="F14" s="37">
        <v>0.94329267242663983</v>
      </c>
      <c r="G14" s="16">
        <v>2.7857723216783636</v>
      </c>
      <c r="H14" s="16">
        <v>0.46794043123424378</v>
      </c>
      <c r="I14" s="16">
        <v>0.93954986993580314</v>
      </c>
    </row>
    <row r="15" spans="1:9">
      <c r="A15" s="40" t="s">
        <v>122</v>
      </c>
      <c r="B15" s="37">
        <v>1.0963452781946246</v>
      </c>
      <c r="C15" s="37">
        <v>6.9272912933099748</v>
      </c>
      <c r="D15" s="37">
        <v>1.3490213610795956</v>
      </c>
      <c r="E15" s="16">
        <v>2.7535277926760662</v>
      </c>
      <c r="F15" s="37">
        <v>1.5052896596267069</v>
      </c>
      <c r="G15" s="16">
        <v>1.7322445598347636</v>
      </c>
      <c r="H15" s="16">
        <v>0.59457989000709555</v>
      </c>
      <c r="I15" s="16">
        <v>0.37372309992056102</v>
      </c>
    </row>
    <row r="16" spans="1:9">
      <c r="A16" s="40" t="s">
        <v>122</v>
      </c>
      <c r="B16" s="37">
        <v>1.4720025836322694</v>
      </c>
      <c r="C16" s="37">
        <v>6.7857075487317164</v>
      </c>
      <c r="D16" s="37">
        <v>1.290016628114016</v>
      </c>
      <c r="E16" s="16">
        <v>2.1080754879954036</v>
      </c>
      <c r="F16" s="37">
        <v>1.0254044138372398</v>
      </c>
      <c r="G16" s="16">
        <v>1.3716005782251708</v>
      </c>
      <c r="H16" s="16">
        <v>0.62772550481489653</v>
      </c>
      <c r="I16" s="16">
        <v>0.96318900555046105</v>
      </c>
    </row>
    <row r="17" spans="1:10">
      <c r="A17" s="40" t="s">
        <v>123</v>
      </c>
      <c r="B17" s="37">
        <v>9.42286118306221</v>
      </c>
      <c r="C17" s="37">
        <v>19.122687225595399</v>
      </c>
      <c r="D17" s="37">
        <v>3.4518975857720191</v>
      </c>
      <c r="E17" s="16">
        <v>4.0209643430413768</v>
      </c>
      <c r="F17" s="37">
        <v>1.3423931064453032</v>
      </c>
      <c r="G17" s="16">
        <v>2.6519625258640858</v>
      </c>
      <c r="H17" s="16">
        <v>0.69232759239879216</v>
      </c>
      <c r="I17" s="16">
        <v>0.56235678941864287</v>
      </c>
    </row>
    <row r="18" spans="1:10">
      <c r="A18" s="40" t="s">
        <v>123</v>
      </c>
      <c r="B18" s="37">
        <v>11.372344319108603</v>
      </c>
      <c r="C18" s="37">
        <v>19.506625895472844</v>
      </c>
      <c r="D18" s="37">
        <v>4.1038381673547697</v>
      </c>
      <c r="E18" s="16">
        <v>2.8121353883948554</v>
      </c>
      <c r="F18" s="37">
        <v>1.854430937354405</v>
      </c>
      <c r="G18" s="16">
        <v>2.8016347201643002</v>
      </c>
      <c r="H18" s="16">
        <v>0.73726459778953823</v>
      </c>
      <c r="I18" s="16">
        <v>0.5752490416702789</v>
      </c>
    </row>
    <row r="19" spans="1:10">
      <c r="A19" s="40" t="s">
        <v>123</v>
      </c>
      <c r="B19" s="37">
        <v>7.1908643277028599</v>
      </c>
      <c r="C19" s="37">
        <v>18.154953634717721</v>
      </c>
      <c r="D19" s="37">
        <v>3.0818225920028639</v>
      </c>
      <c r="E19" s="16">
        <v>2.9454982509556209</v>
      </c>
      <c r="F19" s="37">
        <v>1.1726090676255305</v>
      </c>
      <c r="G19" s="16">
        <v>1.7008652725835214</v>
      </c>
      <c r="H19" s="16">
        <v>0.81198599668286642</v>
      </c>
      <c r="I19" s="16">
        <v>0.38722435923950033</v>
      </c>
    </row>
    <row r="20" spans="1:10">
      <c r="A20" s="16"/>
      <c r="B20" s="16"/>
      <c r="C20" s="16"/>
      <c r="D20" s="16"/>
      <c r="E20" s="16"/>
      <c r="F20" s="16"/>
      <c r="G20" s="16"/>
      <c r="H20" s="16"/>
      <c r="I20" s="16"/>
    </row>
    <row r="21" spans="1:10">
      <c r="A21" s="16"/>
      <c r="B21" s="16"/>
      <c r="C21" s="16"/>
      <c r="D21" s="16"/>
      <c r="E21" s="16"/>
      <c r="F21" s="16"/>
      <c r="G21" s="16"/>
      <c r="H21" s="16"/>
      <c r="I21" s="16"/>
    </row>
    <row r="22" spans="1:10">
      <c r="A22" s="16"/>
      <c r="B22" s="16"/>
      <c r="C22" s="16"/>
      <c r="D22" s="16"/>
      <c r="E22" s="16"/>
      <c r="F22" s="16"/>
      <c r="G22" s="16"/>
      <c r="H22" s="16"/>
      <c r="I22" s="16"/>
    </row>
    <row r="23" spans="1:10">
      <c r="A23" s="16"/>
      <c r="B23" s="53" t="s">
        <v>112</v>
      </c>
      <c r="C23" s="53" t="s">
        <v>113</v>
      </c>
      <c r="D23" s="53" t="s">
        <v>114</v>
      </c>
      <c r="E23" s="53" t="s">
        <v>115</v>
      </c>
      <c r="F23" s="54" t="s">
        <v>116</v>
      </c>
      <c r="G23" s="53" t="s">
        <v>117</v>
      </c>
      <c r="H23" s="53" t="s">
        <v>118</v>
      </c>
      <c r="I23" s="53" t="s">
        <v>124</v>
      </c>
      <c r="J23" s="55"/>
    </row>
    <row r="24" spans="1:10">
      <c r="A24" s="25" t="s">
        <v>120</v>
      </c>
      <c r="B24" s="45">
        <v>1</v>
      </c>
      <c r="C24" s="45">
        <v>1</v>
      </c>
      <c r="D24" s="45">
        <v>1</v>
      </c>
      <c r="E24" s="45">
        <v>1</v>
      </c>
      <c r="F24" s="45">
        <v>1</v>
      </c>
      <c r="G24" s="45">
        <v>1</v>
      </c>
      <c r="H24" s="45">
        <v>1</v>
      </c>
      <c r="I24" s="45">
        <v>1</v>
      </c>
      <c r="J24" s="7"/>
    </row>
    <row r="25" spans="1:10">
      <c r="A25" s="25" t="s">
        <v>121</v>
      </c>
      <c r="B25" s="27">
        <f t="shared" ref="B25:I25" si="0">AVERAGE(B11:B13)/AVERAGE(B8:B10)</f>
        <v>4.0441357765949055</v>
      </c>
      <c r="C25" s="27">
        <f t="shared" si="0"/>
        <v>6.7745214013869743</v>
      </c>
      <c r="D25" s="23">
        <f t="shared" si="0"/>
        <v>2.1081045260306062</v>
      </c>
      <c r="E25" s="23">
        <f t="shared" si="0"/>
        <v>1.7952868430124864</v>
      </c>
      <c r="F25" s="23">
        <f t="shared" si="0"/>
        <v>1.213991655042479</v>
      </c>
      <c r="G25" s="23">
        <f t="shared" si="0"/>
        <v>1.4270888114292966</v>
      </c>
      <c r="H25" s="23">
        <f t="shared" si="0"/>
        <v>0.97793242265822289</v>
      </c>
      <c r="I25" s="23">
        <f t="shared" si="0"/>
        <v>0.7402213439154246</v>
      </c>
      <c r="J25" s="56"/>
    </row>
    <row r="26" spans="1:10">
      <c r="A26" s="49" t="s">
        <v>122</v>
      </c>
      <c r="B26" s="23">
        <f t="shared" ref="B26:I26" si="1">AVERAGE(B14:B16)/AVERAGE(B8:B10)</f>
        <v>1.2737219540705842</v>
      </c>
      <c r="C26" s="27">
        <f t="shared" si="1"/>
        <v>6.3264319140868004</v>
      </c>
      <c r="D26" s="23">
        <f t="shared" si="1"/>
        <v>1.3145991352830968</v>
      </c>
      <c r="E26" s="27">
        <f t="shared" si="1"/>
        <v>2.5820287527894989</v>
      </c>
      <c r="F26" s="23">
        <f t="shared" si="1"/>
        <v>1.3402132553715524</v>
      </c>
      <c r="G26" s="27">
        <f t="shared" si="1"/>
        <v>1.9708876713165178</v>
      </c>
      <c r="H26" s="23">
        <f t="shared" si="1"/>
        <v>0.54900024657813329</v>
      </c>
      <c r="I26" s="23">
        <f t="shared" si="1"/>
        <v>0.73066802528075114</v>
      </c>
      <c r="J26" s="56"/>
    </row>
    <row r="27" spans="1:10">
      <c r="A27" s="49" t="s">
        <v>123</v>
      </c>
      <c r="B27" s="27">
        <f t="shared" ref="B27:I27" si="2">AVERAGE(B17:B19)/AVERAGE(B8:B10)</f>
        <v>9.3286899432912236</v>
      </c>
      <c r="C27" s="27">
        <f t="shared" si="2"/>
        <v>18.850834505747983</v>
      </c>
      <c r="D27" s="27">
        <f t="shared" si="2"/>
        <v>3.5458527817098844</v>
      </c>
      <c r="E27" s="27">
        <f t="shared" si="2"/>
        <v>3.2595326607972841</v>
      </c>
      <c r="F27" s="27">
        <f t="shared" si="2"/>
        <v>1.6856633610702627</v>
      </c>
      <c r="G27" s="27">
        <f t="shared" si="2"/>
        <v>2.3941524333661706</v>
      </c>
      <c r="H27" s="23">
        <f t="shared" si="2"/>
        <v>0.7280757380645696</v>
      </c>
      <c r="I27" s="23">
        <f t="shared" si="2"/>
        <v>0.48941940436173198</v>
      </c>
      <c r="J27" s="56"/>
    </row>
    <row r="28" spans="1:10">
      <c r="A28" s="20" t="s">
        <v>125</v>
      </c>
      <c r="B28" s="45">
        <f>STDEVPA(B8:B10)</f>
        <v>4.3931375036978984E-2</v>
      </c>
      <c r="C28" s="45">
        <f t="shared" ref="C28:I28" si="3">STDEVPA(C8:C10)</f>
        <v>2.5675959143112114E-2</v>
      </c>
      <c r="D28" s="45">
        <f t="shared" si="3"/>
        <v>4.3498927121176603E-2</v>
      </c>
      <c r="E28" s="45">
        <f t="shared" si="3"/>
        <v>9.4125662284665429E-2</v>
      </c>
      <c r="F28" s="45">
        <f t="shared" si="3"/>
        <v>1.4432919091897443E-2</v>
      </c>
      <c r="G28" s="45">
        <f t="shared" si="3"/>
        <v>1.5125646228519999E-2</v>
      </c>
      <c r="H28" s="45">
        <f t="shared" si="3"/>
        <v>3.8157427116995012E-2</v>
      </c>
      <c r="I28" s="45">
        <f t="shared" si="3"/>
        <v>0.14674359465999928</v>
      </c>
      <c r="J28" s="57"/>
    </row>
    <row r="29" spans="1:10">
      <c r="A29" s="20" t="s">
        <v>126</v>
      </c>
      <c r="B29" s="45">
        <f>STDEVPA(B11:B13)</f>
        <v>0.25285495722075035</v>
      </c>
      <c r="C29" s="45">
        <f t="shared" ref="C29:I29" si="4">STDEVPA(C11:C13)</f>
        <v>0.48154741818880276</v>
      </c>
      <c r="D29" s="45">
        <f t="shared" si="4"/>
        <v>0.17450228198666107</v>
      </c>
      <c r="E29" s="45">
        <f t="shared" si="4"/>
        <v>0.18342701012641793</v>
      </c>
      <c r="F29" s="45">
        <f t="shared" si="4"/>
        <v>7.5029452120053894E-2</v>
      </c>
      <c r="G29" s="45">
        <f t="shared" si="4"/>
        <v>6.7212405219096688E-2</v>
      </c>
      <c r="H29" s="45">
        <f t="shared" si="4"/>
        <v>7.4825787271298599E-2</v>
      </c>
      <c r="I29" s="45">
        <f t="shared" si="4"/>
        <v>0.10963404205491671</v>
      </c>
      <c r="J29" s="57"/>
    </row>
    <row r="30" spans="1:10">
      <c r="A30" s="20" t="s">
        <v>127</v>
      </c>
      <c r="B30" s="45">
        <f>STDEVPA(B14:B16)</f>
        <v>0.15407213514441717</v>
      </c>
      <c r="C30" s="45">
        <f t="shared" ref="C30:I30" si="5">STDEVPA(C14:C16)</f>
        <v>0.7153016008532006</v>
      </c>
      <c r="D30" s="45">
        <f t="shared" si="5"/>
        <v>2.5073288244463251E-2</v>
      </c>
      <c r="E30" s="45">
        <f t="shared" si="5"/>
        <v>0.33937303765198706</v>
      </c>
      <c r="F30" s="45">
        <f t="shared" si="5"/>
        <v>0.24785138935029657</v>
      </c>
      <c r="G30" s="45">
        <f t="shared" si="5"/>
        <v>0.59998764306051944</v>
      </c>
      <c r="H30" s="45">
        <f t="shared" si="5"/>
        <v>6.8853672570848581E-2</v>
      </c>
      <c r="I30" s="45">
        <f t="shared" si="5"/>
        <v>0.27247605323905072</v>
      </c>
      <c r="J30" s="57"/>
    </row>
    <row r="31" spans="1:10">
      <c r="A31" s="20" t="s">
        <v>128</v>
      </c>
      <c r="B31" s="45">
        <f>STDEVPA(B17:B19)</f>
        <v>1.7083803043490575</v>
      </c>
      <c r="C31" s="45">
        <f t="shared" ref="C31:I31" si="6">STDEVPA(C17:C19)</f>
        <v>0.56871542440790124</v>
      </c>
      <c r="D31" s="45">
        <f t="shared" si="6"/>
        <v>0.42249232198014541</v>
      </c>
      <c r="E31" s="45">
        <f t="shared" si="6"/>
        <v>0.54115929159623111</v>
      </c>
      <c r="F31" s="45">
        <f t="shared" si="6"/>
        <v>0.28980652974789017</v>
      </c>
      <c r="G31" s="45">
        <f t="shared" si="6"/>
        <v>0.48747434435873122</v>
      </c>
      <c r="H31" s="45">
        <f t="shared" si="6"/>
        <v>4.9352198669782091E-2</v>
      </c>
      <c r="I31" s="45">
        <f t="shared" si="6"/>
        <v>8.5758614385421511E-2</v>
      </c>
      <c r="J31" s="57"/>
    </row>
    <row r="32" spans="1:10">
      <c r="A32" s="16"/>
      <c r="B32" s="16"/>
      <c r="C32" s="16"/>
      <c r="D32" s="16"/>
      <c r="E32" s="16"/>
      <c r="F32" s="16"/>
      <c r="G32" s="16"/>
      <c r="H32" s="16"/>
      <c r="I32" s="16"/>
    </row>
    <row r="33" spans="1:15">
      <c r="A33" s="16"/>
      <c r="B33" s="16"/>
      <c r="C33" s="16"/>
      <c r="D33" s="16"/>
      <c r="E33" s="16"/>
      <c r="F33" s="16"/>
      <c r="G33" s="16"/>
      <c r="H33" s="16"/>
      <c r="I33" s="16"/>
    </row>
    <row r="34" spans="1:15">
      <c r="A34" s="58" t="s">
        <v>317</v>
      </c>
      <c r="B34" s="16"/>
      <c r="C34" s="16"/>
      <c r="D34" s="16"/>
      <c r="E34" s="16"/>
      <c r="F34" s="16"/>
      <c r="G34" s="16"/>
      <c r="H34" s="16"/>
      <c r="I34" s="16"/>
    </row>
    <row r="35" spans="1:15">
      <c r="A35" s="58" t="s">
        <v>129</v>
      </c>
      <c r="B35" s="33" t="s">
        <v>112</v>
      </c>
      <c r="C35" s="33" t="s">
        <v>113</v>
      </c>
      <c r="D35" s="33" t="s">
        <v>114</v>
      </c>
      <c r="E35" s="33" t="s">
        <v>115</v>
      </c>
      <c r="F35" s="52" t="s">
        <v>116</v>
      </c>
      <c r="G35" s="33" t="s">
        <v>117</v>
      </c>
      <c r="H35" s="33" t="s">
        <v>118</v>
      </c>
      <c r="I35" s="33" t="s">
        <v>119</v>
      </c>
      <c r="J35" s="9"/>
    </row>
    <row r="36" spans="1:15">
      <c r="A36" s="37" t="s">
        <v>7</v>
      </c>
      <c r="B36" s="46">
        <v>4.3E-3</v>
      </c>
      <c r="C36" s="46">
        <v>2.2000000000000001E-3</v>
      </c>
      <c r="D36" s="46">
        <v>2.2000000000000001E-3</v>
      </c>
      <c r="E36" s="46">
        <v>9.3100000000000002E-2</v>
      </c>
      <c r="F36" s="46">
        <v>0.16669999999999999</v>
      </c>
      <c r="G36" s="46">
        <v>0.53680000000000005</v>
      </c>
      <c r="H36" s="46">
        <v>2.2000000000000001E-3</v>
      </c>
      <c r="I36" s="46">
        <v>0.1714</v>
      </c>
      <c r="J36" s="59"/>
    </row>
    <row r="37" spans="1:15">
      <c r="A37" s="37" t="s">
        <v>8</v>
      </c>
      <c r="B37" s="45" t="s">
        <v>22</v>
      </c>
      <c r="C37" s="46" t="s">
        <v>22</v>
      </c>
      <c r="D37" s="46" t="s">
        <v>22</v>
      </c>
      <c r="E37" s="45" t="s">
        <v>23</v>
      </c>
      <c r="F37" s="45" t="s">
        <v>23</v>
      </c>
      <c r="G37" s="45" t="s">
        <v>23</v>
      </c>
      <c r="H37" s="46" t="s">
        <v>22</v>
      </c>
      <c r="I37" s="45" t="s">
        <v>23</v>
      </c>
      <c r="J37" s="60"/>
    </row>
    <row r="38" spans="1:15">
      <c r="A38" s="37" t="s">
        <v>130</v>
      </c>
      <c r="B38" s="45" t="s">
        <v>11</v>
      </c>
      <c r="C38" s="45" t="s">
        <v>11</v>
      </c>
      <c r="D38" s="45" t="s">
        <v>11</v>
      </c>
      <c r="E38" s="45" t="s">
        <v>24</v>
      </c>
      <c r="F38" s="45" t="s">
        <v>24</v>
      </c>
      <c r="G38" s="45" t="s">
        <v>24</v>
      </c>
      <c r="H38" s="45" t="s">
        <v>11</v>
      </c>
      <c r="I38" s="45" t="s">
        <v>24</v>
      </c>
      <c r="J38" s="61"/>
      <c r="L38" s="8"/>
      <c r="M38" s="8"/>
      <c r="N38" s="8"/>
      <c r="O38" s="62"/>
    </row>
    <row r="39" spans="1:15">
      <c r="A39" s="58" t="s">
        <v>131</v>
      </c>
      <c r="B39" s="46">
        <v>4.3E-3</v>
      </c>
      <c r="C39" s="46">
        <v>2.2000000000000001E-3</v>
      </c>
      <c r="D39" s="46">
        <v>2.2000000000000001E-3</v>
      </c>
      <c r="E39" s="46">
        <v>2.2000000000000001E-3</v>
      </c>
      <c r="F39" s="46">
        <v>1.52E-2</v>
      </c>
      <c r="G39" s="46">
        <v>4.3E-3</v>
      </c>
      <c r="H39" s="46">
        <v>4.3E-3</v>
      </c>
      <c r="I39" s="46">
        <v>2.5999999999999999E-2</v>
      </c>
      <c r="J39" s="59"/>
    </row>
    <row r="40" spans="1:15">
      <c r="A40" s="37" t="s">
        <v>7</v>
      </c>
      <c r="B40" s="45" t="s">
        <v>22</v>
      </c>
      <c r="C40" s="46" t="s">
        <v>22</v>
      </c>
      <c r="D40" s="46" t="s">
        <v>22</v>
      </c>
      <c r="E40" s="46" t="s">
        <v>22</v>
      </c>
      <c r="F40" s="46" t="s">
        <v>9</v>
      </c>
      <c r="G40" s="46" t="s">
        <v>22</v>
      </c>
      <c r="H40" s="46" t="s">
        <v>22</v>
      </c>
      <c r="I40" s="46" t="s">
        <v>9</v>
      </c>
      <c r="J40" s="59"/>
    </row>
    <row r="41" spans="1:15">
      <c r="A41" s="37" t="s">
        <v>8</v>
      </c>
      <c r="B41" s="45" t="s">
        <v>11</v>
      </c>
      <c r="C41" s="45" t="s">
        <v>11</v>
      </c>
      <c r="D41" s="45" t="s">
        <v>11</v>
      </c>
      <c r="E41" s="45" t="s">
        <v>11</v>
      </c>
      <c r="F41" s="45" t="s">
        <v>11</v>
      </c>
      <c r="G41" s="45" t="s">
        <v>11</v>
      </c>
      <c r="H41" s="45" t="s">
        <v>11</v>
      </c>
      <c r="I41" s="45" t="s">
        <v>11</v>
      </c>
      <c r="J41" s="59"/>
    </row>
    <row r="42" spans="1:15">
      <c r="A42" s="37" t="s">
        <v>130</v>
      </c>
      <c r="B42" s="23"/>
      <c r="C42" s="23"/>
      <c r="D42" s="23"/>
      <c r="E42" s="23"/>
      <c r="F42" s="16"/>
      <c r="G42" s="16"/>
      <c r="H42" s="16"/>
      <c r="I42" s="16"/>
    </row>
    <row r="43" spans="1:15">
      <c r="A43" s="37"/>
      <c r="B43" s="23"/>
      <c r="C43" s="23"/>
      <c r="D43" s="23"/>
      <c r="E43" s="23"/>
      <c r="F43" s="16"/>
      <c r="G43" s="16"/>
      <c r="H43" s="16"/>
      <c r="I43" s="16"/>
    </row>
    <row r="44" spans="1:15">
      <c r="A44" s="26" t="s">
        <v>318</v>
      </c>
      <c r="B44" s="18"/>
      <c r="C44" s="18"/>
      <c r="D44" s="18"/>
      <c r="E44" s="18"/>
      <c r="F44" s="17"/>
      <c r="G44" s="17"/>
      <c r="H44" s="17"/>
      <c r="I44" s="17"/>
    </row>
    <row r="45" spans="1:15">
      <c r="A45" s="58" t="s">
        <v>129</v>
      </c>
      <c r="B45" s="33" t="s">
        <v>112</v>
      </c>
      <c r="C45" s="33" t="s">
        <v>113</v>
      </c>
      <c r="D45" s="33" t="s">
        <v>114</v>
      </c>
      <c r="E45" s="33" t="s">
        <v>115</v>
      </c>
      <c r="F45" s="52" t="s">
        <v>116</v>
      </c>
      <c r="G45" s="33" t="s">
        <v>117</v>
      </c>
      <c r="H45" s="33" t="s">
        <v>118</v>
      </c>
      <c r="I45" s="33" t="s">
        <v>119</v>
      </c>
      <c r="J45" s="9"/>
    </row>
    <row r="46" spans="1:15">
      <c r="A46" s="37" t="s">
        <v>7</v>
      </c>
      <c r="B46" s="5">
        <v>2.7000000000000001E-3</v>
      </c>
      <c r="C46" s="5" t="s">
        <v>27</v>
      </c>
      <c r="D46" s="5">
        <v>1.6999999999999999E-3</v>
      </c>
      <c r="E46" s="5">
        <v>0.20799999999999999</v>
      </c>
      <c r="F46" s="5">
        <v>0.33040000000000003</v>
      </c>
      <c r="G46" s="5">
        <v>0.48359999999999997</v>
      </c>
      <c r="H46" s="5">
        <v>3.7400000000000003E-2</v>
      </c>
      <c r="I46" s="5">
        <v>0.28260000000000002</v>
      </c>
    </row>
    <row r="47" spans="1:15">
      <c r="A47" s="37" t="s">
        <v>8</v>
      </c>
      <c r="B47" s="5" t="s">
        <v>22</v>
      </c>
      <c r="C47" s="5" t="s">
        <v>28</v>
      </c>
      <c r="D47" s="5" t="s">
        <v>22</v>
      </c>
      <c r="E47" s="5" t="s">
        <v>23</v>
      </c>
      <c r="F47" s="5" t="s">
        <v>23</v>
      </c>
      <c r="G47" s="5" t="s">
        <v>23</v>
      </c>
      <c r="H47" s="5" t="s">
        <v>9</v>
      </c>
      <c r="I47" s="5" t="s">
        <v>23</v>
      </c>
    </row>
    <row r="48" spans="1:15">
      <c r="A48" s="37" t="s">
        <v>130</v>
      </c>
      <c r="B48" s="5" t="s">
        <v>11</v>
      </c>
      <c r="C48" s="5" t="s">
        <v>11</v>
      </c>
      <c r="D48" s="5" t="s">
        <v>11</v>
      </c>
      <c r="E48" s="5" t="s">
        <v>24</v>
      </c>
      <c r="F48" s="5" t="s">
        <v>24</v>
      </c>
      <c r="G48" s="5" t="s">
        <v>24</v>
      </c>
      <c r="H48" s="5" t="s">
        <v>11</v>
      </c>
      <c r="I48" s="5" t="s">
        <v>24</v>
      </c>
    </row>
    <row r="49" spans="1:9">
      <c r="A49" s="58" t="s">
        <v>131</v>
      </c>
      <c r="D49" s="4"/>
    </row>
    <row r="50" spans="1:9">
      <c r="A50" s="37" t="s">
        <v>7</v>
      </c>
      <c r="B50" s="5">
        <v>1.24E-2</v>
      </c>
      <c r="C50" s="5" t="s">
        <v>27</v>
      </c>
      <c r="D50" s="5">
        <v>1.1299999999999999E-2</v>
      </c>
      <c r="E50" s="5">
        <v>4.48E-2</v>
      </c>
      <c r="F50" s="5">
        <v>0.58350000000000002</v>
      </c>
      <c r="G50" s="5">
        <v>5.04E-2</v>
      </c>
      <c r="H50" s="5">
        <v>1.55E-2</v>
      </c>
      <c r="I50" s="5">
        <v>5.7200000000000001E-2</v>
      </c>
    </row>
    <row r="51" spans="1:9">
      <c r="A51" s="37" t="s">
        <v>8</v>
      </c>
      <c r="B51" s="5" t="s">
        <v>9</v>
      </c>
      <c r="C51" s="5" t="s">
        <v>28</v>
      </c>
      <c r="D51" s="5" t="s">
        <v>9</v>
      </c>
      <c r="E51" s="5" t="s">
        <v>9</v>
      </c>
      <c r="F51" s="5" t="s">
        <v>23</v>
      </c>
      <c r="G51" s="5" t="s">
        <v>23</v>
      </c>
      <c r="H51" s="5" t="s">
        <v>9</v>
      </c>
      <c r="I51" s="5" t="s">
        <v>23</v>
      </c>
    </row>
    <row r="52" spans="1:9">
      <c r="A52" s="37" t="s">
        <v>130</v>
      </c>
      <c r="B52" s="5" t="s">
        <v>11</v>
      </c>
      <c r="C52" s="5" t="s">
        <v>11</v>
      </c>
      <c r="D52" s="5" t="s">
        <v>11</v>
      </c>
      <c r="E52" s="5" t="s">
        <v>11</v>
      </c>
      <c r="F52" s="5" t="s">
        <v>24</v>
      </c>
      <c r="G52" s="5" t="s">
        <v>24</v>
      </c>
      <c r="H52" s="5" t="s">
        <v>11</v>
      </c>
      <c r="I52" s="5" t="s">
        <v>24</v>
      </c>
    </row>
    <row r="53" spans="1:9">
      <c r="A53" s="10"/>
    </row>
    <row r="54" spans="1:9">
      <c r="A54" s="1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D677-6C04-8C45-8837-E30E60D4F6D2}">
  <dimension ref="A1:L48"/>
  <sheetViews>
    <sheetView workbookViewId="0">
      <selection activeCell="K38" sqref="K38"/>
    </sheetView>
  </sheetViews>
  <sheetFormatPr baseColWidth="10" defaultRowHeight="16"/>
  <sheetData>
    <row r="1" spans="1:12">
      <c r="A1" s="22" t="s">
        <v>484</v>
      </c>
    </row>
    <row r="3" spans="1:12">
      <c r="A3" s="67" t="s">
        <v>485</v>
      </c>
    </row>
    <row r="4" spans="1:12">
      <c r="B4" s="67" t="s">
        <v>135</v>
      </c>
      <c r="C4" t="s">
        <v>486</v>
      </c>
      <c r="D4" t="s">
        <v>487</v>
      </c>
      <c r="E4" s="67" t="s">
        <v>488</v>
      </c>
      <c r="F4" s="67" t="s">
        <v>489</v>
      </c>
      <c r="G4" t="s">
        <v>486</v>
      </c>
      <c r="H4" t="s">
        <v>487</v>
      </c>
      <c r="I4" s="67" t="s">
        <v>488</v>
      </c>
      <c r="K4" s="67" t="s">
        <v>496</v>
      </c>
    </row>
    <row r="5" spans="1:12">
      <c r="B5" t="s">
        <v>94</v>
      </c>
      <c r="C5">
        <v>364</v>
      </c>
      <c r="D5">
        <v>2</v>
      </c>
      <c r="F5" t="s">
        <v>94</v>
      </c>
      <c r="G5">
        <v>610</v>
      </c>
      <c r="H5">
        <v>2</v>
      </c>
      <c r="K5" t="s">
        <v>459</v>
      </c>
      <c r="L5" t="s">
        <v>460</v>
      </c>
    </row>
    <row r="6" spans="1:12">
      <c r="B6" t="s">
        <v>95</v>
      </c>
      <c r="C6">
        <v>246</v>
      </c>
      <c r="D6">
        <v>0</v>
      </c>
      <c r="F6" t="s">
        <v>95</v>
      </c>
      <c r="G6">
        <v>639</v>
      </c>
      <c r="H6">
        <v>5</v>
      </c>
      <c r="K6">
        <v>0</v>
      </c>
      <c r="L6" t="s">
        <v>461</v>
      </c>
    </row>
    <row r="7" spans="1:12">
      <c r="B7" t="s">
        <v>99</v>
      </c>
      <c r="C7">
        <v>657</v>
      </c>
      <c r="D7">
        <v>10</v>
      </c>
      <c r="F7" t="s">
        <v>99</v>
      </c>
      <c r="G7">
        <v>389</v>
      </c>
      <c r="H7">
        <v>8</v>
      </c>
      <c r="K7" t="s">
        <v>462</v>
      </c>
      <c r="L7" t="s">
        <v>463</v>
      </c>
    </row>
    <row r="8" spans="1:12">
      <c r="B8" t="s">
        <v>98</v>
      </c>
      <c r="C8">
        <v>591</v>
      </c>
      <c r="D8">
        <v>6</v>
      </c>
      <c r="F8" t="s">
        <v>98</v>
      </c>
      <c r="G8">
        <v>730</v>
      </c>
      <c r="H8">
        <v>8</v>
      </c>
      <c r="K8" t="s">
        <v>464</v>
      </c>
      <c r="L8" t="s">
        <v>465</v>
      </c>
    </row>
    <row r="9" spans="1:12">
      <c r="B9" t="s">
        <v>100</v>
      </c>
      <c r="C9">
        <v>774</v>
      </c>
      <c r="D9">
        <v>3</v>
      </c>
      <c r="F9" t="s">
        <v>77</v>
      </c>
      <c r="G9" s="105">
        <v>592</v>
      </c>
      <c r="H9" s="105" t="s">
        <v>498</v>
      </c>
      <c r="I9" s="117" t="s">
        <v>499</v>
      </c>
      <c r="K9" t="s">
        <v>466</v>
      </c>
      <c r="L9" t="s">
        <v>467</v>
      </c>
    </row>
    <row r="10" spans="1:12">
      <c r="B10" t="s">
        <v>103</v>
      </c>
      <c r="C10">
        <v>645</v>
      </c>
      <c r="D10">
        <v>3</v>
      </c>
      <c r="F10" s="67" t="s">
        <v>106</v>
      </c>
      <c r="G10" s="13">
        <v>2368</v>
      </c>
      <c r="H10" s="13">
        <v>23</v>
      </c>
      <c r="I10" s="119" t="s">
        <v>499</v>
      </c>
      <c r="K10" t="s">
        <v>468</v>
      </c>
      <c r="L10" t="s">
        <v>469</v>
      </c>
    </row>
    <row r="11" spans="1:12">
      <c r="B11" t="s">
        <v>77</v>
      </c>
      <c r="C11" s="105" t="s">
        <v>500</v>
      </c>
      <c r="D11">
        <v>4</v>
      </c>
      <c r="E11" s="106" t="s">
        <v>501</v>
      </c>
      <c r="K11" t="s">
        <v>470</v>
      </c>
      <c r="L11" t="s">
        <v>471</v>
      </c>
    </row>
    <row r="12" spans="1:12">
      <c r="B12" s="67" t="s">
        <v>106</v>
      </c>
      <c r="C12" s="13">
        <v>3277</v>
      </c>
      <c r="D12" s="13">
        <v>24</v>
      </c>
      <c r="E12" s="118" t="s">
        <v>501</v>
      </c>
      <c r="K12" t="s">
        <v>466</v>
      </c>
      <c r="L12" t="s">
        <v>472</v>
      </c>
    </row>
    <row r="13" spans="1:12">
      <c r="K13" t="s">
        <v>473</v>
      </c>
      <c r="L13" t="s">
        <v>474</v>
      </c>
    </row>
    <row r="14" spans="1:12">
      <c r="A14" s="67" t="s">
        <v>490</v>
      </c>
      <c r="K14">
        <v>0</v>
      </c>
      <c r="L14" t="s">
        <v>475</v>
      </c>
    </row>
    <row r="15" spans="1:12">
      <c r="B15" t="s">
        <v>135</v>
      </c>
      <c r="C15" t="s">
        <v>486</v>
      </c>
      <c r="D15" t="s">
        <v>487</v>
      </c>
      <c r="E15" t="s">
        <v>488</v>
      </c>
      <c r="F15" t="s">
        <v>489</v>
      </c>
      <c r="G15" t="s">
        <v>486</v>
      </c>
      <c r="H15" t="s">
        <v>487</v>
      </c>
      <c r="I15" s="67" t="s">
        <v>488</v>
      </c>
      <c r="K15" t="s">
        <v>476</v>
      </c>
      <c r="L15" t="s">
        <v>477</v>
      </c>
    </row>
    <row r="16" spans="1:12">
      <c r="B16" t="s">
        <v>94</v>
      </c>
      <c r="C16">
        <v>693</v>
      </c>
      <c r="D16">
        <v>5</v>
      </c>
      <c r="F16" t="s">
        <v>94</v>
      </c>
      <c r="G16">
        <v>565</v>
      </c>
      <c r="H16">
        <v>22</v>
      </c>
      <c r="K16" t="s">
        <v>478</v>
      </c>
      <c r="L16" t="s">
        <v>479</v>
      </c>
    </row>
    <row r="17" spans="1:12">
      <c r="B17" t="s">
        <v>77</v>
      </c>
      <c r="C17">
        <v>693</v>
      </c>
      <c r="D17">
        <v>5</v>
      </c>
      <c r="E17" s="106" t="s">
        <v>502</v>
      </c>
      <c r="F17" t="s">
        <v>77</v>
      </c>
      <c r="G17" s="105">
        <v>565</v>
      </c>
      <c r="H17" s="105">
        <v>22</v>
      </c>
      <c r="I17" s="106" t="s">
        <v>503</v>
      </c>
      <c r="K17" t="s">
        <v>480</v>
      </c>
      <c r="L17" t="s">
        <v>481</v>
      </c>
    </row>
    <row r="18" spans="1:12">
      <c r="B18" s="67" t="s">
        <v>106</v>
      </c>
      <c r="C18">
        <v>693</v>
      </c>
      <c r="D18">
        <v>5</v>
      </c>
      <c r="E18" s="118" t="s">
        <v>502</v>
      </c>
      <c r="F18" s="67" t="s">
        <v>106</v>
      </c>
      <c r="G18">
        <v>565</v>
      </c>
      <c r="H18">
        <v>22</v>
      </c>
      <c r="I18" s="118" t="s">
        <v>503</v>
      </c>
      <c r="K18" t="s">
        <v>482</v>
      </c>
    </row>
    <row r="19" spans="1:12">
      <c r="K19" t="s">
        <v>483</v>
      </c>
    </row>
    <row r="20" spans="1:12">
      <c r="A20" s="67" t="s">
        <v>491</v>
      </c>
    </row>
    <row r="21" spans="1:12">
      <c r="B21" t="s">
        <v>135</v>
      </c>
      <c r="C21" t="s">
        <v>486</v>
      </c>
      <c r="D21" t="s">
        <v>487</v>
      </c>
      <c r="E21" t="s">
        <v>488</v>
      </c>
      <c r="F21" t="s">
        <v>489</v>
      </c>
      <c r="G21" t="s">
        <v>486</v>
      </c>
      <c r="H21" t="s">
        <v>487</v>
      </c>
      <c r="I21" t="s">
        <v>488</v>
      </c>
      <c r="K21" s="122" t="s">
        <v>7</v>
      </c>
      <c r="L21" s="104" t="s">
        <v>504</v>
      </c>
    </row>
    <row r="22" spans="1:12">
      <c r="B22" t="s">
        <v>94</v>
      </c>
      <c r="C22">
        <v>258</v>
      </c>
      <c r="D22">
        <v>1</v>
      </c>
      <c r="F22" t="s">
        <v>94</v>
      </c>
      <c r="G22">
        <v>166</v>
      </c>
      <c r="H22">
        <v>9</v>
      </c>
      <c r="K22" s="122" t="s">
        <v>8</v>
      </c>
      <c r="L22" s="104" t="s">
        <v>9</v>
      </c>
    </row>
    <row r="23" spans="1:12">
      <c r="B23" t="s">
        <v>95</v>
      </c>
      <c r="C23">
        <v>565</v>
      </c>
      <c r="D23">
        <v>6</v>
      </c>
      <c r="F23" t="s">
        <v>95</v>
      </c>
      <c r="G23">
        <v>114</v>
      </c>
      <c r="H23">
        <v>3</v>
      </c>
      <c r="K23" s="122" t="s">
        <v>138</v>
      </c>
      <c r="L23" s="104" t="s">
        <v>11</v>
      </c>
    </row>
    <row r="24" spans="1:12">
      <c r="B24" t="s">
        <v>99</v>
      </c>
      <c r="C24">
        <v>387</v>
      </c>
      <c r="D24">
        <v>0</v>
      </c>
      <c r="F24" t="s">
        <v>99</v>
      </c>
      <c r="G24">
        <v>137</v>
      </c>
      <c r="H24">
        <v>1</v>
      </c>
      <c r="K24" s="122" t="s">
        <v>497</v>
      </c>
      <c r="L24" s="104" t="s">
        <v>495</v>
      </c>
    </row>
    <row r="25" spans="1:12">
      <c r="B25" t="s">
        <v>98</v>
      </c>
      <c r="C25">
        <v>237</v>
      </c>
      <c r="D25">
        <v>4</v>
      </c>
      <c r="F25" t="s">
        <v>98</v>
      </c>
      <c r="G25">
        <v>120</v>
      </c>
      <c r="H25">
        <v>1</v>
      </c>
      <c r="K25" s="122" t="s">
        <v>505</v>
      </c>
      <c r="L25" s="104" t="s">
        <v>506</v>
      </c>
    </row>
    <row r="26" spans="1:12">
      <c r="B26" t="s">
        <v>77</v>
      </c>
      <c r="C26" s="105" t="s">
        <v>507</v>
      </c>
      <c r="D26" s="105" t="s">
        <v>508</v>
      </c>
      <c r="E26" s="117" t="s">
        <v>509</v>
      </c>
      <c r="F26" t="s">
        <v>77</v>
      </c>
      <c r="G26" s="105" t="s">
        <v>510</v>
      </c>
      <c r="H26" s="105" t="s">
        <v>511</v>
      </c>
      <c r="I26" s="106" t="s">
        <v>512</v>
      </c>
    </row>
    <row r="27" spans="1:12">
      <c r="B27" s="67" t="s">
        <v>106</v>
      </c>
      <c r="C27" s="13">
        <v>1447</v>
      </c>
      <c r="D27" s="13">
        <v>11</v>
      </c>
      <c r="E27" s="119" t="s">
        <v>509</v>
      </c>
      <c r="F27" s="67" t="s">
        <v>106</v>
      </c>
      <c r="G27" s="13">
        <v>537</v>
      </c>
      <c r="H27" s="13">
        <v>14</v>
      </c>
      <c r="I27" s="118" t="s">
        <v>512</v>
      </c>
    </row>
    <row r="29" spans="1:12">
      <c r="A29" s="67" t="s">
        <v>492</v>
      </c>
    </row>
    <row r="30" spans="1:12">
      <c r="B30" t="s">
        <v>135</v>
      </c>
      <c r="C30" t="s">
        <v>486</v>
      </c>
      <c r="D30" t="s">
        <v>487</v>
      </c>
      <c r="E30" s="67" t="s">
        <v>488</v>
      </c>
      <c r="F30" t="s">
        <v>489</v>
      </c>
      <c r="G30" t="s">
        <v>486</v>
      </c>
      <c r="H30" t="s">
        <v>487</v>
      </c>
      <c r="I30" s="67" t="s">
        <v>488</v>
      </c>
    </row>
    <row r="31" spans="1:12">
      <c r="B31" t="s">
        <v>94</v>
      </c>
      <c r="C31">
        <v>539</v>
      </c>
      <c r="D31">
        <v>12</v>
      </c>
      <c r="F31" t="s">
        <v>94</v>
      </c>
      <c r="G31">
        <v>176</v>
      </c>
      <c r="H31">
        <v>8</v>
      </c>
    </row>
    <row r="32" spans="1:12">
      <c r="B32" t="s">
        <v>95</v>
      </c>
      <c r="C32">
        <v>546</v>
      </c>
      <c r="D32">
        <v>6</v>
      </c>
      <c r="F32" t="s">
        <v>95</v>
      </c>
      <c r="G32">
        <v>362</v>
      </c>
      <c r="H32">
        <v>18</v>
      </c>
    </row>
    <row r="33" spans="1:9">
      <c r="B33" t="s">
        <v>99</v>
      </c>
      <c r="C33">
        <v>559</v>
      </c>
      <c r="D33">
        <v>14</v>
      </c>
      <c r="F33" t="s">
        <v>99</v>
      </c>
      <c r="G33">
        <v>371</v>
      </c>
      <c r="H33">
        <v>8</v>
      </c>
    </row>
    <row r="34" spans="1:9">
      <c r="B34" t="s">
        <v>98</v>
      </c>
      <c r="C34">
        <v>539</v>
      </c>
      <c r="D34">
        <v>8</v>
      </c>
      <c r="F34" t="s">
        <v>98</v>
      </c>
      <c r="G34">
        <v>337</v>
      </c>
      <c r="H34">
        <v>3</v>
      </c>
    </row>
    <row r="35" spans="1:9">
      <c r="B35" t="s">
        <v>77</v>
      </c>
      <c r="C35" s="105" t="s">
        <v>513</v>
      </c>
      <c r="D35" s="105">
        <v>10</v>
      </c>
      <c r="E35" s="106" t="s">
        <v>514</v>
      </c>
      <c r="F35" t="s">
        <v>77</v>
      </c>
      <c r="G35" s="105" t="s">
        <v>515</v>
      </c>
      <c r="H35" s="105" t="s">
        <v>516</v>
      </c>
      <c r="I35" s="106" t="s">
        <v>517</v>
      </c>
    </row>
    <row r="36" spans="1:9">
      <c r="B36" s="67" t="s">
        <v>106</v>
      </c>
      <c r="C36" s="13">
        <v>2183</v>
      </c>
      <c r="D36" s="13">
        <v>40</v>
      </c>
      <c r="E36" s="118" t="s">
        <v>514</v>
      </c>
      <c r="F36" s="67" t="s">
        <v>106</v>
      </c>
      <c r="G36" s="13">
        <v>1246</v>
      </c>
      <c r="H36" s="13">
        <v>37</v>
      </c>
      <c r="I36" s="118" t="s">
        <v>517</v>
      </c>
    </row>
    <row r="39" spans="1:9">
      <c r="A39" s="67" t="s">
        <v>493</v>
      </c>
      <c r="C39" s="67" t="s">
        <v>135</v>
      </c>
      <c r="D39" s="67" t="s">
        <v>489</v>
      </c>
    </row>
    <row r="40" spans="1:9">
      <c r="B40" t="s">
        <v>485</v>
      </c>
      <c r="C40" s="120" t="s">
        <v>501</v>
      </c>
      <c r="D40" s="121" t="s">
        <v>499</v>
      </c>
    </row>
    <row r="41" spans="1:9">
      <c r="A41" s="67"/>
      <c r="B41" t="s">
        <v>490</v>
      </c>
      <c r="C41" s="120" t="s">
        <v>502</v>
      </c>
      <c r="D41" s="120" t="s">
        <v>503</v>
      </c>
      <c r="E41" s="118"/>
      <c r="F41" s="67"/>
      <c r="G41" s="67"/>
      <c r="H41" s="67"/>
      <c r="I41" s="118"/>
    </row>
    <row r="42" spans="1:9">
      <c r="A42" s="67"/>
      <c r="B42" t="s">
        <v>491</v>
      </c>
      <c r="C42" s="121" t="s">
        <v>509</v>
      </c>
      <c r="D42" s="120" t="s">
        <v>512</v>
      </c>
    </row>
    <row r="43" spans="1:9">
      <c r="B43" t="s">
        <v>492</v>
      </c>
      <c r="C43" s="120" t="s">
        <v>514</v>
      </c>
      <c r="D43" s="120" t="s">
        <v>517</v>
      </c>
    </row>
    <row r="44" spans="1:9">
      <c r="B44" t="s">
        <v>494</v>
      </c>
      <c r="C44" s="118" t="s">
        <v>518</v>
      </c>
      <c r="D44" s="118" t="s">
        <v>519</v>
      </c>
    </row>
    <row r="48" spans="1:9">
      <c r="C48" s="118"/>
      <c r="E48" s="11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0"/>
  <sheetViews>
    <sheetView workbookViewId="0">
      <selection activeCell="B16" sqref="B16"/>
    </sheetView>
  </sheetViews>
  <sheetFormatPr baseColWidth="10" defaultRowHeight="16"/>
  <cols>
    <col min="2" max="2" width="27.33203125" customWidth="1"/>
  </cols>
  <sheetData>
    <row r="1" spans="1:2">
      <c r="A1" s="67" t="s">
        <v>294</v>
      </c>
    </row>
    <row r="5" spans="1:2">
      <c r="A5" s="11" t="s">
        <v>144</v>
      </c>
      <c r="B5" s="11"/>
    </row>
    <row r="6" spans="1:2" ht="20">
      <c r="A6" s="11">
        <v>1</v>
      </c>
      <c r="B6" s="13" t="s">
        <v>160</v>
      </c>
    </row>
    <row r="7" spans="1:2" ht="20">
      <c r="A7" s="11">
        <v>2</v>
      </c>
      <c r="B7" s="13" t="s">
        <v>186</v>
      </c>
    </row>
    <row r="8" spans="1:2" ht="20">
      <c r="A8" s="11">
        <v>3</v>
      </c>
      <c r="B8" s="13" t="s">
        <v>161</v>
      </c>
    </row>
    <row r="9" spans="1:2" ht="20">
      <c r="A9" s="11">
        <v>4</v>
      </c>
      <c r="B9" s="13" t="s">
        <v>187</v>
      </c>
    </row>
    <row r="10" spans="1:2">
      <c r="A10" s="11"/>
      <c r="B10" s="13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6"/>
  <sheetViews>
    <sheetView workbookViewId="0">
      <selection activeCell="G2" sqref="G2"/>
    </sheetView>
  </sheetViews>
  <sheetFormatPr baseColWidth="10" defaultRowHeight="16"/>
  <cols>
    <col min="2" max="2" width="27.1640625" customWidth="1"/>
    <col min="8" max="8" width="20.5" customWidth="1"/>
  </cols>
  <sheetData>
    <row r="1" spans="1:8">
      <c r="A1" s="67" t="s">
        <v>183</v>
      </c>
      <c r="G1" s="67" t="s">
        <v>193</v>
      </c>
    </row>
    <row r="2" spans="1:8">
      <c r="A2" t="s">
        <v>147</v>
      </c>
    </row>
    <row r="4" spans="1:8">
      <c r="A4" s="11" t="s">
        <v>144</v>
      </c>
      <c r="B4" s="11"/>
      <c r="G4" s="11" t="s">
        <v>144</v>
      </c>
      <c r="H4" s="11"/>
    </row>
    <row r="5" spans="1:8">
      <c r="A5" s="11">
        <v>1</v>
      </c>
      <c r="B5" s="13" t="s">
        <v>150</v>
      </c>
      <c r="G5" s="11">
        <v>1</v>
      </c>
      <c r="H5" s="13" t="s">
        <v>194</v>
      </c>
    </row>
    <row r="6" spans="1:8">
      <c r="A6" s="11">
        <v>2</v>
      </c>
      <c r="B6" s="13" t="s">
        <v>184</v>
      </c>
      <c r="G6" s="11">
        <v>2</v>
      </c>
      <c r="H6" s="13" t="s">
        <v>195</v>
      </c>
    </row>
    <row r="7" spans="1:8">
      <c r="A7" s="11">
        <v>3</v>
      </c>
      <c r="B7" s="13" t="s">
        <v>184</v>
      </c>
      <c r="G7" s="11">
        <v>3</v>
      </c>
      <c r="H7" s="13" t="s">
        <v>195</v>
      </c>
    </row>
    <row r="8" spans="1:8" ht="18">
      <c r="A8" s="11">
        <v>4</v>
      </c>
      <c r="B8" s="13" t="s">
        <v>149</v>
      </c>
      <c r="G8" s="11">
        <v>4</v>
      </c>
      <c r="H8" s="13" t="s">
        <v>196</v>
      </c>
    </row>
    <row r="9" spans="1:8" ht="18">
      <c r="A9" s="11">
        <v>5</v>
      </c>
      <c r="B9" s="13" t="s">
        <v>185</v>
      </c>
      <c r="G9" s="11">
        <v>5</v>
      </c>
      <c r="H9" s="13" t="s">
        <v>197</v>
      </c>
    </row>
    <row r="10" spans="1:8" ht="18">
      <c r="A10" s="11">
        <v>6</v>
      </c>
      <c r="B10" s="13" t="s">
        <v>185</v>
      </c>
      <c r="G10" s="11">
        <v>6</v>
      </c>
      <c r="H10" s="13" t="s">
        <v>197</v>
      </c>
    </row>
    <row r="11" spans="1:8">
      <c r="A11" s="11"/>
      <c r="B11" s="13"/>
      <c r="H11" s="13"/>
    </row>
    <row r="12" spans="1:8">
      <c r="A12" s="11"/>
      <c r="B12" s="13"/>
      <c r="H12" s="13"/>
    </row>
    <row r="13" spans="1:8">
      <c r="A13" s="11"/>
      <c r="B13" s="13"/>
    </row>
    <row r="14" spans="1:8">
      <c r="B14" s="13"/>
    </row>
    <row r="15" spans="1:8">
      <c r="B15" s="13"/>
    </row>
    <row r="16" spans="1:8">
      <c r="B16" s="13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7C911-A51F-BF47-85CB-7A5F5F33361E}">
  <dimension ref="A1:H36"/>
  <sheetViews>
    <sheetView workbookViewId="0">
      <selection activeCell="P35" sqref="P35"/>
    </sheetView>
  </sheetViews>
  <sheetFormatPr baseColWidth="10" defaultRowHeight="16"/>
  <sheetData>
    <row r="1" spans="1:8">
      <c r="A1" s="67" t="s">
        <v>396</v>
      </c>
    </row>
    <row r="3" spans="1:8" s="67" customFormat="1">
      <c r="A3" s="67" t="s">
        <v>397</v>
      </c>
      <c r="B3" s="67" t="s">
        <v>398</v>
      </c>
      <c r="C3" s="67" t="s">
        <v>399</v>
      </c>
      <c r="D3" s="67" t="s">
        <v>400</v>
      </c>
      <c r="E3" s="67" t="s">
        <v>401</v>
      </c>
      <c r="G3" s="67" t="s">
        <v>311</v>
      </c>
      <c r="H3" s="67" t="s">
        <v>397</v>
      </c>
    </row>
    <row r="4" spans="1:8">
      <c r="A4" t="s">
        <v>135</v>
      </c>
      <c r="B4">
        <v>1</v>
      </c>
      <c r="C4" t="s">
        <v>402</v>
      </c>
      <c r="D4" t="s">
        <v>403</v>
      </c>
      <c r="E4" t="s">
        <v>404</v>
      </c>
      <c r="G4" t="s">
        <v>449</v>
      </c>
    </row>
    <row r="5" spans="1:8">
      <c r="A5" t="s">
        <v>135</v>
      </c>
      <c r="B5">
        <v>1</v>
      </c>
      <c r="C5" t="s">
        <v>405</v>
      </c>
      <c r="D5" t="s">
        <v>406</v>
      </c>
      <c r="E5" t="s">
        <v>407</v>
      </c>
      <c r="G5" t="s">
        <v>7</v>
      </c>
      <c r="H5" t="s">
        <v>454</v>
      </c>
    </row>
    <row r="6" spans="1:8">
      <c r="A6" t="s">
        <v>135</v>
      </c>
      <c r="B6">
        <v>1</v>
      </c>
      <c r="C6" t="s">
        <v>408</v>
      </c>
      <c r="D6" t="s">
        <v>409</v>
      </c>
      <c r="E6" t="s">
        <v>410</v>
      </c>
      <c r="G6" t="s">
        <v>8</v>
      </c>
      <c r="H6" t="s">
        <v>9</v>
      </c>
    </row>
    <row r="7" spans="1:8">
      <c r="A7" t="s">
        <v>135</v>
      </c>
      <c r="B7">
        <v>1</v>
      </c>
      <c r="C7">
        <v>1</v>
      </c>
      <c r="D7" t="s">
        <v>411</v>
      </c>
      <c r="E7">
        <v>1.61</v>
      </c>
      <c r="G7" t="s">
        <v>10</v>
      </c>
      <c r="H7" t="s">
        <v>11</v>
      </c>
    </row>
    <row r="8" spans="1:8">
      <c r="A8" t="s">
        <v>135</v>
      </c>
      <c r="B8">
        <v>1</v>
      </c>
      <c r="C8" t="s">
        <v>412</v>
      </c>
      <c r="D8" t="s">
        <v>413</v>
      </c>
      <c r="E8">
        <v>1.82</v>
      </c>
    </row>
    <row r="9" spans="1:8">
      <c r="A9" t="s">
        <v>121</v>
      </c>
      <c r="B9">
        <v>1</v>
      </c>
      <c r="C9" t="s">
        <v>414</v>
      </c>
      <c r="D9" t="s">
        <v>415</v>
      </c>
      <c r="E9">
        <v>1.01</v>
      </c>
      <c r="G9" t="s">
        <v>416</v>
      </c>
    </row>
    <row r="10" spans="1:8">
      <c r="A10" t="s">
        <v>121</v>
      </c>
      <c r="B10">
        <v>1</v>
      </c>
      <c r="C10" t="s">
        <v>417</v>
      </c>
      <c r="D10" t="s">
        <v>408</v>
      </c>
      <c r="E10" t="s">
        <v>418</v>
      </c>
      <c r="G10" t="s">
        <v>7</v>
      </c>
      <c r="H10" t="s">
        <v>455</v>
      </c>
    </row>
    <row r="11" spans="1:8">
      <c r="A11" t="s">
        <v>121</v>
      </c>
      <c r="B11">
        <v>1</v>
      </c>
      <c r="C11" t="s">
        <v>419</v>
      </c>
      <c r="D11" t="s">
        <v>420</v>
      </c>
      <c r="E11" t="s">
        <v>433</v>
      </c>
      <c r="G11" t="s">
        <v>8</v>
      </c>
      <c r="H11" t="s">
        <v>9</v>
      </c>
    </row>
    <row r="12" spans="1:8">
      <c r="A12" t="s">
        <v>121</v>
      </c>
      <c r="B12">
        <v>1</v>
      </c>
      <c r="C12" t="s">
        <v>450</v>
      </c>
      <c r="D12" t="s">
        <v>451</v>
      </c>
      <c r="E12" t="s">
        <v>452</v>
      </c>
      <c r="G12" t="s">
        <v>10</v>
      </c>
      <c r="H12" t="s">
        <v>11</v>
      </c>
    </row>
    <row r="13" spans="1:8">
      <c r="A13" t="s">
        <v>121</v>
      </c>
      <c r="B13">
        <v>1</v>
      </c>
      <c r="C13" t="s">
        <v>421</v>
      </c>
      <c r="D13" t="s">
        <v>422</v>
      </c>
      <c r="E13" t="s">
        <v>423</v>
      </c>
    </row>
    <row r="14" spans="1:8">
      <c r="G14" t="s">
        <v>424</v>
      </c>
    </row>
    <row r="15" spans="1:8">
      <c r="G15" t="s">
        <v>7</v>
      </c>
      <c r="H15" t="s">
        <v>456</v>
      </c>
    </row>
    <row r="16" spans="1:8">
      <c r="G16" t="s">
        <v>8</v>
      </c>
      <c r="H16" t="s">
        <v>64</v>
      </c>
    </row>
    <row r="17" spans="1:8">
      <c r="G17" t="s">
        <v>10</v>
      </c>
      <c r="H17" t="s">
        <v>11</v>
      </c>
    </row>
    <row r="22" spans="1:8" s="67" customFormat="1">
      <c r="A22" s="67" t="s">
        <v>425</v>
      </c>
      <c r="B22" s="67" t="s">
        <v>398</v>
      </c>
      <c r="C22" s="67" t="s">
        <v>399</v>
      </c>
      <c r="D22" s="67" t="s">
        <v>400</v>
      </c>
      <c r="E22" s="67" t="s">
        <v>401</v>
      </c>
      <c r="G22" s="67" t="s">
        <v>311</v>
      </c>
      <c r="H22" s="67" t="s">
        <v>425</v>
      </c>
    </row>
    <row r="23" spans="1:8">
      <c r="A23" t="s">
        <v>135</v>
      </c>
      <c r="B23">
        <v>1</v>
      </c>
      <c r="C23" t="s">
        <v>426</v>
      </c>
      <c r="D23" t="s">
        <v>427</v>
      </c>
      <c r="E23" t="s">
        <v>428</v>
      </c>
      <c r="G23" t="s">
        <v>449</v>
      </c>
    </row>
    <row r="24" spans="1:8">
      <c r="A24" t="s">
        <v>135</v>
      </c>
      <c r="B24">
        <v>1</v>
      </c>
      <c r="C24" t="s">
        <v>429</v>
      </c>
      <c r="D24" t="s">
        <v>430</v>
      </c>
      <c r="E24" t="s">
        <v>431</v>
      </c>
      <c r="G24" t="s">
        <v>7</v>
      </c>
      <c r="H24" t="s">
        <v>22</v>
      </c>
    </row>
    <row r="25" spans="1:8">
      <c r="A25" t="s">
        <v>135</v>
      </c>
      <c r="B25">
        <v>1</v>
      </c>
      <c r="C25" t="s">
        <v>432</v>
      </c>
      <c r="D25" t="s">
        <v>433</v>
      </c>
      <c r="E25" t="s">
        <v>434</v>
      </c>
      <c r="G25" t="s">
        <v>8</v>
      </c>
      <c r="H25" t="s">
        <v>22</v>
      </c>
    </row>
    <row r="26" spans="1:8">
      <c r="A26" t="s">
        <v>135</v>
      </c>
      <c r="B26">
        <v>1</v>
      </c>
      <c r="C26" t="s">
        <v>426</v>
      </c>
      <c r="D26" t="s">
        <v>427</v>
      </c>
      <c r="E26" t="s">
        <v>428</v>
      </c>
      <c r="G26" t="s">
        <v>10</v>
      </c>
      <c r="H26" t="s">
        <v>11</v>
      </c>
    </row>
    <row r="27" spans="1:8">
      <c r="A27" t="s">
        <v>135</v>
      </c>
      <c r="B27">
        <v>1</v>
      </c>
      <c r="C27" t="s">
        <v>435</v>
      </c>
      <c r="D27" t="s">
        <v>436</v>
      </c>
      <c r="E27" t="s">
        <v>437</v>
      </c>
    </row>
    <row r="28" spans="1:8">
      <c r="A28" t="s">
        <v>121</v>
      </c>
      <c r="B28">
        <v>1</v>
      </c>
      <c r="C28" t="s">
        <v>438</v>
      </c>
      <c r="D28" t="s">
        <v>439</v>
      </c>
      <c r="E28" t="s">
        <v>440</v>
      </c>
      <c r="G28" t="s">
        <v>416</v>
      </c>
    </row>
    <row r="29" spans="1:8">
      <c r="A29" t="s">
        <v>121</v>
      </c>
      <c r="B29">
        <v>1</v>
      </c>
      <c r="C29" t="s">
        <v>441</v>
      </c>
      <c r="D29" t="s">
        <v>442</v>
      </c>
      <c r="E29" t="s">
        <v>443</v>
      </c>
      <c r="G29" t="s">
        <v>7</v>
      </c>
      <c r="H29" t="s">
        <v>457</v>
      </c>
    </row>
    <row r="30" spans="1:8">
      <c r="A30" t="s">
        <v>121</v>
      </c>
      <c r="B30">
        <v>1</v>
      </c>
      <c r="C30" t="s">
        <v>444</v>
      </c>
      <c r="D30" t="s">
        <v>445</v>
      </c>
      <c r="E30" t="s">
        <v>446</v>
      </c>
      <c r="G30" t="s">
        <v>8</v>
      </c>
      <c r="H30" t="s">
        <v>23</v>
      </c>
    </row>
    <row r="31" spans="1:8">
      <c r="A31" t="s">
        <v>121</v>
      </c>
      <c r="B31">
        <v>1</v>
      </c>
      <c r="C31" t="s">
        <v>438</v>
      </c>
      <c r="D31" t="s">
        <v>439</v>
      </c>
      <c r="E31" t="s">
        <v>440</v>
      </c>
      <c r="G31" t="s">
        <v>10</v>
      </c>
      <c r="H31" t="s">
        <v>24</v>
      </c>
    </row>
    <row r="32" spans="1:8">
      <c r="A32" t="s">
        <v>121</v>
      </c>
      <c r="B32">
        <v>1</v>
      </c>
      <c r="C32" t="s">
        <v>447</v>
      </c>
      <c r="D32" t="s">
        <v>453</v>
      </c>
      <c r="E32" t="s">
        <v>448</v>
      </c>
    </row>
    <row r="33" spans="7:8">
      <c r="G33" t="s">
        <v>424</v>
      </c>
    </row>
    <row r="34" spans="7:8">
      <c r="G34" t="s">
        <v>7</v>
      </c>
      <c r="H34" t="s">
        <v>458</v>
      </c>
    </row>
    <row r="35" spans="7:8">
      <c r="G35" t="s">
        <v>8</v>
      </c>
      <c r="H35" t="s">
        <v>22</v>
      </c>
    </row>
    <row r="36" spans="7:8">
      <c r="G36" t="s">
        <v>10</v>
      </c>
      <c r="H36" t="s">
        <v>11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26"/>
  <sheetViews>
    <sheetView workbookViewId="0"/>
  </sheetViews>
  <sheetFormatPr baseColWidth="10" defaultRowHeight="16"/>
  <cols>
    <col min="2" max="2" width="31.1640625" customWidth="1"/>
  </cols>
  <sheetData>
    <row r="1" spans="1:2">
      <c r="A1" s="67" t="s">
        <v>247</v>
      </c>
    </row>
    <row r="5" spans="1:2">
      <c r="A5" s="11" t="s">
        <v>144</v>
      </c>
      <c r="B5" s="11"/>
    </row>
    <row r="6" spans="1:2" ht="19">
      <c r="A6" s="11">
        <v>1</v>
      </c>
      <c r="B6" s="13" t="s">
        <v>153</v>
      </c>
    </row>
    <row r="7" spans="1:2" ht="19">
      <c r="A7" s="11">
        <v>2</v>
      </c>
      <c r="B7" s="13" t="s">
        <v>175</v>
      </c>
    </row>
    <row r="8" spans="1:2" ht="19">
      <c r="A8" s="11">
        <v>3</v>
      </c>
      <c r="B8" s="13" t="s">
        <v>188</v>
      </c>
    </row>
    <row r="9" spans="1:2" ht="20">
      <c r="A9" s="11">
        <v>4</v>
      </c>
      <c r="B9" s="13" t="s">
        <v>155</v>
      </c>
    </row>
    <row r="10" spans="1:2" ht="20">
      <c r="A10" s="11">
        <v>5</v>
      </c>
      <c r="B10" s="13" t="s">
        <v>177</v>
      </c>
    </row>
    <row r="11" spans="1:2" ht="20">
      <c r="A11" s="11">
        <v>6</v>
      </c>
      <c r="B11" s="13" t="s">
        <v>189</v>
      </c>
    </row>
    <row r="12" spans="1:2" ht="20">
      <c r="A12" s="11">
        <v>7</v>
      </c>
      <c r="B12" s="13" t="s">
        <v>190</v>
      </c>
    </row>
    <row r="13" spans="1:2" ht="20">
      <c r="A13" s="11">
        <v>8</v>
      </c>
      <c r="B13" s="13" t="s">
        <v>191</v>
      </c>
    </row>
    <row r="14" spans="1:2" ht="20">
      <c r="A14" s="11">
        <v>9</v>
      </c>
      <c r="B14" s="13" t="s">
        <v>192</v>
      </c>
    </row>
    <row r="26" spans="2:2">
      <c r="B26" s="13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13"/>
  <sheetViews>
    <sheetView zoomScale="88" workbookViewId="0">
      <selection activeCell="F7" sqref="F7"/>
    </sheetView>
  </sheetViews>
  <sheetFormatPr baseColWidth="10" defaultRowHeight="16"/>
  <cols>
    <col min="2" max="2" width="27.5" customWidth="1"/>
  </cols>
  <sheetData>
    <row r="1" spans="1:2">
      <c r="A1" s="67" t="s">
        <v>295</v>
      </c>
    </row>
    <row r="5" spans="1:2">
      <c r="A5" s="11" t="s">
        <v>144</v>
      </c>
      <c r="B5" s="11" t="s">
        <v>296</v>
      </c>
    </row>
    <row r="6" spans="1:2" ht="20">
      <c r="A6" s="11">
        <v>1</v>
      </c>
      <c r="B6" s="13" t="s">
        <v>160</v>
      </c>
    </row>
    <row r="7" spans="1:2" ht="20">
      <c r="A7" s="11">
        <v>2</v>
      </c>
      <c r="B7" s="13" t="s">
        <v>160</v>
      </c>
    </row>
    <row r="8" spans="1:2" ht="20">
      <c r="A8" s="11">
        <v>3</v>
      </c>
      <c r="B8" s="13" t="s">
        <v>162</v>
      </c>
    </row>
    <row r="9" spans="1:2" ht="20">
      <c r="A9" s="11">
        <v>4</v>
      </c>
      <c r="B9" s="13" t="s">
        <v>162</v>
      </c>
    </row>
    <row r="10" spans="1:2" ht="20">
      <c r="A10" s="11">
        <v>5</v>
      </c>
      <c r="B10" s="13" t="s">
        <v>165</v>
      </c>
    </row>
    <row r="11" spans="1:2" ht="20">
      <c r="A11" s="11">
        <v>6</v>
      </c>
      <c r="B11" s="13" t="s">
        <v>165</v>
      </c>
    </row>
    <row r="12" spans="1:2" ht="20">
      <c r="A12" s="11">
        <v>7</v>
      </c>
      <c r="B12" s="13" t="s">
        <v>166</v>
      </c>
    </row>
    <row r="13" spans="1:2" ht="20">
      <c r="A13" s="11">
        <v>8</v>
      </c>
      <c r="B13" s="13" t="s">
        <v>166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27"/>
  <sheetViews>
    <sheetView zoomScale="75" workbookViewId="0"/>
  </sheetViews>
  <sheetFormatPr baseColWidth="10" defaultRowHeight="16"/>
  <cols>
    <col min="2" max="2" width="24.5" customWidth="1"/>
  </cols>
  <sheetData>
    <row r="1" spans="1:2">
      <c r="A1" s="67" t="s">
        <v>522</v>
      </c>
    </row>
    <row r="5" spans="1:2">
      <c r="A5" s="67" t="s">
        <v>198</v>
      </c>
    </row>
    <row r="6" spans="1:2" ht="19">
      <c r="A6" s="11">
        <v>1</v>
      </c>
      <c r="B6" s="13" t="s">
        <v>153</v>
      </c>
    </row>
    <row r="7" spans="1:2" ht="19">
      <c r="A7" s="11">
        <v>2</v>
      </c>
      <c r="B7" s="13" t="s">
        <v>175</v>
      </c>
    </row>
    <row r="8" spans="1:2" ht="19">
      <c r="A8" s="11">
        <v>3</v>
      </c>
      <c r="B8" s="13" t="s">
        <v>188</v>
      </c>
    </row>
    <row r="9" spans="1:2" ht="19">
      <c r="A9" s="11">
        <v>4</v>
      </c>
      <c r="B9" s="13" t="s">
        <v>157</v>
      </c>
    </row>
    <row r="10" spans="1:2" ht="19">
      <c r="A10" s="11">
        <v>5</v>
      </c>
      <c r="B10" s="13" t="s">
        <v>199</v>
      </c>
    </row>
    <row r="11" spans="1:2" ht="19">
      <c r="A11" s="11">
        <v>6</v>
      </c>
      <c r="B11" s="13" t="s">
        <v>200</v>
      </c>
    </row>
    <row r="12" spans="1:2">
      <c r="A12" s="11"/>
      <c r="B12" s="13"/>
    </row>
    <row r="13" spans="1:2">
      <c r="A13" s="11"/>
      <c r="B13" s="13"/>
    </row>
    <row r="14" spans="1:2">
      <c r="A14" s="4"/>
    </row>
    <row r="27" spans="16:16">
      <c r="P27" s="102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10"/>
  <sheetViews>
    <sheetView workbookViewId="0">
      <selection activeCell="B18" sqref="B18"/>
    </sheetView>
  </sheetViews>
  <sheetFormatPr baseColWidth="10" defaultRowHeight="16"/>
  <cols>
    <col min="2" max="2" width="29.6640625" customWidth="1"/>
  </cols>
  <sheetData>
    <row r="1" spans="1:2">
      <c r="A1" s="68" t="s">
        <v>206</v>
      </c>
    </row>
    <row r="4" spans="1:2">
      <c r="A4" s="67" t="s">
        <v>198</v>
      </c>
    </row>
    <row r="5" spans="1:2">
      <c r="A5" s="11">
        <v>1</v>
      </c>
      <c r="B5" t="s">
        <v>309</v>
      </c>
    </row>
    <row r="6" spans="1:2" ht="20">
      <c r="A6" s="11">
        <v>2</v>
      </c>
      <c r="B6" s="13" t="s">
        <v>160</v>
      </c>
    </row>
    <row r="7" spans="1:2" ht="20">
      <c r="A7" s="11">
        <v>3</v>
      </c>
      <c r="B7" s="13" t="s">
        <v>207</v>
      </c>
    </row>
    <row r="8" spans="1:2" ht="20">
      <c r="A8" s="11">
        <v>4</v>
      </c>
      <c r="B8" s="13" t="s">
        <v>208</v>
      </c>
    </row>
    <row r="9" spans="1:2" ht="20">
      <c r="A9" s="11">
        <v>5</v>
      </c>
      <c r="B9" s="13" t="s">
        <v>209</v>
      </c>
    </row>
    <row r="10" spans="1:2">
      <c r="A10" s="11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19"/>
  <sheetViews>
    <sheetView workbookViewId="0"/>
  </sheetViews>
  <sheetFormatPr baseColWidth="10" defaultRowHeight="16"/>
  <cols>
    <col min="2" max="2" width="29" customWidth="1"/>
  </cols>
  <sheetData>
    <row r="1" spans="1:2">
      <c r="A1" s="68" t="s">
        <v>206</v>
      </c>
    </row>
    <row r="3" spans="1:2">
      <c r="A3" s="67" t="s">
        <v>198</v>
      </c>
    </row>
    <row r="4" spans="1:2" ht="20">
      <c r="A4" s="11">
        <v>1</v>
      </c>
      <c r="B4" s="13" t="s">
        <v>160</v>
      </c>
    </row>
    <row r="5" spans="1:2" ht="20">
      <c r="A5" s="11">
        <v>2</v>
      </c>
      <c r="B5" s="13" t="s">
        <v>160</v>
      </c>
    </row>
    <row r="6" spans="1:2" ht="20">
      <c r="A6" s="11">
        <v>3</v>
      </c>
      <c r="B6" s="13" t="s">
        <v>210</v>
      </c>
    </row>
    <row r="7" spans="1:2" ht="20">
      <c r="A7" s="11">
        <v>4</v>
      </c>
      <c r="B7" s="13" t="s">
        <v>210</v>
      </c>
    </row>
    <row r="8" spans="1:2" ht="20">
      <c r="A8" s="11">
        <v>5</v>
      </c>
      <c r="B8" s="13" t="s">
        <v>211</v>
      </c>
    </row>
    <row r="9" spans="1:2" ht="20">
      <c r="A9" s="11">
        <v>6</v>
      </c>
      <c r="B9" s="13" t="s">
        <v>207</v>
      </c>
    </row>
    <row r="10" spans="1:2" ht="20">
      <c r="A10" s="11">
        <v>7</v>
      </c>
      <c r="B10" s="13" t="s">
        <v>212</v>
      </c>
    </row>
    <row r="11" spans="1:2" ht="20">
      <c r="A11" s="11">
        <v>8</v>
      </c>
      <c r="B11" s="13" t="s">
        <v>212</v>
      </c>
    </row>
    <row r="12" spans="1:2" ht="20">
      <c r="A12" s="11">
        <v>9</v>
      </c>
      <c r="B12" s="13" t="s">
        <v>213</v>
      </c>
    </row>
    <row r="13" spans="1:2" ht="20">
      <c r="A13" s="11">
        <v>10</v>
      </c>
      <c r="B13" s="13" t="s">
        <v>213</v>
      </c>
    </row>
    <row r="14" spans="1:2" ht="20">
      <c r="A14" s="11">
        <v>11</v>
      </c>
      <c r="B14" s="13" t="s">
        <v>214</v>
      </c>
    </row>
    <row r="15" spans="1:2" ht="20">
      <c r="A15" s="11">
        <v>12</v>
      </c>
      <c r="B15" s="13" t="s">
        <v>214</v>
      </c>
    </row>
    <row r="16" spans="1:2" ht="20">
      <c r="A16" s="11">
        <v>13</v>
      </c>
      <c r="B16" s="13" t="s">
        <v>215</v>
      </c>
    </row>
    <row r="17" spans="1:2" ht="20">
      <c r="A17" s="11">
        <v>14</v>
      </c>
      <c r="B17" s="13" t="s">
        <v>215</v>
      </c>
    </row>
    <row r="18" spans="1:2" ht="20">
      <c r="A18" s="11">
        <v>15</v>
      </c>
      <c r="B18" s="13" t="s">
        <v>216</v>
      </c>
    </row>
    <row r="19" spans="1:2" ht="20">
      <c r="A19" s="11">
        <v>16</v>
      </c>
      <c r="B19" s="13" t="s">
        <v>216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36"/>
  <sheetViews>
    <sheetView workbookViewId="0"/>
  </sheetViews>
  <sheetFormatPr baseColWidth="10" defaultRowHeight="16"/>
  <cols>
    <col min="1" max="1" width="24.1640625" customWidth="1"/>
  </cols>
  <sheetData>
    <row r="1" spans="1:8">
      <c r="A1" s="67" t="s">
        <v>521</v>
      </c>
    </row>
    <row r="2" spans="1:8">
      <c r="B2" t="s">
        <v>302</v>
      </c>
      <c r="C2" t="s">
        <v>303</v>
      </c>
      <c r="D2" t="s">
        <v>304</v>
      </c>
    </row>
    <row r="3" spans="1:8">
      <c r="B3">
        <v>79.350520000000003</v>
      </c>
      <c r="C3">
        <v>42.09496</v>
      </c>
      <c r="D3">
        <v>30.90024</v>
      </c>
    </row>
    <row r="4" spans="1:8">
      <c r="B4">
        <v>48.976799999999997</v>
      </c>
      <c r="C4">
        <v>46.74812</v>
      </c>
      <c r="D4">
        <v>36.144500000000001</v>
      </c>
      <c r="E4" s="105"/>
      <c r="F4" s="105"/>
      <c r="G4" s="105"/>
      <c r="H4" s="105"/>
    </row>
    <row r="5" spans="1:8">
      <c r="B5">
        <v>70.479039999999998</v>
      </c>
      <c r="C5">
        <v>41.707000000000001</v>
      </c>
      <c r="D5">
        <v>33.740589999999997</v>
      </c>
      <c r="E5" s="105"/>
      <c r="F5" s="105"/>
      <c r="G5" s="105"/>
      <c r="H5" s="105"/>
    </row>
    <row r="6" spans="1:8">
      <c r="B6">
        <v>59.971899999999998</v>
      </c>
      <c r="C6">
        <v>41.758000000000003</v>
      </c>
      <c r="D6">
        <v>42.44238</v>
      </c>
      <c r="E6" s="105"/>
      <c r="F6" s="105"/>
      <c r="G6" s="105"/>
      <c r="H6" s="105"/>
    </row>
    <row r="7" spans="1:8">
      <c r="B7">
        <v>74.476100000000002</v>
      </c>
      <c r="C7">
        <v>21.9878</v>
      </c>
      <c r="D7">
        <v>20.82967</v>
      </c>
      <c r="E7" s="105"/>
      <c r="F7" s="105"/>
      <c r="G7" s="105"/>
      <c r="H7" s="105"/>
    </row>
    <row r="8" spans="1:8">
      <c r="B8">
        <v>22.610939999999999</v>
      </c>
      <c r="C8">
        <v>88.672799999999995</v>
      </c>
      <c r="D8">
        <v>29.674980000000001</v>
      </c>
      <c r="E8" s="105"/>
      <c r="F8" s="105"/>
      <c r="G8" s="105"/>
      <c r="H8" s="105"/>
    </row>
    <row r="9" spans="1:8">
      <c r="B9">
        <v>51.49577</v>
      </c>
      <c r="C9">
        <v>70.105940000000004</v>
      </c>
      <c r="D9">
        <v>40.824309999999997</v>
      </c>
      <c r="E9" s="105"/>
      <c r="F9" s="105"/>
      <c r="G9" s="105"/>
      <c r="H9" s="105"/>
    </row>
    <row r="10" spans="1:8">
      <c r="B10">
        <v>37.510330000000003</v>
      </c>
      <c r="C10">
        <v>55.623150000000003</v>
      </c>
      <c r="D10">
        <v>29.858799999999999</v>
      </c>
      <c r="E10" s="105"/>
      <c r="F10" s="105"/>
      <c r="G10" s="105"/>
      <c r="H10" s="105"/>
    </row>
    <row r="11" spans="1:8">
      <c r="B11">
        <v>25.820060000000002</v>
      </c>
      <c r="C11">
        <v>50.332340000000002</v>
      </c>
      <c r="D11">
        <v>27.376740000000002</v>
      </c>
      <c r="E11" s="105"/>
      <c r="G11" s="105"/>
      <c r="H11" s="105"/>
    </row>
    <row r="12" spans="1:8">
      <c r="B12">
        <v>49.118079999999999</v>
      </c>
      <c r="C12">
        <v>37.499479999999998</v>
      </c>
      <c r="D12">
        <v>95.367729999999995</v>
      </c>
    </row>
    <row r="13" spans="1:8">
      <c r="B13">
        <v>55.318689999999997</v>
      </c>
      <c r="C13">
        <v>81.732730000000004</v>
      </c>
      <c r="D13">
        <v>30.90024</v>
      </c>
    </row>
    <row r="14" spans="1:8">
      <c r="B14">
        <v>42.974789999999999</v>
      </c>
      <c r="C14">
        <v>111.6562</v>
      </c>
      <c r="D14">
        <v>62.421680000000002</v>
      </c>
      <c r="E14" s="105"/>
      <c r="F14" s="105"/>
      <c r="G14" s="105"/>
      <c r="H14" s="105"/>
    </row>
    <row r="15" spans="1:8">
      <c r="B15">
        <v>50.098199999999999</v>
      </c>
      <c r="C15">
        <v>111.3073</v>
      </c>
      <c r="D15">
        <v>47.119039999999998</v>
      </c>
      <c r="E15" s="105"/>
      <c r="F15" s="105"/>
      <c r="G15" s="105"/>
      <c r="H15" s="105"/>
    </row>
    <row r="16" spans="1:8">
      <c r="B16">
        <v>74.092500000000001</v>
      </c>
      <c r="C16">
        <v>86.096729999999994</v>
      </c>
      <c r="D16">
        <v>77.717609999999993</v>
      </c>
      <c r="E16" s="106"/>
      <c r="F16" s="106"/>
      <c r="G16" s="106"/>
      <c r="H16" s="106"/>
    </row>
    <row r="17" spans="2:8">
      <c r="B17">
        <v>59.937420000000003</v>
      </c>
      <c r="C17">
        <v>75.122479999999996</v>
      </c>
      <c r="D17">
        <v>44.91283</v>
      </c>
      <c r="E17" s="106"/>
      <c r="F17" s="106"/>
      <c r="G17" s="106"/>
      <c r="H17" s="106"/>
    </row>
    <row r="18" spans="2:8">
      <c r="B18">
        <v>61.258620000000001</v>
      </c>
      <c r="C18">
        <v>69.197890000000001</v>
      </c>
      <c r="D18">
        <v>45.709879999999998</v>
      </c>
    </row>
    <row r="19" spans="2:8">
      <c r="B19">
        <v>60.216430000000003</v>
      </c>
      <c r="C19">
        <v>80.468249999999998</v>
      </c>
      <c r="D19">
        <v>4.4589220000000003</v>
      </c>
    </row>
    <row r="20" spans="2:8">
      <c r="B20">
        <v>49.759700000000002</v>
      </c>
      <c r="C20">
        <v>100.7008</v>
      </c>
      <c r="D20">
        <v>10.9093</v>
      </c>
    </row>
    <row r="21" spans="2:8">
      <c r="B21">
        <v>30.499479999999998</v>
      </c>
      <c r="C21">
        <v>57.556130000000003</v>
      </c>
      <c r="D21">
        <v>19.664909999999999</v>
      </c>
    </row>
    <row r="22" spans="2:8">
      <c r="B22">
        <v>78.641890000000004</v>
      </c>
      <c r="C22">
        <v>67.726050000000001</v>
      </c>
      <c r="D22">
        <v>16.919530000000002</v>
      </c>
    </row>
    <row r="23" spans="2:8">
      <c r="B23">
        <v>64.661090000000002</v>
      </c>
      <c r="C23">
        <v>39.937390000000001</v>
      </c>
      <c r="D23">
        <v>17.079879999999999</v>
      </c>
    </row>
    <row r="24" spans="2:8">
      <c r="B24">
        <v>69.355699999999999</v>
      </c>
      <c r="C24">
        <v>35.060229999999997</v>
      </c>
      <c r="D24">
        <v>8.8230629999999994</v>
      </c>
    </row>
    <row r="25" spans="2:8">
      <c r="B25">
        <v>52.376289999999997</v>
      </c>
      <c r="C25">
        <v>33.32441</v>
      </c>
      <c r="D25">
        <v>1.875848</v>
      </c>
    </row>
    <row r="26" spans="2:8">
      <c r="B26">
        <v>71.409059999999997</v>
      </c>
      <c r="C26">
        <v>49.573390000000003</v>
      </c>
      <c r="D26">
        <v>23.746860000000002</v>
      </c>
    </row>
    <row r="27" spans="2:8">
      <c r="B27">
        <v>65.888679999999994</v>
      </c>
      <c r="C27">
        <v>51.896120000000003</v>
      </c>
      <c r="D27">
        <v>22.907689999999999</v>
      </c>
    </row>
    <row r="28" spans="2:8">
      <c r="B28">
        <v>43.100529999999999</v>
      </c>
      <c r="C28">
        <v>33.020910000000001</v>
      </c>
      <c r="D28">
        <v>30.548290000000001</v>
      </c>
    </row>
    <row r="29" spans="2:8">
      <c r="B29">
        <v>53.465470000000003</v>
      </c>
      <c r="C29">
        <v>39.675559999999997</v>
      </c>
      <c r="D29">
        <v>24.822859999999999</v>
      </c>
    </row>
    <row r="30" spans="2:8">
      <c r="B30">
        <v>62.089460000000003</v>
      </c>
      <c r="C30">
        <v>37.810409999999997</v>
      </c>
      <c r="D30">
        <v>34.020000000000003</v>
      </c>
    </row>
    <row r="31" spans="2:8">
      <c r="B31">
        <v>52.958240000000004</v>
      </c>
      <c r="C31">
        <v>38.513710000000003</v>
      </c>
      <c r="D31">
        <v>34.107030000000002</v>
      </c>
    </row>
    <row r="32" spans="2:8">
      <c r="B32">
        <v>60.467529999999996</v>
      </c>
      <c r="C32">
        <v>29.224039999999999</v>
      </c>
      <c r="D32">
        <v>36.03004</v>
      </c>
    </row>
    <row r="33" spans="2:4">
      <c r="B33">
        <v>96.743620000000007</v>
      </c>
      <c r="C33">
        <v>42.128880000000002</v>
      </c>
      <c r="D33">
        <v>45.889290000000003</v>
      </c>
    </row>
    <row r="34" spans="2:4">
      <c r="B34">
        <v>81.174359999999993</v>
      </c>
      <c r="C34">
        <v>55.165529999999997</v>
      </c>
      <c r="D34">
        <v>39.007300000000001</v>
      </c>
    </row>
    <row r="35" spans="2:4">
      <c r="B35">
        <v>84.161580000000001</v>
      </c>
      <c r="C35">
        <v>56.377459999999999</v>
      </c>
      <c r="D35">
        <v>44.204459999999997</v>
      </c>
    </row>
    <row r="36" spans="2:4">
      <c r="B36">
        <v>72.210430000000002</v>
      </c>
      <c r="C36">
        <v>48.42313</v>
      </c>
      <c r="D36">
        <v>45.905340000000002</v>
      </c>
    </row>
    <row r="37" spans="2:4">
      <c r="B37">
        <v>52.91133</v>
      </c>
      <c r="C37">
        <v>45.570810000000002</v>
      </c>
      <c r="D37">
        <v>58.221519999999998</v>
      </c>
    </row>
    <row r="38" spans="2:4">
      <c r="B38">
        <v>84.587540000000004</v>
      </c>
      <c r="C38">
        <v>38.241149999999998</v>
      </c>
      <c r="D38">
        <v>55.518920000000001</v>
      </c>
    </row>
    <row r="39" spans="2:4">
      <c r="B39">
        <v>33.468820000000001</v>
      </c>
      <c r="C39">
        <v>48.851849999999999</v>
      </c>
      <c r="D39">
        <v>43.74277</v>
      </c>
    </row>
    <row r="40" spans="2:4">
      <c r="B40">
        <v>59.671410000000002</v>
      </c>
      <c r="C40">
        <v>24.594110000000001</v>
      </c>
      <c r="D40">
        <v>58.368940000000002</v>
      </c>
    </row>
    <row r="41" spans="2:4">
      <c r="B41">
        <v>67.458399999999997</v>
      </c>
      <c r="C41">
        <v>24.85079</v>
      </c>
      <c r="D41">
        <v>40.29804</v>
      </c>
    </row>
    <row r="42" spans="2:4">
      <c r="B42">
        <v>79.631299999999996</v>
      </c>
      <c r="C42">
        <v>24.612490000000001</v>
      </c>
      <c r="D42">
        <v>42.169429999999998</v>
      </c>
    </row>
    <row r="43" spans="2:4">
      <c r="B43">
        <v>66.626549999999995</v>
      </c>
      <c r="C43">
        <v>19.36749</v>
      </c>
      <c r="D43">
        <v>7.4906579999999998</v>
      </c>
    </row>
    <row r="44" spans="2:4">
      <c r="B44">
        <v>24.03182</v>
      </c>
      <c r="C44">
        <v>16.442440000000001</v>
      </c>
      <c r="D44">
        <v>19.155470000000001</v>
      </c>
    </row>
    <row r="45" spans="2:4">
      <c r="B45">
        <v>39.849629999999998</v>
      </c>
      <c r="C45">
        <v>17.531120000000001</v>
      </c>
      <c r="D45">
        <v>2.344786</v>
      </c>
    </row>
    <row r="46" spans="2:4">
      <c r="B46">
        <v>54.938839999999999</v>
      </c>
      <c r="C46">
        <v>36.635649999999998</v>
      </c>
      <c r="D46">
        <v>25.867529999999999</v>
      </c>
    </row>
    <row r="47" spans="2:4">
      <c r="C47">
        <v>8.8715580000000003</v>
      </c>
      <c r="D47">
        <v>20.040019999999998</v>
      </c>
    </row>
    <row r="48" spans="2:4">
      <c r="C48">
        <v>5.3191240000000004</v>
      </c>
      <c r="D48">
        <v>29.736609999999999</v>
      </c>
    </row>
    <row r="49" spans="3:4">
      <c r="C49">
        <v>28.589390000000002</v>
      </c>
      <c r="D49">
        <v>26.810099999999998</v>
      </c>
    </row>
    <row r="50" spans="3:4">
      <c r="C50">
        <v>35.216259999999998</v>
      </c>
      <c r="D50">
        <v>6.6103389999999997</v>
      </c>
    </row>
    <row r="51" spans="3:4">
      <c r="C51">
        <v>23.145379999999999</v>
      </c>
      <c r="D51">
        <v>7.7623749999999996</v>
      </c>
    </row>
    <row r="52" spans="3:4">
      <c r="C52">
        <v>24.12031</v>
      </c>
      <c r="D52">
        <v>15.20191</v>
      </c>
    </row>
    <row r="53" spans="3:4">
      <c r="C53">
        <v>37.136989999999997</v>
      </c>
      <c r="D53">
        <v>17.31776</v>
      </c>
    </row>
    <row r="54" spans="3:4">
      <c r="C54">
        <v>51.299779999999998</v>
      </c>
      <c r="D54">
        <v>5.2386419999999996</v>
      </c>
    </row>
    <row r="55" spans="3:4">
      <c r="C55">
        <v>42.008009999999999</v>
      </c>
      <c r="D55">
        <v>9.3128220000000006</v>
      </c>
    </row>
    <row r="56" spans="3:4">
      <c r="C56">
        <v>38.916890000000002</v>
      </c>
      <c r="D56">
        <v>24.777180000000001</v>
      </c>
    </row>
    <row r="57" spans="3:4">
      <c r="C57">
        <v>39.243130000000001</v>
      </c>
      <c r="D57">
        <v>18.773319999999998</v>
      </c>
    </row>
    <row r="58" spans="3:4">
      <c r="C58">
        <v>36.410229999999999</v>
      </c>
      <c r="D58">
        <v>13.29593</v>
      </c>
    </row>
    <row r="59" spans="3:4">
      <c r="C59">
        <v>42.739719999999998</v>
      </c>
      <c r="D59">
        <v>17.029599999999999</v>
      </c>
    </row>
    <row r="60" spans="3:4">
      <c r="C60">
        <v>38.229909999999997</v>
      </c>
      <c r="D60">
        <v>21.101320000000001</v>
      </c>
    </row>
    <row r="61" spans="3:4">
      <c r="C61">
        <v>33.149889999999999</v>
      </c>
      <c r="D61">
        <v>27.2012</v>
      </c>
    </row>
    <row r="62" spans="3:4">
      <c r="C62">
        <v>33.824080000000002</v>
      </c>
      <c r="D62">
        <v>8.5825779999999998</v>
      </c>
    </row>
    <row r="63" spans="3:4">
      <c r="C63">
        <v>41.806800000000003</v>
      </c>
      <c r="D63">
        <v>22.946110000000001</v>
      </c>
    </row>
    <row r="64" spans="3:4">
      <c r="C64">
        <v>50.314990000000002</v>
      </c>
      <c r="D64">
        <v>18.364840000000001</v>
      </c>
    </row>
    <row r="65" spans="3:4">
      <c r="C65">
        <v>33.44688</v>
      </c>
      <c r="D65">
        <v>35.312989999999999</v>
      </c>
    </row>
    <row r="66" spans="3:4">
      <c r="C66">
        <v>22.323399999999999</v>
      </c>
      <c r="D66">
        <v>41.013039999999997</v>
      </c>
    </row>
    <row r="67" spans="3:4">
      <c r="C67">
        <v>55.563630000000003</v>
      </c>
      <c r="D67">
        <v>45.768740000000001</v>
      </c>
    </row>
    <row r="68" spans="3:4">
      <c r="C68">
        <v>73.556600000000003</v>
      </c>
      <c r="D68">
        <v>15.07522</v>
      </c>
    </row>
    <row r="69" spans="3:4">
      <c r="C69">
        <v>62.749749999999999</v>
      </c>
      <c r="D69">
        <v>43.356699999999996</v>
      </c>
    </row>
    <row r="70" spans="3:4">
      <c r="C70">
        <v>66.513919999999999</v>
      </c>
      <c r="D70">
        <v>34.9544</v>
      </c>
    </row>
    <row r="71" spans="3:4">
      <c r="C71">
        <v>44.90972</v>
      </c>
      <c r="D71">
        <v>31.497440000000001</v>
      </c>
    </row>
    <row r="72" spans="3:4">
      <c r="C72">
        <v>49.247700000000002</v>
      </c>
      <c r="D72">
        <v>28.183029999999999</v>
      </c>
    </row>
    <row r="73" spans="3:4">
      <c r="C73">
        <v>42.927390000000003</v>
      </c>
      <c r="D73">
        <v>34.624650000000003</v>
      </c>
    </row>
    <row r="74" spans="3:4">
      <c r="C74">
        <v>45.633400000000002</v>
      </c>
      <c r="D74">
        <v>41.165410000000001</v>
      </c>
    </row>
    <row r="75" spans="3:4">
      <c r="C75">
        <v>50.563600000000001</v>
      </c>
      <c r="D75">
        <v>42.087040000000002</v>
      </c>
    </row>
    <row r="76" spans="3:4">
      <c r="C76">
        <v>62.544519999999999</v>
      </c>
      <c r="D76">
        <v>39.470599999999997</v>
      </c>
    </row>
    <row r="77" spans="3:4">
      <c r="C77">
        <v>62.593150000000001</v>
      </c>
      <c r="D77">
        <v>37.032690000000002</v>
      </c>
    </row>
    <row r="78" spans="3:4">
      <c r="C78">
        <v>63.154530000000001</v>
      </c>
      <c r="D78">
        <v>63.154530000000001</v>
      </c>
    </row>
    <row r="79" spans="3:4">
      <c r="C79">
        <v>55.425490000000003</v>
      </c>
      <c r="D79">
        <v>55.425490000000003</v>
      </c>
    </row>
    <row r="80" spans="3:4">
      <c r="C80">
        <v>66.544989999999999</v>
      </c>
      <c r="D80">
        <v>66.544989999999999</v>
      </c>
    </row>
    <row r="81" spans="3:4">
      <c r="C81">
        <v>51.885539999999999</v>
      </c>
      <c r="D81">
        <v>51.885539999999999</v>
      </c>
    </row>
    <row r="82" spans="3:4">
      <c r="C82">
        <v>57.90784</v>
      </c>
      <c r="D82">
        <v>57.90784</v>
      </c>
    </row>
    <row r="83" spans="3:4">
      <c r="C83">
        <v>30.369499999999999</v>
      </c>
      <c r="D83">
        <v>30.369499999999999</v>
      </c>
    </row>
    <row r="84" spans="3:4">
      <c r="C84">
        <v>49.793689999999998</v>
      </c>
      <c r="D84">
        <v>49.793689999999998</v>
      </c>
    </row>
    <row r="85" spans="3:4">
      <c r="C85">
        <v>34.953060000000001</v>
      </c>
      <c r="D85">
        <v>34.953060000000001</v>
      </c>
    </row>
    <row r="86" spans="3:4">
      <c r="C86">
        <v>84.234539999999996</v>
      </c>
      <c r="D86">
        <v>84.234539999999996</v>
      </c>
    </row>
    <row r="87" spans="3:4">
      <c r="C87">
        <v>94.632509999999996</v>
      </c>
      <c r="D87">
        <v>94.632509999999996</v>
      </c>
    </row>
    <row r="88" spans="3:4">
      <c r="C88">
        <v>57.012410000000003</v>
      </c>
      <c r="D88">
        <v>57.012410000000003</v>
      </c>
    </row>
    <row r="89" spans="3:4">
      <c r="C89">
        <v>50.190959999999997</v>
      </c>
      <c r="D89">
        <v>50.190959999999997</v>
      </c>
    </row>
    <row r="90" spans="3:4">
      <c r="C90">
        <v>33.689030000000002</v>
      </c>
      <c r="D90">
        <v>33.689030000000002</v>
      </c>
    </row>
    <row r="91" spans="3:4">
      <c r="C91">
        <v>67.034130000000005</v>
      </c>
      <c r="D91">
        <v>67.034130000000005</v>
      </c>
    </row>
    <row r="92" spans="3:4">
      <c r="C92">
        <v>56.634700000000002</v>
      </c>
      <c r="D92">
        <v>56.634700000000002</v>
      </c>
    </row>
    <row r="93" spans="3:4">
      <c r="C93">
        <v>22.275269999999999</v>
      </c>
      <c r="D93">
        <v>22.275269999999999</v>
      </c>
    </row>
    <row r="94" spans="3:4">
      <c r="C94">
        <v>40.498179999999998</v>
      </c>
      <c r="D94">
        <v>40.498179999999998</v>
      </c>
    </row>
    <row r="95" spans="3:4">
      <c r="C95">
        <v>60.851030000000002</v>
      </c>
      <c r="D95">
        <v>60.851030000000002</v>
      </c>
    </row>
    <row r="96" spans="3:4">
      <c r="C96">
        <v>40.280430000000003</v>
      </c>
      <c r="D96">
        <v>40.280430000000003</v>
      </c>
    </row>
    <row r="97" spans="3:4">
      <c r="C97">
        <v>47.724330000000002</v>
      </c>
      <c r="D97">
        <v>47.724330000000002</v>
      </c>
    </row>
    <row r="98" spans="3:4">
      <c r="C98">
        <v>31.040289999999999</v>
      </c>
      <c r="D98">
        <v>31.040289999999999</v>
      </c>
    </row>
    <row r="99" spans="3:4">
      <c r="C99">
        <v>18.91574</v>
      </c>
      <c r="D99">
        <v>18.91574</v>
      </c>
    </row>
    <row r="100" spans="3:4">
      <c r="C100">
        <v>32.226819999999996</v>
      </c>
      <c r="D100">
        <v>32.226819999999996</v>
      </c>
    </row>
    <row r="101" spans="3:4">
      <c r="C101">
        <v>35.214730000000003</v>
      </c>
      <c r="D101">
        <v>35.214730000000003</v>
      </c>
    </row>
    <row r="102" spans="3:4">
      <c r="C102">
        <v>11.29705</v>
      </c>
      <c r="D102">
        <v>11.29705</v>
      </c>
    </row>
    <row r="103" spans="3:4">
      <c r="C103">
        <v>107.92489999999999</v>
      </c>
      <c r="D103">
        <v>84.790149999999997</v>
      </c>
    </row>
    <row r="104" spans="3:4">
      <c r="C104">
        <v>142.70949999999999</v>
      </c>
      <c r="D104">
        <v>74.876360000000005</v>
      </c>
    </row>
    <row r="105" spans="3:4">
      <c r="C105">
        <v>115.0855</v>
      </c>
      <c r="D105">
        <v>86.916989999999998</v>
      </c>
    </row>
    <row r="106" spans="3:4">
      <c r="C106">
        <v>130.28749999999999</v>
      </c>
      <c r="D106">
        <v>68.575159999999997</v>
      </c>
    </row>
    <row r="107" spans="3:4">
      <c r="C107">
        <v>93.82884</v>
      </c>
      <c r="D107">
        <v>75.148229999999998</v>
      </c>
    </row>
    <row r="108" spans="3:4">
      <c r="C108">
        <v>109.76309999999999</v>
      </c>
      <c r="D108">
        <v>73.070400000000006</v>
      </c>
    </row>
    <row r="109" spans="3:4">
      <c r="C109">
        <v>104.08320000000001</v>
      </c>
      <c r="D109">
        <v>78.423169999999999</v>
      </c>
    </row>
    <row r="110" spans="3:4">
      <c r="C110">
        <v>116.63849999999999</v>
      </c>
      <c r="D110">
        <v>89.852930000000001</v>
      </c>
    </row>
    <row r="111" spans="3:4">
      <c r="C111">
        <v>104.8917</v>
      </c>
      <c r="D111">
        <v>44.763280000000002</v>
      </c>
    </row>
    <row r="112" spans="3:4">
      <c r="C112">
        <v>119.49250000000001</v>
      </c>
      <c r="D112">
        <v>89.552660000000003</v>
      </c>
    </row>
    <row r="113" spans="3:4">
      <c r="C113">
        <v>103.0214</v>
      </c>
      <c r="D113">
        <v>39.342239999999997</v>
      </c>
    </row>
    <row r="114" spans="3:4">
      <c r="C114">
        <v>111.0493</v>
      </c>
      <c r="D114">
        <v>88.455730000000003</v>
      </c>
    </row>
    <row r="115" spans="3:4">
      <c r="C115">
        <v>108.8361</v>
      </c>
      <c r="D115">
        <v>83.112859999999998</v>
      </c>
    </row>
    <row r="116" spans="3:4">
      <c r="C116">
        <v>114.0342</v>
      </c>
      <c r="D116">
        <v>91.800259999999994</v>
      </c>
    </row>
    <row r="117" spans="3:4">
      <c r="C117">
        <v>100.8839</v>
      </c>
      <c r="D117">
        <v>89.247640000000004</v>
      </c>
    </row>
    <row r="118" spans="3:4">
      <c r="C118">
        <v>68.582440000000005</v>
      </c>
      <c r="D118">
        <v>45.589170000000003</v>
      </c>
    </row>
    <row r="119" spans="3:4">
      <c r="C119">
        <v>67.846789999999999</v>
      </c>
      <c r="D119">
        <v>12.023569999999999</v>
      </c>
    </row>
    <row r="120" spans="3:4">
      <c r="C120">
        <v>67.575429999999997</v>
      </c>
      <c r="D120">
        <v>47.707920000000001</v>
      </c>
    </row>
    <row r="121" spans="3:4">
      <c r="C121">
        <v>66.21942</v>
      </c>
      <c r="D121">
        <v>11.649229999999999</v>
      </c>
    </row>
    <row r="122" spans="3:4">
      <c r="C122">
        <v>64.404740000000004</v>
      </c>
      <c r="D122">
        <v>21.654430000000001</v>
      </c>
    </row>
    <row r="123" spans="3:4">
      <c r="C123">
        <v>117.545</v>
      </c>
      <c r="D123">
        <v>54.073180000000001</v>
      </c>
    </row>
    <row r="124" spans="3:4">
      <c r="C124">
        <v>73.34769</v>
      </c>
      <c r="D124">
        <v>47.589280000000002</v>
      </c>
    </row>
    <row r="125" spans="3:4">
      <c r="C125">
        <v>97.300150000000002</v>
      </c>
      <c r="D125">
        <v>35.552500000000002</v>
      </c>
    </row>
    <row r="126" spans="3:4">
      <c r="C126">
        <v>58.181469999999997</v>
      </c>
      <c r="D126">
        <v>37.137070000000001</v>
      </c>
    </row>
    <row r="127" spans="3:4">
      <c r="C127">
        <v>72.815690000000004</v>
      </c>
      <c r="D127">
        <v>36.301960000000001</v>
      </c>
    </row>
    <row r="128" spans="3:4">
      <c r="C128">
        <v>44.713410000000003</v>
      </c>
      <c r="D128">
        <v>33.627310000000001</v>
      </c>
    </row>
    <row r="129" spans="3:4">
      <c r="C129">
        <v>50.462780000000002</v>
      </c>
      <c r="D129">
        <v>44.069290000000002</v>
      </c>
    </row>
    <row r="130" spans="3:4">
      <c r="C130">
        <v>50.675660000000001</v>
      </c>
      <c r="D130">
        <v>35.963299999999997</v>
      </c>
    </row>
    <row r="131" spans="3:4">
      <c r="C131">
        <v>60.055309999999999</v>
      </c>
      <c r="D131">
        <v>38.145319999999998</v>
      </c>
    </row>
    <row r="132" spans="3:4">
      <c r="C132">
        <v>54.867989999999999</v>
      </c>
      <c r="D132">
        <v>85.396240000000006</v>
      </c>
    </row>
    <row r="133" spans="3:4">
      <c r="C133">
        <v>62.945160000000001</v>
      </c>
      <c r="D133">
        <v>74.503100000000003</v>
      </c>
    </row>
    <row r="134" spans="3:4">
      <c r="C134">
        <v>67.868790000000004</v>
      </c>
      <c r="D134">
        <v>65.570430000000002</v>
      </c>
    </row>
    <row r="135" spans="3:4">
      <c r="C135">
        <v>75.052620000000005</v>
      </c>
      <c r="D135">
        <v>69.910870000000003</v>
      </c>
    </row>
    <row r="136" spans="3:4">
      <c r="C136">
        <v>73.389420000000001</v>
      </c>
      <c r="D136">
        <v>69.531940000000006</v>
      </c>
    </row>
    <row r="137" spans="3:4">
      <c r="C137">
        <v>66.358509999999995</v>
      </c>
      <c r="D137">
        <v>68.116650000000007</v>
      </c>
    </row>
    <row r="138" spans="3:4">
      <c r="C138">
        <v>84.792180000000002</v>
      </c>
      <c r="D138">
        <v>67.680639999999997</v>
      </c>
    </row>
    <row r="139" spans="3:4">
      <c r="C139">
        <v>76.225160000000002</v>
      </c>
      <c r="D139">
        <v>79.235069999999993</v>
      </c>
    </row>
    <row r="140" spans="3:4">
      <c r="C140">
        <v>66.226680000000002</v>
      </c>
      <c r="D140">
        <v>73.174899999999994</v>
      </c>
    </row>
    <row r="141" spans="3:4">
      <c r="C141">
        <v>85.888000000000005</v>
      </c>
      <c r="D141">
        <v>47.316040000000001</v>
      </c>
    </row>
    <row r="142" spans="3:4">
      <c r="C142">
        <v>70.89761</v>
      </c>
      <c r="D142">
        <v>36.433660000000003</v>
      </c>
    </row>
    <row r="143" spans="3:4">
      <c r="C143">
        <v>79.1678</v>
      </c>
      <c r="D143">
        <v>112.8613</v>
      </c>
    </row>
    <row r="144" spans="3:4">
      <c r="C144">
        <v>85.218490000000003</v>
      </c>
      <c r="D144">
        <v>57.773969999999998</v>
      </c>
    </row>
    <row r="145" spans="3:4">
      <c r="C145">
        <v>89.477590000000006</v>
      </c>
      <c r="D145">
        <v>92.695580000000007</v>
      </c>
    </row>
    <row r="146" spans="3:4">
      <c r="C146">
        <v>96.414240000000007</v>
      </c>
      <c r="D146">
        <v>54.289650000000002</v>
      </c>
    </row>
    <row r="147" spans="3:4">
      <c r="C147">
        <v>100.7702</v>
      </c>
      <c r="D147">
        <v>72.658770000000004</v>
      </c>
    </row>
    <row r="148" spans="3:4">
      <c r="C148">
        <v>89.020309999999995</v>
      </c>
      <c r="D148">
        <v>71.040369999999996</v>
      </c>
    </row>
    <row r="149" spans="3:4">
      <c r="C149">
        <v>85.206029999999998</v>
      </c>
      <c r="D149">
        <v>60.631070000000001</v>
      </c>
    </row>
    <row r="150" spans="3:4">
      <c r="C150">
        <v>87.124210000000005</v>
      </c>
      <c r="D150">
        <v>55.795499999999997</v>
      </c>
    </row>
    <row r="151" spans="3:4">
      <c r="C151">
        <v>73.613510000000005</v>
      </c>
      <c r="D151">
        <v>70.612679999999997</v>
      </c>
    </row>
    <row r="152" spans="3:4">
      <c r="C152">
        <v>87.027079999999998</v>
      </c>
      <c r="D152">
        <v>72.457179999999994</v>
      </c>
    </row>
    <row r="153" spans="3:4">
      <c r="C153">
        <v>71.588909999999998</v>
      </c>
      <c r="D153">
        <v>30.127849999999999</v>
      </c>
    </row>
    <row r="154" spans="3:4">
      <c r="C154">
        <v>61.78322</v>
      </c>
      <c r="D154">
        <v>50.328229999999998</v>
      </c>
    </row>
    <row r="155" spans="3:4">
      <c r="C155">
        <v>67.577709999999996</v>
      </c>
      <c r="D155">
        <v>57.699039999999997</v>
      </c>
    </row>
    <row r="156" spans="3:4">
      <c r="C156">
        <v>77.795490000000001</v>
      </c>
      <c r="D156">
        <v>48.811210000000003</v>
      </c>
    </row>
    <row r="157" spans="3:4">
      <c r="C157">
        <v>80.726070000000007</v>
      </c>
      <c r="D157">
        <v>11.995100000000001</v>
      </c>
    </row>
    <row r="158" spans="3:4">
      <c r="C158">
        <v>78.554270000000002</v>
      </c>
      <c r="D158">
        <v>65.491799999999998</v>
      </c>
    </row>
    <row r="159" spans="3:4">
      <c r="C159">
        <v>78.504310000000004</v>
      </c>
      <c r="D159">
        <v>81.369320000000002</v>
      </c>
    </row>
    <row r="160" spans="3:4">
      <c r="C160">
        <v>100.0395</v>
      </c>
      <c r="D160">
        <v>79.027280000000005</v>
      </c>
    </row>
    <row r="161" spans="3:4">
      <c r="C161">
        <v>84.492469999999997</v>
      </c>
      <c r="D161">
        <v>72.721260000000001</v>
      </c>
    </row>
    <row r="162" spans="3:4">
      <c r="C162">
        <v>88.216899999999995</v>
      </c>
      <c r="D162">
        <v>65.834530000000001</v>
      </c>
    </row>
    <row r="163" spans="3:4">
      <c r="C163">
        <v>70.682879999999997</v>
      </c>
      <c r="D163">
        <v>41.879130000000004</v>
      </c>
    </row>
    <row r="164" spans="3:4">
      <c r="C164">
        <v>70.865099999999998</v>
      </c>
      <c r="D164">
        <v>46.765880000000003</v>
      </c>
    </row>
    <row r="165" spans="3:4">
      <c r="C165">
        <v>75.738479999999996</v>
      </c>
      <c r="D165">
        <v>51.297040000000003</v>
      </c>
    </row>
    <row r="166" spans="3:4">
      <c r="C166">
        <v>88.500990000000002</v>
      </c>
      <c r="D166">
        <v>69.850250000000003</v>
      </c>
    </row>
    <row r="167" spans="3:4">
      <c r="C167">
        <v>70.294719999999998</v>
      </c>
      <c r="D167">
        <v>45.323410000000003</v>
      </c>
    </row>
    <row r="168" spans="3:4">
      <c r="C168">
        <v>96.038989999999998</v>
      </c>
      <c r="D168">
        <v>67.700729999999993</v>
      </c>
    </row>
    <row r="169" spans="3:4">
      <c r="C169">
        <v>99.907640000000001</v>
      </c>
      <c r="D169">
        <v>63.123730000000002</v>
      </c>
    </row>
    <row r="170" spans="3:4">
      <c r="C170">
        <v>104.5814</v>
      </c>
      <c r="D170">
        <v>77.343459999999993</v>
      </c>
    </row>
    <row r="171" spans="3:4">
      <c r="C171">
        <v>102.3788</v>
      </c>
      <c r="D171">
        <v>87.511719999999997</v>
      </c>
    </row>
    <row r="172" spans="3:4">
      <c r="C172">
        <v>95.210949999999997</v>
      </c>
      <c r="D172">
        <v>96.228340000000003</v>
      </c>
    </row>
    <row r="173" spans="3:4">
      <c r="C173">
        <v>93.584419999999994</v>
      </c>
      <c r="D173">
        <v>76.163669999999996</v>
      </c>
    </row>
    <row r="174" spans="3:4">
      <c r="C174">
        <v>96.689539999999994</v>
      </c>
      <c r="D174">
        <v>83.643150000000006</v>
      </c>
    </row>
    <row r="175" spans="3:4">
      <c r="C175">
        <v>86.336500000000001</v>
      </c>
      <c r="D175">
        <v>65.262360000000001</v>
      </c>
    </row>
    <row r="176" spans="3:4">
      <c r="C176">
        <v>83.957130000000006</v>
      </c>
      <c r="D176">
        <v>99.125550000000004</v>
      </c>
    </row>
    <row r="177" spans="3:4">
      <c r="C177">
        <v>84.879149999999996</v>
      </c>
      <c r="D177">
        <v>69.571479999999994</v>
      </c>
    </row>
    <row r="178" spans="3:4">
      <c r="C178">
        <v>32.377580000000002</v>
      </c>
      <c r="D178">
        <v>21.730119999999999</v>
      </c>
    </row>
    <row r="179" spans="3:4">
      <c r="C179">
        <v>32.12321</v>
      </c>
      <c r="D179">
        <v>34.440049999999999</v>
      </c>
    </row>
    <row r="180" spans="3:4">
      <c r="C180">
        <v>45.852159999999998</v>
      </c>
      <c r="D180">
        <v>58.363010000000003</v>
      </c>
    </row>
    <row r="181" spans="3:4">
      <c r="C181">
        <v>33.346969999999999</v>
      </c>
      <c r="D181">
        <v>59.837899999999998</v>
      </c>
    </row>
    <row r="182" spans="3:4">
      <c r="C182">
        <v>18.195650000000001</v>
      </c>
      <c r="D182">
        <v>21.619450000000001</v>
      </c>
    </row>
    <row r="183" spans="3:4">
      <c r="C183">
        <v>52.732849999999999</v>
      </c>
      <c r="D183">
        <v>57.443829999999998</v>
      </c>
    </row>
    <row r="184" spans="3:4">
      <c r="C184">
        <v>61.196820000000002</v>
      </c>
      <c r="D184">
        <v>49.642910000000001</v>
      </c>
    </row>
    <row r="185" spans="3:4">
      <c r="C185">
        <v>52.334690000000002</v>
      </c>
      <c r="D185">
        <v>45.085839999999997</v>
      </c>
    </row>
    <row r="186" spans="3:4">
      <c r="C186">
        <v>61.562159999999999</v>
      </c>
      <c r="D186">
        <v>66.766300000000001</v>
      </c>
    </row>
    <row r="187" spans="3:4">
      <c r="C187">
        <v>71.532799999999995</v>
      </c>
      <c r="D187">
        <v>60.30068</v>
      </c>
    </row>
    <row r="188" spans="3:4">
      <c r="C188">
        <v>43.332979999999999</v>
      </c>
      <c r="D188">
        <v>52.374420000000001</v>
      </c>
    </row>
    <row r="189" spans="3:4">
      <c r="C189">
        <v>48.855710000000002</v>
      </c>
      <c r="D189">
        <v>76.331090000000003</v>
      </c>
    </row>
    <row r="190" spans="3:4">
      <c r="C190">
        <v>42.371220000000001</v>
      </c>
      <c r="D190">
        <v>47.353409999999997</v>
      </c>
    </row>
    <row r="191" spans="3:4">
      <c r="C191">
        <v>61.639040000000001</v>
      </c>
      <c r="D191">
        <v>51.231810000000003</v>
      </c>
    </row>
    <row r="192" spans="3:4">
      <c r="C192">
        <v>48.538939999999997</v>
      </c>
      <c r="D192">
        <v>49.078220000000002</v>
      </c>
    </row>
    <row r="193" spans="3:4">
      <c r="C193">
        <v>62.665979999999998</v>
      </c>
      <c r="D193">
        <v>64.449579999999997</v>
      </c>
    </row>
    <row r="194" spans="3:4">
      <c r="C194">
        <v>57.538260000000001</v>
      </c>
      <c r="D194">
        <v>44.054200000000002</v>
      </c>
    </row>
    <row r="195" spans="3:4">
      <c r="C195">
        <v>56.558300000000003</v>
      </c>
      <c r="D195">
        <v>68.53707</v>
      </c>
    </row>
    <row r="196" spans="3:4">
      <c r="C196">
        <v>72.307869999999994</v>
      </c>
      <c r="D196">
        <v>57.174959999999999</v>
      </c>
    </row>
    <row r="197" spans="3:4">
      <c r="C197">
        <v>65.070880000000002</v>
      </c>
      <c r="D197">
        <v>112.37309999999999</v>
      </c>
    </row>
    <row r="198" spans="3:4">
      <c r="C198">
        <v>53.901029999999999</v>
      </c>
      <c r="D198">
        <v>51.280619999999999</v>
      </c>
    </row>
    <row r="199" spans="3:4">
      <c r="C199">
        <v>44.673369999999998</v>
      </c>
      <c r="D199">
        <v>48.11553</v>
      </c>
    </row>
    <row r="200" spans="3:4">
      <c r="C200">
        <v>42.38749</v>
      </c>
      <c r="D200">
        <v>88.353579999999994</v>
      </c>
    </row>
    <row r="201" spans="3:4">
      <c r="C201">
        <v>35.19511</v>
      </c>
      <c r="D201">
        <v>67.162480000000002</v>
      </c>
    </row>
    <row r="202" spans="3:4">
      <c r="C202">
        <v>38.073560000000001</v>
      </c>
      <c r="D202">
        <v>49.951619999999998</v>
      </c>
    </row>
    <row r="203" spans="3:4">
      <c r="C203">
        <v>61.882379999999998</v>
      </c>
      <c r="D203">
        <v>60.784770000000002</v>
      </c>
    </row>
    <row r="204" spans="3:4">
      <c r="C204">
        <v>59.095759999999999</v>
      </c>
      <c r="D204">
        <v>63.209330000000001</v>
      </c>
    </row>
    <row r="205" spans="3:4">
      <c r="C205">
        <v>60.410060000000001</v>
      </c>
      <c r="D205">
        <v>72.492739999999998</v>
      </c>
    </row>
    <row r="206" spans="3:4">
      <c r="C206">
        <v>52.983429999999998</v>
      </c>
      <c r="D206">
        <v>54.049590000000002</v>
      </c>
    </row>
    <row r="207" spans="3:4">
      <c r="C207">
        <v>61.154580000000003</v>
      </c>
      <c r="D207">
        <v>79.917500000000004</v>
      </c>
    </row>
    <row r="208" spans="3:4">
      <c r="C208">
        <v>99.176879999999997</v>
      </c>
      <c r="D208">
        <v>87.835700000000003</v>
      </c>
    </row>
    <row r="209" spans="3:4">
      <c r="C209">
        <v>93.243790000000004</v>
      </c>
      <c r="D209">
        <v>81.5745</v>
      </c>
    </row>
    <row r="210" spans="3:4">
      <c r="C210">
        <v>110.14830000000001</v>
      </c>
      <c r="D210">
        <v>79.901510000000002</v>
      </c>
    </row>
    <row r="211" spans="3:4">
      <c r="C211">
        <v>113.8789</v>
      </c>
      <c r="D211">
        <v>85.95147</v>
      </c>
    </row>
    <row r="212" spans="3:4">
      <c r="C212">
        <v>119.9149</v>
      </c>
      <c r="D212">
        <v>89.918390000000002</v>
      </c>
    </row>
    <row r="213" spans="3:4">
      <c r="C213">
        <v>48.53004</v>
      </c>
      <c r="D213">
        <v>28.170159999999999</v>
      </c>
    </row>
    <row r="214" spans="3:4">
      <c r="C214">
        <v>46.70467</v>
      </c>
      <c r="D214">
        <v>17.589659999999999</v>
      </c>
    </row>
    <row r="215" spans="3:4">
      <c r="C215">
        <v>46.89676</v>
      </c>
      <c r="D215">
        <v>38.861820000000002</v>
      </c>
    </row>
    <row r="216" spans="3:4">
      <c r="C216">
        <v>50.710659999999997</v>
      </c>
      <c r="D216">
        <v>33.950110000000002</v>
      </c>
    </row>
    <row r="217" spans="3:4">
      <c r="C217">
        <v>46.498910000000002</v>
      </c>
      <c r="D217">
        <v>28.264430000000001</v>
      </c>
    </row>
    <row r="218" spans="3:4">
      <c r="C218">
        <v>64.46557</v>
      </c>
      <c r="D218">
        <v>50.310540000000003</v>
      </c>
    </row>
    <row r="219" spans="3:4">
      <c r="C219">
        <v>64.951920000000001</v>
      </c>
      <c r="D219">
        <v>35.95796</v>
      </c>
    </row>
    <row r="220" spans="3:4">
      <c r="C220">
        <v>64.181430000000006</v>
      </c>
      <c r="D220">
        <v>41.270159999999997</v>
      </c>
    </row>
    <row r="221" spans="3:4">
      <c r="C221">
        <v>88.814329999999998</v>
      </c>
      <c r="D221">
        <v>70.445340000000002</v>
      </c>
    </row>
    <row r="222" spans="3:4">
      <c r="C222">
        <v>76.060810000000004</v>
      </c>
      <c r="D222">
        <v>62.861579999999996</v>
      </c>
    </row>
    <row r="223" spans="3:4">
      <c r="C223">
        <v>67.250470000000007</v>
      </c>
      <c r="D223">
        <v>60.294510000000002</v>
      </c>
    </row>
    <row r="224" spans="3:4">
      <c r="C224">
        <v>77.755669999999995</v>
      </c>
      <c r="D224">
        <v>40.298859999999998</v>
      </c>
    </row>
    <row r="225" spans="1:4">
      <c r="C225">
        <v>70.24033</v>
      </c>
      <c r="D225">
        <v>61.44312</v>
      </c>
    </row>
    <row r="226" spans="1:4">
      <c r="C226">
        <v>73.908090000000001</v>
      </c>
      <c r="D226">
        <v>63.606639999999999</v>
      </c>
    </row>
    <row r="227" spans="1:4">
      <c r="C227">
        <v>67.510840000000002</v>
      </c>
      <c r="D227">
        <v>57.473170000000003</v>
      </c>
    </row>
    <row r="229" spans="1:4">
      <c r="B229" t="s">
        <v>302</v>
      </c>
      <c r="C229" t="s">
        <v>303</v>
      </c>
      <c r="D229" t="s">
        <v>304</v>
      </c>
    </row>
    <row r="230" spans="1:4">
      <c r="A230" t="s">
        <v>2</v>
      </c>
      <c r="B230">
        <v>58.541930454545444</v>
      </c>
      <c r="C230">
        <v>62.804859831111138</v>
      </c>
      <c r="D230">
        <v>49.128219346666647</v>
      </c>
    </row>
    <row r="231" spans="1:4">
      <c r="A231" t="s">
        <v>56</v>
      </c>
      <c r="B231">
        <v>18.905220158840024</v>
      </c>
      <c r="C231">
        <v>26.68063366882954</v>
      </c>
      <c r="D231">
        <v>24.025173580525031</v>
      </c>
    </row>
    <row r="233" spans="1:4">
      <c r="A233" t="s">
        <v>305</v>
      </c>
      <c r="B233" t="s">
        <v>306</v>
      </c>
      <c r="C233" t="s">
        <v>307</v>
      </c>
    </row>
    <row r="234" spans="1:4">
      <c r="A234" t="s">
        <v>7</v>
      </c>
      <c r="B234">
        <v>6.2100000000000002E-2</v>
      </c>
      <c r="C234" t="s">
        <v>308</v>
      </c>
    </row>
    <row r="235" spans="1:4">
      <c r="A235" t="s">
        <v>8</v>
      </c>
      <c r="B235" t="s">
        <v>23</v>
      </c>
      <c r="C235" t="s">
        <v>28</v>
      </c>
    </row>
    <row r="236" spans="1:4">
      <c r="A236" t="s">
        <v>10</v>
      </c>
      <c r="B236" t="s">
        <v>24</v>
      </c>
      <c r="C236" t="s">
        <v>11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20"/>
  <sheetViews>
    <sheetView workbookViewId="0">
      <selection activeCell="L16" sqref="L16"/>
    </sheetView>
  </sheetViews>
  <sheetFormatPr baseColWidth="10" defaultRowHeight="16"/>
  <cols>
    <col min="2" max="2" width="32.5" customWidth="1"/>
  </cols>
  <sheetData>
    <row r="1" spans="1:2">
      <c r="A1" s="68" t="s">
        <v>220</v>
      </c>
    </row>
    <row r="4" spans="1:2">
      <c r="A4" s="11" t="s">
        <v>144</v>
      </c>
      <c r="B4" s="11"/>
    </row>
    <row r="5" spans="1:2" ht="19">
      <c r="A5" s="11">
        <v>1</v>
      </c>
      <c r="B5" s="13" t="s">
        <v>217</v>
      </c>
    </row>
    <row r="6" spans="1:2" ht="19">
      <c r="A6" s="11">
        <v>2</v>
      </c>
      <c r="B6" s="13" t="s">
        <v>217</v>
      </c>
    </row>
    <row r="7" spans="1:2" ht="19">
      <c r="A7" s="11">
        <v>3</v>
      </c>
      <c r="B7" s="13" t="s">
        <v>217</v>
      </c>
    </row>
    <row r="8" spans="1:2" ht="19">
      <c r="A8" s="11">
        <v>4</v>
      </c>
      <c r="B8" s="13" t="s">
        <v>217</v>
      </c>
    </row>
    <row r="9" spans="1:2" ht="20">
      <c r="A9" s="11">
        <v>5</v>
      </c>
      <c r="B9" s="13" t="s">
        <v>219</v>
      </c>
    </row>
    <row r="10" spans="1:2" ht="20">
      <c r="A10" s="11">
        <v>6</v>
      </c>
      <c r="B10" s="13" t="s">
        <v>219</v>
      </c>
    </row>
    <row r="11" spans="1:2" ht="20">
      <c r="A11" s="11">
        <v>7</v>
      </c>
      <c r="B11" s="13" t="s">
        <v>219</v>
      </c>
    </row>
    <row r="12" spans="1:2" ht="20">
      <c r="A12" s="11">
        <v>8</v>
      </c>
      <c r="B12" s="13" t="s">
        <v>219</v>
      </c>
    </row>
    <row r="13" spans="1:2" ht="20">
      <c r="A13" s="11">
        <v>9</v>
      </c>
      <c r="B13" s="13" t="s">
        <v>158</v>
      </c>
    </row>
    <row r="14" spans="1:2" ht="20">
      <c r="A14" s="11">
        <v>10</v>
      </c>
      <c r="B14" s="13" t="s">
        <v>158</v>
      </c>
    </row>
    <row r="15" spans="1:2" ht="20">
      <c r="A15" s="11">
        <v>11</v>
      </c>
      <c r="B15" s="13" t="s">
        <v>158</v>
      </c>
    </row>
    <row r="16" spans="1:2" ht="20">
      <c r="A16" s="11">
        <v>12</v>
      </c>
      <c r="B16" s="13" t="s">
        <v>158</v>
      </c>
    </row>
    <row r="17" spans="1:2" ht="20">
      <c r="A17" s="11">
        <v>13</v>
      </c>
      <c r="B17" s="13" t="s">
        <v>218</v>
      </c>
    </row>
    <row r="18" spans="1:2" ht="20">
      <c r="A18" s="11">
        <v>14</v>
      </c>
      <c r="B18" s="13" t="s">
        <v>218</v>
      </c>
    </row>
    <row r="19" spans="1:2" ht="20">
      <c r="A19" s="11">
        <v>15</v>
      </c>
      <c r="B19" s="13" t="s">
        <v>218</v>
      </c>
    </row>
    <row r="20" spans="1:2" ht="20">
      <c r="A20" s="11">
        <v>16</v>
      </c>
      <c r="B20" s="13" t="s">
        <v>218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15"/>
  <sheetViews>
    <sheetView workbookViewId="0">
      <selection activeCell="B43" sqref="B43"/>
    </sheetView>
  </sheetViews>
  <sheetFormatPr baseColWidth="10" defaultRowHeight="16"/>
  <cols>
    <col min="2" max="2" width="26.83203125" customWidth="1"/>
  </cols>
  <sheetData>
    <row r="1" spans="1:10">
      <c r="A1" s="68" t="s">
        <v>221</v>
      </c>
    </row>
    <row r="4" spans="1:10">
      <c r="A4" s="11" t="s">
        <v>144</v>
      </c>
    </row>
    <row r="5" spans="1:10" ht="19">
      <c r="A5" s="11">
        <v>1</v>
      </c>
      <c r="B5" s="13" t="s">
        <v>153</v>
      </c>
    </row>
    <row r="6" spans="1:10" ht="19">
      <c r="A6" s="11">
        <v>2</v>
      </c>
      <c r="B6" s="13" t="s">
        <v>217</v>
      </c>
      <c r="J6" s="13"/>
    </row>
    <row r="7" spans="1:10" ht="20">
      <c r="A7" s="11">
        <v>3</v>
      </c>
      <c r="B7" s="13" t="s">
        <v>155</v>
      </c>
      <c r="J7" s="13"/>
    </row>
    <row r="8" spans="1:10" ht="20">
      <c r="A8" s="11">
        <v>4</v>
      </c>
      <c r="B8" s="13" t="s">
        <v>219</v>
      </c>
      <c r="J8" s="13"/>
    </row>
    <row r="9" spans="1:10" ht="19">
      <c r="A9" s="11">
        <v>5</v>
      </c>
      <c r="B9" s="13" t="s">
        <v>223</v>
      </c>
    </row>
    <row r="10" spans="1:10" ht="19">
      <c r="A10" s="11">
        <v>6</v>
      </c>
      <c r="B10" s="13" t="s">
        <v>224</v>
      </c>
      <c r="J10" s="13"/>
    </row>
    <row r="11" spans="1:10" ht="20">
      <c r="A11" s="11">
        <v>7</v>
      </c>
      <c r="B11" s="66" t="s">
        <v>222</v>
      </c>
      <c r="J11" s="13"/>
    </row>
    <row r="12" spans="1:10" ht="20">
      <c r="A12" s="11">
        <v>8</v>
      </c>
      <c r="B12" s="66" t="s">
        <v>225</v>
      </c>
      <c r="J12" s="13"/>
    </row>
    <row r="13" spans="1:10">
      <c r="J13" s="13"/>
    </row>
    <row r="14" spans="1:10">
      <c r="J14" s="13"/>
    </row>
    <row r="15" spans="1:10">
      <c r="J15" s="13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12"/>
  <sheetViews>
    <sheetView workbookViewId="0">
      <selection activeCell="B22" sqref="B22"/>
    </sheetView>
  </sheetViews>
  <sheetFormatPr baseColWidth="10" defaultRowHeight="16"/>
  <cols>
    <col min="2" max="2" width="27" bestFit="1" customWidth="1"/>
  </cols>
  <sheetData>
    <row r="1" spans="1:2">
      <c r="A1" s="68" t="s">
        <v>226</v>
      </c>
    </row>
    <row r="4" spans="1:2">
      <c r="A4" s="67" t="s">
        <v>198</v>
      </c>
    </row>
    <row r="5" spans="1:2">
      <c r="A5" s="11">
        <v>1</v>
      </c>
      <c r="B5" s="13" t="s">
        <v>227</v>
      </c>
    </row>
    <row r="6" spans="1:2">
      <c r="A6" s="11">
        <v>2</v>
      </c>
      <c r="B6" s="13" t="s">
        <v>227</v>
      </c>
    </row>
    <row r="7" spans="1:2">
      <c r="A7" s="11">
        <v>3</v>
      </c>
      <c r="B7" s="13" t="s">
        <v>228</v>
      </c>
    </row>
    <row r="8" spans="1:2">
      <c r="A8" s="11">
        <v>4</v>
      </c>
      <c r="B8" s="13" t="s">
        <v>228</v>
      </c>
    </row>
    <row r="9" spans="1:2">
      <c r="A9" s="11">
        <v>5</v>
      </c>
      <c r="B9" s="13" t="s">
        <v>229</v>
      </c>
    </row>
    <row r="10" spans="1:2">
      <c r="A10" s="11">
        <v>6</v>
      </c>
      <c r="B10" s="13" t="s">
        <v>229</v>
      </c>
    </row>
    <row r="11" spans="1:2">
      <c r="A11" s="11">
        <v>7</v>
      </c>
      <c r="B11" s="13" t="s">
        <v>230</v>
      </c>
    </row>
    <row r="12" spans="1:2">
      <c r="A12" s="11">
        <v>8</v>
      </c>
      <c r="B12" s="13" t="s">
        <v>230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10"/>
  <sheetViews>
    <sheetView workbookViewId="0">
      <selection activeCell="B17" sqref="B17"/>
    </sheetView>
  </sheetViews>
  <sheetFormatPr baseColWidth="10" defaultRowHeight="16"/>
  <cols>
    <col min="2" max="2" width="20.6640625" customWidth="1"/>
  </cols>
  <sheetData>
    <row r="1" spans="1:2">
      <c r="A1" s="68" t="s">
        <v>231</v>
      </c>
    </row>
    <row r="4" spans="1:2">
      <c r="A4" s="11" t="s">
        <v>144</v>
      </c>
    </row>
    <row r="5" spans="1:2" ht="19">
      <c r="A5" s="11">
        <v>1</v>
      </c>
      <c r="B5" s="13" t="s">
        <v>153</v>
      </c>
    </row>
    <row r="6" spans="1:2" ht="19">
      <c r="A6" s="11">
        <v>2</v>
      </c>
      <c r="B6" s="13" t="s">
        <v>232</v>
      </c>
    </row>
    <row r="7" spans="1:2" ht="19">
      <c r="A7" s="11">
        <v>3</v>
      </c>
      <c r="B7" s="13" t="s">
        <v>233</v>
      </c>
    </row>
    <row r="8" spans="1:2" ht="19">
      <c r="A8" s="11">
        <v>4</v>
      </c>
      <c r="B8" s="13" t="s">
        <v>223</v>
      </c>
    </row>
    <row r="9" spans="1:2" ht="19">
      <c r="A9" s="11">
        <v>5</v>
      </c>
      <c r="B9" s="13" t="s">
        <v>234</v>
      </c>
    </row>
    <row r="10" spans="1:2">
      <c r="A10" s="11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9"/>
  <sheetViews>
    <sheetView workbookViewId="0">
      <selection activeCell="I39" sqref="I39"/>
    </sheetView>
  </sheetViews>
  <sheetFormatPr baseColWidth="10" defaultRowHeight="16"/>
  <cols>
    <col min="2" max="2" width="22.6640625" customWidth="1"/>
  </cols>
  <sheetData>
    <row r="1" spans="1:2">
      <c r="A1" s="68" t="s">
        <v>235</v>
      </c>
    </row>
    <row r="4" spans="1:2" ht="19">
      <c r="A4" s="11">
        <v>1</v>
      </c>
      <c r="B4" s="13" t="s">
        <v>153</v>
      </c>
    </row>
    <row r="5" spans="1:2" ht="19">
      <c r="A5" s="11">
        <v>2</v>
      </c>
      <c r="B5" s="13" t="s">
        <v>236</v>
      </c>
    </row>
    <row r="6" spans="1:2" ht="19">
      <c r="A6" s="11">
        <v>3</v>
      </c>
      <c r="B6" s="13" t="s">
        <v>237</v>
      </c>
    </row>
    <row r="7" spans="1:2" ht="19">
      <c r="A7" s="11">
        <v>4</v>
      </c>
      <c r="B7" s="13" t="s">
        <v>223</v>
      </c>
    </row>
    <row r="8" spans="1:2" ht="19">
      <c r="A8" s="11">
        <v>5</v>
      </c>
      <c r="B8" s="13" t="s">
        <v>238</v>
      </c>
    </row>
    <row r="9" spans="1:2" ht="19">
      <c r="A9" s="11">
        <v>6</v>
      </c>
      <c r="B9" s="13" t="s">
        <v>238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16"/>
  <sheetViews>
    <sheetView workbookViewId="0"/>
  </sheetViews>
  <sheetFormatPr baseColWidth="10" defaultRowHeight="16"/>
  <cols>
    <col min="2" max="2" width="29.1640625" customWidth="1"/>
  </cols>
  <sheetData>
    <row r="1" spans="1:2">
      <c r="A1" s="68" t="s">
        <v>520</v>
      </c>
    </row>
    <row r="4" spans="1:2">
      <c r="A4" s="11" t="s">
        <v>144</v>
      </c>
    </row>
    <row r="5" spans="1:2" ht="19">
      <c r="A5" s="11">
        <v>1</v>
      </c>
      <c r="B5" s="13" t="s">
        <v>153</v>
      </c>
    </row>
    <row r="6" spans="1:2" ht="19">
      <c r="A6" s="11">
        <v>2</v>
      </c>
      <c r="B6" s="13" t="s">
        <v>239</v>
      </c>
    </row>
    <row r="7" spans="1:2" ht="19">
      <c r="A7" s="11">
        <v>3</v>
      </c>
      <c r="B7" s="13" t="s">
        <v>240</v>
      </c>
    </row>
    <row r="8" spans="1:2" ht="20">
      <c r="A8" s="11">
        <v>4</v>
      </c>
      <c r="B8" s="13" t="s">
        <v>155</v>
      </c>
    </row>
    <row r="9" spans="1:2" ht="20">
      <c r="A9" s="11">
        <v>5</v>
      </c>
      <c r="B9" s="13" t="s">
        <v>241</v>
      </c>
    </row>
    <row r="10" spans="1:2" ht="20">
      <c r="A10" s="11">
        <v>6</v>
      </c>
      <c r="B10" s="13" t="s">
        <v>242</v>
      </c>
    </row>
    <row r="11" spans="1:2" ht="19">
      <c r="A11" s="11">
        <v>7</v>
      </c>
      <c r="B11" s="13" t="s">
        <v>223</v>
      </c>
    </row>
    <row r="12" spans="1:2" ht="19">
      <c r="A12" s="11">
        <v>8</v>
      </c>
      <c r="B12" s="13" t="s">
        <v>243</v>
      </c>
    </row>
    <row r="13" spans="1:2" ht="19">
      <c r="A13" s="11">
        <v>9</v>
      </c>
      <c r="B13" s="13" t="s">
        <v>244</v>
      </c>
    </row>
    <row r="14" spans="1:2" ht="20">
      <c r="A14" s="11">
        <v>10</v>
      </c>
      <c r="B14" s="66" t="s">
        <v>222</v>
      </c>
    </row>
    <row r="15" spans="1:2" ht="20">
      <c r="A15" s="11">
        <v>11</v>
      </c>
      <c r="B15" s="66" t="s">
        <v>245</v>
      </c>
    </row>
    <row r="16" spans="1:2" ht="20">
      <c r="A16" s="11">
        <v>12</v>
      </c>
      <c r="B16" s="66" t="s">
        <v>246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37</vt:i4>
      </vt:variant>
    </vt:vector>
  </HeadingPairs>
  <TitlesOfParts>
    <vt:vector size="37" baseType="lpstr">
      <vt:lpstr>Fig1a</vt:lpstr>
      <vt:lpstr>Fig1b</vt:lpstr>
      <vt:lpstr>Fig1d</vt:lpstr>
      <vt:lpstr>Fig1e</vt:lpstr>
      <vt:lpstr>Fig1f</vt:lpstr>
      <vt:lpstr>Fig1g</vt:lpstr>
      <vt:lpstr>Fig1h</vt:lpstr>
      <vt:lpstr>Fig2a</vt:lpstr>
      <vt:lpstr>Fig.2b</vt:lpstr>
      <vt:lpstr>Fig4a</vt:lpstr>
      <vt:lpstr>Fig4b</vt:lpstr>
      <vt:lpstr>Fig.4c</vt:lpstr>
      <vt:lpstr>Fig4d</vt:lpstr>
      <vt:lpstr>Fig4e</vt:lpstr>
      <vt:lpstr>Fig 4g</vt:lpstr>
      <vt:lpstr>Fig 4h</vt:lpstr>
      <vt:lpstr>Fig 4i</vt:lpstr>
      <vt:lpstr>Fig.4j</vt:lpstr>
      <vt:lpstr>Fig5c</vt:lpstr>
      <vt:lpstr>Fig5e</vt:lpstr>
      <vt:lpstr>Fig.5g</vt:lpstr>
      <vt:lpstr>Fig. 5f</vt:lpstr>
      <vt:lpstr>SupFig1c</vt:lpstr>
      <vt:lpstr>SupFig1f</vt:lpstr>
      <vt:lpstr>SupFig1g</vt:lpstr>
      <vt:lpstr>Sup Fig1h</vt:lpstr>
      <vt:lpstr>SupFig1i</vt:lpstr>
      <vt:lpstr>SupFig2a</vt:lpstr>
      <vt:lpstr>SupFig2b</vt:lpstr>
      <vt:lpstr>Sup Fig2d</vt:lpstr>
      <vt:lpstr>SupFig2f</vt:lpstr>
      <vt:lpstr>Sup Fig3c</vt:lpstr>
      <vt:lpstr>Sup Fig 4a</vt:lpstr>
      <vt:lpstr>Sup Fig 4b</vt:lpstr>
      <vt:lpstr>Sup Fig4c</vt:lpstr>
      <vt:lpstr>Sup Fig 4d</vt:lpstr>
      <vt:lpstr>Sup Fig4h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marie-claude geoffroy</dc:creator>
  <cp:lastModifiedBy>Valerie Lallemand</cp:lastModifiedBy>
  <dcterms:created xsi:type="dcterms:W3CDTF">2022-03-04T15:35:33Z</dcterms:created>
  <dcterms:modified xsi:type="dcterms:W3CDTF">2022-09-01T09:44:10Z</dcterms:modified>
</cp:coreProperties>
</file>