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3_ncr:1_{C80EA964-B755-4BBB-B9D8-EE035BE2E7AF}" xr6:coauthVersionLast="46" xr6:coauthVersionMax="46" xr10:uidLastSave="{00000000-0000-0000-0000-000000000000}"/>
  <bookViews>
    <workbookView xWindow="-25320" yWindow="270" windowWidth="25440" windowHeight="15390" xr2:uid="{00000000-000D-0000-FFFF-FFFF00000000}"/>
  </bookViews>
  <sheets>
    <sheet name="Sheet1 " sheetId="2" r:id="rId1"/>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52" i="2" l="1"/>
  <c r="E49" i="2" s="1"/>
  <c r="B51" i="2"/>
  <c r="B50" i="2"/>
  <c r="E50" i="2" s="1"/>
  <c r="B49" i="2"/>
  <c r="B48" i="2"/>
  <c r="B52" i="2" s="1"/>
  <c r="D52" i="2" l="1"/>
  <c r="D49" i="2"/>
  <c r="D51" i="2"/>
  <c r="D50" i="2"/>
  <c r="D48" i="2"/>
  <c r="E48" i="2"/>
  <c r="D41" i="2"/>
  <c r="E39" i="2"/>
  <c r="E40" i="2"/>
  <c r="D34" i="2"/>
  <c r="E32" i="2"/>
  <c r="E33" i="2"/>
  <c r="D20" i="2"/>
  <c r="E18" i="2" s="1"/>
  <c r="B7" i="2"/>
  <c r="B8" i="2"/>
  <c r="E9" i="2"/>
  <c r="D27" i="2"/>
  <c r="E26" i="2" s="1"/>
  <c r="B6" i="2"/>
  <c r="B9" i="2" s="1"/>
  <c r="E25" i="2" l="1"/>
  <c r="E19" i="2"/>
</calcChain>
</file>

<file path=xl/sharedStrings.xml><?xml version="1.0" encoding="utf-8"?>
<sst xmlns="http://schemas.openxmlformats.org/spreadsheetml/2006/main" count="63" uniqueCount="30">
  <si>
    <t xml:space="preserve">Naive </t>
  </si>
  <si>
    <t>Bystander</t>
  </si>
  <si>
    <t>Infected</t>
  </si>
  <si>
    <t>Calculation of percentages of cells in the different clusters of the single cell sequencing data</t>
  </si>
  <si>
    <t>Sum</t>
  </si>
  <si>
    <t>2. Calculation of the percentages of cells that are infected in a particular cluster</t>
  </si>
  <si>
    <t>Percent of cells in the infected sample</t>
  </si>
  <si>
    <t>1. Total number of cells in the samples.</t>
  </si>
  <si>
    <t xml:space="preserve">Number of cells </t>
  </si>
  <si>
    <t xml:space="preserve">1727 cells in total passed quality control. </t>
  </si>
  <si>
    <t xml:space="preserve">1014 cells from the infected sample passed quality control </t>
  </si>
  <si>
    <t>Number of cells</t>
  </si>
  <si>
    <t xml:space="preserve">10% of cells in the cluster "Progenitor cells" (Cluster 3) are infected. 90% are bystander cells. </t>
  </si>
  <si>
    <t>Percent of total cells</t>
  </si>
  <si>
    <t>Cluster 3: Progenitor cells</t>
  </si>
  <si>
    <r>
      <t xml:space="preserve">After single cell sequencing, data was analyzed by RaceID. A total of 4 clusters were identified. Based on the expression of marker genes, 3 of these clusters were identified as progenitor cells (1 progenitor cells cluster and 2 pit cell progenitors- I and II) and 1 cluster was identified as mature pit cells. To adress, whether </t>
    </r>
    <r>
      <rPr>
        <i/>
        <sz val="11"/>
        <color theme="1"/>
        <rFont val="Calibri"/>
        <family val="2"/>
        <scheme val="minor"/>
      </rPr>
      <t>H. pylori</t>
    </r>
    <r>
      <rPr>
        <sz val="11"/>
        <color theme="1"/>
        <rFont val="Calibri"/>
        <family val="2"/>
        <scheme val="minor"/>
      </rPr>
      <t xml:space="preserve"> infection would be more prominent in a particular cluster, percentages of infected cells in each cluster were calculated.</t>
    </r>
  </si>
  <si>
    <t>Cluster 1: Pit cell progenitors I</t>
  </si>
  <si>
    <t xml:space="preserve">25% of cells in the cluster "Pit cell progenitors I" (Cluster 1) are infected. 75% are bystander cells. </t>
  </si>
  <si>
    <t xml:space="preserve">26% of cells in the cluster "Pit cell progenitors II" (Cluster 2) are infected. 74% are bystander cells. </t>
  </si>
  <si>
    <t>Cluster 2: Pit cell progenitors II</t>
  </si>
  <si>
    <t>Cluster 4: Differenciated pit cells</t>
  </si>
  <si>
    <t xml:space="preserve">65% of cells in the cluster "Differenciated pit cells" (Cluster 4) are infected. 35% are bystander cells. </t>
  </si>
  <si>
    <t>3. Calculation of distribution of cells per cluster</t>
  </si>
  <si>
    <r>
      <t xml:space="preserve">Human gastric organoid derived monolayers were either left untreated or infected with </t>
    </r>
    <r>
      <rPr>
        <i/>
        <sz val="11"/>
        <color theme="1"/>
        <rFont val="Calibri"/>
        <family val="2"/>
        <scheme val="minor"/>
      </rPr>
      <t>H. pylori</t>
    </r>
    <r>
      <rPr>
        <sz val="11"/>
        <color theme="1"/>
        <rFont val="Calibri"/>
        <family val="2"/>
        <scheme val="minor"/>
      </rPr>
      <t xml:space="preserve"> expressing GFP at an MOI of 1. Six hours after infection, cells were sorted for the GFP signal and subjected to single cell sequencing. The table presents numbers of cells that passed quality control (QC). Samples are: "Naive" (= untreated), "Infected" (GFP-positive), and "bystander" (GFP-negative cells sorted from an infected sample). </t>
    </r>
  </si>
  <si>
    <t xml:space="preserve"> Differenciated pit cells represent 8% of all cells in the 2D monolayers. </t>
  </si>
  <si>
    <t>Percent of pit cells</t>
  </si>
  <si>
    <t>Pit cell progenitors I</t>
  </si>
  <si>
    <t>Pit cell progenitors II</t>
  </si>
  <si>
    <t>Differenciated pit cells</t>
  </si>
  <si>
    <t>Progenitor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</si>
</sst>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color theme="8"/>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i/>
      <sz val="11"/>
      <color theme="1"/>
      <name val="Calibri"/>
      <family val="2"/>
      <scheme val="minor"/>
    </font>
  </fonts>
  <fills count="4">
    <fill>
      <patternFill patternType="none"/>
    </fill>
    <fill>
      <patternFill patternType="gray125"/>
    </fill>
    <fill>
      <patternFill patternType="solid">
        <fgColor rgb="FFF8FFE2"/>
        <bgColor indexed="64"/>
      </patternFill>
    </fill>
    <fill>
      <patternFill patternType="solid">
        <fgColor rgb="FFF8FFE2"/>
        <bgColor rgb="FF000000"/>
      </patternFill>
    </fill>
  </fills>
  <borders count="6">
    <border>
      <left/>
      <right/>
      <top/>
      <bottom/>
      <diagonal/>
    </border>
    <border>
      <left/>
      <right/>
      <top style="thin">
        <color auto="1"/>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s>
  <cellStyleXfs count="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Fill="1"/>
    <xf numFmtId="9" fontId="0" fillId="0" borderId="0" xfId="0" applyNumberFormat="1"/>
    <xf numFmtId="9" fontId="0" fillId="0" borderId="0" xfId="0" applyNumberFormat="1" applyFill="1"/>
    <xf numFmtId="0" fontId="2" fillId="0" borderId="0" xfId="0" applyFont="1"/>
    <xf numFmtId="0" fontId="0" fillId="0" borderId="0" xfId="0" applyAlignment="1">
      <alignment horizontal="center" vertical="center" wrapText="1"/>
    </xf>
    <xf numFmtId="0" fontId="2" fillId="0" borderId="0" xfId="0" applyFont="1" applyAlignment="1">
      <alignment wrapText="1"/>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Border="1"/>
    <xf numFmtId="0" fontId="0" fillId="0" borderId="0" xfId="0" applyBorder="1"/>
    <xf numFmtId="0" fontId="0" fillId="0" borderId="0" xfId="0" applyFont="1" applyBorder="1"/>
    <xf numFmtId="0" fontId="0" fillId="2" borderId="0" xfId="0" applyFill="1"/>
    <xf numFmtId="0" fontId="0" fillId="2" borderId="0" xfId="0" applyFill="1" applyAlignment="1">
      <alignment horizontal="center"/>
    </xf>
    <xf numFmtId="9" fontId="0" fillId="2" borderId="1" xfId="0" applyNumberFormat="1" applyFill="1" applyBorder="1"/>
    <xf numFmtId="0" fontId="0" fillId="2" borderId="1" xfId="0" applyFill="1" applyBorder="1" applyAlignment="1">
      <alignment horizontal="center"/>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3" xfId="0" applyFill="1" applyBorder="1"/>
    <xf numFmtId="0" fontId="2" fillId="2" borderId="3" xfId="0" applyFont="1" applyFill="1" applyBorder="1"/>
    <xf numFmtId="9" fontId="0" fillId="2" borderId="5" xfId="0" applyNumberFormat="1" applyFill="1" applyBorder="1"/>
    <xf numFmtId="0" fontId="0" fillId="2" borderId="4" xfId="0" applyFill="1" applyBorder="1"/>
    <xf numFmtId="0" fontId="2" fillId="2" borderId="2" xfId="0" applyFont="1" applyFill="1" applyBorder="1" applyAlignment="1">
      <alignment wrapText="1"/>
    </xf>
    <xf numFmtId="0" fontId="0" fillId="2" borderId="0" xfId="0" applyFill="1" applyAlignment="1">
      <alignment horizontal="center" vertical="center" wrapText="1"/>
    </xf>
    <xf numFmtId="0" fontId="2" fillId="2" borderId="4" xfId="0" applyFont="1" applyFill="1" applyBorder="1"/>
    <xf numFmtId="0" fontId="2" fillId="2" borderId="2" xfId="0" applyFont="1" applyFill="1" applyBorder="1" applyAlignment="1">
      <alignment horizontal="center" vertical="center" wrapText="1"/>
    </xf>
    <xf numFmtId="9" fontId="0" fillId="2" borderId="0" xfId="1" applyFont="1" applyFill="1"/>
    <xf numFmtId="9" fontId="0" fillId="2" borderId="2" xfId="1" applyFont="1" applyFill="1" applyBorder="1"/>
    <xf numFmtId="0" fontId="0" fillId="2" borderId="5" xfId="0" applyFont="1" applyFill="1" applyBorder="1"/>
    <xf numFmtId="0" fontId="0" fillId="2" borderId="1" xfId="0" applyFill="1" applyBorder="1"/>
    <xf numFmtId="0" fontId="0" fillId="2" borderId="1" xfId="0" applyFont="1" applyFill="1" applyBorder="1"/>
    <xf numFmtId="9" fontId="0" fillId="2" borderId="0" xfId="0" applyNumberFormat="1" applyFill="1"/>
    <xf numFmtId="0" fontId="2" fillId="2" borderId="3" xfId="0" applyFont="1" applyFill="1" applyBorder="1" applyAlignment="1">
      <alignment horizontal="left" vertical="center" wrapText="1"/>
    </xf>
    <xf numFmtId="10" fontId="0" fillId="2" borderId="1" xfId="0" applyNumberFormat="1" applyFill="1" applyBorder="1"/>
    <xf numFmtId="0" fontId="0" fillId="2" borderId="5" xfId="0" applyFill="1" applyBorder="1" applyAlignment="1">
      <alignment wrapText="1"/>
    </xf>
    <xf numFmtId="0" fontId="2" fillId="2" borderId="0" xfId="0" applyFont="1" applyFill="1" applyAlignment="1">
      <alignment horizontal="center" vertical="center" wrapText="1"/>
    </xf>
    <xf numFmtId="0" fontId="0" fillId="2" borderId="0" xfId="0" applyFill="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7" fillId="3" borderId="0" xfId="0" applyFont="1" applyFill="1" applyAlignment="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Percent" xfId="1" builtinId="5"/>
  </cellStyles>
  <dxfs count="0"/>
  <tableStyles count="0" defaultTableStyle="TableStyleMedium2" defaultPivotStyle="PivotStyleLight16"/>
  <colors>
    <mruColors>
      <color rgb="FFF8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topLeftCell="A25" zoomScale="131" workbookViewId="0">
      <selection activeCell="I49" sqref="I49"/>
    </sheetView>
  </sheetViews>
  <sheetFormatPr defaultColWidth="8.81640625" defaultRowHeight="14.5" x14ac:dyDescent="0.35"/>
  <cols>
    <col min="1" max="1" width="20.08984375" style="5" customWidth="1"/>
    <col min="2" max="2" width="15.1796875" style="4" customWidth="1"/>
    <col min="3" max="3" width="14.81640625" customWidth="1"/>
    <col min="4" max="4" width="15.81640625" style="1" bestFit="1" customWidth="1"/>
    <col min="5" max="5" width="16.453125" customWidth="1"/>
    <col min="6" max="6" width="9.453125" bestFit="1" customWidth="1"/>
    <col min="9" max="9" width="18.453125" bestFit="1" customWidth="1"/>
  </cols>
  <sheetData>
    <row r="1" spans="1:9" ht="34" customHeight="1" x14ac:dyDescent="0.35">
      <c r="A1" s="37" t="s">
        <v>3</v>
      </c>
      <c r="B1" s="37"/>
      <c r="C1" s="37"/>
      <c r="D1" s="37"/>
      <c r="E1" s="37"/>
      <c r="F1" s="37"/>
      <c r="G1" s="37"/>
      <c r="H1" s="37"/>
      <c r="I1" s="37"/>
    </row>
    <row r="2" spans="1:9" ht="34" customHeight="1" x14ac:dyDescent="0.35">
      <c r="A2" s="37" t="s">
        <v>7</v>
      </c>
      <c r="B2" s="37"/>
      <c r="C2" s="37"/>
      <c r="D2" s="37"/>
      <c r="E2" s="37"/>
      <c r="F2" s="37"/>
      <c r="G2" s="37"/>
      <c r="H2" s="37"/>
      <c r="I2" s="37"/>
    </row>
    <row r="3" spans="1:9" ht="55" customHeight="1" x14ac:dyDescent="0.35">
      <c r="A3" s="38" t="s">
        <v>23</v>
      </c>
      <c r="B3" s="38"/>
      <c r="C3" s="38"/>
      <c r="D3" s="38"/>
      <c r="E3" s="38"/>
      <c r="F3" s="38"/>
      <c r="G3" s="38"/>
      <c r="H3" s="38"/>
      <c r="I3" s="38"/>
    </row>
    <row r="4" spans="1:9" ht="47" customHeight="1" x14ac:dyDescent="0.35">
      <c r="A4" s="36" t="s">
        <v>9</v>
      </c>
      <c r="B4" s="36"/>
      <c r="C4" s="8"/>
      <c r="D4" s="36" t="s">
        <v>10</v>
      </c>
      <c r="E4" s="36"/>
      <c r="F4" s="8"/>
      <c r="G4" s="8"/>
      <c r="H4" s="8"/>
      <c r="I4" s="8"/>
    </row>
    <row r="5" spans="1:9" x14ac:dyDescent="0.35">
      <c r="A5" s="21"/>
      <c r="B5" s="22" t="s">
        <v>8</v>
      </c>
      <c r="D5" s="21"/>
      <c r="E5" s="22" t="s">
        <v>8</v>
      </c>
    </row>
    <row r="6" spans="1:9" x14ac:dyDescent="0.35">
      <c r="A6" s="19" t="s">
        <v>0</v>
      </c>
      <c r="B6" s="13">
        <f>C38+C24+C17+C31</f>
        <v>713</v>
      </c>
      <c r="D6" s="18"/>
      <c r="E6" s="12"/>
    </row>
    <row r="7" spans="1:9" x14ac:dyDescent="0.35">
      <c r="A7" s="19" t="s">
        <v>1</v>
      </c>
      <c r="B7" s="13">
        <f>C39+C25+C18+C32</f>
        <v>742</v>
      </c>
      <c r="D7" s="19" t="s">
        <v>1</v>
      </c>
      <c r="E7" s="13">
        <v>742</v>
      </c>
    </row>
    <row r="8" spans="1:9" x14ac:dyDescent="0.35">
      <c r="A8" s="19" t="s">
        <v>2</v>
      </c>
      <c r="B8" s="13">
        <f>C40+C26+C19+C33</f>
        <v>272</v>
      </c>
      <c r="D8" s="19" t="s">
        <v>2</v>
      </c>
      <c r="E8" s="16">
        <v>272</v>
      </c>
    </row>
    <row r="9" spans="1:9" x14ac:dyDescent="0.35">
      <c r="A9" s="20" t="s">
        <v>4</v>
      </c>
      <c r="B9" s="15">
        <f>SUM(B6:B8)</f>
        <v>1727</v>
      </c>
      <c r="D9" s="20" t="s">
        <v>4</v>
      </c>
      <c r="E9" s="17">
        <f>SUM(B7, B8)</f>
        <v>1014</v>
      </c>
    </row>
    <row r="12" spans="1:9" ht="15.5" x14ac:dyDescent="0.35">
      <c r="A12" s="37" t="s">
        <v>5</v>
      </c>
      <c r="B12" s="37"/>
      <c r="C12" s="37"/>
      <c r="D12" s="37"/>
      <c r="E12" s="37"/>
      <c r="F12" s="37"/>
      <c r="G12" s="37"/>
      <c r="H12" s="37"/>
      <c r="I12" s="37"/>
    </row>
    <row r="13" spans="1:9" ht="47.5" customHeight="1" x14ac:dyDescent="0.35">
      <c r="A13" s="38" t="s">
        <v>15</v>
      </c>
      <c r="B13" s="38"/>
      <c r="C13" s="38"/>
      <c r="D13" s="38"/>
      <c r="E13" s="38"/>
      <c r="F13" s="38"/>
      <c r="G13" s="38"/>
      <c r="H13" s="38"/>
      <c r="I13" s="38"/>
    </row>
    <row r="15" spans="1:9" ht="38" customHeight="1" x14ac:dyDescent="0.35">
      <c r="A15" s="36" t="s">
        <v>17</v>
      </c>
      <c r="B15" s="36"/>
      <c r="C15" s="36"/>
      <c r="D15" s="36"/>
      <c r="E15" s="36"/>
    </row>
    <row r="16" spans="1:9" ht="43.5" x14ac:dyDescent="0.35">
      <c r="A16" s="23"/>
      <c r="B16" s="24"/>
      <c r="C16" s="22" t="s">
        <v>11</v>
      </c>
      <c r="D16" s="22" t="s">
        <v>11</v>
      </c>
      <c r="E16" s="25" t="s">
        <v>6</v>
      </c>
    </row>
    <row r="17" spans="1:14" x14ac:dyDescent="0.35">
      <c r="A17" s="35" t="s">
        <v>16</v>
      </c>
      <c r="B17" s="19" t="s">
        <v>0</v>
      </c>
      <c r="C17" s="12">
        <v>182</v>
      </c>
      <c r="D17" s="12"/>
      <c r="E17" s="26"/>
    </row>
    <row r="18" spans="1:14" x14ac:dyDescent="0.35">
      <c r="A18" s="35"/>
      <c r="B18" s="19" t="s">
        <v>1</v>
      </c>
      <c r="C18" s="12">
        <v>272</v>
      </c>
      <c r="D18" s="12">
        <v>272</v>
      </c>
      <c r="E18" s="26">
        <f>C18/D20</f>
        <v>0.74725274725274726</v>
      </c>
    </row>
    <row r="19" spans="1:14" x14ac:dyDescent="0.35">
      <c r="A19" s="35"/>
      <c r="B19" s="19" t="s">
        <v>2</v>
      </c>
      <c r="C19" s="12">
        <v>92</v>
      </c>
      <c r="D19" s="12">
        <v>92</v>
      </c>
      <c r="E19" s="27">
        <f>C19/D20</f>
        <v>0.25274725274725274</v>
      </c>
    </row>
    <row r="20" spans="1:14" x14ac:dyDescent="0.35">
      <c r="A20" s="23"/>
      <c r="B20" s="28" t="s">
        <v>4</v>
      </c>
      <c r="C20" s="29"/>
      <c r="D20" s="30">
        <f>SUM(C18:C19)</f>
        <v>364</v>
      </c>
      <c r="E20" s="31"/>
    </row>
    <row r="21" spans="1:14" ht="15" customHeight="1" x14ac:dyDescent="0.35">
      <c r="D21" s="3"/>
      <c r="E21" s="3"/>
      <c r="N21" s="2"/>
    </row>
    <row r="22" spans="1:14" ht="30" customHeight="1" x14ac:dyDescent="0.35">
      <c r="A22" s="39" t="s">
        <v>18</v>
      </c>
      <c r="B22" s="39"/>
      <c r="C22" s="39"/>
      <c r="D22" s="39"/>
      <c r="E22" s="39"/>
      <c r="N22" s="2"/>
    </row>
    <row r="23" spans="1:14" ht="43.5" x14ac:dyDescent="0.35">
      <c r="A23" s="23"/>
      <c r="B23" s="24"/>
      <c r="C23" s="22" t="s">
        <v>11</v>
      </c>
      <c r="D23" s="22" t="s">
        <v>11</v>
      </c>
      <c r="E23" s="25" t="s">
        <v>6</v>
      </c>
      <c r="N23" s="2"/>
    </row>
    <row r="24" spans="1:14" x14ac:dyDescent="0.35">
      <c r="A24" s="35" t="s">
        <v>19</v>
      </c>
      <c r="B24" s="19" t="s">
        <v>0</v>
      </c>
      <c r="C24" s="12">
        <v>246</v>
      </c>
      <c r="D24" s="26"/>
      <c r="E24" s="26"/>
      <c r="N24" s="2"/>
    </row>
    <row r="25" spans="1:14" x14ac:dyDescent="0.35">
      <c r="A25" s="35"/>
      <c r="B25" s="19" t="s">
        <v>1</v>
      </c>
      <c r="C25" s="12">
        <v>236</v>
      </c>
      <c r="D25" s="12">
        <v>236</v>
      </c>
      <c r="E25" s="26">
        <f>C25/D27</f>
        <v>0.74447949526813884</v>
      </c>
      <c r="N25" s="2"/>
    </row>
    <row r="26" spans="1:14" x14ac:dyDescent="0.35">
      <c r="A26" s="35"/>
      <c r="B26" s="19" t="s">
        <v>2</v>
      </c>
      <c r="C26" s="12">
        <v>81</v>
      </c>
      <c r="D26" s="12">
        <v>81</v>
      </c>
      <c r="E26" s="26">
        <f>C26/D27</f>
        <v>0.25552050473186122</v>
      </c>
      <c r="K26" s="2"/>
      <c r="N26" s="2"/>
    </row>
    <row r="27" spans="1:14" x14ac:dyDescent="0.35">
      <c r="A27" s="23"/>
      <c r="B27" s="28" t="s">
        <v>4</v>
      </c>
      <c r="C27" s="29"/>
      <c r="D27" s="29">
        <f>SUM(C25:C26)</f>
        <v>317</v>
      </c>
      <c r="E27" s="14"/>
      <c r="K27" s="2"/>
      <c r="N27" s="2"/>
    </row>
    <row r="28" spans="1:14" x14ac:dyDescent="0.35">
      <c r="D28" s="3"/>
      <c r="E28" s="3"/>
      <c r="H28" s="2"/>
      <c r="K28" s="2"/>
      <c r="N28" s="2"/>
    </row>
    <row r="29" spans="1:14" ht="15" customHeight="1" x14ac:dyDescent="0.35">
      <c r="A29" s="39" t="s">
        <v>12</v>
      </c>
      <c r="B29" s="39"/>
      <c r="C29" s="39"/>
      <c r="D29" s="39"/>
      <c r="E29" s="39"/>
      <c r="H29" s="2"/>
      <c r="K29" s="2"/>
      <c r="N29" s="2"/>
    </row>
    <row r="30" spans="1:14" ht="43.5" x14ac:dyDescent="0.35">
      <c r="A30" s="23"/>
      <c r="B30" s="24"/>
      <c r="C30" s="22" t="s">
        <v>11</v>
      </c>
      <c r="D30" s="22" t="s">
        <v>11</v>
      </c>
      <c r="E30" s="25" t="s">
        <v>6</v>
      </c>
      <c r="H30" s="2"/>
      <c r="K30" s="2"/>
      <c r="N30" s="2"/>
    </row>
    <row r="31" spans="1:14" x14ac:dyDescent="0.35">
      <c r="A31" s="35" t="s">
        <v>14</v>
      </c>
      <c r="B31" s="19" t="s">
        <v>0</v>
      </c>
      <c r="C31" s="12">
        <v>264</v>
      </c>
      <c r="D31" s="26"/>
      <c r="E31" s="26"/>
      <c r="H31" s="2"/>
      <c r="K31" s="2"/>
      <c r="N31" s="2"/>
    </row>
    <row r="32" spans="1:14" x14ac:dyDescent="0.35">
      <c r="A32" s="35"/>
      <c r="B32" s="19" t="s">
        <v>1</v>
      </c>
      <c r="C32" s="12">
        <v>192</v>
      </c>
      <c r="D32" s="12">
        <v>192</v>
      </c>
      <c r="E32" s="26">
        <f>D32/D34</f>
        <v>0.89719626168224298</v>
      </c>
      <c r="H32" s="2"/>
      <c r="K32" s="2"/>
      <c r="N32" s="2"/>
    </row>
    <row r="33" spans="1:14" x14ac:dyDescent="0.35">
      <c r="A33" s="35"/>
      <c r="B33" s="19" t="s">
        <v>2</v>
      </c>
      <c r="C33" s="12">
        <v>22</v>
      </c>
      <c r="D33" s="12">
        <v>22</v>
      </c>
      <c r="E33" s="26">
        <f>D33/D34</f>
        <v>0.10280373831775701</v>
      </c>
      <c r="H33" s="2"/>
      <c r="K33" s="2"/>
      <c r="N33" s="2"/>
    </row>
    <row r="34" spans="1:14" x14ac:dyDescent="0.35">
      <c r="A34" s="23"/>
      <c r="B34" s="28" t="s">
        <v>4</v>
      </c>
      <c r="C34" s="29"/>
      <c r="D34" s="29">
        <f>SUM(D32:D33)</f>
        <v>214</v>
      </c>
      <c r="E34" s="14"/>
      <c r="H34" s="2"/>
      <c r="K34" s="2"/>
      <c r="N34" s="2"/>
    </row>
    <row r="35" spans="1:14" x14ac:dyDescent="0.35">
      <c r="D35" s="3"/>
      <c r="E35" s="3"/>
      <c r="H35" s="2"/>
      <c r="K35" s="2"/>
      <c r="N35" s="2"/>
    </row>
    <row r="36" spans="1:14" ht="15" customHeight="1" x14ac:dyDescent="0.35">
      <c r="A36" s="39" t="s">
        <v>21</v>
      </c>
      <c r="B36" s="39"/>
      <c r="C36" s="39"/>
      <c r="D36" s="39"/>
      <c r="E36" s="39"/>
      <c r="H36" s="2"/>
      <c r="K36" s="2"/>
      <c r="N36" s="2"/>
    </row>
    <row r="37" spans="1:14" ht="43.5" x14ac:dyDescent="0.35">
      <c r="A37" s="23"/>
      <c r="B37" s="24"/>
      <c r="C37" s="22" t="s">
        <v>11</v>
      </c>
      <c r="D37" s="22" t="s">
        <v>11</v>
      </c>
      <c r="E37" s="25" t="s">
        <v>6</v>
      </c>
      <c r="H37" s="2"/>
      <c r="K37" s="2"/>
      <c r="N37" s="2"/>
    </row>
    <row r="38" spans="1:14" x14ac:dyDescent="0.35">
      <c r="A38" s="35" t="s">
        <v>20</v>
      </c>
      <c r="B38" s="19" t="s">
        <v>0</v>
      </c>
      <c r="C38" s="12">
        <v>21</v>
      </c>
      <c r="D38" s="26"/>
      <c r="E38" s="26"/>
      <c r="H38" s="2"/>
      <c r="K38" s="2"/>
      <c r="N38" s="2"/>
    </row>
    <row r="39" spans="1:14" x14ac:dyDescent="0.35">
      <c r="A39" s="35"/>
      <c r="B39" s="19" t="s">
        <v>1</v>
      </c>
      <c r="C39" s="12">
        <v>42</v>
      </c>
      <c r="D39" s="12">
        <v>42</v>
      </c>
      <c r="E39" s="26">
        <f>D39/D41</f>
        <v>0.35294117647058826</v>
      </c>
      <c r="H39" s="2"/>
      <c r="K39" s="2"/>
      <c r="N39" s="2"/>
    </row>
    <row r="40" spans="1:14" x14ac:dyDescent="0.35">
      <c r="A40" s="35"/>
      <c r="B40" s="19" t="s">
        <v>2</v>
      </c>
      <c r="C40" s="12">
        <v>77</v>
      </c>
      <c r="D40" s="12">
        <v>77</v>
      </c>
      <c r="E40" s="26">
        <f>D40/D41</f>
        <v>0.6470588235294118</v>
      </c>
      <c r="H40" s="2"/>
      <c r="K40" s="2"/>
      <c r="N40" s="2"/>
    </row>
    <row r="41" spans="1:14" x14ac:dyDescent="0.35">
      <c r="A41" s="23"/>
      <c r="B41" s="28" t="s">
        <v>4</v>
      </c>
      <c r="C41" s="29"/>
      <c r="D41" s="29">
        <f>SUM(D39:D40)</f>
        <v>119</v>
      </c>
      <c r="E41" s="14"/>
      <c r="H41" s="2"/>
      <c r="K41" s="2"/>
      <c r="N41" s="2"/>
    </row>
    <row r="42" spans="1:14" x14ac:dyDescent="0.35">
      <c r="B42" s="11"/>
      <c r="C42" s="10"/>
      <c r="D42" s="10"/>
      <c r="E42" s="3"/>
      <c r="H42" s="2"/>
      <c r="K42" s="2"/>
      <c r="N42" s="2"/>
    </row>
    <row r="43" spans="1:14" x14ac:dyDescent="0.35">
      <c r="D43" s="3"/>
      <c r="H43" s="2"/>
      <c r="K43" s="2"/>
      <c r="N43" s="2"/>
    </row>
    <row r="44" spans="1:14" ht="15.5" x14ac:dyDescent="0.35">
      <c r="A44" s="37" t="s">
        <v>22</v>
      </c>
      <c r="B44" s="37"/>
      <c r="C44" s="37"/>
      <c r="D44" s="37"/>
      <c r="E44" s="37"/>
      <c r="F44" s="37"/>
      <c r="G44" s="37"/>
      <c r="H44" s="37"/>
      <c r="I44" s="37"/>
    </row>
    <row r="45" spans="1:14" ht="15.5" x14ac:dyDescent="0.35">
      <c r="I45" s="7"/>
    </row>
    <row r="46" spans="1:14" ht="80" customHeight="1" x14ac:dyDescent="0.35">
      <c r="A46" s="36" t="s">
        <v>24</v>
      </c>
      <c r="B46" s="36"/>
      <c r="C46" s="36"/>
      <c r="D46" s="36"/>
      <c r="E46" s="36"/>
      <c r="I46" s="7"/>
    </row>
    <row r="47" spans="1:14" s="9" customFormat="1" ht="29" x14ac:dyDescent="0.35">
      <c r="A47" s="19"/>
      <c r="B47" s="22" t="s">
        <v>11</v>
      </c>
      <c r="C47" s="22" t="s">
        <v>11</v>
      </c>
      <c r="D47" s="25" t="s">
        <v>13</v>
      </c>
      <c r="E47" s="25" t="s">
        <v>25</v>
      </c>
    </row>
    <row r="48" spans="1:14" x14ac:dyDescent="0.35">
      <c r="A48" s="19" t="s">
        <v>26</v>
      </c>
      <c r="B48" s="12">
        <f>C17+C18+C19</f>
        <v>546</v>
      </c>
      <c r="C48" s="12">
        <v>546</v>
      </c>
      <c r="D48" s="31">
        <f>B48/B52</f>
        <v>0.31615518239722062</v>
      </c>
      <c r="E48" s="26">
        <f>B48/C52</f>
        <v>0.43714971977582068</v>
      </c>
    </row>
    <row r="49" spans="1:8" x14ac:dyDescent="0.35">
      <c r="A49" s="19" t="s">
        <v>27</v>
      </c>
      <c r="B49" s="12">
        <f>C24+C25+C26</f>
        <v>563</v>
      </c>
      <c r="C49" s="12">
        <v>563</v>
      </c>
      <c r="D49" s="31">
        <f>B49/B52</f>
        <v>0.3259988419224088</v>
      </c>
      <c r="E49" s="26">
        <f>B49/C52</f>
        <v>0.45076060848678945</v>
      </c>
    </row>
    <row r="50" spans="1:8" x14ac:dyDescent="0.35">
      <c r="A50" s="19" t="s">
        <v>28</v>
      </c>
      <c r="B50" s="12">
        <f>C38+C39+C40</f>
        <v>140</v>
      </c>
      <c r="C50" s="12">
        <v>140</v>
      </c>
      <c r="D50" s="31">
        <f>B50/B52</f>
        <v>8.1065431383902722E-2</v>
      </c>
      <c r="E50" s="26">
        <f>B50/C52</f>
        <v>0.11208967173738991</v>
      </c>
    </row>
    <row r="51" spans="1:8" x14ac:dyDescent="0.35">
      <c r="A51" s="32" t="s">
        <v>29</v>
      </c>
      <c r="B51" s="12">
        <f>C31+C32+C33</f>
        <v>478</v>
      </c>
      <c r="C51" s="12"/>
      <c r="D51" s="31">
        <f>B51/B52</f>
        <v>0.27678054429646787</v>
      </c>
      <c r="E51" s="12"/>
    </row>
    <row r="52" spans="1:8" x14ac:dyDescent="0.35">
      <c r="A52" s="34" t="s">
        <v>4</v>
      </c>
      <c r="B52" s="29">
        <f>SUM(B48:B51)</f>
        <v>1727</v>
      </c>
      <c r="C52" s="29">
        <f>SUM(C48:C51)</f>
        <v>1249</v>
      </c>
      <c r="D52" s="33">
        <f>B52/B52</f>
        <v>1</v>
      </c>
      <c r="E52" s="29"/>
    </row>
    <row r="54" spans="1:8" x14ac:dyDescent="0.35">
      <c r="A54" s="6"/>
      <c r="B54"/>
    </row>
    <row r="57" spans="1:8" ht="17.25" customHeight="1" x14ac:dyDescent="0.35"/>
    <row r="58" spans="1:8" ht="35.5" customHeight="1" x14ac:dyDescent="0.35"/>
    <row r="63" spans="1:8" ht="15.5" x14ac:dyDescent="0.35">
      <c r="A63" s="7"/>
      <c r="B63" s="7"/>
      <c r="C63" s="7"/>
      <c r="D63" s="7"/>
      <c r="E63" s="7"/>
      <c r="F63" s="7"/>
      <c r="G63" s="7"/>
      <c r="H63" s="7"/>
    </row>
  </sheetData>
  <mergeCells count="17">
    <mergeCell ref="A1:I1"/>
    <mergeCell ref="A2:I2"/>
    <mergeCell ref="A12:I12"/>
    <mergeCell ref="A44:I44"/>
    <mergeCell ref="A3:I3"/>
    <mergeCell ref="A4:B4"/>
    <mergeCell ref="D4:E4"/>
    <mergeCell ref="A13:I13"/>
    <mergeCell ref="A15:E15"/>
    <mergeCell ref="A22:E22"/>
    <mergeCell ref="A29:E29"/>
    <mergeCell ref="A36:E36"/>
    <mergeCell ref="A17:A19"/>
    <mergeCell ref="A24:A26"/>
    <mergeCell ref="A31:A33"/>
    <mergeCell ref="A38:A40"/>
    <mergeCell ref="A46:E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2021-03-21T15:53:23Z</dcterms:modified>
</cp:coreProperties>
</file>