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schaliskratsios/Dropbox/Harry's project/Hox AUTO-REGULATION paper/Final version - Nat Comms/"/>
    </mc:Choice>
  </mc:AlternateContent>
  <xr:revisionPtr revIDLastSave="0" documentId="13_ncr:1_{4232CD95-1F10-2647-8BB9-C3D2D2EDC5A0}" xr6:coauthVersionLast="47" xr6:coauthVersionMax="47" xr10:uidLastSave="{00000000-0000-0000-0000-000000000000}"/>
  <bookViews>
    <workbookView xWindow="15080" yWindow="500" windowWidth="32380" windowHeight="26020" firstSheet="24" activeTab="37" xr2:uid="{00000000-000D-0000-FFFF-FFFF00000000}"/>
  </bookViews>
  <sheets>
    <sheet name="Figure 1d" sheetId="1" r:id="rId1"/>
    <sheet name="Figure 1e" sheetId="3" r:id="rId2"/>
    <sheet name="Figure 1H" sheetId="4" r:id="rId3"/>
    <sheet name="Figure 1I" sheetId="5" r:id="rId4"/>
    <sheet name="Figure 2c" sheetId="6" r:id="rId5"/>
    <sheet name="Figure 2D" sheetId="7" r:id="rId6"/>
    <sheet name="Figure 2E" sheetId="8" r:id="rId7"/>
    <sheet name="Figure 2F" sheetId="9" r:id="rId8"/>
    <sheet name="Figure 3C" sheetId="10" r:id="rId9"/>
    <sheet name="Figure 3D" sheetId="11" r:id="rId10"/>
    <sheet name="Figure 3E" sheetId="12" r:id="rId11"/>
    <sheet name="Figure4c" sheetId="13" r:id="rId12"/>
    <sheet name="Figure 4E" sheetId="14" r:id="rId13"/>
    <sheet name="Figure 4F" sheetId="15" r:id="rId14"/>
    <sheet name="Figure 5C" sheetId="16" r:id="rId15"/>
    <sheet name="Figure 5D" sheetId="17" r:id="rId16"/>
    <sheet name="Figure 5F" sheetId="18" r:id="rId17"/>
    <sheet name="Figure 5G" sheetId="19" r:id="rId18"/>
    <sheet name="Figure 5H" sheetId="20" r:id="rId19"/>
    <sheet name="Figure 5I" sheetId="21" r:id="rId20"/>
    <sheet name="Figure 6B" sheetId="22" r:id="rId21"/>
    <sheet name="Figure 6C" sheetId="23" r:id="rId22"/>
    <sheet name="Figure 6D" sheetId="24" r:id="rId23"/>
    <sheet name="Figure 6E" sheetId="25" r:id="rId24"/>
    <sheet name="Figure 6F" sheetId="26" r:id="rId25"/>
    <sheet name="Figure 6H" sheetId="28" r:id="rId26"/>
    <sheet name="Figure 7C" sheetId="29" r:id="rId27"/>
    <sheet name="Figure 7E" sheetId="30" r:id="rId28"/>
    <sheet name="Figure 7F" sheetId="31" r:id="rId29"/>
    <sheet name="Suppl. Fig. 1D" sheetId="32" r:id="rId30"/>
    <sheet name="Suppl. Fig. 1E" sheetId="33" r:id="rId31"/>
    <sheet name="Suppl. Fig. 1F" sheetId="34" r:id="rId32"/>
    <sheet name="Suppl. Fig. 4" sheetId="38" r:id="rId33"/>
    <sheet name="Suppl. Fig. 5C" sheetId="35" r:id="rId34"/>
    <sheet name="Suppl. Fig. 6C" sheetId="36" r:id="rId35"/>
    <sheet name="Suppl. Fig. 7A" sheetId="37" r:id="rId36"/>
    <sheet name="Suppl. Fig. 7B" sheetId="39" r:id="rId37"/>
    <sheet name="Suppl. Fig. 8" sheetId="40" r:id="rId3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3" l="1"/>
  <c r="C32" i="3"/>
  <c r="B32" i="3"/>
  <c r="D31" i="3"/>
  <c r="C31" i="3"/>
  <c r="B31" i="3"/>
  <c r="D30" i="3"/>
  <c r="C30" i="3"/>
  <c r="B30" i="3"/>
  <c r="D29" i="3"/>
  <c r="C29" i="3"/>
  <c r="B29" i="3"/>
  <c r="D28" i="3"/>
  <c r="C28" i="3"/>
  <c r="B28" i="3"/>
  <c r="D27" i="3"/>
  <c r="C27" i="3"/>
  <c r="B27" i="3"/>
  <c r="D26" i="3"/>
  <c r="C26" i="3"/>
  <c r="B26" i="3"/>
  <c r="D25" i="3"/>
  <c r="C25" i="3"/>
  <c r="B25" i="3"/>
  <c r="D24" i="3"/>
  <c r="C24" i="3"/>
  <c r="B24" i="3"/>
  <c r="D23" i="3"/>
  <c r="C23" i="3"/>
  <c r="B23" i="3"/>
  <c r="D22" i="3"/>
  <c r="C22" i="3"/>
  <c r="B22" i="3"/>
  <c r="D21" i="3"/>
  <c r="C21" i="3"/>
  <c r="B21" i="3"/>
  <c r="D20" i="3"/>
  <c r="C20" i="3"/>
  <c r="B20" i="3"/>
  <c r="D19" i="3"/>
  <c r="C19" i="3"/>
  <c r="B19" i="3"/>
  <c r="D18" i="3"/>
  <c r="C18" i="3"/>
  <c r="B18" i="3"/>
  <c r="D17" i="3"/>
  <c r="C17" i="3"/>
  <c r="B17" i="3"/>
  <c r="D16" i="3"/>
  <c r="C16" i="3"/>
  <c r="B16" i="3"/>
  <c r="D15" i="3"/>
  <c r="C15" i="3"/>
  <c r="B15" i="3"/>
  <c r="D14" i="3"/>
  <c r="C14" i="3"/>
  <c r="B14" i="3"/>
  <c r="D13" i="3"/>
  <c r="C13" i="3"/>
  <c r="B13" i="3"/>
  <c r="C12" i="3"/>
  <c r="B12" i="3"/>
  <c r="D11" i="3"/>
  <c r="C11" i="3"/>
  <c r="B11" i="3"/>
  <c r="F34" i="3"/>
  <c r="H33" i="3"/>
  <c r="G33" i="3"/>
  <c r="F33" i="3"/>
  <c r="H32" i="3"/>
  <c r="G32" i="3"/>
  <c r="F32" i="3"/>
  <c r="G31" i="3"/>
  <c r="F31" i="3"/>
  <c r="G30" i="3"/>
  <c r="F30" i="3"/>
  <c r="H29" i="3"/>
  <c r="F29" i="3"/>
  <c r="G28" i="3"/>
  <c r="F28" i="3"/>
  <c r="H27" i="3"/>
  <c r="G27" i="3"/>
  <c r="F27" i="3"/>
  <c r="G26" i="3"/>
  <c r="F26" i="3"/>
  <c r="H25" i="3"/>
  <c r="G25" i="3"/>
  <c r="F25" i="3"/>
  <c r="H24" i="3"/>
  <c r="G24" i="3"/>
  <c r="F24" i="3"/>
  <c r="H23" i="3"/>
  <c r="G23" i="3"/>
  <c r="F23" i="3"/>
  <c r="H21" i="3"/>
  <c r="G21" i="3"/>
  <c r="F21" i="3"/>
  <c r="H20" i="3"/>
  <c r="G20" i="3"/>
  <c r="F20" i="3"/>
  <c r="H19" i="3"/>
  <c r="G19" i="3"/>
  <c r="F19" i="3"/>
  <c r="H18" i="3"/>
  <c r="G18" i="3"/>
  <c r="F18" i="3"/>
  <c r="F17" i="3"/>
  <c r="H16" i="3"/>
  <c r="G16" i="3"/>
  <c r="F16" i="3"/>
  <c r="H15" i="3"/>
  <c r="G15" i="3"/>
  <c r="F15" i="3"/>
  <c r="F14" i="3"/>
  <c r="H13" i="3"/>
  <c r="G13" i="3"/>
  <c r="F13" i="3"/>
  <c r="H12" i="3"/>
  <c r="G12" i="3"/>
  <c r="F12" i="3"/>
  <c r="F11" i="3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1" i="1"/>
  <c r="D10" i="1"/>
  <c r="D9" i="1"/>
</calcChain>
</file>

<file path=xl/sharedStrings.xml><?xml version="1.0" encoding="utf-8"?>
<sst xmlns="http://schemas.openxmlformats.org/spreadsheetml/2006/main" count="186" uniqueCount="72">
  <si>
    <t>ced-3</t>
    <phoneticPr fontId="2" type="noConversion"/>
  </si>
  <si>
    <t>ced-3; lin-39</t>
    <phoneticPr fontId="2" type="noConversion"/>
  </si>
  <si>
    <t>unc-17</t>
    <phoneticPr fontId="2" type="noConversion"/>
  </si>
  <si>
    <t>cho-1</t>
    <phoneticPr fontId="2" type="noConversion"/>
  </si>
  <si>
    <t>VC1</t>
    <phoneticPr fontId="2" type="noConversion"/>
  </si>
  <si>
    <t>VC2</t>
    <phoneticPr fontId="2" type="noConversion"/>
  </si>
  <si>
    <t>VC3</t>
    <phoneticPr fontId="2" type="noConversion"/>
  </si>
  <si>
    <t>EtOH</t>
  </si>
  <si>
    <t>EtOH</t>
    <phoneticPr fontId="2" type="noConversion"/>
  </si>
  <si>
    <t>Auxin</t>
  </si>
  <si>
    <t>Auxin</t>
    <phoneticPr fontId="2" type="noConversion"/>
  </si>
  <si>
    <t>WT</t>
  </si>
  <si>
    <t>lin-39</t>
  </si>
  <si>
    <t>lin-39</t>
    <phoneticPr fontId="2" type="noConversion"/>
  </si>
  <si>
    <t>WT</t>
    <phoneticPr fontId="2" type="noConversion"/>
  </si>
  <si>
    <t>mab-5</t>
  </si>
  <si>
    <t>mab-5</t>
    <phoneticPr fontId="2" type="noConversion"/>
  </si>
  <si>
    <t>lin-39 mab-5</t>
  </si>
  <si>
    <t>lin-39 mab-5</t>
    <phoneticPr fontId="2" type="noConversion"/>
  </si>
  <si>
    <t>unc-3</t>
  </si>
  <si>
    <t>unc-3</t>
    <phoneticPr fontId="2" type="noConversion"/>
  </si>
  <si>
    <t>unc-3; lin-39</t>
    <phoneticPr fontId="2" type="noConversion"/>
  </si>
  <si>
    <t>unc-3; lin-39 mab-5</t>
  </si>
  <si>
    <t>unc-3; lin-39 mab-5</t>
    <phoneticPr fontId="2" type="noConversion"/>
  </si>
  <si>
    <t>unc-3(hypo)</t>
    <phoneticPr fontId="2" type="noConversion"/>
  </si>
  <si>
    <t>unc-3(hypo); lin-39 mab-5</t>
    <phoneticPr fontId="2" type="noConversion"/>
  </si>
  <si>
    <t>unc-3::AID; eft-3::TIR-1</t>
  </si>
  <si>
    <t>unc-3::AID; eft-3::TIR-1; lin-39 mab-5</t>
  </si>
  <si>
    <t>ieSi57; unc-3::AID</t>
  </si>
  <si>
    <t>ieSi57; unc-3::AID; lin-39 mab-5</t>
  </si>
  <si>
    <t>Left panel</t>
    <phoneticPr fontId="2" type="noConversion"/>
  </si>
  <si>
    <t>Middle panel</t>
    <phoneticPr fontId="2" type="noConversion"/>
  </si>
  <si>
    <t>ot839</t>
  </si>
  <si>
    <t>unc-3::GFP</t>
    <phoneticPr fontId="2" type="noConversion"/>
  </si>
  <si>
    <t>unc-3::GF__LIN-39_site MUT</t>
    <phoneticPr fontId="2" type="noConversion"/>
  </si>
  <si>
    <t>CONTROL</t>
  </si>
  <si>
    <t>DB3</t>
  </si>
  <si>
    <t>DA2</t>
  </si>
  <si>
    <t>DA3</t>
  </si>
  <si>
    <t>DB4</t>
  </si>
  <si>
    <t>DA4</t>
  </si>
  <si>
    <t>DB5</t>
  </si>
  <si>
    <t>DA5</t>
  </si>
  <si>
    <t>DB6</t>
  </si>
  <si>
    <t>DA6</t>
  </si>
  <si>
    <t>DB7</t>
  </si>
  <si>
    <t>DA7</t>
  </si>
  <si>
    <t>Etoh</t>
    <phoneticPr fontId="2" type="noConversion"/>
  </si>
  <si>
    <t>auxin</t>
    <phoneticPr fontId="2" type="noConversion"/>
  </si>
  <si>
    <t>kas9</t>
  </si>
  <si>
    <t>syb2477</t>
  </si>
  <si>
    <t>intron1bWT_1</t>
  </si>
  <si>
    <t>intron1bWT_2</t>
  </si>
  <si>
    <t>site#1MUT_1</t>
  </si>
  <si>
    <t>site#1MUT_2</t>
  </si>
  <si>
    <t>site#2MUT_1</t>
  </si>
  <si>
    <t>site#2MUT_2</t>
  </si>
  <si>
    <t>left panel</t>
    <phoneticPr fontId="2" type="noConversion"/>
  </si>
  <si>
    <t>right panel</t>
    <phoneticPr fontId="2" type="noConversion"/>
  </si>
  <si>
    <t>ida-1</t>
    <phoneticPr fontId="2" type="noConversion"/>
  </si>
  <si>
    <t>glr-5</t>
    <phoneticPr fontId="2" type="noConversion"/>
  </si>
  <si>
    <t>ot837</t>
  </si>
  <si>
    <t>ot837;ieSi57</t>
  </si>
  <si>
    <t>Right panel</t>
  </si>
  <si>
    <t>unc-3 fold change</t>
  </si>
  <si>
    <t>lin-39 fold change</t>
  </si>
  <si>
    <t>N2</t>
  </si>
  <si>
    <t>kas9 ; ieSi57</t>
  </si>
  <si>
    <t>ot837 ; ieSi57</t>
  </si>
  <si>
    <t>ot907 [UNC-17::Kate]</t>
  </si>
  <si>
    <t>UNC-3::GFP (ot839)</t>
  </si>
  <si>
    <t>UNC-3::GFP LIN-39 site MUT (ot839 syb5816)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</si>
</sst>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Arial"/>
      <family val="2"/>
    </font>
    <font>
      <i/>
      <sz val="12"/>
      <name val="Arial"/>
      <family val="2"/>
    </font>
    <font>
      <sz val="10"/>
      <color rgb="FF000000"/>
      <name val="Arial"/>
      <family val="2"/>
    </font>
    <font>
      <sz val="11"/>
      <color rgb="FF000000"/>
      <name val="等线"/>
      <family val="4"/>
      <charset val="134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1"/>
  <sheetViews>
    <sheetView zoomScale="150" zoomScaleNormal="150" workbookViewId="0">
      <selection activeCell="E31" sqref="E31"/>
    </sheetView>
  </sheetViews>
  <sheetFormatPr baseColWidth="10" defaultColWidth="8.83203125" defaultRowHeight="15"/>
  <cols>
    <col min="2" max="2" width="10.5" bestFit="1" customWidth="1"/>
    <col min="10" max="10" width="15.5" bestFit="1" customWidth="1"/>
  </cols>
  <sheetData>
    <row r="2" spans="1:9">
      <c r="A2" s="1"/>
      <c r="I2" s="1"/>
    </row>
    <row r="7" spans="1:9">
      <c r="B7" s="9" t="s">
        <v>2</v>
      </c>
      <c r="C7" s="9"/>
      <c r="D7" s="9" t="s">
        <v>3</v>
      </c>
      <c r="E7" s="9"/>
    </row>
    <row r="8" spans="1:9">
      <c r="B8" t="s">
        <v>0</v>
      </c>
      <c r="C8" t="s">
        <v>1</v>
      </c>
      <c r="D8" t="s">
        <v>0</v>
      </c>
      <c r="E8" t="s">
        <v>1</v>
      </c>
    </row>
    <row r="9" spans="1:9">
      <c r="B9">
        <v>5</v>
      </c>
      <c r="C9">
        <v>0</v>
      </c>
      <c r="D9">
        <f>A9+B9+C9</f>
        <v>5</v>
      </c>
      <c r="E9">
        <f>B9+C9+D9</f>
        <v>10</v>
      </c>
    </row>
    <row r="10" spans="1:9">
      <c r="B10">
        <v>6</v>
      </c>
      <c r="C10">
        <v>0</v>
      </c>
      <c r="D10">
        <f t="shared" ref="D10:E29" si="0">A10+B10+C10</f>
        <v>6</v>
      </c>
      <c r="E10">
        <f t="shared" si="0"/>
        <v>12</v>
      </c>
    </row>
    <row r="11" spans="1:9">
      <c r="B11">
        <v>6</v>
      </c>
      <c r="C11">
        <v>0</v>
      </c>
      <c r="D11">
        <f t="shared" si="0"/>
        <v>6</v>
      </c>
      <c r="E11">
        <f t="shared" si="0"/>
        <v>12</v>
      </c>
    </row>
    <row r="12" spans="1:9">
      <c r="B12">
        <v>6</v>
      </c>
      <c r="C12">
        <v>1</v>
      </c>
      <c r="D12">
        <v>5</v>
      </c>
      <c r="E12">
        <f t="shared" si="0"/>
        <v>12</v>
      </c>
    </row>
    <row r="13" spans="1:9">
      <c r="B13">
        <v>6</v>
      </c>
      <c r="C13">
        <v>1</v>
      </c>
      <c r="D13">
        <f t="shared" si="0"/>
        <v>7</v>
      </c>
      <c r="E13">
        <f t="shared" si="0"/>
        <v>14</v>
      </c>
    </row>
    <row r="14" spans="1:9">
      <c r="B14">
        <v>6</v>
      </c>
      <c r="C14">
        <v>0</v>
      </c>
      <c r="D14">
        <f t="shared" si="0"/>
        <v>6</v>
      </c>
      <c r="E14">
        <f t="shared" si="0"/>
        <v>12</v>
      </c>
    </row>
    <row r="15" spans="1:9">
      <c r="B15">
        <v>6</v>
      </c>
      <c r="C15">
        <v>0</v>
      </c>
      <c r="D15">
        <f t="shared" si="0"/>
        <v>6</v>
      </c>
      <c r="E15">
        <f t="shared" si="0"/>
        <v>12</v>
      </c>
    </row>
    <row r="16" spans="1:9">
      <c r="B16">
        <v>6</v>
      </c>
      <c r="C16">
        <v>0</v>
      </c>
      <c r="D16">
        <f t="shared" si="0"/>
        <v>6</v>
      </c>
      <c r="E16">
        <f t="shared" si="0"/>
        <v>12</v>
      </c>
    </row>
    <row r="17" spans="2:5">
      <c r="B17">
        <v>6</v>
      </c>
      <c r="C17">
        <v>0</v>
      </c>
      <c r="D17">
        <f t="shared" si="0"/>
        <v>6</v>
      </c>
      <c r="E17">
        <f t="shared" si="0"/>
        <v>12</v>
      </c>
    </row>
    <row r="18" spans="2:5">
      <c r="B18">
        <v>6</v>
      </c>
      <c r="C18">
        <v>0</v>
      </c>
      <c r="D18">
        <f t="shared" si="0"/>
        <v>6</v>
      </c>
      <c r="E18">
        <f t="shared" si="0"/>
        <v>12</v>
      </c>
    </row>
    <row r="19" spans="2:5">
      <c r="B19">
        <v>6</v>
      </c>
      <c r="C19">
        <v>0</v>
      </c>
      <c r="D19">
        <f t="shared" si="0"/>
        <v>6</v>
      </c>
      <c r="E19">
        <f t="shared" si="0"/>
        <v>12</v>
      </c>
    </row>
    <row r="20" spans="2:5">
      <c r="B20">
        <v>6</v>
      </c>
      <c r="C20">
        <v>0</v>
      </c>
      <c r="D20">
        <f t="shared" si="0"/>
        <v>6</v>
      </c>
      <c r="E20">
        <f t="shared" si="0"/>
        <v>12</v>
      </c>
    </row>
    <row r="21" spans="2:5">
      <c r="B21">
        <v>6</v>
      </c>
      <c r="C21">
        <v>0</v>
      </c>
      <c r="D21">
        <f t="shared" si="0"/>
        <v>6</v>
      </c>
      <c r="E21">
        <f t="shared" si="0"/>
        <v>12</v>
      </c>
    </row>
    <row r="22" spans="2:5">
      <c r="B22">
        <v>5</v>
      </c>
      <c r="C22">
        <v>1</v>
      </c>
      <c r="D22">
        <f t="shared" si="0"/>
        <v>6</v>
      </c>
      <c r="E22">
        <f t="shared" si="0"/>
        <v>12</v>
      </c>
    </row>
    <row r="23" spans="2:5">
      <c r="B23">
        <v>6</v>
      </c>
      <c r="C23">
        <v>0</v>
      </c>
      <c r="D23">
        <f t="shared" si="0"/>
        <v>6</v>
      </c>
      <c r="E23">
        <f t="shared" si="0"/>
        <v>12</v>
      </c>
    </row>
    <row r="24" spans="2:5">
      <c r="B24">
        <v>6</v>
      </c>
      <c r="C24">
        <v>0</v>
      </c>
      <c r="D24">
        <f t="shared" si="0"/>
        <v>6</v>
      </c>
      <c r="E24">
        <f t="shared" si="0"/>
        <v>12</v>
      </c>
    </row>
    <row r="25" spans="2:5">
      <c r="B25">
        <v>6</v>
      </c>
      <c r="C25">
        <v>0</v>
      </c>
      <c r="D25">
        <f t="shared" si="0"/>
        <v>6</v>
      </c>
      <c r="E25">
        <f t="shared" si="0"/>
        <v>12</v>
      </c>
    </row>
    <row r="26" spans="2:5">
      <c r="C26">
        <v>0</v>
      </c>
      <c r="D26">
        <f t="shared" si="0"/>
        <v>0</v>
      </c>
      <c r="E26">
        <f t="shared" si="0"/>
        <v>0</v>
      </c>
    </row>
    <row r="27" spans="2:5">
      <c r="C27">
        <v>0</v>
      </c>
      <c r="D27">
        <f t="shared" si="0"/>
        <v>0</v>
      </c>
      <c r="E27">
        <f t="shared" si="0"/>
        <v>0</v>
      </c>
    </row>
    <row r="28" spans="2:5">
      <c r="C28">
        <v>0</v>
      </c>
      <c r="D28">
        <f t="shared" si="0"/>
        <v>0</v>
      </c>
      <c r="E28">
        <f t="shared" si="0"/>
        <v>0</v>
      </c>
    </row>
    <row r="29" spans="2:5">
      <c r="D29">
        <f t="shared" si="0"/>
        <v>0</v>
      </c>
      <c r="E29">
        <f t="shared" si="0"/>
        <v>0</v>
      </c>
    </row>
    <row r="30" spans="2:5">
      <c r="E30">
        <f t="shared" ref="E30:E31" si="1">B30+C30+D30</f>
        <v>0</v>
      </c>
    </row>
    <row r="31" spans="2:5">
      <c r="E31">
        <f t="shared" si="1"/>
        <v>0</v>
      </c>
    </row>
  </sheetData>
  <mergeCells count="2">
    <mergeCell ref="B7:C7"/>
    <mergeCell ref="D7:E7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F297-443C-BD4E-84A6-5185B6C22156}">
  <dimension ref="C7:H32"/>
  <sheetViews>
    <sheetView workbookViewId="0">
      <selection activeCell="F32" sqref="F32"/>
    </sheetView>
  </sheetViews>
  <sheetFormatPr baseColWidth="10" defaultRowHeight="15"/>
  <sheetData>
    <row r="7" spans="3:8" ht="16">
      <c r="C7" s="3" t="s">
        <v>11</v>
      </c>
      <c r="D7" s="3" t="s">
        <v>13</v>
      </c>
      <c r="E7" s="3" t="s">
        <v>18</v>
      </c>
      <c r="F7" s="3" t="s">
        <v>19</v>
      </c>
      <c r="G7" s="3" t="s">
        <v>24</v>
      </c>
      <c r="H7" s="3" t="s">
        <v>25</v>
      </c>
    </row>
    <row r="8" spans="3:8" ht="16">
      <c r="C8" s="2">
        <v>38</v>
      </c>
      <c r="D8" s="2">
        <v>29</v>
      </c>
      <c r="E8" s="2">
        <v>12</v>
      </c>
      <c r="F8" s="2">
        <v>0</v>
      </c>
      <c r="G8" s="2">
        <v>25</v>
      </c>
      <c r="H8" s="2">
        <v>5</v>
      </c>
    </row>
    <row r="9" spans="3:8" ht="16">
      <c r="C9" s="2">
        <v>35</v>
      </c>
      <c r="D9" s="2">
        <v>31</v>
      </c>
      <c r="E9" s="2">
        <v>22</v>
      </c>
      <c r="F9" s="2">
        <v>0</v>
      </c>
      <c r="G9" s="2">
        <v>15</v>
      </c>
      <c r="H9" s="2">
        <v>10</v>
      </c>
    </row>
    <row r="10" spans="3:8" ht="16">
      <c r="C10" s="2">
        <v>31</v>
      </c>
      <c r="D10" s="2">
        <v>28</v>
      </c>
      <c r="E10" s="2">
        <v>27</v>
      </c>
      <c r="F10" s="2">
        <v>0</v>
      </c>
      <c r="G10" s="2">
        <v>23</v>
      </c>
      <c r="H10" s="2">
        <v>12</v>
      </c>
    </row>
    <row r="11" spans="3:8" ht="16">
      <c r="C11" s="2">
        <v>33</v>
      </c>
      <c r="D11" s="2">
        <v>28</v>
      </c>
      <c r="E11" s="2">
        <v>19</v>
      </c>
      <c r="F11" s="2">
        <v>1</v>
      </c>
      <c r="G11" s="2">
        <v>17</v>
      </c>
      <c r="H11" s="2">
        <v>11</v>
      </c>
    </row>
    <row r="12" spans="3:8" ht="16">
      <c r="C12" s="2">
        <v>36</v>
      </c>
      <c r="D12" s="2">
        <v>27</v>
      </c>
      <c r="E12" s="2">
        <v>18</v>
      </c>
      <c r="F12" s="2">
        <v>3</v>
      </c>
      <c r="G12" s="2">
        <v>12</v>
      </c>
      <c r="H12" s="2">
        <v>12</v>
      </c>
    </row>
    <row r="13" spans="3:8" ht="16">
      <c r="C13" s="2">
        <v>28</v>
      </c>
      <c r="D13" s="2">
        <v>26</v>
      </c>
      <c r="E13" s="2">
        <v>26</v>
      </c>
      <c r="F13" s="2">
        <v>0</v>
      </c>
      <c r="G13" s="2">
        <v>19</v>
      </c>
      <c r="H13" s="2">
        <v>10</v>
      </c>
    </row>
    <row r="14" spans="3:8" ht="16">
      <c r="C14" s="2">
        <v>38</v>
      </c>
      <c r="D14" s="2">
        <v>28</v>
      </c>
      <c r="E14" s="2">
        <v>21</v>
      </c>
      <c r="F14" s="2">
        <v>0</v>
      </c>
      <c r="G14" s="2">
        <v>20</v>
      </c>
      <c r="H14" s="2">
        <v>4</v>
      </c>
    </row>
    <row r="15" spans="3:8" ht="16">
      <c r="C15" s="2">
        <v>31</v>
      </c>
      <c r="D15" s="2">
        <v>29</v>
      </c>
      <c r="E15" s="2">
        <v>18</v>
      </c>
      <c r="F15" s="2">
        <v>0</v>
      </c>
      <c r="G15" s="2">
        <v>11</v>
      </c>
      <c r="H15" s="2">
        <v>7</v>
      </c>
    </row>
    <row r="16" spans="3:8" ht="16">
      <c r="C16" s="2">
        <v>33</v>
      </c>
      <c r="D16" s="2">
        <v>30</v>
      </c>
      <c r="E16" s="2">
        <v>37</v>
      </c>
      <c r="F16" s="2">
        <v>3</v>
      </c>
      <c r="G16" s="2">
        <v>22</v>
      </c>
      <c r="H16" s="2">
        <v>9</v>
      </c>
    </row>
    <row r="17" spans="3:8" ht="16">
      <c r="C17" s="2">
        <v>34</v>
      </c>
      <c r="D17" s="2">
        <v>29</v>
      </c>
      <c r="E17" s="2">
        <v>17</v>
      </c>
      <c r="F17" s="2">
        <v>4</v>
      </c>
      <c r="G17" s="2">
        <v>22</v>
      </c>
      <c r="H17" s="2">
        <v>8</v>
      </c>
    </row>
    <row r="18" spans="3:8" ht="16">
      <c r="C18" s="2">
        <v>32</v>
      </c>
      <c r="D18" s="2">
        <v>27</v>
      </c>
      <c r="E18" s="2">
        <v>8</v>
      </c>
      <c r="F18" s="2">
        <v>0</v>
      </c>
      <c r="G18" s="2">
        <v>32</v>
      </c>
      <c r="H18" s="2">
        <v>5</v>
      </c>
    </row>
    <row r="19" spans="3:8" ht="16">
      <c r="C19" s="2">
        <v>31</v>
      </c>
      <c r="D19" s="2">
        <v>21</v>
      </c>
      <c r="E19" s="2">
        <v>26</v>
      </c>
      <c r="F19" s="2">
        <v>2</v>
      </c>
      <c r="G19" s="2">
        <v>18</v>
      </c>
      <c r="H19" s="2">
        <v>2</v>
      </c>
    </row>
    <row r="20" spans="3:8" ht="16">
      <c r="C20" s="2">
        <v>25</v>
      </c>
      <c r="D20" s="2">
        <v>18</v>
      </c>
      <c r="E20" s="2">
        <v>23</v>
      </c>
      <c r="F20" s="2">
        <v>0</v>
      </c>
      <c r="G20" s="2">
        <v>21</v>
      </c>
      <c r="H20" s="2">
        <v>9</v>
      </c>
    </row>
    <row r="21" spans="3:8" ht="16">
      <c r="C21" s="2">
        <v>34</v>
      </c>
      <c r="D21" s="2">
        <v>25</v>
      </c>
      <c r="E21" s="2">
        <v>21</v>
      </c>
      <c r="F21" s="2"/>
      <c r="G21" s="2">
        <v>29</v>
      </c>
      <c r="H21" s="2">
        <v>8</v>
      </c>
    </row>
    <row r="22" spans="3:8" ht="16">
      <c r="C22" s="2">
        <v>34</v>
      </c>
      <c r="D22" s="2">
        <v>29</v>
      </c>
      <c r="E22" s="2">
        <v>24</v>
      </c>
      <c r="F22" s="2"/>
      <c r="G22" s="2">
        <v>26</v>
      </c>
      <c r="H22" s="2">
        <v>7</v>
      </c>
    </row>
    <row r="23" spans="3:8" ht="16">
      <c r="C23" s="2">
        <v>32</v>
      </c>
      <c r="D23" s="2">
        <v>26</v>
      </c>
      <c r="E23" s="2">
        <v>25</v>
      </c>
      <c r="F23" s="2"/>
      <c r="G23" s="2">
        <v>25</v>
      </c>
      <c r="H23" s="2">
        <v>6</v>
      </c>
    </row>
    <row r="24" spans="3:8" ht="16">
      <c r="C24" s="2">
        <v>39</v>
      </c>
      <c r="D24" s="2">
        <v>28</v>
      </c>
      <c r="E24" s="2">
        <v>20</v>
      </c>
      <c r="F24" s="2"/>
      <c r="G24" s="2">
        <v>27</v>
      </c>
      <c r="H24" s="2">
        <v>6</v>
      </c>
    </row>
    <row r="25" spans="3:8" ht="16">
      <c r="C25" s="2">
        <v>39</v>
      </c>
      <c r="D25" s="2">
        <v>27</v>
      </c>
      <c r="E25" s="2">
        <v>24</v>
      </c>
      <c r="F25" s="2"/>
      <c r="G25" s="2"/>
      <c r="H25" s="2">
        <v>5</v>
      </c>
    </row>
    <row r="26" spans="3:8" ht="16">
      <c r="C26" s="2">
        <v>38</v>
      </c>
      <c r="D26" s="2">
        <v>28</v>
      </c>
      <c r="E26" s="2">
        <v>23</v>
      </c>
      <c r="F26" s="2"/>
      <c r="G26" s="2"/>
      <c r="H26" s="2">
        <v>4</v>
      </c>
    </row>
    <row r="27" spans="3:8" ht="16">
      <c r="C27" s="2"/>
      <c r="D27" s="2">
        <v>33</v>
      </c>
      <c r="E27" s="2">
        <v>24</v>
      </c>
      <c r="F27" s="2"/>
      <c r="G27" s="2"/>
      <c r="H27" s="2">
        <v>7</v>
      </c>
    </row>
    <row r="28" spans="3:8" ht="16">
      <c r="C28" s="2"/>
      <c r="D28" s="2">
        <v>32</v>
      </c>
      <c r="E28" s="2">
        <v>19</v>
      </c>
      <c r="F28" s="2"/>
      <c r="G28" s="2"/>
      <c r="H28" s="2">
        <v>7</v>
      </c>
    </row>
    <row r="29" spans="3:8" ht="16">
      <c r="C29" s="2"/>
      <c r="D29" s="2">
        <v>27</v>
      </c>
      <c r="E29" s="2"/>
      <c r="F29" s="2"/>
      <c r="G29" s="2"/>
      <c r="H29" s="2">
        <v>5</v>
      </c>
    </row>
    <row r="30" spans="3:8" ht="16">
      <c r="C30" s="2"/>
      <c r="D30" s="2">
        <v>26</v>
      </c>
      <c r="E30" s="2"/>
      <c r="F30" s="2"/>
      <c r="G30" s="2"/>
      <c r="H30" s="2">
        <v>4</v>
      </c>
    </row>
    <row r="31" spans="3:8" ht="16">
      <c r="C31" s="2"/>
      <c r="D31" s="2">
        <v>29</v>
      </c>
      <c r="E31" s="2"/>
      <c r="F31" s="2"/>
      <c r="G31" s="2"/>
      <c r="H31" s="2"/>
    </row>
    <row r="32" spans="3:8" ht="16">
      <c r="C32" s="2"/>
      <c r="D32" s="2">
        <v>31</v>
      </c>
      <c r="E32" s="2"/>
      <c r="F32" s="2"/>
      <c r="G32" s="2"/>
      <c r="H32" s="2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5F1-5EC1-2743-BD33-C80B0270F7AB}">
  <dimension ref="C7:G33"/>
  <sheetViews>
    <sheetView workbookViewId="0">
      <selection activeCell="F33" sqref="F33"/>
    </sheetView>
  </sheetViews>
  <sheetFormatPr baseColWidth="10" defaultRowHeight="15"/>
  <sheetData>
    <row r="7" spans="3:7" ht="16">
      <c r="C7" s="3" t="s">
        <v>11</v>
      </c>
      <c r="D7" s="3" t="s">
        <v>13</v>
      </c>
      <c r="E7" s="4" t="s">
        <v>18</v>
      </c>
      <c r="F7" s="4" t="s">
        <v>19</v>
      </c>
      <c r="G7" s="4" t="s">
        <v>23</v>
      </c>
    </row>
    <row r="8" spans="3:7" ht="16">
      <c r="C8" s="2">
        <v>25</v>
      </c>
      <c r="D8" s="2">
        <v>26</v>
      </c>
      <c r="E8" s="2">
        <v>27</v>
      </c>
      <c r="F8" s="2">
        <v>10</v>
      </c>
      <c r="G8" s="2">
        <v>12</v>
      </c>
    </row>
    <row r="9" spans="3:7" ht="16">
      <c r="C9" s="2">
        <v>24</v>
      </c>
      <c r="D9" s="2">
        <v>28</v>
      </c>
      <c r="E9" s="2">
        <v>26</v>
      </c>
      <c r="F9" s="2">
        <v>16</v>
      </c>
      <c r="G9" s="2">
        <v>11</v>
      </c>
    </row>
    <row r="10" spans="3:7" ht="16">
      <c r="C10" s="2">
        <v>27</v>
      </c>
      <c r="D10" s="2">
        <v>25</v>
      </c>
      <c r="E10" s="2">
        <v>17</v>
      </c>
      <c r="F10" s="2">
        <v>17</v>
      </c>
      <c r="G10" s="2">
        <v>8</v>
      </c>
    </row>
    <row r="11" spans="3:7" ht="16">
      <c r="C11" s="2">
        <v>28</v>
      </c>
      <c r="D11" s="2">
        <v>20</v>
      </c>
      <c r="E11" s="2">
        <v>12</v>
      </c>
      <c r="F11" s="2">
        <v>15</v>
      </c>
      <c r="G11" s="2">
        <v>15</v>
      </c>
    </row>
    <row r="12" spans="3:7" ht="16">
      <c r="C12" s="2">
        <v>30</v>
      </c>
      <c r="D12" s="2">
        <v>24</v>
      </c>
      <c r="E12" s="2">
        <v>30</v>
      </c>
      <c r="F12" s="2">
        <v>18</v>
      </c>
      <c r="G12" s="2">
        <v>15</v>
      </c>
    </row>
    <row r="13" spans="3:7" ht="16">
      <c r="C13" s="2">
        <v>20</v>
      </c>
      <c r="D13" s="2">
        <v>27</v>
      </c>
      <c r="E13" s="2">
        <v>31</v>
      </c>
      <c r="F13" s="2">
        <v>20</v>
      </c>
      <c r="G13" s="2">
        <v>13</v>
      </c>
    </row>
    <row r="14" spans="3:7" ht="16">
      <c r="C14" s="2">
        <v>29</v>
      </c>
      <c r="D14" s="2">
        <v>23</v>
      </c>
      <c r="E14" s="2">
        <v>16</v>
      </c>
      <c r="F14" s="2">
        <v>25</v>
      </c>
      <c r="G14" s="2">
        <v>4</v>
      </c>
    </row>
    <row r="15" spans="3:7" ht="16">
      <c r="C15" s="2">
        <v>34</v>
      </c>
      <c r="D15" s="2">
        <v>20</v>
      </c>
      <c r="E15" s="2">
        <v>21</v>
      </c>
      <c r="F15" s="2">
        <v>13</v>
      </c>
      <c r="G15" s="2">
        <v>9</v>
      </c>
    </row>
    <row r="16" spans="3:7" ht="16">
      <c r="C16" s="2">
        <v>31</v>
      </c>
      <c r="D16" s="2">
        <v>28</v>
      </c>
      <c r="E16" s="2">
        <v>24</v>
      </c>
      <c r="F16" s="2">
        <v>21</v>
      </c>
      <c r="G16" s="2">
        <v>7</v>
      </c>
    </row>
    <row r="17" spans="3:7" ht="16">
      <c r="C17" s="2">
        <v>31</v>
      </c>
      <c r="D17" s="2">
        <v>20</v>
      </c>
      <c r="E17" s="2">
        <v>25</v>
      </c>
      <c r="F17" s="2">
        <v>16</v>
      </c>
      <c r="G17" s="2">
        <v>8</v>
      </c>
    </row>
    <row r="18" spans="3:7" ht="16">
      <c r="C18" s="2">
        <v>30</v>
      </c>
      <c r="D18" s="2">
        <v>26</v>
      </c>
      <c r="E18" s="2">
        <v>20</v>
      </c>
      <c r="F18" s="2">
        <v>20</v>
      </c>
      <c r="G18" s="2">
        <v>7</v>
      </c>
    </row>
    <row r="19" spans="3:7" ht="16">
      <c r="C19" s="2">
        <v>30</v>
      </c>
      <c r="D19" s="2">
        <v>28</v>
      </c>
      <c r="E19" s="2">
        <v>21</v>
      </c>
      <c r="F19" s="2">
        <v>21</v>
      </c>
      <c r="G19" s="2">
        <v>6</v>
      </c>
    </row>
    <row r="20" spans="3:7" ht="16">
      <c r="C20" s="2">
        <v>28</v>
      </c>
      <c r="D20" s="2">
        <v>20</v>
      </c>
      <c r="E20" s="2">
        <v>21</v>
      </c>
      <c r="F20" s="2">
        <v>21</v>
      </c>
      <c r="G20" s="2">
        <v>6</v>
      </c>
    </row>
    <row r="21" spans="3:7" ht="16">
      <c r="C21" s="2">
        <v>33</v>
      </c>
      <c r="D21" s="2">
        <v>25</v>
      </c>
      <c r="E21" s="2">
        <v>11</v>
      </c>
      <c r="F21" s="2">
        <v>11</v>
      </c>
      <c r="G21" s="2">
        <v>10</v>
      </c>
    </row>
    <row r="22" spans="3:7" ht="16">
      <c r="C22" s="2">
        <v>33</v>
      </c>
      <c r="D22" s="2">
        <v>21</v>
      </c>
      <c r="E22" s="2">
        <v>16</v>
      </c>
      <c r="F22" s="2">
        <v>16</v>
      </c>
      <c r="G22" s="2">
        <v>8</v>
      </c>
    </row>
    <row r="23" spans="3:7" ht="16">
      <c r="C23" s="2">
        <v>29</v>
      </c>
      <c r="D23" s="2">
        <v>24</v>
      </c>
      <c r="E23" s="2">
        <v>23</v>
      </c>
      <c r="F23" s="2">
        <v>19</v>
      </c>
      <c r="G23" s="2">
        <v>15</v>
      </c>
    </row>
    <row r="24" spans="3:7" ht="16">
      <c r="C24" s="2">
        <v>26</v>
      </c>
      <c r="D24" s="2"/>
      <c r="E24" s="2">
        <v>30</v>
      </c>
      <c r="F24" s="2">
        <v>21</v>
      </c>
      <c r="G24" s="2">
        <v>14</v>
      </c>
    </row>
    <row r="25" spans="3:7" ht="16">
      <c r="C25" s="2">
        <v>26</v>
      </c>
      <c r="D25" s="2"/>
      <c r="E25" s="2">
        <v>12</v>
      </c>
      <c r="F25" s="2">
        <v>30</v>
      </c>
      <c r="G25" s="2">
        <v>7</v>
      </c>
    </row>
    <row r="26" spans="3:7" ht="16">
      <c r="C26" s="2">
        <v>34</v>
      </c>
      <c r="D26" s="2"/>
      <c r="E26" s="2">
        <v>29</v>
      </c>
      <c r="F26" s="2">
        <v>13</v>
      </c>
      <c r="G26" s="2">
        <v>15</v>
      </c>
    </row>
    <row r="27" spans="3:7" ht="16">
      <c r="C27" s="2">
        <v>28</v>
      </c>
      <c r="D27" s="2"/>
      <c r="E27" s="2"/>
      <c r="F27" s="2">
        <v>26</v>
      </c>
      <c r="G27" s="2">
        <v>9</v>
      </c>
    </row>
    <row r="28" spans="3:7" ht="16">
      <c r="C28" s="2">
        <v>27</v>
      </c>
      <c r="D28" s="2"/>
      <c r="E28" s="2"/>
      <c r="F28" s="2">
        <v>16</v>
      </c>
      <c r="G28" s="2">
        <v>8</v>
      </c>
    </row>
    <row r="29" spans="3:7" ht="16">
      <c r="C29" s="2">
        <v>32</v>
      </c>
      <c r="D29" s="2"/>
      <c r="E29" s="2"/>
      <c r="F29" s="2">
        <v>15</v>
      </c>
      <c r="G29" s="2">
        <v>9</v>
      </c>
    </row>
    <row r="30" spans="3:7" ht="16">
      <c r="C30" s="2"/>
      <c r="D30" s="2"/>
      <c r="E30" s="2"/>
      <c r="F30" s="2">
        <v>14</v>
      </c>
      <c r="G30" s="2">
        <v>4</v>
      </c>
    </row>
    <row r="31" spans="3:7" ht="16">
      <c r="C31" s="2"/>
      <c r="D31" s="2"/>
      <c r="E31" s="2"/>
      <c r="F31" s="2">
        <v>5</v>
      </c>
      <c r="G31" s="2">
        <v>11</v>
      </c>
    </row>
    <row r="32" spans="3:7" ht="16">
      <c r="C32" s="2"/>
      <c r="D32" s="2"/>
      <c r="E32" s="2"/>
      <c r="F32" s="2">
        <v>21</v>
      </c>
      <c r="G32" s="2">
        <v>16</v>
      </c>
    </row>
    <row r="33" spans="3:7" ht="16">
      <c r="C33" s="2"/>
      <c r="D33" s="2"/>
      <c r="E33" s="2"/>
      <c r="F33" s="2">
        <v>12</v>
      </c>
      <c r="G33" s="2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493A-D7ED-E74B-986F-D865317FAE2A}">
  <dimension ref="B5:F32"/>
  <sheetViews>
    <sheetView workbookViewId="0">
      <selection activeCell="F32" sqref="F32"/>
    </sheetView>
  </sheetViews>
  <sheetFormatPr baseColWidth="10" defaultRowHeight="15"/>
  <sheetData>
    <row r="5" spans="2:6" ht="16">
      <c r="B5" s="3" t="s">
        <v>11</v>
      </c>
      <c r="C5" s="3" t="s">
        <v>19</v>
      </c>
      <c r="D5" s="3" t="s">
        <v>17</v>
      </c>
      <c r="E5" s="3" t="s">
        <v>26</v>
      </c>
      <c r="F5" s="3" t="s">
        <v>27</v>
      </c>
    </row>
    <row r="6" spans="2:6" ht="16">
      <c r="B6" s="2">
        <v>30</v>
      </c>
      <c r="C6" s="2">
        <v>0</v>
      </c>
      <c r="D6" s="2">
        <v>23</v>
      </c>
      <c r="E6" s="2">
        <v>34</v>
      </c>
      <c r="F6" s="2">
        <v>4</v>
      </c>
    </row>
    <row r="7" spans="2:6" ht="16">
      <c r="B7" s="2">
        <v>37</v>
      </c>
      <c r="C7" s="2">
        <v>0</v>
      </c>
      <c r="D7" s="2">
        <v>25</v>
      </c>
      <c r="E7" s="2">
        <v>20</v>
      </c>
      <c r="F7" s="2">
        <v>8</v>
      </c>
    </row>
    <row r="8" spans="2:6" ht="16">
      <c r="B8" s="2">
        <v>38</v>
      </c>
      <c r="C8" s="2">
        <v>0</v>
      </c>
      <c r="D8" s="2">
        <v>19</v>
      </c>
      <c r="E8" s="2">
        <v>22</v>
      </c>
      <c r="F8" s="2">
        <v>6</v>
      </c>
    </row>
    <row r="9" spans="2:6" ht="16">
      <c r="B9" s="2">
        <v>31</v>
      </c>
      <c r="C9" s="2">
        <v>0</v>
      </c>
      <c r="D9" s="2">
        <v>26</v>
      </c>
      <c r="E9" s="2">
        <v>16</v>
      </c>
      <c r="F9" s="2">
        <v>20</v>
      </c>
    </row>
    <row r="10" spans="2:6" ht="16">
      <c r="B10" s="2">
        <v>19</v>
      </c>
      <c r="C10" s="2">
        <v>0</v>
      </c>
      <c r="D10" s="2">
        <v>25</v>
      </c>
      <c r="E10" s="2">
        <v>34</v>
      </c>
      <c r="F10" s="2">
        <v>11</v>
      </c>
    </row>
    <row r="11" spans="2:6" ht="16">
      <c r="B11" s="2">
        <v>18</v>
      </c>
      <c r="C11" s="2">
        <v>0</v>
      </c>
      <c r="D11" s="2">
        <v>22</v>
      </c>
      <c r="E11" s="2">
        <v>22</v>
      </c>
      <c r="F11" s="2">
        <v>10</v>
      </c>
    </row>
    <row r="12" spans="2:6" ht="16">
      <c r="B12" s="2">
        <v>24</v>
      </c>
      <c r="C12" s="2">
        <v>0</v>
      </c>
      <c r="D12" s="2">
        <v>20</v>
      </c>
      <c r="E12" s="2">
        <v>32</v>
      </c>
      <c r="F12" s="2">
        <v>7</v>
      </c>
    </row>
    <row r="13" spans="2:6" ht="16">
      <c r="B13" s="2">
        <v>24</v>
      </c>
      <c r="C13" s="2">
        <v>0</v>
      </c>
      <c r="D13" s="2">
        <v>22</v>
      </c>
      <c r="E13" s="2">
        <v>35</v>
      </c>
      <c r="F13" s="2">
        <v>10</v>
      </c>
    </row>
    <row r="14" spans="2:6" ht="16">
      <c r="B14" s="2">
        <v>14</v>
      </c>
      <c r="C14" s="2">
        <v>0</v>
      </c>
      <c r="D14" s="2">
        <v>26</v>
      </c>
      <c r="E14" s="2">
        <v>25</v>
      </c>
      <c r="F14" s="2">
        <v>15</v>
      </c>
    </row>
    <row r="15" spans="2:6" ht="16">
      <c r="B15" s="2">
        <v>22</v>
      </c>
      <c r="C15" s="2">
        <v>0</v>
      </c>
      <c r="D15" s="2">
        <v>17</v>
      </c>
      <c r="E15" s="2">
        <v>31</v>
      </c>
      <c r="F15" s="2">
        <v>8</v>
      </c>
    </row>
    <row r="16" spans="2:6" ht="16">
      <c r="B16" s="2">
        <v>36</v>
      </c>
      <c r="C16" s="2">
        <v>0</v>
      </c>
      <c r="D16" s="2">
        <v>28</v>
      </c>
      <c r="E16" s="2">
        <v>36</v>
      </c>
      <c r="F16" s="2">
        <v>15</v>
      </c>
    </row>
    <row r="17" spans="2:6" ht="16">
      <c r="B17" s="2">
        <v>33</v>
      </c>
      <c r="C17" s="2">
        <v>0</v>
      </c>
      <c r="D17" s="2">
        <v>18</v>
      </c>
      <c r="E17" s="2">
        <v>25</v>
      </c>
      <c r="F17" s="2">
        <v>12</v>
      </c>
    </row>
    <row r="18" spans="2:6" ht="16">
      <c r="B18" s="2">
        <v>27</v>
      </c>
      <c r="C18" s="2">
        <v>0</v>
      </c>
      <c r="D18" s="2">
        <v>20</v>
      </c>
      <c r="E18" s="2">
        <v>20</v>
      </c>
      <c r="F18" s="2">
        <v>8</v>
      </c>
    </row>
    <row r="19" spans="2:6" ht="16">
      <c r="B19" s="2">
        <v>39</v>
      </c>
      <c r="C19" s="2">
        <v>0</v>
      </c>
      <c r="D19" s="2">
        <v>16</v>
      </c>
      <c r="E19" s="2">
        <v>18</v>
      </c>
      <c r="F19" s="2">
        <v>10</v>
      </c>
    </row>
    <row r="20" spans="2:6" ht="16">
      <c r="B20" s="2">
        <v>27</v>
      </c>
      <c r="C20" s="2">
        <v>0</v>
      </c>
      <c r="D20" s="2">
        <v>20</v>
      </c>
      <c r="E20" s="2">
        <v>21</v>
      </c>
      <c r="F20" s="2">
        <v>8</v>
      </c>
    </row>
    <row r="21" spans="2:6" ht="16">
      <c r="B21" s="2">
        <v>22</v>
      </c>
      <c r="C21" s="2">
        <v>0</v>
      </c>
      <c r="D21" s="2">
        <v>18</v>
      </c>
      <c r="E21" s="2">
        <v>32</v>
      </c>
      <c r="F21" s="2">
        <v>22</v>
      </c>
    </row>
    <row r="22" spans="2:6" ht="16">
      <c r="B22" s="2">
        <v>33</v>
      </c>
      <c r="C22" s="2">
        <v>0</v>
      </c>
      <c r="D22" s="2">
        <v>15</v>
      </c>
      <c r="E22" s="2">
        <v>23</v>
      </c>
      <c r="F22" s="2">
        <v>12</v>
      </c>
    </row>
    <row r="23" spans="2:6" ht="16">
      <c r="B23" s="2">
        <v>36</v>
      </c>
      <c r="C23" s="2">
        <v>0</v>
      </c>
      <c r="D23" s="2">
        <v>17</v>
      </c>
      <c r="E23" s="2">
        <v>36</v>
      </c>
      <c r="F23" s="2">
        <v>2</v>
      </c>
    </row>
    <row r="24" spans="2:6" ht="16">
      <c r="B24" s="2">
        <v>32</v>
      </c>
      <c r="C24" s="2"/>
      <c r="D24" s="2">
        <v>20</v>
      </c>
      <c r="E24" s="2">
        <v>36</v>
      </c>
      <c r="F24" s="2">
        <v>14</v>
      </c>
    </row>
    <row r="25" spans="2:6" ht="16">
      <c r="B25" s="2">
        <v>27</v>
      </c>
      <c r="C25" s="2"/>
      <c r="D25" s="2">
        <v>33</v>
      </c>
      <c r="E25" s="2">
        <v>28</v>
      </c>
      <c r="F25" s="2">
        <v>7</v>
      </c>
    </row>
    <row r="26" spans="2:6" ht="16">
      <c r="B26" s="2">
        <v>37</v>
      </c>
      <c r="C26" s="2"/>
      <c r="D26" s="2">
        <v>24</v>
      </c>
      <c r="E26" s="2">
        <v>21</v>
      </c>
      <c r="F26" s="2">
        <v>12</v>
      </c>
    </row>
    <row r="27" spans="2:6" ht="16">
      <c r="B27" s="2">
        <v>38</v>
      </c>
      <c r="C27" s="2"/>
      <c r="D27" s="2">
        <v>19</v>
      </c>
      <c r="E27" s="2">
        <v>24</v>
      </c>
      <c r="F27" s="2">
        <v>10</v>
      </c>
    </row>
    <row r="28" spans="2:6" ht="16">
      <c r="B28" s="2">
        <v>35</v>
      </c>
      <c r="C28" s="2"/>
      <c r="D28" s="2">
        <v>26</v>
      </c>
      <c r="E28" s="2"/>
      <c r="F28" s="2">
        <v>7</v>
      </c>
    </row>
    <row r="29" spans="2:6" ht="16">
      <c r="B29" s="2"/>
      <c r="C29" s="2"/>
      <c r="D29" s="2"/>
      <c r="E29" s="2"/>
      <c r="F29" s="2">
        <v>10</v>
      </c>
    </row>
    <row r="30" spans="2:6" ht="16">
      <c r="B30" s="2"/>
      <c r="C30" s="2"/>
      <c r="D30" s="2"/>
      <c r="E30" s="2"/>
      <c r="F30" s="2">
        <v>12</v>
      </c>
    </row>
    <row r="31" spans="2:6" ht="16">
      <c r="B31" s="2"/>
      <c r="C31" s="2"/>
      <c r="D31" s="2"/>
      <c r="E31" s="2"/>
      <c r="F31" s="2">
        <v>8</v>
      </c>
    </row>
    <row r="32" spans="2:6" ht="16">
      <c r="B32" s="2"/>
      <c r="C32" s="2"/>
      <c r="D32" s="2"/>
      <c r="E32" s="2"/>
      <c r="F32" s="2">
        <v>9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969D-2902-784B-8E22-1786CA2A09DA}">
  <dimension ref="B5:G31"/>
  <sheetViews>
    <sheetView workbookViewId="0">
      <selection activeCell="C31" sqref="C31"/>
    </sheetView>
  </sheetViews>
  <sheetFormatPr baseColWidth="10" defaultRowHeight="15"/>
  <sheetData>
    <row r="5" spans="2:7" ht="16">
      <c r="B5" s="3" t="s">
        <v>11</v>
      </c>
      <c r="C5" s="3" t="s">
        <v>19</v>
      </c>
      <c r="D5" s="3" t="s">
        <v>17</v>
      </c>
      <c r="E5" s="3" t="s">
        <v>22</v>
      </c>
      <c r="F5" s="3" t="s">
        <v>28</v>
      </c>
      <c r="G5" s="3" t="s">
        <v>29</v>
      </c>
    </row>
    <row r="6" spans="2:7" ht="16">
      <c r="B6" s="2">
        <v>39</v>
      </c>
      <c r="C6" s="2">
        <v>6</v>
      </c>
      <c r="D6" s="2">
        <v>35</v>
      </c>
      <c r="E6" s="2">
        <v>0</v>
      </c>
      <c r="F6" s="2">
        <v>35</v>
      </c>
      <c r="G6" s="2">
        <v>16</v>
      </c>
    </row>
    <row r="7" spans="2:7" ht="16">
      <c r="B7" s="2">
        <v>39</v>
      </c>
      <c r="C7" s="2">
        <v>8</v>
      </c>
      <c r="D7" s="2">
        <v>35</v>
      </c>
      <c r="E7" s="2">
        <v>0</v>
      </c>
      <c r="F7" s="2">
        <v>38</v>
      </c>
      <c r="G7" s="2">
        <v>20</v>
      </c>
    </row>
    <row r="8" spans="2:7" ht="16">
      <c r="B8" s="2">
        <v>39</v>
      </c>
      <c r="C8" s="2">
        <v>7</v>
      </c>
      <c r="D8" s="2">
        <v>34</v>
      </c>
      <c r="E8" s="2">
        <v>0</v>
      </c>
      <c r="F8" s="2">
        <v>34</v>
      </c>
      <c r="G8" s="2">
        <v>27</v>
      </c>
    </row>
    <row r="9" spans="2:7" ht="16">
      <c r="B9" s="2">
        <v>39</v>
      </c>
      <c r="C9" s="2">
        <v>7</v>
      </c>
      <c r="D9" s="2">
        <v>34</v>
      </c>
      <c r="E9" s="2">
        <v>2</v>
      </c>
      <c r="F9" s="2">
        <v>37</v>
      </c>
      <c r="G9" s="2">
        <v>23</v>
      </c>
    </row>
    <row r="10" spans="2:7" ht="16">
      <c r="B10" s="2">
        <v>39</v>
      </c>
      <c r="C10" s="2">
        <v>9</v>
      </c>
      <c r="D10" s="2">
        <v>39</v>
      </c>
      <c r="E10" s="2">
        <v>0</v>
      </c>
      <c r="F10" s="2">
        <v>36</v>
      </c>
      <c r="G10" s="2">
        <v>19</v>
      </c>
    </row>
    <row r="11" spans="2:7" ht="16">
      <c r="B11" s="2">
        <v>39</v>
      </c>
      <c r="C11" s="2">
        <v>8</v>
      </c>
      <c r="D11" s="2">
        <v>34</v>
      </c>
      <c r="E11" s="2">
        <v>0</v>
      </c>
      <c r="F11" s="2">
        <v>35</v>
      </c>
      <c r="G11" s="2">
        <v>17</v>
      </c>
    </row>
    <row r="12" spans="2:7" ht="16">
      <c r="B12" s="2">
        <v>39</v>
      </c>
      <c r="C12" s="2">
        <v>8</v>
      </c>
      <c r="D12" s="2">
        <v>37</v>
      </c>
      <c r="E12" s="2">
        <v>0</v>
      </c>
      <c r="F12" s="2">
        <v>37</v>
      </c>
      <c r="G12" s="2">
        <v>17</v>
      </c>
    </row>
    <row r="13" spans="2:7" ht="16">
      <c r="B13" s="2">
        <v>38</v>
      </c>
      <c r="C13" s="2">
        <v>9</v>
      </c>
      <c r="D13" s="2">
        <v>37</v>
      </c>
      <c r="E13" s="2">
        <v>0</v>
      </c>
      <c r="F13" s="2">
        <v>34</v>
      </c>
      <c r="G13" s="2">
        <v>15</v>
      </c>
    </row>
    <row r="14" spans="2:7" ht="16">
      <c r="B14" s="2">
        <v>39</v>
      </c>
      <c r="C14" s="2">
        <v>7</v>
      </c>
      <c r="D14" s="2">
        <v>35</v>
      </c>
      <c r="E14" s="2">
        <v>0</v>
      </c>
      <c r="F14" s="2">
        <v>35</v>
      </c>
      <c r="G14" s="2">
        <v>15</v>
      </c>
    </row>
    <row r="15" spans="2:7" ht="16">
      <c r="B15" s="2">
        <v>39</v>
      </c>
      <c r="C15" s="2">
        <v>9</v>
      </c>
      <c r="D15" s="2">
        <v>36</v>
      </c>
      <c r="E15" s="2">
        <v>0</v>
      </c>
      <c r="F15" s="2">
        <v>36</v>
      </c>
      <c r="G15" s="2">
        <v>18</v>
      </c>
    </row>
    <row r="16" spans="2:7" ht="16">
      <c r="B16" s="2">
        <v>40</v>
      </c>
      <c r="C16" s="2">
        <v>9</v>
      </c>
      <c r="D16" s="2">
        <v>35</v>
      </c>
      <c r="E16" s="2">
        <v>0</v>
      </c>
      <c r="F16" s="2">
        <v>39</v>
      </c>
      <c r="G16" s="2">
        <v>15</v>
      </c>
    </row>
    <row r="17" spans="2:7" ht="16">
      <c r="B17" s="2">
        <v>39</v>
      </c>
      <c r="C17" s="2">
        <v>7</v>
      </c>
      <c r="D17" s="2">
        <v>37</v>
      </c>
      <c r="E17" s="2">
        <v>2</v>
      </c>
      <c r="F17" s="2">
        <v>38</v>
      </c>
      <c r="G17" s="2">
        <v>17</v>
      </c>
    </row>
    <row r="18" spans="2:7" ht="16">
      <c r="B18" s="2">
        <v>38</v>
      </c>
      <c r="C18" s="2">
        <v>10</v>
      </c>
      <c r="D18" s="2">
        <v>39</v>
      </c>
      <c r="E18" s="2">
        <v>0</v>
      </c>
      <c r="F18" s="2">
        <v>36</v>
      </c>
      <c r="G18" s="2">
        <v>23</v>
      </c>
    </row>
    <row r="19" spans="2:7" ht="16">
      <c r="B19" s="2">
        <v>39</v>
      </c>
      <c r="C19" s="2">
        <v>9</v>
      </c>
      <c r="D19" s="2">
        <v>31</v>
      </c>
      <c r="E19" s="2">
        <v>0</v>
      </c>
      <c r="F19" s="2">
        <v>35</v>
      </c>
      <c r="G19" s="2">
        <v>18</v>
      </c>
    </row>
    <row r="20" spans="2:7" ht="16">
      <c r="B20" s="2">
        <v>39</v>
      </c>
      <c r="C20" s="2">
        <v>8</v>
      </c>
      <c r="D20" s="2">
        <v>36</v>
      </c>
      <c r="E20" s="2">
        <v>2</v>
      </c>
      <c r="F20" s="2">
        <v>37</v>
      </c>
      <c r="G20" s="2">
        <v>17</v>
      </c>
    </row>
    <row r="21" spans="2:7" ht="16">
      <c r="B21" s="2"/>
      <c r="C21" s="2">
        <v>8</v>
      </c>
      <c r="D21" s="2">
        <v>32</v>
      </c>
      <c r="E21" s="2">
        <v>0</v>
      </c>
      <c r="F21" s="2">
        <v>36</v>
      </c>
      <c r="G21" s="2">
        <v>19</v>
      </c>
    </row>
    <row r="22" spans="2:7" ht="16">
      <c r="B22" s="2"/>
      <c r="C22" s="2">
        <v>9</v>
      </c>
      <c r="D22" s="2">
        <v>37</v>
      </c>
      <c r="E22" s="2">
        <v>0</v>
      </c>
      <c r="F22" s="2">
        <v>38</v>
      </c>
      <c r="G22" s="2">
        <v>19</v>
      </c>
    </row>
    <row r="23" spans="2:7" ht="16">
      <c r="B23" s="2"/>
      <c r="C23" s="2">
        <v>9</v>
      </c>
      <c r="D23" s="2">
        <v>35</v>
      </c>
      <c r="E23" s="2">
        <v>0</v>
      </c>
      <c r="F23" s="2">
        <v>36</v>
      </c>
      <c r="G23" s="2">
        <v>15</v>
      </c>
    </row>
    <row r="24" spans="2:7" ht="16">
      <c r="B24" s="2"/>
      <c r="C24" s="2">
        <v>10</v>
      </c>
      <c r="D24" s="2">
        <v>33</v>
      </c>
      <c r="E24" s="2">
        <v>0</v>
      </c>
      <c r="F24" s="2">
        <v>38</v>
      </c>
      <c r="G24" s="2">
        <v>18</v>
      </c>
    </row>
    <row r="25" spans="2:7" ht="16">
      <c r="B25" s="2"/>
      <c r="C25" s="2"/>
      <c r="D25" s="2">
        <v>38</v>
      </c>
      <c r="E25" s="2">
        <v>1</v>
      </c>
      <c r="F25" s="2">
        <v>37</v>
      </c>
      <c r="G25" s="2">
        <v>15</v>
      </c>
    </row>
    <row r="26" spans="2:7" ht="16">
      <c r="B26" s="2"/>
      <c r="C26" s="2"/>
      <c r="D26" s="2">
        <v>39</v>
      </c>
      <c r="E26" s="2">
        <v>0</v>
      </c>
      <c r="F26" s="2">
        <v>35</v>
      </c>
      <c r="G26" s="2">
        <v>22</v>
      </c>
    </row>
    <row r="27" spans="2:7" ht="16">
      <c r="B27" s="2"/>
      <c r="C27" s="2"/>
      <c r="D27" s="2">
        <v>39</v>
      </c>
      <c r="E27" s="2">
        <v>0</v>
      </c>
      <c r="F27" s="2">
        <v>36</v>
      </c>
      <c r="G27" s="2">
        <v>22</v>
      </c>
    </row>
    <row r="28" spans="2:7" ht="16">
      <c r="B28" s="2"/>
      <c r="C28" s="2"/>
      <c r="D28" s="2">
        <v>37</v>
      </c>
      <c r="E28" s="2"/>
      <c r="F28" s="2"/>
      <c r="G28" s="2">
        <v>18</v>
      </c>
    </row>
    <row r="29" spans="2:7" ht="16">
      <c r="B29" s="2"/>
      <c r="C29" s="2"/>
      <c r="D29" s="2">
        <v>37</v>
      </c>
      <c r="E29" s="2"/>
      <c r="F29" s="2"/>
      <c r="G29" s="2">
        <v>18</v>
      </c>
    </row>
    <row r="30" spans="2:7" ht="16">
      <c r="B30" s="2"/>
      <c r="C30" s="2"/>
      <c r="D30" s="2">
        <v>39</v>
      </c>
      <c r="E30" s="2"/>
      <c r="F30" s="2"/>
      <c r="G30" s="2"/>
    </row>
    <row r="31" spans="2:7" ht="16">
      <c r="B31" s="2"/>
      <c r="C31" s="2"/>
      <c r="D31" s="2">
        <v>40</v>
      </c>
      <c r="E31" s="2"/>
      <c r="F31" s="2"/>
      <c r="G31" s="2"/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45F0-83FE-AB44-A824-AA6ABD702381}">
  <dimension ref="B5:F28"/>
  <sheetViews>
    <sheetView workbookViewId="0">
      <selection activeCell="D28" sqref="D28"/>
    </sheetView>
  </sheetViews>
  <sheetFormatPr baseColWidth="10" defaultRowHeight="15"/>
  <sheetData>
    <row r="5" spans="2:6" ht="16">
      <c r="B5" s="3" t="s">
        <v>11</v>
      </c>
      <c r="C5" s="3" t="s">
        <v>19</v>
      </c>
      <c r="D5" s="3" t="s">
        <v>17</v>
      </c>
      <c r="E5" s="3" t="s">
        <v>26</v>
      </c>
      <c r="F5" s="3" t="s">
        <v>27</v>
      </c>
    </row>
    <row r="6" spans="2:6" ht="16">
      <c r="B6" s="2">
        <v>35</v>
      </c>
      <c r="C6" s="2">
        <v>0</v>
      </c>
      <c r="D6" s="2">
        <v>9</v>
      </c>
      <c r="E6" s="2">
        <v>10</v>
      </c>
      <c r="F6" s="2">
        <v>5</v>
      </c>
    </row>
    <row r="7" spans="2:6" ht="16">
      <c r="B7" s="2">
        <v>26</v>
      </c>
      <c r="C7" s="2">
        <v>0</v>
      </c>
      <c r="D7" s="2">
        <v>4</v>
      </c>
      <c r="E7" s="2">
        <v>10</v>
      </c>
      <c r="F7" s="2">
        <v>14</v>
      </c>
    </row>
    <row r="8" spans="2:6" ht="16">
      <c r="B8" s="2">
        <v>27</v>
      </c>
      <c r="C8" s="2">
        <v>0</v>
      </c>
      <c r="D8" s="2">
        <v>5</v>
      </c>
      <c r="E8" s="2">
        <v>33</v>
      </c>
      <c r="F8" s="2">
        <v>5</v>
      </c>
    </row>
    <row r="9" spans="2:6" ht="16">
      <c r="B9" s="2">
        <v>14</v>
      </c>
      <c r="C9" s="2">
        <v>0</v>
      </c>
      <c r="D9" s="2">
        <v>12</v>
      </c>
      <c r="E9" s="2">
        <v>11</v>
      </c>
      <c r="F9" s="2">
        <v>5</v>
      </c>
    </row>
    <row r="10" spans="2:6" ht="16">
      <c r="B10" s="2">
        <v>17</v>
      </c>
      <c r="C10" s="2">
        <v>0</v>
      </c>
      <c r="D10" s="2">
        <v>12</v>
      </c>
      <c r="E10" s="2">
        <v>23</v>
      </c>
      <c r="F10" s="2">
        <v>5</v>
      </c>
    </row>
    <row r="11" spans="2:6" ht="16">
      <c r="B11" s="2">
        <v>14</v>
      </c>
      <c r="C11" s="2">
        <v>0</v>
      </c>
      <c r="D11" s="2">
        <v>15</v>
      </c>
      <c r="E11" s="2">
        <v>9</v>
      </c>
      <c r="F11" s="2">
        <v>20</v>
      </c>
    </row>
    <row r="12" spans="2:6" ht="16">
      <c r="B12" s="2">
        <v>30</v>
      </c>
      <c r="C12" s="2">
        <v>0</v>
      </c>
      <c r="D12" s="2">
        <v>16</v>
      </c>
      <c r="E12" s="2">
        <v>24</v>
      </c>
      <c r="F12" s="2">
        <v>8</v>
      </c>
    </row>
    <row r="13" spans="2:6" ht="16">
      <c r="B13" s="2">
        <v>31</v>
      </c>
      <c r="C13" s="2">
        <v>0</v>
      </c>
      <c r="D13" s="2">
        <v>8</v>
      </c>
      <c r="E13" s="2">
        <v>25</v>
      </c>
      <c r="F13" s="2">
        <v>6</v>
      </c>
    </row>
    <row r="14" spans="2:6" ht="16">
      <c r="B14" s="2">
        <v>27</v>
      </c>
      <c r="C14" s="2">
        <v>0</v>
      </c>
      <c r="D14" s="2">
        <v>9</v>
      </c>
      <c r="E14" s="2">
        <v>23</v>
      </c>
      <c r="F14" s="2">
        <v>18</v>
      </c>
    </row>
    <row r="15" spans="2:6" ht="16">
      <c r="B15" s="2">
        <v>18</v>
      </c>
      <c r="C15" s="2">
        <v>0</v>
      </c>
      <c r="D15" s="2">
        <v>5</v>
      </c>
      <c r="E15" s="2">
        <v>9</v>
      </c>
      <c r="F15" s="2">
        <v>8</v>
      </c>
    </row>
    <row r="16" spans="2:6" ht="16">
      <c r="B16" s="2">
        <v>12</v>
      </c>
      <c r="C16" s="2">
        <v>0</v>
      </c>
      <c r="D16" s="2">
        <v>14</v>
      </c>
      <c r="E16" s="2">
        <v>28</v>
      </c>
      <c r="F16" s="2">
        <v>3</v>
      </c>
    </row>
    <row r="17" spans="2:6" ht="16">
      <c r="B17" s="2">
        <v>17</v>
      </c>
      <c r="C17" s="2">
        <v>0</v>
      </c>
      <c r="D17" s="2">
        <v>7</v>
      </c>
      <c r="E17" s="2">
        <v>27</v>
      </c>
      <c r="F17" s="2">
        <v>7</v>
      </c>
    </row>
    <row r="18" spans="2:6" ht="16">
      <c r="B18" s="2">
        <v>23</v>
      </c>
      <c r="C18" s="2">
        <v>0</v>
      </c>
      <c r="D18" s="2">
        <v>3</v>
      </c>
      <c r="E18" s="2">
        <v>19</v>
      </c>
      <c r="F18" s="2">
        <v>3</v>
      </c>
    </row>
    <row r="19" spans="2:6" ht="16">
      <c r="B19" s="2">
        <v>29</v>
      </c>
      <c r="C19" s="2">
        <v>0</v>
      </c>
      <c r="D19" s="2">
        <v>14</v>
      </c>
      <c r="E19" s="2">
        <v>22</v>
      </c>
      <c r="F19" s="2">
        <v>13</v>
      </c>
    </row>
    <row r="20" spans="2:6" ht="16">
      <c r="B20" s="2">
        <v>34</v>
      </c>
      <c r="C20" s="2">
        <v>0</v>
      </c>
      <c r="D20" s="2">
        <v>18</v>
      </c>
      <c r="E20" s="2">
        <v>21</v>
      </c>
      <c r="F20" s="2">
        <v>8</v>
      </c>
    </row>
    <row r="21" spans="2:6" ht="16">
      <c r="B21" s="2">
        <v>16</v>
      </c>
      <c r="C21" s="2">
        <v>0</v>
      </c>
      <c r="D21" s="2">
        <v>10</v>
      </c>
      <c r="E21" s="2">
        <v>20</v>
      </c>
      <c r="F21" s="2">
        <v>5</v>
      </c>
    </row>
    <row r="22" spans="2:6" ht="16">
      <c r="B22" s="2">
        <v>40</v>
      </c>
      <c r="C22" s="2">
        <v>0</v>
      </c>
      <c r="D22" s="2">
        <v>17</v>
      </c>
      <c r="E22" s="2">
        <v>21</v>
      </c>
      <c r="F22" s="2">
        <v>11</v>
      </c>
    </row>
    <row r="23" spans="2:6" ht="16">
      <c r="B23" s="2">
        <v>24</v>
      </c>
      <c r="C23" s="2">
        <v>0</v>
      </c>
      <c r="D23" s="2">
        <v>16</v>
      </c>
      <c r="E23" s="2">
        <v>31</v>
      </c>
      <c r="F23" s="2">
        <v>20</v>
      </c>
    </row>
    <row r="24" spans="2:6" ht="16">
      <c r="B24" s="2">
        <v>21</v>
      </c>
      <c r="C24" s="2">
        <v>0</v>
      </c>
      <c r="D24" s="2">
        <v>23</v>
      </c>
      <c r="E24" s="2">
        <v>14</v>
      </c>
      <c r="F24" s="2">
        <v>4</v>
      </c>
    </row>
    <row r="25" spans="2:6" ht="16">
      <c r="B25" s="2">
        <v>25</v>
      </c>
      <c r="C25" s="2">
        <v>0</v>
      </c>
      <c r="D25" s="2"/>
      <c r="E25" s="2">
        <v>20</v>
      </c>
      <c r="F25" s="2">
        <v>6</v>
      </c>
    </row>
    <row r="26" spans="2:6" ht="16">
      <c r="B26" s="2"/>
      <c r="C26" s="2">
        <v>0</v>
      </c>
      <c r="D26" s="2"/>
      <c r="E26" s="2">
        <v>31</v>
      </c>
      <c r="F26" s="2">
        <v>15</v>
      </c>
    </row>
    <row r="27" spans="2:6" ht="16">
      <c r="B27" s="2"/>
      <c r="C27" s="2">
        <v>0</v>
      </c>
      <c r="D27" s="2"/>
      <c r="E27" s="2"/>
      <c r="F27" s="2">
        <v>5</v>
      </c>
    </row>
    <row r="28" spans="2:6" ht="16">
      <c r="B28" s="2"/>
      <c r="C28" s="2">
        <v>0</v>
      </c>
      <c r="D28" s="2"/>
      <c r="E28" s="2"/>
      <c r="F28" s="2">
        <v>18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88BB-CF0B-E24F-A2EF-07CF825E1B1F}">
  <dimension ref="B5:N745"/>
  <sheetViews>
    <sheetView workbookViewId="0">
      <selection activeCell="K9" sqref="K9"/>
    </sheetView>
  </sheetViews>
  <sheetFormatPr baseColWidth="10" defaultRowHeight="15"/>
  <sheetData>
    <row r="5" spans="2:14">
      <c r="B5" s="9" t="s">
        <v>30</v>
      </c>
      <c r="C5" s="9"/>
      <c r="D5" s="9"/>
      <c r="G5" s="9" t="s">
        <v>31</v>
      </c>
      <c r="H5" s="9"/>
      <c r="I5" s="9"/>
      <c r="L5" s="9" t="s">
        <v>63</v>
      </c>
      <c r="M5" s="9"/>
      <c r="N5" s="9"/>
    </row>
    <row r="7" spans="2:14" ht="16">
      <c r="B7" s="3" t="s">
        <v>11</v>
      </c>
      <c r="C7" s="3" t="s">
        <v>12</v>
      </c>
      <c r="D7" s="3" t="s">
        <v>17</v>
      </c>
      <c r="G7" s="3" t="s">
        <v>11</v>
      </c>
      <c r="H7" s="3" t="s">
        <v>12</v>
      </c>
      <c r="I7" s="3" t="s">
        <v>17</v>
      </c>
      <c r="L7" s="3" t="s">
        <v>33</v>
      </c>
      <c r="M7" s="3" t="s">
        <v>34</v>
      </c>
    </row>
    <row r="8" spans="2:14" ht="16">
      <c r="B8" s="2">
        <v>40</v>
      </c>
      <c r="C8" s="2">
        <v>27</v>
      </c>
      <c r="D8" s="2">
        <v>24</v>
      </c>
      <c r="G8" s="2">
        <v>8714.4</v>
      </c>
      <c r="H8" s="2">
        <v>3107.4630000000002</v>
      </c>
      <c r="I8" s="2">
        <v>6065.5919999999996</v>
      </c>
      <c r="L8" s="2">
        <v>2115.2020000000002</v>
      </c>
      <c r="M8" s="2">
        <v>1732.424</v>
      </c>
    </row>
    <row r="9" spans="2:14" ht="16">
      <c r="B9" s="2">
        <v>39</v>
      </c>
      <c r="C9" s="2">
        <v>33</v>
      </c>
      <c r="D9" s="2">
        <v>34</v>
      </c>
      <c r="G9" s="2">
        <v>10785.93</v>
      </c>
      <c r="H9" s="2">
        <v>4200.7460000000001</v>
      </c>
      <c r="I9" s="2">
        <v>6825.1390000000001</v>
      </c>
      <c r="L9" s="2">
        <v>3338.114</v>
      </c>
      <c r="M9" s="2">
        <v>2188.7649999999999</v>
      </c>
    </row>
    <row r="10" spans="2:14" ht="16">
      <c r="B10" s="2">
        <v>39</v>
      </c>
      <c r="C10" s="2">
        <v>32</v>
      </c>
      <c r="D10" s="2">
        <v>32</v>
      </c>
      <c r="G10" s="2">
        <v>7122.2250000000004</v>
      </c>
      <c r="H10" s="2">
        <v>3773.6289999999999</v>
      </c>
      <c r="I10" s="2">
        <v>3374.9520000000002</v>
      </c>
      <c r="L10" s="2">
        <v>1736.944</v>
      </c>
      <c r="M10" s="2">
        <v>1482.009</v>
      </c>
    </row>
    <row r="11" spans="2:14" ht="16">
      <c r="B11" s="2">
        <v>39</v>
      </c>
      <c r="C11" s="2">
        <v>35</v>
      </c>
      <c r="D11" s="2">
        <v>30</v>
      </c>
      <c r="G11" s="2">
        <v>6370.951</v>
      </c>
      <c r="H11" s="2">
        <v>4284.8040000000001</v>
      </c>
      <c r="I11" s="2">
        <v>1744.585</v>
      </c>
      <c r="L11" s="2">
        <v>2793.058</v>
      </c>
      <c r="M11" s="2">
        <v>2214.1799999999998</v>
      </c>
    </row>
    <row r="12" spans="2:14" ht="16">
      <c r="B12" s="2">
        <v>39</v>
      </c>
      <c r="C12" s="2">
        <v>34</v>
      </c>
      <c r="D12" s="2">
        <v>33</v>
      </c>
      <c r="G12" s="2">
        <v>5734.0770000000002</v>
      </c>
      <c r="H12" s="2">
        <v>3648.02</v>
      </c>
      <c r="I12" s="2">
        <v>4062.2469999999998</v>
      </c>
      <c r="L12" s="2">
        <v>2618.4929999999999</v>
      </c>
      <c r="M12" s="2">
        <v>1864.203</v>
      </c>
    </row>
    <row r="13" spans="2:14" ht="16">
      <c r="B13" s="2">
        <v>39</v>
      </c>
      <c r="C13" s="2">
        <v>30</v>
      </c>
      <c r="D13" s="2">
        <v>30</v>
      </c>
      <c r="G13" s="2">
        <v>5375.1</v>
      </c>
      <c r="H13" s="2">
        <v>4008.5479999999998</v>
      </c>
      <c r="I13" s="2">
        <v>4205.4120000000003</v>
      </c>
      <c r="L13" s="2">
        <v>2309.701</v>
      </c>
      <c r="M13" s="2">
        <v>1624.575</v>
      </c>
    </row>
    <row r="14" spans="2:14" ht="16">
      <c r="B14" s="2">
        <v>39</v>
      </c>
      <c r="C14" s="2">
        <v>37</v>
      </c>
      <c r="D14" s="2">
        <v>39</v>
      </c>
      <c r="G14" s="2">
        <v>5931.7139999999999</v>
      </c>
      <c r="H14" s="2">
        <v>4488.4610000000002</v>
      </c>
      <c r="I14" s="2">
        <v>4064.2350000000001</v>
      </c>
      <c r="L14" s="2">
        <v>2045.6759999999999</v>
      </c>
      <c r="M14" s="2">
        <v>1936.7149999999999</v>
      </c>
    </row>
    <row r="15" spans="2:14" ht="16">
      <c r="B15" s="2">
        <v>38</v>
      </c>
      <c r="C15" s="2">
        <v>39</v>
      </c>
      <c r="D15" s="2">
        <v>22</v>
      </c>
      <c r="G15" s="2">
        <v>6941.4269999999997</v>
      </c>
      <c r="H15" s="2">
        <v>4869.0420000000004</v>
      </c>
      <c r="I15" s="2">
        <v>2211.3510000000001</v>
      </c>
      <c r="L15" s="2">
        <v>1877.0139999999999</v>
      </c>
      <c r="M15" s="2">
        <v>1574.838</v>
      </c>
    </row>
    <row r="16" spans="2:14" ht="16">
      <c r="B16" s="2">
        <v>39</v>
      </c>
      <c r="C16" s="2">
        <v>35</v>
      </c>
      <c r="D16" s="2">
        <v>35</v>
      </c>
      <c r="G16" s="2">
        <v>4746.3500000000004</v>
      </c>
      <c r="H16" s="2">
        <v>3602.0709999999999</v>
      </c>
      <c r="I16" s="2">
        <v>3948.2820000000002</v>
      </c>
      <c r="L16" s="2">
        <v>1572.1659999999999</v>
      </c>
      <c r="M16" s="2">
        <v>1802.021</v>
      </c>
    </row>
    <row r="17" spans="2:13" ht="16">
      <c r="B17" s="2">
        <v>39</v>
      </c>
      <c r="C17" s="2">
        <v>33</v>
      </c>
      <c r="D17" s="2">
        <v>36</v>
      </c>
      <c r="G17" s="2">
        <v>6368.8860000000004</v>
      </c>
      <c r="H17" s="2">
        <v>4624.59</v>
      </c>
      <c r="I17" s="2">
        <v>3128.3980000000001</v>
      </c>
      <c r="L17" s="2">
        <v>2320.1289999999999</v>
      </c>
      <c r="M17" s="2">
        <v>1430.9110000000001</v>
      </c>
    </row>
    <row r="18" spans="2:13" ht="16">
      <c r="B18" s="2">
        <v>39</v>
      </c>
      <c r="C18" s="2">
        <v>35</v>
      </c>
      <c r="D18" s="2">
        <v>30</v>
      </c>
      <c r="G18" s="2">
        <v>5284.35</v>
      </c>
      <c r="H18" s="2">
        <v>5147.116</v>
      </c>
      <c r="I18" s="2">
        <v>5390.0370000000003</v>
      </c>
      <c r="L18" s="2">
        <v>1711.174</v>
      </c>
      <c r="M18" s="2">
        <v>1899.8420000000001</v>
      </c>
    </row>
    <row r="19" spans="2:13" ht="16">
      <c r="B19" s="2">
        <v>39</v>
      </c>
      <c r="C19" s="2">
        <v>35</v>
      </c>
      <c r="D19" s="2">
        <v>33</v>
      </c>
      <c r="G19" s="2">
        <v>6140.8050000000003</v>
      </c>
      <c r="H19" s="2">
        <v>3864.8609999999999</v>
      </c>
      <c r="I19" s="2">
        <v>3439.4850000000001</v>
      </c>
      <c r="L19" s="2">
        <v>2667.4349999999999</v>
      </c>
      <c r="M19" s="2">
        <v>1737.626</v>
      </c>
    </row>
    <row r="20" spans="2:13" ht="16">
      <c r="B20" s="2">
        <v>39</v>
      </c>
      <c r="C20" s="2">
        <v>35</v>
      </c>
      <c r="D20" s="2">
        <v>32</v>
      </c>
      <c r="G20" s="2">
        <v>7319.0829999999996</v>
      </c>
      <c r="H20" s="2">
        <v>3838.643</v>
      </c>
      <c r="I20" s="2">
        <v>2601.9639999999999</v>
      </c>
      <c r="L20" s="2">
        <v>1813.1769999999999</v>
      </c>
      <c r="M20" s="2">
        <v>1703.0160000000001</v>
      </c>
    </row>
    <row r="21" spans="2:13" ht="16">
      <c r="B21" s="2">
        <v>39</v>
      </c>
      <c r="C21" s="2">
        <v>34</v>
      </c>
      <c r="D21" s="2">
        <v>31</v>
      </c>
      <c r="G21" s="2">
        <v>5140.6450000000004</v>
      </c>
      <c r="H21" s="2">
        <v>3409.9290000000001</v>
      </c>
      <c r="I21" s="2">
        <v>3231.7130000000002</v>
      </c>
      <c r="L21" s="2">
        <v>1917.444</v>
      </c>
      <c r="M21" s="2">
        <v>1234.096</v>
      </c>
    </row>
    <row r="22" spans="2:13" ht="16">
      <c r="B22" s="2">
        <v>39</v>
      </c>
      <c r="C22" s="2">
        <v>35</v>
      </c>
      <c r="D22" s="2">
        <v>37</v>
      </c>
      <c r="G22" s="2">
        <v>5505.1909999999998</v>
      </c>
      <c r="H22" s="2">
        <v>3532.8560000000002</v>
      </c>
      <c r="I22" s="2">
        <v>5229.0780000000004</v>
      </c>
      <c r="L22" s="2">
        <v>1748.404</v>
      </c>
      <c r="M22" s="2">
        <v>1859.201</v>
      </c>
    </row>
    <row r="23" spans="2:13" ht="16">
      <c r="B23" s="2">
        <v>39</v>
      </c>
      <c r="C23" s="2">
        <v>33</v>
      </c>
      <c r="D23" s="2">
        <v>31</v>
      </c>
      <c r="G23" s="2">
        <v>6884.259</v>
      </c>
      <c r="H23" s="2">
        <v>5257.15</v>
      </c>
      <c r="I23" s="2">
        <v>4097.6509999999998</v>
      </c>
      <c r="L23" s="2">
        <v>2543.1849999999999</v>
      </c>
      <c r="M23" s="2">
        <v>1782.434</v>
      </c>
    </row>
    <row r="24" spans="2:13" ht="16">
      <c r="B24" s="2">
        <v>39</v>
      </c>
      <c r="C24" s="2">
        <v>36</v>
      </c>
      <c r="D24" s="2">
        <v>32</v>
      </c>
      <c r="G24" s="2">
        <v>6153.9830000000002</v>
      </c>
      <c r="H24" s="2">
        <v>4379.616</v>
      </c>
      <c r="I24" s="2">
        <v>3432.8020000000001</v>
      </c>
      <c r="L24" s="2">
        <v>1821.3489999999999</v>
      </c>
      <c r="M24" s="2">
        <v>1838.396</v>
      </c>
    </row>
    <row r="25" spans="2:13" ht="16">
      <c r="B25" s="2">
        <v>39</v>
      </c>
      <c r="C25" s="2">
        <v>33</v>
      </c>
      <c r="D25" s="2">
        <v>33</v>
      </c>
      <c r="G25" s="2">
        <v>6528.2489999999998</v>
      </c>
      <c r="H25" s="2">
        <v>3813.8159999999998</v>
      </c>
      <c r="I25" s="2">
        <v>3660.2429999999999</v>
      </c>
      <c r="L25" s="2">
        <v>1865.3789999999999</v>
      </c>
      <c r="M25" s="2">
        <v>1284.6410000000001</v>
      </c>
    </row>
    <row r="26" spans="2:13" ht="16">
      <c r="B26" s="2">
        <v>37</v>
      </c>
      <c r="C26" s="2">
        <v>34</v>
      </c>
      <c r="D26" s="2">
        <v>31</v>
      </c>
      <c r="G26" s="2">
        <v>5164.1000000000004</v>
      </c>
      <c r="H26" s="2">
        <v>3854.5430000000001</v>
      </c>
      <c r="I26" s="2">
        <v>5043.3500000000004</v>
      </c>
      <c r="L26" s="2">
        <v>2117.69</v>
      </c>
      <c r="M26" s="2">
        <v>1506.181</v>
      </c>
    </row>
    <row r="27" spans="2:13" ht="16">
      <c r="B27" s="2">
        <v>39</v>
      </c>
      <c r="C27" s="2"/>
      <c r="D27" s="2">
        <v>33</v>
      </c>
      <c r="G27" s="2">
        <v>7224.5439999999999</v>
      </c>
      <c r="H27" s="2">
        <v>4621.9210000000003</v>
      </c>
      <c r="I27" s="2">
        <v>2767.982</v>
      </c>
      <c r="L27" s="2">
        <v>1757.0640000000001</v>
      </c>
      <c r="M27" s="2">
        <v>1573.1469999999999</v>
      </c>
    </row>
    <row r="28" spans="2:13" ht="16">
      <c r="B28" s="2">
        <v>38</v>
      </c>
      <c r="C28" s="2"/>
      <c r="D28" s="2">
        <v>37</v>
      </c>
      <c r="G28" s="2">
        <v>8971.4889999999996</v>
      </c>
      <c r="H28" s="2">
        <v>3475.4180000000001</v>
      </c>
      <c r="I28" s="2">
        <v>4804.9639999999999</v>
      </c>
      <c r="L28" s="2">
        <v>1788.7070000000001</v>
      </c>
      <c r="M28" s="2">
        <v>1436.4169999999999</v>
      </c>
    </row>
    <row r="29" spans="2:13" ht="16">
      <c r="B29" s="2"/>
      <c r="C29" s="2"/>
      <c r="D29" s="2">
        <v>27</v>
      </c>
      <c r="G29" s="2">
        <v>5553.982</v>
      </c>
      <c r="H29" s="2">
        <v>3444.7660000000001</v>
      </c>
      <c r="I29" s="2">
        <v>4892.3599999999997</v>
      </c>
      <c r="L29" s="2">
        <v>2209.0770000000002</v>
      </c>
      <c r="M29" s="2">
        <v>1432.325</v>
      </c>
    </row>
    <row r="30" spans="2:13" ht="16">
      <c r="B30" s="2"/>
      <c r="C30" s="2"/>
      <c r="D30" s="2"/>
      <c r="G30" s="2">
        <v>6175.4570000000003</v>
      </c>
      <c r="H30" s="2">
        <v>4071.7869999999998</v>
      </c>
      <c r="I30" s="2">
        <v>1731.287</v>
      </c>
      <c r="L30" s="2">
        <v>2642.0059999999999</v>
      </c>
      <c r="M30" s="2">
        <v>1319.11</v>
      </c>
    </row>
    <row r="31" spans="2:13" ht="16">
      <c r="B31" s="2"/>
      <c r="C31" s="2"/>
      <c r="D31" s="2"/>
      <c r="G31" s="2">
        <v>6584.8649999999998</v>
      </c>
      <c r="H31" s="2">
        <v>5143.0950000000003</v>
      </c>
      <c r="I31" s="2">
        <v>3024.8980000000001</v>
      </c>
      <c r="L31" s="2">
        <v>2233.2260000000001</v>
      </c>
      <c r="M31" s="2">
        <v>1523.6959999999999</v>
      </c>
    </row>
    <row r="32" spans="2:13" ht="16">
      <c r="B32" s="2"/>
      <c r="C32" s="2"/>
      <c r="D32" s="2"/>
      <c r="G32" s="2">
        <v>8687.8050000000003</v>
      </c>
      <c r="H32" s="2">
        <v>5069.1409999999996</v>
      </c>
      <c r="I32" s="2">
        <v>4672.9049999999997</v>
      </c>
      <c r="L32" s="2">
        <v>1816.4949999999999</v>
      </c>
      <c r="M32" s="2">
        <v>1411.9190000000001</v>
      </c>
    </row>
    <row r="33" spans="2:13" ht="16">
      <c r="B33" s="2"/>
      <c r="C33" s="2"/>
      <c r="D33" s="2"/>
      <c r="G33" s="2">
        <v>7864.6279999999997</v>
      </c>
      <c r="H33" s="2">
        <v>3799.2730000000001</v>
      </c>
      <c r="I33" s="2">
        <v>3302.1930000000002</v>
      </c>
      <c r="L33" s="2">
        <v>1936.9349999999999</v>
      </c>
      <c r="M33" s="2">
        <v>1662.712</v>
      </c>
    </row>
    <row r="34" spans="2:13" ht="16">
      <c r="B34" s="2"/>
      <c r="C34" s="2"/>
      <c r="D34" s="2"/>
      <c r="G34" s="2">
        <v>7217.0770000000002</v>
      </c>
      <c r="H34" s="2">
        <v>3183.0410000000002</v>
      </c>
      <c r="I34" s="2">
        <v>2938.4389999999999</v>
      </c>
      <c r="L34" s="2">
        <v>1873.414</v>
      </c>
      <c r="M34" s="2">
        <v>1814.884</v>
      </c>
    </row>
    <row r="35" spans="2:13" ht="16">
      <c r="B35" s="2"/>
      <c r="C35" s="2"/>
      <c r="D35" s="2"/>
      <c r="G35" s="2">
        <v>8727.6</v>
      </c>
      <c r="H35" s="2">
        <v>3753.1390000000001</v>
      </c>
      <c r="I35" s="2">
        <v>3630.645</v>
      </c>
      <c r="L35" s="2">
        <v>1876.9739999999999</v>
      </c>
      <c r="M35" s="2">
        <v>2403.7890000000002</v>
      </c>
    </row>
    <row r="36" spans="2:13" ht="16">
      <c r="B36" s="2"/>
      <c r="C36" s="2"/>
      <c r="D36" s="2"/>
      <c r="G36" s="2">
        <v>5516.9229999999998</v>
      </c>
      <c r="H36" s="2">
        <v>3705.9870000000001</v>
      </c>
      <c r="I36" s="2">
        <v>5934.5429999999997</v>
      </c>
      <c r="L36" s="2">
        <v>1715.865</v>
      </c>
      <c r="M36" s="2">
        <v>1728.5450000000001</v>
      </c>
    </row>
    <row r="37" spans="2:13" ht="16">
      <c r="B37" s="2"/>
      <c r="C37" s="2"/>
      <c r="D37" s="2"/>
      <c r="G37" s="2">
        <v>8359.0329999999994</v>
      </c>
      <c r="H37" s="2">
        <v>5500.1660000000002</v>
      </c>
      <c r="I37" s="2">
        <v>3292.165</v>
      </c>
      <c r="L37" s="2">
        <v>1975.7629999999999</v>
      </c>
      <c r="M37" s="2">
        <v>1869.912</v>
      </c>
    </row>
    <row r="38" spans="2:13" ht="16">
      <c r="B38" s="2"/>
      <c r="C38" s="2"/>
      <c r="D38" s="2"/>
      <c r="G38" s="2">
        <v>8114.1329999999998</v>
      </c>
      <c r="H38" s="2">
        <v>6327.2870000000003</v>
      </c>
      <c r="I38" s="2">
        <v>3335.7820000000002</v>
      </c>
      <c r="L38" s="2">
        <v>2098.8690000000001</v>
      </c>
      <c r="M38" s="2">
        <v>1303.164</v>
      </c>
    </row>
    <row r="39" spans="2:13" ht="16">
      <c r="G39" s="2">
        <v>8009.8050000000003</v>
      </c>
      <c r="H39" s="2">
        <v>6064.8029999999999</v>
      </c>
      <c r="I39" s="2">
        <v>3040.6819999999998</v>
      </c>
      <c r="L39" s="2">
        <v>2161.1289999999999</v>
      </c>
      <c r="M39" s="2">
        <v>1834.4369999999999</v>
      </c>
    </row>
    <row r="40" spans="2:13" ht="16">
      <c r="G40" s="2">
        <v>7642.3310000000001</v>
      </c>
      <c r="H40" s="2">
        <v>5844.7749999999996</v>
      </c>
      <c r="I40" s="2">
        <v>6479.6610000000001</v>
      </c>
      <c r="L40" s="2">
        <v>2274.8679999999999</v>
      </c>
      <c r="M40" s="2">
        <v>1504.97</v>
      </c>
    </row>
    <row r="41" spans="2:13" ht="16">
      <c r="G41" s="2">
        <v>7440.4750000000004</v>
      </c>
      <c r="H41" s="2">
        <v>3138.7069999999999</v>
      </c>
      <c r="I41" s="2">
        <v>6342.0630000000001</v>
      </c>
      <c r="L41" s="2">
        <v>2340.87</v>
      </c>
      <c r="M41" s="2">
        <v>1538.1189999999999</v>
      </c>
    </row>
    <row r="42" spans="2:13" ht="16">
      <c r="G42" s="2">
        <v>5686.8580000000002</v>
      </c>
      <c r="H42" s="2">
        <v>4306.0630000000001</v>
      </c>
      <c r="I42" s="2">
        <v>4797.8519999999999</v>
      </c>
      <c r="L42" s="2">
        <v>1369.921</v>
      </c>
      <c r="M42" s="2">
        <v>1460.441</v>
      </c>
    </row>
    <row r="43" spans="2:13" ht="16">
      <c r="G43" s="2">
        <v>5580.0039999999999</v>
      </c>
      <c r="H43" s="2">
        <v>4249.9579999999996</v>
      </c>
      <c r="I43" s="2">
        <v>5404.1930000000002</v>
      </c>
      <c r="L43" s="2">
        <v>2948.3150000000001</v>
      </c>
      <c r="M43" s="2">
        <v>1832.78</v>
      </c>
    </row>
    <row r="44" spans="2:13" ht="16">
      <c r="G44" s="2">
        <v>6067.85</v>
      </c>
      <c r="H44" s="2">
        <v>4918.4390000000003</v>
      </c>
      <c r="I44" s="2">
        <v>6515.7269999999999</v>
      </c>
      <c r="L44" s="2">
        <v>3409.5360000000001</v>
      </c>
      <c r="M44" s="2">
        <v>1685.357</v>
      </c>
    </row>
    <row r="45" spans="2:13" ht="16">
      <c r="G45" s="2">
        <v>7334.9639999999999</v>
      </c>
      <c r="H45" s="2">
        <v>7115.424</v>
      </c>
      <c r="I45" s="2">
        <v>7130.509</v>
      </c>
      <c r="L45" s="2">
        <v>2985.9070000000002</v>
      </c>
      <c r="M45" s="2">
        <v>1564.146</v>
      </c>
    </row>
    <row r="46" spans="2:13" ht="16">
      <c r="B46" s="3"/>
      <c r="C46" s="3"/>
      <c r="D46" s="3"/>
      <c r="G46" s="2">
        <v>6338.4459999999999</v>
      </c>
      <c r="H46" s="2">
        <v>6997.701</v>
      </c>
      <c r="I46" s="2">
        <v>5009.6790000000001</v>
      </c>
      <c r="L46" s="2">
        <v>2319.5810000000001</v>
      </c>
      <c r="M46" s="2">
        <v>1307.575</v>
      </c>
    </row>
    <row r="47" spans="2:13" ht="16">
      <c r="G47" s="2">
        <v>7166.2470000000003</v>
      </c>
      <c r="H47" s="2">
        <v>4558.1959999999999</v>
      </c>
      <c r="I47" s="2">
        <v>3110.4850000000001</v>
      </c>
      <c r="L47" s="2">
        <v>2350.4969999999998</v>
      </c>
      <c r="M47" s="2">
        <v>2054.0430000000001</v>
      </c>
    </row>
    <row r="48" spans="2:13" ht="16">
      <c r="G48" s="2">
        <v>10088.719999999999</v>
      </c>
      <c r="H48" s="2">
        <v>6947.5110000000004</v>
      </c>
      <c r="I48" s="2">
        <v>6540.3429999999998</v>
      </c>
      <c r="L48" s="2">
        <v>1994.874</v>
      </c>
      <c r="M48" s="2">
        <v>2374.902</v>
      </c>
    </row>
    <row r="49" spans="7:13" ht="16">
      <c r="G49" s="2">
        <v>12539.8</v>
      </c>
      <c r="H49" s="2">
        <v>5804.3530000000001</v>
      </c>
      <c r="I49" s="2">
        <v>4694.0969999999998</v>
      </c>
      <c r="L49" s="2">
        <v>2115.23</v>
      </c>
      <c r="M49" s="2">
        <v>1867.4369999999999</v>
      </c>
    </row>
    <row r="50" spans="7:13" ht="16">
      <c r="G50" s="2">
        <v>10359.84</v>
      </c>
      <c r="H50" s="2">
        <v>6869.0540000000001</v>
      </c>
      <c r="I50" s="2">
        <v>4850.08</v>
      </c>
      <c r="L50" s="2">
        <v>2377.8939999999998</v>
      </c>
      <c r="M50" s="2">
        <v>2616.5659999999998</v>
      </c>
    </row>
    <row r="51" spans="7:13" ht="16">
      <c r="G51" s="2">
        <v>12059.68</v>
      </c>
      <c r="H51" s="2">
        <v>6953.6750000000002</v>
      </c>
      <c r="I51" s="2">
        <v>2494.4679999999998</v>
      </c>
      <c r="L51" s="2">
        <v>3544.0509999999999</v>
      </c>
      <c r="M51" s="2">
        <v>2386.7440000000001</v>
      </c>
    </row>
    <row r="52" spans="7:13" ht="16">
      <c r="G52" s="2">
        <v>13079.98</v>
      </c>
      <c r="H52" s="2">
        <v>5449.4250000000002</v>
      </c>
      <c r="I52" s="2">
        <v>4007.7559999999999</v>
      </c>
      <c r="L52" s="2">
        <v>3066.9589999999998</v>
      </c>
      <c r="M52" s="2">
        <v>1833.18</v>
      </c>
    </row>
    <row r="53" spans="7:13" ht="16">
      <c r="G53" s="2">
        <v>10696.25</v>
      </c>
      <c r="H53" s="2">
        <v>3901.9479999999999</v>
      </c>
      <c r="I53" s="2">
        <v>5422.8879999999999</v>
      </c>
      <c r="L53" s="2">
        <v>1966.3430000000001</v>
      </c>
      <c r="M53" s="2">
        <v>2603.6109999999999</v>
      </c>
    </row>
    <row r="54" spans="7:13" ht="16">
      <c r="G54" s="2">
        <v>11460.05</v>
      </c>
      <c r="H54" s="2">
        <v>5629.5540000000001</v>
      </c>
      <c r="I54" s="2">
        <v>4546.8850000000002</v>
      </c>
      <c r="L54" s="2">
        <v>2458.5369999999998</v>
      </c>
      <c r="M54" s="2">
        <v>2255.67</v>
      </c>
    </row>
    <row r="55" spans="7:13" ht="16">
      <c r="G55" s="2">
        <v>7774.3950000000004</v>
      </c>
      <c r="H55" s="2">
        <v>7164.7820000000002</v>
      </c>
      <c r="I55" s="2">
        <v>5621.1109999999999</v>
      </c>
      <c r="L55" s="2">
        <v>1960.3430000000001</v>
      </c>
      <c r="M55" s="2">
        <v>2094.701</v>
      </c>
    </row>
    <row r="56" spans="7:13" ht="16">
      <c r="G56" s="2">
        <v>10951.94</v>
      </c>
      <c r="H56" s="2">
        <v>6606.8540000000003</v>
      </c>
      <c r="I56" s="2">
        <v>3789.953</v>
      </c>
      <c r="L56" s="2">
        <v>2267.9920000000002</v>
      </c>
      <c r="M56" s="2">
        <v>1651.89</v>
      </c>
    </row>
    <row r="57" spans="7:13" ht="16">
      <c r="G57" s="2">
        <v>9649.3809999999994</v>
      </c>
      <c r="H57" s="2">
        <v>3809.125</v>
      </c>
      <c r="I57" s="2">
        <v>4879.0379999999996</v>
      </c>
      <c r="L57" s="2">
        <v>3100.1410000000001</v>
      </c>
      <c r="M57" s="2">
        <v>2244.6770000000001</v>
      </c>
    </row>
    <row r="58" spans="7:13" ht="16">
      <c r="G58" s="2">
        <v>13285.03</v>
      </c>
      <c r="H58" s="2">
        <v>6164.3860000000004</v>
      </c>
      <c r="I58" s="2">
        <v>4548.0680000000002</v>
      </c>
      <c r="L58" s="2">
        <v>2270.252</v>
      </c>
      <c r="M58" s="2">
        <v>2807.4169999999999</v>
      </c>
    </row>
    <row r="59" spans="7:13" ht="16">
      <c r="G59" s="2">
        <v>12730.55</v>
      </c>
      <c r="H59" s="2">
        <v>5128.5870000000004</v>
      </c>
      <c r="I59" s="2">
        <v>1827.4960000000001</v>
      </c>
      <c r="L59" s="2">
        <v>1633.364</v>
      </c>
      <c r="M59" s="2">
        <v>1841.3589999999999</v>
      </c>
    </row>
    <row r="60" spans="7:13" ht="16">
      <c r="G60" s="2">
        <v>11435.7</v>
      </c>
      <c r="H60" s="2">
        <v>5753.509</v>
      </c>
      <c r="I60" s="2">
        <v>3492.5430000000001</v>
      </c>
      <c r="L60" s="2">
        <v>1852.2619999999999</v>
      </c>
      <c r="M60" s="2">
        <v>1575.722</v>
      </c>
    </row>
    <row r="61" spans="7:13" ht="16">
      <c r="G61" s="2">
        <v>9168.6329999999998</v>
      </c>
      <c r="H61" s="2">
        <v>3722.6179999999999</v>
      </c>
      <c r="I61" s="2">
        <v>5681.2370000000001</v>
      </c>
      <c r="L61" s="2">
        <v>1912.5070000000001</v>
      </c>
      <c r="M61" s="2">
        <v>2456.0810000000001</v>
      </c>
    </row>
    <row r="62" spans="7:13" ht="16">
      <c r="G62" s="2">
        <v>10808.25</v>
      </c>
      <c r="H62" s="2">
        <v>5409.4679999999998</v>
      </c>
      <c r="I62" s="2">
        <v>3399.0680000000002</v>
      </c>
      <c r="L62" s="2">
        <v>1724.03</v>
      </c>
      <c r="M62" s="2">
        <v>2207.5</v>
      </c>
    </row>
    <row r="63" spans="7:13" ht="16">
      <c r="G63" s="2">
        <v>10538.01</v>
      </c>
      <c r="H63" s="2">
        <v>5069.6109999999999</v>
      </c>
      <c r="I63" s="2">
        <v>4116.7510000000002</v>
      </c>
      <c r="L63" s="2">
        <v>2056.366</v>
      </c>
      <c r="M63" s="2">
        <v>1999.1379999999999</v>
      </c>
    </row>
    <row r="64" spans="7:13" ht="16">
      <c r="G64" s="2">
        <v>9828.9779999999992</v>
      </c>
      <c r="H64" s="2">
        <v>5868.7110000000002</v>
      </c>
      <c r="I64" s="2">
        <v>7142.8239999999996</v>
      </c>
      <c r="L64" s="2">
        <v>1989.5319999999999</v>
      </c>
      <c r="M64" s="2">
        <v>1664.9349999999999</v>
      </c>
    </row>
    <row r="65" spans="7:13" ht="16">
      <c r="G65" s="2">
        <v>7288.3670000000002</v>
      </c>
      <c r="H65" s="2">
        <v>5028.3370000000004</v>
      </c>
      <c r="I65" s="2">
        <v>3035.8380000000002</v>
      </c>
      <c r="L65" s="2">
        <v>2067.7689999999998</v>
      </c>
      <c r="M65" s="2">
        <v>2114.279</v>
      </c>
    </row>
    <row r="66" spans="7:13" ht="16">
      <c r="G66" s="2">
        <v>8092.924</v>
      </c>
      <c r="H66" s="2">
        <v>3394.3679999999999</v>
      </c>
      <c r="I66" s="2">
        <v>6258.02</v>
      </c>
      <c r="L66" s="2">
        <v>2498.4580000000001</v>
      </c>
      <c r="M66" s="2">
        <v>1559.37</v>
      </c>
    </row>
    <row r="67" spans="7:13" ht="16">
      <c r="G67" s="2">
        <v>9971.7639999999992</v>
      </c>
      <c r="H67" s="2">
        <v>3653.5050000000001</v>
      </c>
      <c r="I67" s="2">
        <v>6000.6350000000002</v>
      </c>
      <c r="L67" s="2">
        <v>2128.489</v>
      </c>
      <c r="M67" s="2">
        <v>1569.1289999999999</v>
      </c>
    </row>
    <row r="68" spans="7:13" ht="16">
      <c r="G68" s="2">
        <v>7163.29</v>
      </c>
      <c r="H68" s="2">
        <v>1479.71</v>
      </c>
      <c r="I68" s="2">
        <v>3093.5880000000002</v>
      </c>
      <c r="L68" s="2">
        <v>2132.9290000000001</v>
      </c>
      <c r="M68" s="2">
        <v>1316.0070000000001</v>
      </c>
    </row>
    <row r="69" spans="7:13" ht="16">
      <c r="G69" s="2">
        <v>7921.4889999999996</v>
      </c>
      <c r="H69" s="2">
        <v>6401.6620000000003</v>
      </c>
      <c r="I69" s="2">
        <v>1286.7159999999999</v>
      </c>
      <c r="L69" s="2">
        <v>1782.26</v>
      </c>
      <c r="M69" s="2">
        <v>1713.54</v>
      </c>
    </row>
    <row r="70" spans="7:13" ht="16">
      <c r="G70" s="2">
        <v>6720.4110000000001</v>
      </c>
      <c r="H70" s="2">
        <v>4718.335</v>
      </c>
      <c r="I70" s="2">
        <v>3240.518</v>
      </c>
      <c r="L70" s="2">
        <v>1996.367</v>
      </c>
      <c r="M70" s="2">
        <v>1729.96</v>
      </c>
    </row>
    <row r="71" spans="7:13" ht="16">
      <c r="G71" s="2">
        <v>8396.8549999999996</v>
      </c>
      <c r="H71" s="2">
        <v>7568.0020000000004</v>
      </c>
      <c r="I71" s="2">
        <v>4427.192</v>
      </c>
      <c r="L71" s="2">
        <v>2120.7809999999999</v>
      </c>
      <c r="M71" s="2">
        <v>1448.528</v>
      </c>
    </row>
    <row r="72" spans="7:13" ht="16">
      <c r="G72" s="2">
        <v>7635.6279999999997</v>
      </c>
      <c r="H72" s="2">
        <v>7008.4350000000004</v>
      </c>
      <c r="I72" s="2">
        <v>6165.402</v>
      </c>
      <c r="L72" s="2">
        <v>2097.3629999999998</v>
      </c>
      <c r="M72" s="2">
        <v>1624.4760000000001</v>
      </c>
    </row>
    <row r="73" spans="7:13" ht="16">
      <c r="G73" s="2">
        <v>6594.0360000000001</v>
      </c>
      <c r="H73" s="2">
        <v>7069.7309999999998</v>
      </c>
      <c r="I73" s="2">
        <v>3560.4119999999998</v>
      </c>
      <c r="L73" s="2">
        <v>2048.4780000000001</v>
      </c>
      <c r="M73" s="2">
        <v>1380.4639999999999</v>
      </c>
    </row>
    <row r="74" spans="7:13" ht="16">
      <c r="G74" s="2">
        <v>8034.0550000000003</v>
      </c>
      <c r="H74" s="2">
        <v>3868.1880000000001</v>
      </c>
      <c r="I74" s="2">
        <v>5624.2860000000001</v>
      </c>
      <c r="L74" s="2">
        <v>2426.5219999999999</v>
      </c>
      <c r="M74" s="2">
        <v>1411.02</v>
      </c>
    </row>
    <row r="75" spans="7:13" ht="16">
      <c r="G75" s="2">
        <v>9305.1470000000008</v>
      </c>
      <c r="H75" s="2">
        <v>6702.1480000000001</v>
      </c>
      <c r="I75" s="2">
        <v>6829.7960000000003</v>
      </c>
      <c r="L75" s="2">
        <v>2275.578</v>
      </c>
      <c r="M75" s="2">
        <v>1444.5630000000001</v>
      </c>
    </row>
    <row r="76" spans="7:13" ht="16">
      <c r="G76" s="2">
        <v>7572.2089999999998</v>
      </c>
      <c r="H76" s="2">
        <v>6831.5950000000003</v>
      </c>
      <c r="I76" s="2">
        <v>1858.1420000000001</v>
      </c>
      <c r="L76" s="2">
        <v>2255.8180000000002</v>
      </c>
      <c r="M76" s="2">
        <v>1459.1759999999999</v>
      </c>
    </row>
    <row r="77" spans="7:13" ht="16">
      <c r="G77" s="2">
        <v>10295.61</v>
      </c>
      <c r="H77" s="2">
        <v>8342.8850000000002</v>
      </c>
      <c r="I77" s="2">
        <v>3689.7289999999998</v>
      </c>
      <c r="L77" s="2">
        <v>2065</v>
      </c>
      <c r="M77" s="2">
        <v>1238.769</v>
      </c>
    </row>
    <row r="78" spans="7:13" ht="16">
      <c r="G78" s="2">
        <v>8991.9310000000005</v>
      </c>
      <c r="H78" s="2">
        <v>4119.5950000000003</v>
      </c>
      <c r="I78" s="2">
        <v>6374.1689999999999</v>
      </c>
      <c r="L78" s="2">
        <v>2329.52</v>
      </c>
      <c r="M78" s="2">
        <v>1348.4770000000001</v>
      </c>
    </row>
    <row r="79" spans="7:13" ht="16">
      <c r="G79" s="2">
        <v>8649.0810000000001</v>
      </c>
      <c r="H79" s="2">
        <v>5561.1049999999996</v>
      </c>
      <c r="I79" s="2">
        <v>3828.547</v>
      </c>
      <c r="L79" s="2">
        <v>1973.164</v>
      </c>
      <c r="M79" s="2">
        <v>1565.4490000000001</v>
      </c>
    </row>
    <row r="80" spans="7:13" ht="16">
      <c r="G80" s="2">
        <v>8012.6139999999996</v>
      </c>
      <c r="H80" s="2">
        <v>7843.5370000000003</v>
      </c>
      <c r="I80" s="2">
        <v>4479.1660000000002</v>
      </c>
      <c r="L80" s="2">
        <v>1775.538</v>
      </c>
      <c r="M80" s="2">
        <v>1172.8900000000001</v>
      </c>
    </row>
    <row r="81" spans="7:13" ht="16">
      <c r="G81" s="2">
        <v>7145.9260000000004</v>
      </c>
      <c r="H81" s="2">
        <v>4854.37</v>
      </c>
      <c r="I81" s="2">
        <v>7167.009</v>
      </c>
      <c r="L81" s="2">
        <v>2438.1120000000001</v>
      </c>
      <c r="M81" s="2">
        <v>1480.9090000000001</v>
      </c>
    </row>
    <row r="82" spans="7:13" ht="16">
      <c r="G82" s="2">
        <v>7840.7049999999999</v>
      </c>
      <c r="H82" s="2">
        <v>5098.808</v>
      </c>
      <c r="I82" s="2">
        <v>8189.0529999999999</v>
      </c>
      <c r="L82" s="2">
        <v>2366.89</v>
      </c>
      <c r="M82" s="2">
        <v>1863.634</v>
      </c>
    </row>
    <row r="83" spans="7:13" ht="16">
      <c r="G83" s="2">
        <v>7544.1139999999996</v>
      </c>
      <c r="H83" s="2">
        <v>5500.1390000000001</v>
      </c>
      <c r="I83" s="2">
        <v>6586.1350000000002</v>
      </c>
      <c r="L83" s="2">
        <v>1932.885</v>
      </c>
      <c r="M83" s="2">
        <v>1351.2349999999999</v>
      </c>
    </row>
    <row r="84" spans="7:13" ht="16">
      <c r="G84" s="2">
        <v>6558.0569999999998</v>
      </c>
      <c r="H84" s="2">
        <v>6441.9769999999999</v>
      </c>
      <c r="I84" s="2">
        <v>5481.4970000000003</v>
      </c>
      <c r="L84" s="2">
        <v>2203</v>
      </c>
      <c r="M84" s="2">
        <v>2013.337</v>
      </c>
    </row>
    <row r="85" spans="7:13" ht="16">
      <c r="G85" s="2">
        <v>5994.768</v>
      </c>
      <c r="H85" s="2">
        <v>4670.4269999999997</v>
      </c>
      <c r="I85" s="2">
        <v>5240.9189999999999</v>
      </c>
      <c r="L85" s="2">
        <v>2139.9279999999999</v>
      </c>
      <c r="M85" s="2">
        <v>1235.0809999999999</v>
      </c>
    </row>
    <row r="86" spans="7:13" ht="16">
      <c r="G86" s="2">
        <v>8368.9639999999999</v>
      </c>
      <c r="H86" s="2">
        <v>7835.7929999999997</v>
      </c>
      <c r="I86" s="2">
        <v>8278.5930000000008</v>
      </c>
      <c r="L86" s="2">
        <v>2495.33</v>
      </c>
      <c r="M86" s="2">
        <v>1574.2550000000001</v>
      </c>
    </row>
    <row r="87" spans="7:13" ht="16">
      <c r="G87" s="2">
        <v>6501.6459999999997</v>
      </c>
      <c r="H87" s="2">
        <v>8193.2260000000006</v>
      </c>
      <c r="I87" s="2">
        <v>5877.8249999999998</v>
      </c>
      <c r="L87" s="2">
        <v>1935.1669999999999</v>
      </c>
      <c r="M87" s="2">
        <v>1564.4639999999999</v>
      </c>
    </row>
    <row r="88" spans="7:13" ht="16">
      <c r="G88" s="2">
        <v>8736.0229999999992</v>
      </c>
      <c r="H88" s="2">
        <v>7260.2240000000002</v>
      </c>
      <c r="I88" s="2">
        <v>3554.6669999999999</v>
      </c>
      <c r="L88" s="2">
        <v>2362.67</v>
      </c>
      <c r="M88" s="2">
        <v>1935.5630000000001</v>
      </c>
    </row>
    <row r="89" spans="7:13" ht="16">
      <c r="G89" s="2">
        <v>5196.5</v>
      </c>
      <c r="H89" s="2">
        <v>4660.585</v>
      </c>
      <c r="I89" s="2">
        <v>6058.75</v>
      </c>
      <c r="L89" s="2">
        <v>1789.644</v>
      </c>
      <c r="M89" s="2">
        <v>1845.0350000000001</v>
      </c>
    </row>
    <row r="90" spans="7:13" ht="16">
      <c r="G90" s="2">
        <v>9530.0859999999993</v>
      </c>
      <c r="H90" s="2">
        <v>5221.5389999999998</v>
      </c>
      <c r="I90" s="2">
        <v>7010.2309999999998</v>
      </c>
      <c r="L90" s="2">
        <v>1661.922</v>
      </c>
      <c r="M90" s="2">
        <v>1387.712</v>
      </c>
    </row>
    <row r="91" spans="7:13" ht="16">
      <c r="G91" s="2">
        <v>9346.1530000000002</v>
      </c>
      <c r="H91" s="2">
        <v>5530.3810000000003</v>
      </c>
      <c r="I91" s="2">
        <v>8375.5130000000008</v>
      </c>
      <c r="L91" s="2">
        <v>1343.9290000000001</v>
      </c>
      <c r="M91" s="2">
        <v>1238.336</v>
      </c>
    </row>
    <row r="92" spans="7:13" ht="16">
      <c r="G92" s="2">
        <v>6595.7259999999997</v>
      </c>
      <c r="H92" s="2">
        <v>5676.8770000000004</v>
      </c>
      <c r="I92" s="2">
        <v>7454.4489999999996</v>
      </c>
      <c r="L92" s="2">
        <v>1444.3119999999999</v>
      </c>
      <c r="M92" s="2">
        <v>1514.748</v>
      </c>
    </row>
    <row r="93" spans="7:13" ht="16">
      <c r="G93" s="2">
        <v>7980.826</v>
      </c>
      <c r="H93" s="2">
        <v>6253.0559999999996</v>
      </c>
      <c r="I93" s="2">
        <v>3184.645</v>
      </c>
      <c r="L93" s="2">
        <v>1995.143</v>
      </c>
      <c r="M93" s="2">
        <v>1292.923</v>
      </c>
    </row>
    <row r="94" spans="7:13" ht="16">
      <c r="G94" s="2">
        <v>7403.3519999999999</v>
      </c>
      <c r="H94" s="2">
        <v>5778.3639999999996</v>
      </c>
      <c r="I94" s="2">
        <v>6698.2190000000001</v>
      </c>
      <c r="L94" s="2">
        <v>2160.4319999999998</v>
      </c>
      <c r="M94" s="2">
        <v>1789.7470000000001</v>
      </c>
    </row>
    <row r="95" spans="7:13" ht="16">
      <c r="G95" s="2">
        <v>8487.6550000000007</v>
      </c>
      <c r="H95" s="2">
        <v>5203.66</v>
      </c>
      <c r="I95" s="2">
        <v>7112.0039999999999</v>
      </c>
      <c r="L95" s="2">
        <v>1587.9570000000001</v>
      </c>
      <c r="M95" s="2">
        <v>1329.654</v>
      </c>
    </row>
    <row r="96" spans="7:13" ht="16">
      <c r="G96" s="2">
        <v>7578.3959999999997</v>
      </c>
      <c r="H96" s="2">
        <v>6473.9960000000001</v>
      </c>
      <c r="I96" s="2">
        <v>2956.95</v>
      </c>
      <c r="L96" s="2">
        <v>1362.24</v>
      </c>
      <c r="M96" s="2">
        <v>1734.143</v>
      </c>
    </row>
    <row r="97" spans="7:13" ht="16">
      <c r="G97" s="2">
        <v>9443.9050000000007</v>
      </c>
      <c r="H97" s="2">
        <v>5664.741</v>
      </c>
      <c r="I97" s="2">
        <v>6394.3270000000002</v>
      </c>
      <c r="L97" s="2">
        <v>1292.423</v>
      </c>
      <c r="M97" s="2">
        <v>2361.4389999999999</v>
      </c>
    </row>
    <row r="98" spans="7:13" ht="16">
      <c r="G98" s="2">
        <v>11040.4</v>
      </c>
      <c r="H98" s="2">
        <v>5993.9260000000004</v>
      </c>
      <c r="I98" s="2">
        <v>4956.72</v>
      </c>
      <c r="L98" s="2">
        <v>1389.4069999999999</v>
      </c>
      <c r="M98" s="2">
        <v>1720.8920000000001</v>
      </c>
    </row>
    <row r="99" spans="7:13" ht="16">
      <c r="G99" s="2">
        <v>6300.4430000000002</v>
      </c>
      <c r="H99" s="2">
        <v>6390.3069999999998</v>
      </c>
      <c r="I99" s="2">
        <v>3455.2550000000001</v>
      </c>
      <c r="L99" s="2">
        <v>1382.518</v>
      </c>
      <c r="M99" s="2">
        <v>1306.422</v>
      </c>
    </row>
    <row r="100" spans="7:13" ht="16">
      <c r="G100" s="2">
        <v>7908.2489999999998</v>
      </c>
      <c r="H100" s="2">
        <v>5407.6360000000004</v>
      </c>
      <c r="I100" s="2">
        <v>6007.9369999999999</v>
      </c>
      <c r="L100" s="2">
        <v>1505.027</v>
      </c>
      <c r="M100" s="2">
        <v>1726.78</v>
      </c>
    </row>
    <row r="101" spans="7:13" ht="16">
      <c r="G101" s="2">
        <v>8373.3289999999997</v>
      </c>
      <c r="H101" s="2">
        <v>3945.43</v>
      </c>
      <c r="I101" s="2">
        <v>4747.7359999999999</v>
      </c>
      <c r="L101" s="2">
        <v>1361.34</v>
      </c>
      <c r="M101" s="2">
        <v>1341.6610000000001</v>
      </c>
    </row>
    <row r="102" spans="7:13" ht="16">
      <c r="G102" s="2">
        <v>9148.7260000000006</v>
      </c>
      <c r="H102" s="2">
        <v>3914.165</v>
      </c>
      <c r="I102" s="2">
        <v>7145.9309999999996</v>
      </c>
      <c r="L102" s="2">
        <v>1374.1369999999999</v>
      </c>
      <c r="M102" s="2">
        <v>1407.943</v>
      </c>
    </row>
    <row r="103" spans="7:13" ht="16">
      <c r="G103" s="2">
        <v>5693.5929999999998</v>
      </c>
      <c r="H103" s="2">
        <v>6592.2330000000002</v>
      </c>
      <c r="I103" s="2">
        <v>6333.5709999999999</v>
      </c>
      <c r="L103" s="2">
        <v>1906.682</v>
      </c>
      <c r="M103" s="2">
        <v>1571.7370000000001</v>
      </c>
    </row>
    <row r="104" spans="7:13" ht="16">
      <c r="G104" s="2">
        <v>6438.3270000000002</v>
      </c>
      <c r="H104" s="2">
        <v>4469.6099999999997</v>
      </c>
      <c r="I104" s="2">
        <v>5226.3370000000004</v>
      </c>
      <c r="L104" s="2">
        <v>1506.6949999999999</v>
      </c>
      <c r="M104" s="2">
        <v>1976.8720000000001</v>
      </c>
    </row>
    <row r="105" spans="7:13" ht="16">
      <c r="G105" s="2">
        <v>8394.4429999999993</v>
      </c>
      <c r="H105" s="2">
        <v>4023.2550000000001</v>
      </c>
      <c r="I105" s="2">
        <v>3640.97</v>
      </c>
      <c r="L105" s="2">
        <v>1910.0360000000001</v>
      </c>
      <c r="M105" s="2">
        <v>2701.933</v>
      </c>
    </row>
    <row r="106" spans="7:13" ht="16">
      <c r="G106" s="2">
        <v>9638.6309999999994</v>
      </c>
      <c r="H106" s="2">
        <v>5122.4179999999997</v>
      </c>
      <c r="I106" s="2">
        <v>6162.7219999999998</v>
      </c>
      <c r="L106" s="2">
        <v>1700.8019999999999</v>
      </c>
      <c r="M106" s="2">
        <v>2101.1729999999998</v>
      </c>
    </row>
    <row r="107" spans="7:13" ht="16">
      <c r="G107" s="2">
        <v>5868.52</v>
      </c>
      <c r="H107" s="2">
        <v>7905.9340000000002</v>
      </c>
      <c r="I107" s="2">
        <v>7283.9390000000003</v>
      </c>
      <c r="L107" s="2">
        <v>1568.943</v>
      </c>
      <c r="M107" s="2">
        <v>2433.0709999999999</v>
      </c>
    </row>
    <row r="108" spans="7:13" ht="16">
      <c r="G108" s="2">
        <v>8226.8850000000002</v>
      </c>
      <c r="H108" s="2">
        <v>5545.701</v>
      </c>
      <c r="I108" s="2">
        <v>5003.5940000000001</v>
      </c>
      <c r="L108" s="2">
        <v>1762.683</v>
      </c>
      <c r="M108" s="2">
        <v>2132.904</v>
      </c>
    </row>
    <row r="109" spans="7:13" ht="16">
      <c r="G109" s="2">
        <v>6754.2309999999998</v>
      </c>
      <c r="H109" s="2">
        <v>6029.2020000000002</v>
      </c>
      <c r="I109" s="2">
        <v>3564.1640000000002</v>
      </c>
      <c r="L109" s="2">
        <v>2008.3810000000001</v>
      </c>
      <c r="M109" s="2">
        <v>2840.377</v>
      </c>
    </row>
    <row r="110" spans="7:13" ht="16">
      <c r="G110" s="2">
        <v>7762.0370000000003</v>
      </c>
      <c r="H110" s="2">
        <v>6139.8829999999998</v>
      </c>
      <c r="I110" s="2">
        <v>3684.5120000000002</v>
      </c>
      <c r="L110" s="2">
        <v>1483.2249999999999</v>
      </c>
      <c r="M110" s="2">
        <v>1721.2270000000001</v>
      </c>
    </row>
    <row r="111" spans="7:13" ht="16">
      <c r="G111" s="2">
        <v>6425.1149999999998</v>
      </c>
      <c r="H111" s="2">
        <v>4033.05</v>
      </c>
      <c r="I111" s="2">
        <v>7458.2920000000004</v>
      </c>
      <c r="L111" s="2">
        <v>1424.6489999999999</v>
      </c>
      <c r="M111" s="2">
        <v>2038.1289999999999</v>
      </c>
    </row>
    <row r="112" spans="7:13" ht="16">
      <c r="G112" s="2">
        <v>8231.6650000000009</v>
      </c>
      <c r="H112" s="2">
        <v>3888.0160000000001</v>
      </c>
      <c r="I112" s="2">
        <v>6033.8389999999999</v>
      </c>
      <c r="L112" s="2">
        <v>1630.097</v>
      </c>
      <c r="M112" s="2">
        <v>1794.116</v>
      </c>
    </row>
    <row r="113" spans="7:13" ht="16">
      <c r="G113" s="2">
        <v>8189.6779999999999</v>
      </c>
      <c r="H113" s="2">
        <v>6152.9430000000002</v>
      </c>
      <c r="I113" s="2">
        <v>2971.933</v>
      </c>
      <c r="L113" s="2">
        <v>2056.3249999999998</v>
      </c>
      <c r="M113" s="2">
        <v>1328.38</v>
      </c>
    </row>
    <row r="114" spans="7:13" ht="16">
      <c r="G114" s="2">
        <v>9637.2289999999994</v>
      </c>
      <c r="H114" s="2">
        <v>7196.2539999999999</v>
      </c>
      <c r="I114" s="2">
        <v>6099.116</v>
      </c>
      <c r="L114" s="2">
        <v>2900.7739999999999</v>
      </c>
      <c r="M114" s="2">
        <v>2205.8220000000001</v>
      </c>
    </row>
    <row r="115" spans="7:13" ht="16">
      <c r="G115" s="2">
        <v>7153.1189999999997</v>
      </c>
      <c r="H115" s="2">
        <v>5360.1970000000001</v>
      </c>
      <c r="I115" s="2">
        <v>3494.7620000000002</v>
      </c>
      <c r="L115" s="2">
        <v>2098.7840000000001</v>
      </c>
      <c r="M115" s="2">
        <v>1880.808</v>
      </c>
    </row>
    <row r="116" spans="7:13" ht="16">
      <c r="G116" s="2">
        <v>9066.86</v>
      </c>
      <c r="H116" s="2">
        <v>4633.7160000000003</v>
      </c>
      <c r="I116" s="2">
        <v>2704.2890000000002</v>
      </c>
      <c r="L116" s="2">
        <v>2399.5160000000001</v>
      </c>
      <c r="M116" s="2">
        <v>1985.31</v>
      </c>
    </row>
    <row r="117" spans="7:13" ht="16">
      <c r="G117" s="2">
        <v>7893.893</v>
      </c>
      <c r="H117" s="2">
        <v>5539.7259999999997</v>
      </c>
      <c r="I117" s="2">
        <v>5611.4549999999999</v>
      </c>
      <c r="L117" s="2">
        <v>2821.846</v>
      </c>
      <c r="M117" s="2">
        <v>1674.5530000000001</v>
      </c>
    </row>
    <row r="118" spans="7:13" ht="16">
      <c r="G118" s="2">
        <v>8738.6929999999993</v>
      </c>
      <c r="H118" s="2">
        <v>6022.8339999999998</v>
      </c>
      <c r="I118" s="2">
        <v>5349.9279999999999</v>
      </c>
      <c r="L118" s="2">
        <v>2739.9540000000002</v>
      </c>
      <c r="M118" s="2">
        <v>1888.173</v>
      </c>
    </row>
    <row r="119" spans="7:13" ht="16">
      <c r="G119" s="2">
        <v>7171.31</v>
      </c>
      <c r="H119" s="2">
        <v>6348.26</v>
      </c>
      <c r="I119" s="2">
        <v>4536.991</v>
      </c>
      <c r="L119" s="2">
        <v>1804.309</v>
      </c>
      <c r="M119" s="2">
        <v>2240.0940000000001</v>
      </c>
    </row>
    <row r="120" spans="7:13" ht="16">
      <c r="G120" s="2">
        <v>8554.8080000000009</v>
      </c>
      <c r="H120" s="2">
        <v>4364.7470000000003</v>
      </c>
      <c r="I120" s="2">
        <v>4330.1030000000001</v>
      </c>
      <c r="L120" s="2">
        <v>2040.1030000000001</v>
      </c>
      <c r="M120" s="2">
        <v>1578.6010000000001</v>
      </c>
    </row>
    <row r="121" spans="7:13" ht="16">
      <c r="G121" s="2">
        <v>7466.6570000000002</v>
      </c>
      <c r="H121" s="2">
        <v>6761.9660000000003</v>
      </c>
      <c r="I121" s="2">
        <v>4602.7849999999999</v>
      </c>
      <c r="L121" s="2">
        <v>2181.971</v>
      </c>
      <c r="M121" s="2">
        <v>1413.145</v>
      </c>
    </row>
    <row r="122" spans="7:13" ht="16">
      <c r="G122" s="2">
        <v>8975.2469999999994</v>
      </c>
      <c r="H122" s="2">
        <v>6633.558</v>
      </c>
      <c r="I122" s="2">
        <v>4972.17</v>
      </c>
      <c r="L122" s="2">
        <v>1879.4169999999999</v>
      </c>
      <c r="M122" s="2">
        <v>1811.546</v>
      </c>
    </row>
    <row r="123" spans="7:13" ht="16">
      <c r="G123" s="2">
        <v>7611.5990000000002</v>
      </c>
      <c r="H123" s="2">
        <v>6293.3549999999996</v>
      </c>
      <c r="I123" s="2">
        <v>5147.6310000000003</v>
      </c>
      <c r="L123" s="2">
        <v>2302.1239999999998</v>
      </c>
      <c r="M123" s="2">
        <v>2177.402</v>
      </c>
    </row>
    <row r="124" spans="7:13" ht="16">
      <c r="G124" s="2">
        <v>8453.8040000000001</v>
      </c>
      <c r="H124" s="2">
        <v>4751.8789999999999</v>
      </c>
      <c r="I124" s="2">
        <v>5893.3850000000002</v>
      </c>
      <c r="L124" s="2">
        <v>1994.9690000000001</v>
      </c>
      <c r="M124" s="2">
        <v>1513.1590000000001</v>
      </c>
    </row>
    <row r="125" spans="7:13" ht="16">
      <c r="G125" s="2">
        <v>7629.11</v>
      </c>
      <c r="H125" s="2">
        <v>6484.366</v>
      </c>
      <c r="I125" s="2">
        <v>5599.1369999999997</v>
      </c>
      <c r="L125" s="2">
        <v>1601.3330000000001</v>
      </c>
      <c r="M125" s="2">
        <v>1376.318</v>
      </c>
    </row>
    <row r="126" spans="7:13" ht="16">
      <c r="G126" s="2">
        <v>6981.8209999999999</v>
      </c>
      <c r="H126" s="2">
        <v>5731.9539999999997</v>
      </c>
      <c r="I126" s="2">
        <v>4178.7309999999998</v>
      </c>
      <c r="L126" s="2">
        <v>2053.4960000000001</v>
      </c>
      <c r="M126" s="2">
        <v>1923.396</v>
      </c>
    </row>
    <row r="127" spans="7:13" ht="16">
      <c r="G127" s="2">
        <v>9474.2019999999993</v>
      </c>
      <c r="H127" s="2">
        <v>6858.0659999999998</v>
      </c>
      <c r="I127" s="2">
        <v>2455.7179999999998</v>
      </c>
      <c r="L127" s="2">
        <v>2039.7860000000001</v>
      </c>
      <c r="M127" s="2">
        <v>2374.433</v>
      </c>
    </row>
    <row r="128" spans="7:13" ht="16">
      <c r="G128" s="2">
        <v>6655.7969999999996</v>
      </c>
      <c r="H128" s="2">
        <v>4799.8919999999998</v>
      </c>
      <c r="I128" s="2">
        <v>4654.335</v>
      </c>
      <c r="L128" s="2">
        <v>2526.4079999999999</v>
      </c>
      <c r="M128" s="2">
        <v>1487.0060000000001</v>
      </c>
    </row>
    <row r="129" spans="7:13" ht="16">
      <c r="G129" s="2">
        <v>11046.53</v>
      </c>
      <c r="H129" s="2">
        <v>5960.4210000000003</v>
      </c>
      <c r="I129" s="2">
        <v>3943.5920000000001</v>
      </c>
      <c r="L129" s="2">
        <v>2454.181</v>
      </c>
      <c r="M129" s="2">
        <v>1546.0630000000001</v>
      </c>
    </row>
    <row r="130" spans="7:13" ht="16">
      <c r="G130" s="2">
        <v>10391.959999999999</v>
      </c>
      <c r="H130" s="2">
        <v>6746.5159999999996</v>
      </c>
      <c r="I130" s="2">
        <v>3787.0450000000001</v>
      </c>
      <c r="L130" s="2">
        <v>1563.624</v>
      </c>
      <c r="M130" s="2">
        <v>1271.181</v>
      </c>
    </row>
    <row r="131" spans="7:13" ht="16">
      <c r="G131" s="2">
        <v>8480.7880000000005</v>
      </c>
      <c r="H131" s="2">
        <v>7476.45</v>
      </c>
      <c r="I131" s="2">
        <v>5566.6310000000003</v>
      </c>
      <c r="L131" s="2">
        <v>2941.2289999999998</v>
      </c>
      <c r="M131" s="2">
        <v>1703.665</v>
      </c>
    </row>
    <row r="132" spans="7:13" ht="16">
      <c r="G132" s="2">
        <v>9849.74</v>
      </c>
      <c r="H132" s="2">
        <v>5705.0929999999998</v>
      </c>
      <c r="I132" s="2">
        <v>5246.2650000000003</v>
      </c>
      <c r="L132" s="2">
        <v>2387.1390000000001</v>
      </c>
      <c r="M132" s="2">
        <v>1470.35</v>
      </c>
    </row>
    <row r="133" spans="7:13" ht="16">
      <c r="G133" s="2">
        <v>6879.5860000000002</v>
      </c>
      <c r="H133" s="2">
        <v>4407.74</v>
      </c>
      <c r="I133" s="2">
        <v>3640.0630000000001</v>
      </c>
      <c r="L133" s="2">
        <v>2493.0500000000002</v>
      </c>
      <c r="M133" s="2">
        <v>1550.7719999999999</v>
      </c>
    </row>
    <row r="134" spans="7:13" ht="16">
      <c r="G134" s="2">
        <v>9464.8780000000006</v>
      </c>
      <c r="H134" s="2">
        <v>5346.5159999999996</v>
      </c>
      <c r="I134" s="2">
        <v>5156.0690000000004</v>
      </c>
      <c r="L134" s="2">
        <v>2106.8829999999998</v>
      </c>
      <c r="M134" s="2">
        <v>1724.567</v>
      </c>
    </row>
    <row r="135" spans="7:13" ht="16">
      <c r="G135" s="2">
        <v>7018.2219999999998</v>
      </c>
      <c r="H135" s="2">
        <v>4141.6109999999999</v>
      </c>
      <c r="I135" s="2">
        <v>2804.2550000000001</v>
      </c>
      <c r="L135" s="2">
        <v>2081.4589999999998</v>
      </c>
      <c r="M135" s="2">
        <v>1861.538</v>
      </c>
    </row>
    <row r="136" spans="7:13" ht="16">
      <c r="G136" s="2">
        <v>7917.7179999999998</v>
      </c>
      <c r="H136" s="2">
        <v>6828.4849999999997</v>
      </c>
      <c r="I136" s="2">
        <v>1519.7249999999999</v>
      </c>
      <c r="L136" s="2">
        <v>2086.0619999999999</v>
      </c>
      <c r="M136" s="2">
        <v>1625.4459999999999</v>
      </c>
    </row>
    <row r="137" spans="7:13" ht="16">
      <c r="G137" s="2">
        <v>11663.48</v>
      </c>
      <c r="H137" s="2">
        <v>5619.7</v>
      </c>
      <c r="I137" s="2">
        <v>2683.2620000000002</v>
      </c>
      <c r="L137" s="2">
        <v>2008.8630000000001</v>
      </c>
      <c r="M137" s="2">
        <v>1596.337</v>
      </c>
    </row>
    <row r="138" spans="7:13" ht="16">
      <c r="G138" s="2">
        <v>7514.7120000000004</v>
      </c>
      <c r="H138" s="2">
        <v>7209.9930000000004</v>
      </c>
      <c r="I138" s="2">
        <v>4454.4560000000001</v>
      </c>
      <c r="L138" s="2">
        <v>2358.3029999999999</v>
      </c>
      <c r="M138" s="2">
        <v>1622.2270000000001</v>
      </c>
    </row>
    <row r="139" spans="7:13" ht="16">
      <c r="G139" s="2">
        <v>7447.7820000000002</v>
      </c>
      <c r="H139" s="2">
        <v>4214.3909999999996</v>
      </c>
      <c r="I139" s="2">
        <v>3489.3029999999999</v>
      </c>
      <c r="L139" s="2">
        <v>2482.8939999999998</v>
      </c>
      <c r="M139" s="2">
        <v>1587.3</v>
      </c>
    </row>
    <row r="140" spans="7:13" ht="16">
      <c r="G140" s="2">
        <v>8463.4169999999995</v>
      </c>
      <c r="H140" s="2">
        <v>7955.8829999999998</v>
      </c>
      <c r="I140" s="2">
        <v>3774.913</v>
      </c>
      <c r="L140" s="2">
        <v>2005.3430000000001</v>
      </c>
      <c r="M140" s="2">
        <v>1277.3979999999999</v>
      </c>
    </row>
    <row r="141" spans="7:13" ht="16">
      <c r="G141" s="2">
        <v>9835.2909999999993</v>
      </c>
      <c r="H141" s="2">
        <v>7252.2150000000001</v>
      </c>
      <c r="I141" s="2">
        <v>4897.01</v>
      </c>
      <c r="L141" s="2">
        <v>2781.1460000000002</v>
      </c>
      <c r="M141" s="2">
        <v>1347.4849999999999</v>
      </c>
    </row>
    <row r="142" spans="7:13" ht="16">
      <c r="G142" s="2">
        <v>5807.2089999999998</v>
      </c>
      <c r="H142" s="2">
        <v>8065.5219999999999</v>
      </c>
      <c r="I142" s="2">
        <v>2901.105</v>
      </c>
      <c r="L142" s="2">
        <v>2476.1149999999998</v>
      </c>
      <c r="M142" s="2">
        <v>1527.75</v>
      </c>
    </row>
    <row r="143" spans="7:13" ht="16">
      <c r="G143" s="2">
        <v>7078.3419999999996</v>
      </c>
      <c r="H143" s="2">
        <v>6256.5680000000002</v>
      </c>
      <c r="I143" s="2">
        <v>3895.4760000000001</v>
      </c>
      <c r="L143" s="2">
        <v>2203.357</v>
      </c>
      <c r="M143" s="2">
        <v>1673.0060000000001</v>
      </c>
    </row>
    <row r="144" spans="7:13" ht="16">
      <c r="G144" s="2">
        <v>7637.2969999999996</v>
      </c>
      <c r="H144" s="2">
        <v>6610.9470000000001</v>
      </c>
      <c r="I144" s="2">
        <v>4067.7420000000002</v>
      </c>
      <c r="L144" s="2">
        <v>1984.59</v>
      </c>
      <c r="M144" s="2">
        <v>1198.2339999999999</v>
      </c>
    </row>
    <row r="145" spans="7:13" ht="16">
      <c r="G145" s="2">
        <v>10810.69</v>
      </c>
      <c r="H145" s="2">
        <v>6195.9709999999995</v>
      </c>
      <c r="I145" s="2">
        <v>4191.2160000000003</v>
      </c>
      <c r="L145" s="2">
        <v>1876.1590000000001</v>
      </c>
      <c r="M145" s="2">
        <v>1238.4860000000001</v>
      </c>
    </row>
    <row r="146" spans="7:13" ht="16">
      <c r="G146" s="2">
        <v>6565.9359999999997</v>
      </c>
      <c r="H146" s="2">
        <v>6662.1779999999999</v>
      </c>
      <c r="I146" s="2">
        <v>4429.0569999999998</v>
      </c>
      <c r="L146" s="2">
        <v>2397.6129999999998</v>
      </c>
      <c r="M146" s="2">
        <v>1354.43</v>
      </c>
    </row>
    <row r="147" spans="7:13" ht="16">
      <c r="G147" s="2">
        <v>9268.6769999999997</v>
      </c>
      <c r="H147" s="2">
        <v>9295.866</v>
      </c>
      <c r="I147" s="2">
        <v>2881.5540000000001</v>
      </c>
      <c r="L147" s="2">
        <v>2237.4</v>
      </c>
      <c r="M147" s="2">
        <v>1257.886</v>
      </c>
    </row>
    <row r="148" spans="7:13" ht="16">
      <c r="G148" s="2">
        <v>6971.4769999999999</v>
      </c>
      <c r="H148" s="2">
        <v>8518.48</v>
      </c>
      <c r="I148" s="2">
        <v>2648.36</v>
      </c>
      <c r="L148" s="2">
        <v>3011.1109999999999</v>
      </c>
      <c r="M148" s="2">
        <v>1846.7860000000001</v>
      </c>
    </row>
    <row r="149" spans="7:13" ht="16">
      <c r="G149" s="2">
        <v>7476.1850000000004</v>
      </c>
      <c r="H149" s="2">
        <v>5107.241</v>
      </c>
      <c r="I149" s="2">
        <v>4404.4219999999996</v>
      </c>
      <c r="L149" s="2">
        <v>2279.0279999999998</v>
      </c>
      <c r="M149" s="2">
        <v>1453.0550000000001</v>
      </c>
    </row>
    <row r="150" spans="7:13" ht="16">
      <c r="G150" s="2">
        <v>6403.4470000000001</v>
      </c>
      <c r="H150" s="2">
        <v>5108.9129999999996</v>
      </c>
      <c r="I150" s="2">
        <v>4736.6509999999998</v>
      </c>
      <c r="L150" s="2">
        <v>2154.6509999999998</v>
      </c>
      <c r="M150" s="2">
        <v>1798.4169999999999</v>
      </c>
    </row>
    <row r="151" spans="7:13" ht="16">
      <c r="G151" s="2">
        <v>7490.8429999999998</v>
      </c>
      <c r="H151" s="2">
        <v>5678.5969999999998</v>
      </c>
      <c r="I151" s="2">
        <v>4552.3739999999998</v>
      </c>
      <c r="L151" s="2">
        <v>2982.8739999999998</v>
      </c>
      <c r="M151" s="2">
        <v>1874.05</v>
      </c>
    </row>
    <row r="152" spans="7:13" ht="16">
      <c r="G152" s="2">
        <v>7685.9740000000002</v>
      </c>
      <c r="H152" s="2">
        <v>6705.2809999999999</v>
      </c>
      <c r="I152" s="2">
        <v>1530.84</v>
      </c>
      <c r="L152" s="2">
        <v>2965.7550000000001</v>
      </c>
      <c r="M152" s="2">
        <v>1270.1859999999999</v>
      </c>
    </row>
    <row r="153" spans="7:13" ht="16">
      <c r="G153" s="2">
        <v>9377.0640000000003</v>
      </c>
      <c r="H153" s="2">
        <v>6555.5349999999999</v>
      </c>
      <c r="I153" s="2">
        <v>2073.5540000000001</v>
      </c>
      <c r="L153" s="2">
        <v>2270.36</v>
      </c>
      <c r="M153" s="2">
        <v>1543.8530000000001</v>
      </c>
    </row>
    <row r="154" spans="7:13" ht="16">
      <c r="G154" s="2">
        <v>7328.0940000000001</v>
      </c>
      <c r="H154" s="2">
        <v>4373.63</v>
      </c>
      <c r="I154" s="2">
        <v>2762.2719999999999</v>
      </c>
      <c r="L154" s="2">
        <v>2908.5259999999998</v>
      </c>
      <c r="M154" s="2">
        <v>1501.645</v>
      </c>
    </row>
    <row r="155" spans="7:13" ht="16">
      <c r="G155" s="2">
        <v>8343.5849999999991</v>
      </c>
      <c r="H155" s="2">
        <v>6578.3280000000004</v>
      </c>
      <c r="I155" s="2">
        <v>2290.0050000000001</v>
      </c>
      <c r="L155" s="2">
        <v>3638.471</v>
      </c>
      <c r="M155" s="2">
        <v>1047.424</v>
      </c>
    </row>
    <row r="156" spans="7:13" ht="16">
      <c r="G156" s="2">
        <v>8571.4979999999996</v>
      </c>
      <c r="H156" s="2">
        <v>7931.9970000000003</v>
      </c>
      <c r="I156" s="2">
        <v>3415.2570000000001</v>
      </c>
      <c r="L156" s="2">
        <v>2412.2919999999999</v>
      </c>
      <c r="M156" s="2">
        <v>1126.443</v>
      </c>
    </row>
    <row r="157" spans="7:13" ht="16">
      <c r="G157" s="2">
        <v>8948.0349999999999</v>
      </c>
      <c r="H157" s="2">
        <v>6915.2269999999999</v>
      </c>
      <c r="I157" s="2">
        <v>5408.018</v>
      </c>
      <c r="L157" s="2">
        <v>3034.1880000000001</v>
      </c>
      <c r="M157" s="2">
        <v>1142.481</v>
      </c>
    </row>
    <row r="158" spans="7:13" ht="16">
      <c r="G158" s="2">
        <v>7556.09</v>
      </c>
      <c r="H158" s="2">
        <v>5530.3649999999998</v>
      </c>
      <c r="I158" s="2">
        <v>3780.8220000000001</v>
      </c>
      <c r="L158" s="2">
        <v>1987.5920000000001</v>
      </c>
      <c r="M158" s="2">
        <v>1608.0219999999999</v>
      </c>
    </row>
    <row r="159" spans="7:13" ht="16">
      <c r="G159" s="2">
        <v>7971.7449999999999</v>
      </c>
      <c r="H159" s="2">
        <v>5823.567</v>
      </c>
      <c r="I159" s="2">
        <v>4412.2700000000004</v>
      </c>
      <c r="L159" s="2">
        <v>2922.308</v>
      </c>
      <c r="M159" s="2">
        <v>1344.7329999999999</v>
      </c>
    </row>
    <row r="160" spans="7:13" ht="16">
      <c r="G160" s="2">
        <v>8286.4500000000007</v>
      </c>
      <c r="H160" s="2">
        <v>6632.1689999999999</v>
      </c>
      <c r="I160" s="2">
        <v>2819.904</v>
      </c>
      <c r="L160" s="2">
        <v>2214.0439999999999</v>
      </c>
      <c r="M160" s="2">
        <v>1666.8810000000001</v>
      </c>
    </row>
    <row r="161" spans="7:13" ht="16">
      <c r="G161" s="2">
        <v>9790.8369999999995</v>
      </c>
      <c r="H161" s="2">
        <v>7150.1570000000002</v>
      </c>
      <c r="I161" s="2">
        <v>1627.6869999999999</v>
      </c>
      <c r="L161" s="2">
        <v>2596.752</v>
      </c>
      <c r="M161" s="2">
        <v>1188.729</v>
      </c>
    </row>
    <row r="162" spans="7:13" ht="16">
      <c r="G162" s="2">
        <v>8445.0450000000001</v>
      </c>
      <c r="H162" s="2">
        <v>6510.2780000000002</v>
      </c>
      <c r="I162" s="2">
        <v>2926.5610000000001</v>
      </c>
      <c r="L162" s="2">
        <v>2418.3449999999998</v>
      </c>
      <c r="M162" s="2">
        <v>1211.47</v>
      </c>
    </row>
    <row r="163" spans="7:13" ht="16">
      <c r="G163" s="2">
        <v>7557.4979999999996</v>
      </c>
      <c r="H163" s="2">
        <v>5926.8670000000002</v>
      </c>
      <c r="I163" s="2">
        <v>5182.63</v>
      </c>
      <c r="L163" s="2">
        <v>2288.4079999999999</v>
      </c>
      <c r="M163" s="2">
        <v>1735.7539999999999</v>
      </c>
    </row>
    <row r="164" spans="7:13" ht="16">
      <c r="G164" s="2">
        <v>7970.8879999999999</v>
      </c>
      <c r="H164" s="2">
        <v>6017.8720000000003</v>
      </c>
      <c r="I164" s="2">
        <v>5392.6869999999999</v>
      </c>
      <c r="L164" s="2">
        <v>2328.1610000000001</v>
      </c>
      <c r="M164" s="2">
        <v>1956.0740000000001</v>
      </c>
    </row>
    <row r="165" spans="7:13" ht="16">
      <c r="G165" s="2">
        <v>11571.78</v>
      </c>
      <c r="H165" s="2">
        <v>7765.7110000000002</v>
      </c>
      <c r="I165" s="2">
        <v>4005.7339999999999</v>
      </c>
      <c r="L165" s="2">
        <v>1816.203</v>
      </c>
      <c r="M165" s="2">
        <v>2205.7269999999999</v>
      </c>
    </row>
    <row r="166" spans="7:13" ht="16">
      <c r="G166" s="2">
        <v>12718.93</v>
      </c>
      <c r="H166" s="2">
        <v>5816.0829999999996</v>
      </c>
      <c r="I166" s="2">
        <v>4798.9859999999999</v>
      </c>
      <c r="L166" s="2">
        <v>2286.2289999999998</v>
      </c>
      <c r="M166" s="2">
        <v>1682.759</v>
      </c>
    </row>
    <row r="167" spans="7:13" ht="16">
      <c r="G167" s="2">
        <v>9005.8310000000001</v>
      </c>
      <c r="H167" s="2">
        <v>5970.28</v>
      </c>
      <c r="I167" s="2">
        <v>4068.5920000000001</v>
      </c>
      <c r="L167" s="2">
        <v>2478.8429999999998</v>
      </c>
      <c r="M167" s="2">
        <v>1417.405</v>
      </c>
    </row>
    <row r="168" spans="7:13" ht="16">
      <c r="G168" s="2">
        <v>12294.66</v>
      </c>
      <c r="H168" s="2">
        <v>5519.9539999999997</v>
      </c>
      <c r="I168" s="2">
        <v>3853.268</v>
      </c>
      <c r="L168" s="2">
        <v>2242.5070000000001</v>
      </c>
      <c r="M168" s="2">
        <v>1112.9459999999999</v>
      </c>
    </row>
    <row r="169" spans="7:13" ht="16">
      <c r="G169" s="2">
        <v>12213.94</v>
      </c>
      <c r="H169" s="2">
        <v>2741.0309999999999</v>
      </c>
      <c r="I169" s="2">
        <v>4129.1869999999999</v>
      </c>
      <c r="L169" s="2">
        <v>1707.972</v>
      </c>
      <c r="M169" s="2">
        <v>1364.8989999999999</v>
      </c>
    </row>
    <row r="170" spans="7:13" ht="16">
      <c r="G170" s="2">
        <v>11249.15</v>
      </c>
      <c r="H170" s="2">
        <v>5667.6049999999996</v>
      </c>
      <c r="I170" s="2">
        <v>5424.1859999999997</v>
      </c>
      <c r="L170" s="2">
        <v>1784.865</v>
      </c>
      <c r="M170" s="2">
        <v>1178.6559999999999</v>
      </c>
    </row>
    <row r="171" spans="7:13" ht="16">
      <c r="G171" s="2">
        <v>12667.76</v>
      </c>
      <c r="H171" s="2">
        <v>3952.5050000000001</v>
      </c>
      <c r="I171" s="2">
        <v>5801.5609999999997</v>
      </c>
      <c r="L171" s="2">
        <v>1869.752</v>
      </c>
      <c r="M171" s="2">
        <v>1419.752</v>
      </c>
    </row>
    <row r="172" spans="7:13" ht="16">
      <c r="G172" s="2">
        <v>10684.62</v>
      </c>
      <c r="H172" s="2">
        <v>3468.9070000000002</v>
      </c>
      <c r="I172" s="2">
        <v>4227.6030000000001</v>
      </c>
      <c r="L172" s="2">
        <v>2656.9409999999998</v>
      </c>
      <c r="M172" s="2">
        <v>1834.742</v>
      </c>
    </row>
    <row r="173" spans="7:13" ht="16">
      <c r="G173" s="2">
        <v>8702.0550000000003</v>
      </c>
      <c r="H173" s="2">
        <v>3622.1669999999999</v>
      </c>
      <c r="I173" s="2">
        <v>5710.9970000000003</v>
      </c>
      <c r="L173" s="2">
        <v>1927.4</v>
      </c>
      <c r="M173" s="2">
        <v>1494.9929999999999</v>
      </c>
    </row>
    <row r="174" spans="7:13" ht="16">
      <c r="G174" s="2">
        <v>9351.1949999999997</v>
      </c>
      <c r="H174" s="2">
        <v>3251.605</v>
      </c>
      <c r="I174" s="2">
        <v>6841.1210000000001</v>
      </c>
      <c r="L174" s="2">
        <v>2184.6309999999999</v>
      </c>
      <c r="M174" s="2">
        <v>1906.6579999999999</v>
      </c>
    </row>
    <row r="175" spans="7:13" ht="16">
      <c r="G175" s="2">
        <v>9988.2569999999996</v>
      </c>
      <c r="H175" s="2">
        <v>4792.8050000000003</v>
      </c>
      <c r="I175" s="2">
        <v>4094.9870000000001</v>
      </c>
      <c r="L175" s="2">
        <v>1566.9929999999999</v>
      </c>
      <c r="M175" s="2">
        <v>1443.7739999999999</v>
      </c>
    </row>
    <row r="176" spans="7:13" ht="16">
      <c r="G176" s="2">
        <v>11902.85</v>
      </c>
      <c r="H176" s="2">
        <v>5110.1980000000003</v>
      </c>
      <c r="I176" s="2">
        <v>3617.877</v>
      </c>
      <c r="L176" s="2">
        <v>1753.91</v>
      </c>
      <c r="M176" s="2">
        <v>1822.7829999999999</v>
      </c>
    </row>
    <row r="177" spans="7:13" ht="16">
      <c r="G177" s="2">
        <v>10693.14</v>
      </c>
      <c r="H177" s="2">
        <v>4178.9380000000001</v>
      </c>
      <c r="I177" s="2">
        <v>3461.6779999999999</v>
      </c>
      <c r="L177" s="2">
        <v>1575.5219999999999</v>
      </c>
      <c r="M177" s="2">
        <v>2269.038</v>
      </c>
    </row>
    <row r="178" spans="7:13" ht="16">
      <c r="G178" s="2">
        <v>9906.3449999999993</v>
      </c>
      <c r="H178" s="2">
        <v>4680.085</v>
      </c>
      <c r="I178" s="2">
        <v>6755.8879999999999</v>
      </c>
      <c r="L178" s="2">
        <v>1815.162</v>
      </c>
      <c r="M178" s="2">
        <v>2197.1080000000002</v>
      </c>
    </row>
    <row r="179" spans="7:13" ht="16">
      <c r="G179" s="2">
        <v>11799.7</v>
      </c>
      <c r="H179" s="2">
        <v>4518.7299999999996</v>
      </c>
      <c r="I179" s="2">
        <v>4257.348</v>
      </c>
      <c r="L179" s="2">
        <v>2126.58</v>
      </c>
      <c r="M179" s="2">
        <v>1935.317</v>
      </c>
    </row>
    <row r="180" spans="7:13" ht="16">
      <c r="G180" s="2">
        <v>8338.2309999999998</v>
      </c>
      <c r="H180" s="2">
        <v>5233.0360000000001</v>
      </c>
      <c r="I180" s="2">
        <v>7511.3869999999997</v>
      </c>
      <c r="L180" s="2">
        <v>2356.627</v>
      </c>
      <c r="M180" s="2">
        <v>1765.1880000000001</v>
      </c>
    </row>
    <row r="181" spans="7:13" ht="16">
      <c r="G181" s="2">
        <v>9326.7710000000006</v>
      </c>
      <c r="H181" s="2">
        <v>3261.768</v>
      </c>
      <c r="I181" s="2">
        <v>4510.4889999999996</v>
      </c>
      <c r="L181" s="2">
        <v>1890.018</v>
      </c>
      <c r="M181" s="2">
        <v>1364.48</v>
      </c>
    </row>
    <row r="182" spans="7:13" ht="16">
      <c r="G182" s="2">
        <v>9212.1460000000006</v>
      </c>
      <c r="H182" s="2">
        <v>4277.7839999999997</v>
      </c>
      <c r="I182" s="2">
        <v>4415.0619999999999</v>
      </c>
      <c r="L182" s="2">
        <v>2587.3670000000002</v>
      </c>
      <c r="M182" s="2">
        <v>1817.9</v>
      </c>
    </row>
    <row r="183" spans="7:13" ht="16">
      <c r="G183" s="2">
        <v>9896.0519999999997</v>
      </c>
      <c r="H183" s="2">
        <v>5029.3779999999997</v>
      </c>
      <c r="I183" s="2">
        <v>3648.4659999999999</v>
      </c>
      <c r="L183" s="2">
        <v>2406.2629999999999</v>
      </c>
      <c r="M183" s="2">
        <v>2595.9059999999999</v>
      </c>
    </row>
    <row r="184" spans="7:13" ht="16">
      <c r="G184" s="2">
        <v>11611.41</v>
      </c>
      <c r="H184" s="2">
        <v>5659.933</v>
      </c>
      <c r="I184" s="2">
        <v>3405.33</v>
      </c>
      <c r="L184" s="2">
        <v>2596.2750000000001</v>
      </c>
      <c r="M184" s="2">
        <v>2823.8330000000001</v>
      </c>
    </row>
    <row r="185" spans="7:13" ht="16">
      <c r="G185" s="2">
        <v>7524.1270000000004</v>
      </c>
      <c r="H185" s="2">
        <v>4145.299</v>
      </c>
      <c r="I185" s="2">
        <v>2588.6210000000001</v>
      </c>
      <c r="L185" s="2">
        <v>2005.6559999999999</v>
      </c>
      <c r="M185" s="2">
        <v>2154.9540000000002</v>
      </c>
    </row>
    <row r="186" spans="7:13" ht="16">
      <c r="G186" s="2">
        <v>8167.1949999999997</v>
      </c>
      <c r="H186" s="2">
        <v>5114.9120000000003</v>
      </c>
      <c r="I186" s="2">
        <v>5011.3710000000001</v>
      </c>
      <c r="L186" s="2">
        <v>2144.09</v>
      </c>
      <c r="M186" s="2">
        <v>2376.9009999999998</v>
      </c>
    </row>
    <row r="187" spans="7:13" ht="16">
      <c r="G187" s="2">
        <v>7231.3779999999997</v>
      </c>
      <c r="H187" s="2">
        <v>6333.3050000000003</v>
      </c>
      <c r="I187" s="2">
        <v>4567.808</v>
      </c>
      <c r="L187" s="2">
        <v>1911.36</v>
      </c>
      <c r="M187" s="2">
        <v>2580.944</v>
      </c>
    </row>
    <row r="188" spans="7:13" ht="16">
      <c r="G188" s="2">
        <v>8514.0120000000006</v>
      </c>
      <c r="H188" s="2">
        <v>6061.6239999999998</v>
      </c>
      <c r="I188" s="2">
        <v>6152.4949999999999</v>
      </c>
      <c r="L188" s="2">
        <v>2054.5160000000001</v>
      </c>
      <c r="M188" s="2">
        <v>3038.5830000000001</v>
      </c>
    </row>
    <row r="189" spans="7:13" ht="16">
      <c r="G189" s="2">
        <v>6356.5550000000003</v>
      </c>
      <c r="H189" s="2">
        <v>4713.7370000000001</v>
      </c>
      <c r="I189" s="2">
        <v>3483.5909999999999</v>
      </c>
      <c r="L189" s="2">
        <v>2620.4209999999998</v>
      </c>
      <c r="M189" s="2">
        <v>1904.915</v>
      </c>
    </row>
    <row r="190" spans="7:13" ht="16">
      <c r="G190" s="2">
        <v>8532.8950000000004</v>
      </c>
      <c r="H190" s="2">
        <v>6461.0820000000003</v>
      </c>
      <c r="I190" s="2">
        <v>3418.4189999999999</v>
      </c>
      <c r="L190" s="2">
        <v>1999.6849999999999</v>
      </c>
      <c r="M190" s="2">
        <v>1883.933</v>
      </c>
    </row>
    <row r="191" spans="7:13" ht="16">
      <c r="G191" s="2">
        <v>9735.5660000000007</v>
      </c>
      <c r="H191" s="2">
        <v>5664.3710000000001</v>
      </c>
      <c r="I191" s="2">
        <v>2926.7190000000001</v>
      </c>
      <c r="L191" s="2">
        <v>2309.71</v>
      </c>
      <c r="M191" s="2">
        <v>1647.9290000000001</v>
      </c>
    </row>
    <row r="192" spans="7:13" ht="16">
      <c r="G192" s="2">
        <v>9958.3330000000005</v>
      </c>
      <c r="H192" s="2">
        <v>6030.95</v>
      </c>
      <c r="I192" s="2">
        <v>1169.3130000000001</v>
      </c>
      <c r="L192" s="2">
        <v>3635.3090000000002</v>
      </c>
      <c r="M192" s="2">
        <v>2246.7959999999998</v>
      </c>
    </row>
    <row r="193" spans="7:13" ht="16">
      <c r="G193" s="2">
        <v>9002.9699999999993</v>
      </c>
      <c r="H193" s="2">
        <v>4630.9880000000003</v>
      </c>
      <c r="I193" s="2">
        <v>3030.056</v>
      </c>
      <c r="L193" s="2">
        <v>3576.636</v>
      </c>
      <c r="M193" s="2">
        <v>3274.8470000000002</v>
      </c>
    </row>
    <row r="194" spans="7:13" ht="16">
      <c r="G194" s="2">
        <v>8860.2639999999992</v>
      </c>
      <c r="H194" s="2">
        <v>4247.1670000000004</v>
      </c>
      <c r="I194" s="2">
        <v>2406.2280000000001</v>
      </c>
      <c r="L194" s="2">
        <v>2175.848</v>
      </c>
      <c r="M194" s="2">
        <v>2540.3919999999998</v>
      </c>
    </row>
    <row r="195" spans="7:13" ht="16">
      <c r="G195" s="2">
        <v>9191.5069999999996</v>
      </c>
      <c r="H195" s="2">
        <v>6468.473</v>
      </c>
      <c r="I195" s="2">
        <v>3514.5360000000001</v>
      </c>
      <c r="L195" s="2">
        <v>2725.7139999999999</v>
      </c>
      <c r="M195" s="2">
        <v>1956.48</v>
      </c>
    </row>
    <row r="196" spans="7:13" ht="16">
      <c r="G196" s="2">
        <v>9493.9950000000008</v>
      </c>
      <c r="H196" s="2">
        <v>6036.4170000000004</v>
      </c>
      <c r="I196" s="2">
        <v>3739.422</v>
      </c>
      <c r="L196" s="2">
        <v>2727.7130000000002</v>
      </c>
      <c r="M196" s="2">
        <v>1945.1279999999999</v>
      </c>
    </row>
    <row r="197" spans="7:13" ht="16">
      <c r="G197" s="2">
        <v>8522.5120000000006</v>
      </c>
      <c r="H197" s="2">
        <v>5558.0910000000003</v>
      </c>
      <c r="I197" s="2">
        <v>2576.9899999999998</v>
      </c>
      <c r="L197" s="2">
        <v>2289.2829999999999</v>
      </c>
      <c r="M197" s="2">
        <v>2397.2559999999999</v>
      </c>
    </row>
    <row r="198" spans="7:13" ht="16">
      <c r="G198" s="2">
        <v>8471.0660000000007</v>
      </c>
      <c r="H198" s="2">
        <v>5018.1239999999998</v>
      </c>
      <c r="I198" s="2">
        <v>3111.0790000000002</v>
      </c>
      <c r="L198" s="2">
        <v>2803.7649999999999</v>
      </c>
      <c r="M198" s="2">
        <v>1325.7</v>
      </c>
    </row>
    <row r="199" spans="7:13" ht="16">
      <c r="G199" s="2">
        <v>8225.6949999999997</v>
      </c>
      <c r="H199" s="2">
        <v>2661.7339999999999</v>
      </c>
      <c r="I199" s="2">
        <v>2225.1379999999999</v>
      </c>
      <c r="L199" s="2">
        <v>2425.1370000000002</v>
      </c>
      <c r="M199" s="2">
        <v>1660.7249999999999</v>
      </c>
    </row>
    <row r="200" spans="7:13" ht="16">
      <c r="G200" s="2">
        <v>9627.5450000000001</v>
      </c>
      <c r="H200" s="2">
        <v>3942.5070000000001</v>
      </c>
      <c r="I200" s="2">
        <v>3231.904</v>
      </c>
      <c r="L200" s="2">
        <v>4026.2530000000002</v>
      </c>
      <c r="M200" s="2">
        <v>1638.605</v>
      </c>
    </row>
    <row r="201" spans="7:13" ht="16">
      <c r="G201" s="2">
        <v>8524.3760000000002</v>
      </c>
      <c r="H201" s="2">
        <v>4650.6949999999997</v>
      </c>
      <c r="I201" s="2">
        <v>2756.326</v>
      </c>
      <c r="L201" s="2">
        <v>2397.306</v>
      </c>
      <c r="M201" s="2">
        <v>1972.2370000000001</v>
      </c>
    </row>
    <row r="202" spans="7:13" ht="16">
      <c r="G202" s="2">
        <v>8740.7520000000004</v>
      </c>
      <c r="H202" s="2">
        <v>2705.3449999999998</v>
      </c>
      <c r="I202" s="2">
        <v>5919.5389999999998</v>
      </c>
      <c r="L202" s="2">
        <v>3023.076</v>
      </c>
      <c r="M202" s="2">
        <v>1909.59</v>
      </c>
    </row>
    <row r="203" spans="7:13" ht="16">
      <c r="G203" s="2">
        <v>9726.7090000000007</v>
      </c>
      <c r="H203" s="2">
        <v>3224.0070000000001</v>
      </c>
      <c r="I203" s="2">
        <v>4080.451</v>
      </c>
      <c r="L203" s="2">
        <v>3394.0830000000001</v>
      </c>
      <c r="M203" s="2">
        <v>2410.7730000000001</v>
      </c>
    </row>
    <row r="204" spans="7:13" ht="16">
      <c r="G204" s="2">
        <v>8316.89</v>
      </c>
      <c r="H204" s="2">
        <v>4109.3040000000001</v>
      </c>
      <c r="I204" s="2">
        <v>2340.7840000000001</v>
      </c>
      <c r="L204" s="2">
        <v>2895.8919999999998</v>
      </c>
      <c r="M204" s="2">
        <v>1403.2370000000001</v>
      </c>
    </row>
    <row r="205" spans="7:13" ht="16">
      <c r="G205" s="2">
        <v>10436.43</v>
      </c>
      <c r="H205" s="2">
        <v>4030.9160000000002</v>
      </c>
      <c r="I205" s="2">
        <v>2008.8579999999999</v>
      </c>
      <c r="L205" s="2">
        <v>2921.8719999999998</v>
      </c>
      <c r="M205" s="2">
        <v>2361.6579999999999</v>
      </c>
    </row>
    <row r="206" spans="7:13" ht="16">
      <c r="G206" s="2">
        <v>6173.549</v>
      </c>
      <c r="H206" s="2">
        <v>4175.99</v>
      </c>
      <c r="I206" s="2">
        <v>1317.7550000000001</v>
      </c>
      <c r="L206" s="2">
        <v>3288.819</v>
      </c>
      <c r="M206" s="2">
        <v>2584.3380000000002</v>
      </c>
    </row>
    <row r="207" spans="7:13" ht="16">
      <c r="G207" s="2">
        <v>10606.27</v>
      </c>
      <c r="H207" s="2">
        <v>3486.587</v>
      </c>
      <c r="I207" s="2">
        <v>4140.576</v>
      </c>
      <c r="L207" s="2">
        <v>2636.643</v>
      </c>
      <c r="M207" s="2">
        <v>1950.6110000000001</v>
      </c>
    </row>
    <row r="208" spans="7:13" ht="16">
      <c r="G208" s="2">
        <v>9796.2369999999992</v>
      </c>
      <c r="H208" s="2">
        <v>2259.7109999999998</v>
      </c>
      <c r="I208" s="2">
        <v>4950.7179999999998</v>
      </c>
      <c r="L208" s="2">
        <v>2755.1239999999998</v>
      </c>
      <c r="M208" s="2">
        <v>1935.578</v>
      </c>
    </row>
    <row r="209" spans="7:13" ht="16">
      <c r="G209" s="2">
        <v>7665.1580000000004</v>
      </c>
      <c r="H209" s="2">
        <v>2637.3139999999999</v>
      </c>
      <c r="I209" s="2">
        <v>2343.6179999999999</v>
      </c>
      <c r="L209" s="2">
        <v>2161.009</v>
      </c>
      <c r="M209" s="2">
        <v>1972.191</v>
      </c>
    </row>
    <row r="210" spans="7:13" ht="16">
      <c r="G210" s="2">
        <v>10481.08</v>
      </c>
      <c r="H210" s="2">
        <v>2207.5419999999999</v>
      </c>
      <c r="I210" s="2">
        <v>4744.47</v>
      </c>
      <c r="L210" s="2">
        <v>2965.7860000000001</v>
      </c>
      <c r="M210" s="2">
        <v>2472.8910000000001</v>
      </c>
    </row>
    <row r="211" spans="7:13" ht="16">
      <c r="G211" s="2">
        <v>8900.0210000000006</v>
      </c>
      <c r="H211" s="2">
        <v>3667.14</v>
      </c>
      <c r="I211" s="2">
        <v>5130.4390000000003</v>
      </c>
      <c r="L211" s="2">
        <v>2485.1999999999998</v>
      </c>
      <c r="M211" s="2">
        <v>1987.6020000000001</v>
      </c>
    </row>
    <row r="212" spans="7:13" ht="16">
      <c r="G212" s="2">
        <v>8784.5349999999999</v>
      </c>
      <c r="H212" s="2">
        <v>3629.4630000000002</v>
      </c>
      <c r="I212" s="2">
        <v>1597.2429999999999</v>
      </c>
      <c r="L212" s="2">
        <v>4336.9089999999997</v>
      </c>
      <c r="M212" s="2">
        <v>1796.402</v>
      </c>
    </row>
    <row r="213" spans="7:13" ht="16">
      <c r="G213" s="2">
        <v>9399.0329999999994</v>
      </c>
      <c r="H213" s="2">
        <v>3870.9470000000001</v>
      </c>
      <c r="I213" s="2">
        <v>2758.2570000000001</v>
      </c>
      <c r="L213" s="2">
        <v>2761.6320000000001</v>
      </c>
      <c r="M213" s="2">
        <v>2623.24</v>
      </c>
    </row>
    <row r="214" spans="7:13" ht="16">
      <c r="G214" s="2">
        <v>8619.4410000000007</v>
      </c>
      <c r="H214" s="2">
        <v>3382.3960000000002</v>
      </c>
      <c r="I214" s="2">
        <v>3222.1060000000002</v>
      </c>
      <c r="L214" s="2">
        <v>2652.0329999999999</v>
      </c>
      <c r="M214" s="2">
        <v>2626.48</v>
      </c>
    </row>
    <row r="215" spans="7:13" ht="16">
      <c r="G215" s="2">
        <v>7447.7489999999998</v>
      </c>
      <c r="H215" s="2">
        <v>3553.6570000000002</v>
      </c>
      <c r="I215" s="2">
        <v>5145.9690000000001</v>
      </c>
      <c r="L215" s="2">
        <v>2153.6</v>
      </c>
      <c r="M215" s="2">
        <v>2063.123</v>
      </c>
    </row>
    <row r="216" spans="7:13" ht="16">
      <c r="G216" s="2">
        <v>11052.82</v>
      </c>
      <c r="H216" s="2">
        <v>2633.7350000000001</v>
      </c>
      <c r="I216" s="2">
        <v>4603.9459999999999</v>
      </c>
      <c r="L216" s="2">
        <v>2050.549</v>
      </c>
      <c r="M216" s="2">
        <v>1843.53</v>
      </c>
    </row>
    <row r="217" spans="7:13" ht="16">
      <c r="G217" s="2">
        <v>7838.549</v>
      </c>
      <c r="H217" s="2">
        <v>2812.83</v>
      </c>
      <c r="I217" s="2">
        <v>4143.3379999999997</v>
      </c>
      <c r="L217" s="2">
        <v>2279.9</v>
      </c>
      <c r="M217" s="2">
        <v>2622.2339999999999</v>
      </c>
    </row>
    <row r="218" spans="7:13" ht="16">
      <c r="G218" s="2">
        <v>8211.6740000000009</v>
      </c>
      <c r="H218" s="2">
        <v>3471.614</v>
      </c>
      <c r="I218" s="2">
        <v>4263.0110000000004</v>
      </c>
      <c r="L218" s="2">
        <v>3353.317</v>
      </c>
      <c r="M218" s="2">
        <v>1396.277</v>
      </c>
    </row>
    <row r="219" spans="7:13" ht="16">
      <c r="G219" s="2">
        <v>8646.2540000000008</v>
      </c>
      <c r="H219" s="2">
        <v>3174.6860000000001</v>
      </c>
      <c r="I219" s="2">
        <v>3426.3690000000001</v>
      </c>
      <c r="L219" s="2">
        <v>2750.873</v>
      </c>
      <c r="M219" s="2">
        <v>1531.087</v>
      </c>
    </row>
    <row r="220" spans="7:13" ht="16">
      <c r="G220" s="2">
        <v>7874.9409999999998</v>
      </c>
      <c r="H220" s="2">
        <v>3594.9569999999999</v>
      </c>
      <c r="I220" s="2">
        <v>4684.4949999999999</v>
      </c>
      <c r="L220" s="2">
        <v>2947.2840000000001</v>
      </c>
      <c r="M220" s="2">
        <v>1142.3330000000001</v>
      </c>
    </row>
    <row r="221" spans="7:13" ht="16">
      <c r="G221" s="2">
        <v>6425.4350000000004</v>
      </c>
      <c r="H221" s="2">
        <v>2644.951</v>
      </c>
      <c r="I221" s="2">
        <v>4543.5190000000002</v>
      </c>
      <c r="L221" s="2">
        <v>2367.3939999999998</v>
      </c>
      <c r="M221" s="2">
        <v>2284.6669999999999</v>
      </c>
    </row>
    <row r="222" spans="7:13" ht="16">
      <c r="G222" s="2">
        <v>7825.62</v>
      </c>
      <c r="H222" s="2">
        <v>3447.2649999999999</v>
      </c>
      <c r="I222" s="2">
        <v>5169.2070000000003</v>
      </c>
      <c r="L222" s="2">
        <v>2524.6379999999999</v>
      </c>
      <c r="M222" s="2">
        <v>1824.2570000000001</v>
      </c>
    </row>
    <row r="223" spans="7:13" ht="16">
      <c r="G223" s="2">
        <v>11814.99</v>
      </c>
      <c r="H223" s="2">
        <v>3648.0770000000002</v>
      </c>
      <c r="I223" s="2">
        <v>3609.4189999999999</v>
      </c>
      <c r="L223" s="2">
        <v>2373.6790000000001</v>
      </c>
      <c r="M223" s="2">
        <v>1252.973</v>
      </c>
    </row>
    <row r="224" spans="7:13" ht="16">
      <c r="G224" s="2">
        <v>6521.6170000000002</v>
      </c>
      <c r="H224" s="2">
        <v>4104.7820000000002</v>
      </c>
      <c r="I224" s="2">
        <v>4516.7979999999998</v>
      </c>
      <c r="L224" s="2">
        <v>2125.9499999999998</v>
      </c>
      <c r="M224" s="2">
        <v>1469.9670000000001</v>
      </c>
    </row>
    <row r="225" spans="7:13" ht="16">
      <c r="G225" s="2">
        <v>7385.4970000000003</v>
      </c>
      <c r="H225" s="2">
        <v>2896.6010000000001</v>
      </c>
      <c r="I225" s="2">
        <v>4699.991</v>
      </c>
      <c r="L225" s="2">
        <v>2073.442</v>
      </c>
      <c r="M225" s="2">
        <v>1446.0940000000001</v>
      </c>
    </row>
    <row r="226" spans="7:13" ht="16">
      <c r="G226" s="2">
        <v>6340.1580000000004</v>
      </c>
      <c r="H226" s="2">
        <v>3162.8220000000001</v>
      </c>
      <c r="I226" s="2">
        <v>3967.3980000000001</v>
      </c>
      <c r="L226" s="2">
        <v>2365.864</v>
      </c>
      <c r="M226" s="2">
        <v>1312.335</v>
      </c>
    </row>
    <row r="227" spans="7:13" ht="16">
      <c r="G227" s="2">
        <v>8505.99</v>
      </c>
      <c r="H227" s="2">
        <v>3820.6379999999999</v>
      </c>
      <c r="I227" s="2">
        <v>3628.5659999999998</v>
      </c>
      <c r="L227" s="2">
        <v>1883.712</v>
      </c>
      <c r="M227" s="2">
        <v>1378.327</v>
      </c>
    </row>
    <row r="228" spans="7:13" ht="16">
      <c r="G228" s="2">
        <v>6520.4579999999996</v>
      </c>
      <c r="H228" s="2">
        <v>3135.3449999999998</v>
      </c>
      <c r="I228" s="2">
        <v>3920.5830000000001</v>
      </c>
      <c r="L228" s="2">
        <v>1822.6089999999999</v>
      </c>
      <c r="M228" s="2">
        <v>2197.3809999999999</v>
      </c>
    </row>
    <row r="229" spans="7:13" ht="16">
      <c r="G229" s="2">
        <v>6772.8530000000001</v>
      </c>
      <c r="H229" s="2">
        <v>2690.6570000000002</v>
      </c>
      <c r="I229" s="2">
        <v>4631.3689999999997</v>
      </c>
      <c r="L229" s="2">
        <v>1987.194</v>
      </c>
      <c r="M229" s="2">
        <v>2329.5</v>
      </c>
    </row>
    <row r="230" spans="7:13" ht="16">
      <c r="G230" s="2">
        <v>8501.1440000000002</v>
      </c>
      <c r="H230" s="2">
        <v>3393.5590000000002</v>
      </c>
      <c r="I230" s="2">
        <v>4205.0479999999998</v>
      </c>
      <c r="L230" s="2">
        <v>1885.1020000000001</v>
      </c>
      <c r="M230" s="2">
        <v>1651.6120000000001</v>
      </c>
    </row>
    <row r="231" spans="7:13" ht="16">
      <c r="G231" s="2">
        <v>10613.81</v>
      </c>
      <c r="H231" s="2">
        <v>3387.511</v>
      </c>
      <c r="I231" s="2">
        <v>3925.85</v>
      </c>
      <c r="L231" s="2">
        <v>2532.154</v>
      </c>
      <c r="M231" s="2">
        <v>1148.42</v>
      </c>
    </row>
    <row r="232" spans="7:13" ht="16">
      <c r="G232" s="2">
        <v>6769.6170000000002</v>
      </c>
      <c r="H232" s="2">
        <v>3646.643</v>
      </c>
      <c r="I232" s="2">
        <v>3476.819</v>
      </c>
      <c r="L232" s="2">
        <v>2081.8240000000001</v>
      </c>
      <c r="M232" s="2">
        <v>1704.538</v>
      </c>
    </row>
    <row r="233" spans="7:13" ht="16">
      <c r="G233" s="2">
        <v>9545.8140000000003</v>
      </c>
      <c r="H233" s="2">
        <v>3085.7240000000002</v>
      </c>
      <c r="I233" s="2">
        <v>2865.402</v>
      </c>
      <c r="L233" s="2">
        <v>2923.74</v>
      </c>
      <c r="M233" s="2">
        <v>1502.2429999999999</v>
      </c>
    </row>
    <row r="234" spans="7:13" ht="16">
      <c r="G234" s="2">
        <v>8839.3549999999996</v>
      </c>
      <c r="H234" s="2">
        <v>3734.268</v>
      </c>
      <c r="I234" s="2">
        <v>4344.8739999999998</v>
      </c>
      <c r="L234" s="2">
        <v>3104.067</v>
      </c>
      <c r="M234" s="2">
        <v>1423.1010000000001</v>
      </c>
    </row>
    <row r="235" spans="7:13" ht="16">
      <c r="G235" s="2">
        <v>8213.0490000000009</v>
      </c>
      <c r="H235" s="2">
        <v>3368.4259999999999</v>
      </c>
      <c r="I235" s="2">
        <v>2862.1559999999999</v>
      </c>
      <c r="L235" s="2">
        <v>2467.1080000000002</v>
      </c>
      <c r="M235" s="2">
        <v>1182.47</v>
      </c>
    </row>
    <row r="236" spans="7:13" ht="16">
      <c r="G236" s="2">
        <v>8185.2160000000003</v>
      </c>
      <c r="H236" s="2">
        <v>4470.2280000000001</v>
      </c>
      <c r="I236" s="2">
        <v>4653.183</v>
      </c>
      <c r="L236" s="2">
        <v>3141.9780000000001</v>
      </c>
      <c r="M236" s="2">
        <v>1322.53</v>
      </c>
    </row>
    <row r="237" spans="7:13" ht="16">
      <c r="G237" s="2">
        <v>5764.4489999999996</v>
      </c>
      <c r="H237" s="2">
        <v>5768.8990000000003</v>
      </c>
      <c r="I237" s="2">
        <v>3294.6790000000001</v>
      </c>
      <c r="L237" s="2">
        <v>1782.9549999999999</v>
      </c>
      <c r="M237" s="2">
        <v>1802.854</v>
      </c>
    </row>
    <row r="238" spans="7:13" ht="16">
      <c r="G238" s="2">
        <v>6679.2560000000003</v>
      </c>
      <c r="H238" s="2">
        <v>5944.6170000000002</v>
      </c>
      <c r="I238" s="2">
        <v>1422.3119999999999</v>
      </c>
      <c r="L238" s="2">
        <v>2822.672</v>
      </c>
      <c r="M238" s="2">
        <v>1181.454</v>
      </c>
    </row>
    <row r="239" spans="7:13" ht="16">
      <c r="G239" s="2">
        <v>8241.3940000000002</v>
      </c>
      <c r="H239" s="2">
        <v>4109.835</v>
      </c>
      <c r="I239" s="2">
        <v>2182.3240000000001</v>
      </c>
      <c r="L239" s="2">
        <v>2435.5740000000001</v>
      </c>
      <c r="M239" s="2">
        <v>1479.7149999999999</v>
      </c>
    </row>
    <row r="240" spans="7:13" ht="16">
      <c r="G240" s="2">
        <v>8733.5679999999993</v>
      </c>
      <c r="H240" s="2">
        <v>6633.3389999999999</v>
      </c>
      <c r="I240" s="2">
        <v>2928.8690000000001</v>
      </c>
      <c r="L240" s="2">
        <v>2889.9780000000001</v>
      </c>
      <c r="M240" s="2">
        <v>1707.404</v>
      </c>
    </row>
    <row r="241" spans="7:13" ht="16">
      <c r="G241" s="2">
        <v>7352.8609999999999</v>
      </c>
      <c r="H241" s="2">
        <v>6700.2759999999998</v>
      </c>
      <c r="I241" s="2">
        <v>4484.0140000000001</v>
      </c>
      <c r="L241" s="2">
        <v>3522.5320000000002</v>
      </c>
      <c r="M241" s="2">
        <v>1509.5350000000001</v>
      </c>
    </row>
    <row r="242" spans="7:13" ht="16">
      <c r="G242" s="2">
        <v>9348.7309999999998</v>
      </c>
      <c r="H242" s="2">
        <v>3409.576</v>
      </c>
      <c r="I242" s="2">
        <v>3610.6350000000002</v>
      </c>
      <c r="L242" s="2">
        <v>2624.6109999999999</v>
      </c>
      <c r="M242" s="2">
        <v>1300.21</v>
      </c>
    </row>
    <row r="243" spans="7:13" ht="16">
      <c r="G243" s="2">
        <v>6458.5110000000004</v>
      </c>
      <c r="H243" s="2">
        <v>6446.3680000000004</v>
      </c>
      <c r="I243" s="2">
        <v>4440.6809999999996</v>
      </c>
      <c r="L243" s="2">
        <v>1765.7940000000001</v>
      </c>
      <c r="M243" s="2">
        <v>1736.095</v>
      </c>
    </row>
    <row r="244" spans="7:13" ht="16">
      <c r="G244" s="2">
        <v>6129.37</v>
      </c>
      <c r="H244" s="2">
        <v>5581.5129999999999</v>
      </c>
      <c r="I244" s="2">
        <v>2372.1439999999998</v>
      </c>
      <c r="L244" s="2">
        <v>1859.59</v>
      </c>
      <c r="M244" s="2">
        <v>2112.4810000000002</v>
      </c>
    </row>
    <row r="245" spans="7:13" ht="16">
      <c r="G245" s="2">
        <v>6323.8530000000001</v>
      </c>
      <c r="H245" s="2">
        <v>4791.982</v>
      </c>
      <c r="I245" s="2">
        <v>2165.471</v>
      </c>
      <c r="L245" s="2">
        <v>3201.268</v>
      </c>
      <c r="M245" s="2">
        <v>1369.0070000000001</v>
      </c>
    </row>
    <row r="246" spans="7:13" ht="16">
      <c r="G246" s="2">
        <v>7214.1369999999997</v>
      </c>
      <c r="H246" s="2">
        <v>6666.9040000000005</v>
      </c>
      <c r="I246" s="2">
        <v>2291.0259999999998</v>
      </c>
      <c r="L246" s="2">
        <v>2019.1110000000001</v>
      </c>
      <c r="M246" s="2">
        <v>1534.0070000000001</v>
      </c>
    </row>
    <row r="247" spans="7:13" ht="16">
      <c r="G247" s="2">
        <v>8518.7389999999996</v>
      </c>
      <c r="H247" s="2">
        <v>5920.1989999999996</v>
      </c>
      <c r="I247" s="2">
        <v>2164.9810000000002</v>
      </c>
      <c r="L247" s="2">
        <v>1553.482</v>
      </c>
      <c r="M247" s="2">
        <v>1409.0519999999999</v>
      </c>
    </row>
    <row r="248" spans="7:13" ht="16">
      <c r="G248" s="2">
        <v>5974.6229999999996</v>
      </c>
      <c r="H248" s="2">
        <v>6462.5820000000003</v>
      </c>
      <c r="I248" s="2">
        <v>3162.5030000000002</v>
      </c>
      <c r="L248" s="2">
        <v>2327.1889999999999</v>
      </c>
      <c r="M248" s="2">
        <v>1481.8720000000001</v>
      </c>
    </row>
    <row r="249" spans="7:13" ht="16">
      <c r="G249" s="2">
        <v>8682.616</v>
      </c>
      <c r="H249" s="2">
        <v>5518.7209999999995</v>
      </c>
      <c r="I249" s="2">
        <v>3548.4059999999999</v>
      </c>
      <c r="L249" s="2">
        <v>2133.0329999999999</v>
      </c>
      <c r="M249" s="2">
        <v>1112.0550000000001</v>
      </c>
    </row>
    <row r="250" spans="7:13" ht="16">
      <c r="G250" s="2">
        <v>7451.509</v>
      </c>
      <c r="H250" s="2">
        <v>6055.982</v>
      </c>
      <c r="I250" s="2">
        <v>5194.2420000000002</v>
      </c>
      <c r="L250" s="2">
        <v>1693.489</v>
      </c>
      <c r="M250" s="2">
        <v>1720.211</v>
      </c>
    </row>
    <row r="251" spans="7:13" ht="16">
      <c r="G251" s="2">
        <v>8108.4570000000003</v>
      </c>
      <c r="H251" s="2">
        <v>3355.232</v>
      </c>
      <c r="I251" s="2">
        <v>4501.4210000000003</v>
      </c>
      <c r="L251" s="2">
        <v>2759.5079999999998</v>
      </c>
      <c r="M251" s="2">
        <v>1533.328</v>
      </c>
    </row>
    <row r="252" spans="7:13" ht="16">
      <c r="G252" s="2">
        <v>9303.6239999999998</v>
      </c>
      <c r="H252" s="2">
        <v>4031.1579999999999</v>
      </c>
      <c r="I252" s="2">
        <v>5808.6229999999996</v>
      </c>
      <c r="L252" s="2">
        <v>2076.9050000000002</v>
      </c>
      <c r="M252" s="2">
        <v>2929.7359999999999</v>
      </c>
    </row>
    <row r="253" spans="7:13" ht="16">
      <c r="G253" s="2">
        <v>7753.0680000000002</v>
      </c>
      <c r="H253" s="2">
        <v>5709.3419999999996</v>
      </c>
      <c r="I253" s="2">
        <v>1798.539</v>
      </c>
      <c r="L253" s="2">
        <v>2089.1819999999998</v>
      </c>
      <c r="M253" s="2">
        <v>2549.3560000000002</v>
      </c>
    </row>
    <row r="254" spans="7:13" ht="16">
      <c r="G254" s="2">
        <v>7529.9780000000001</v>
      </c>
      <c r="H254" s="2">
        <v>4247.299</v>
      </c>
      <c r="I254" s="2">
        <v>3677.1039999999998</v>
      </c>
      <c r="L254" s="2">
        <v>1754.0260000000001</v>
      </c>
      <c r="M254" s="2">
        <v>2612.8910000000001</v>
      </c>
    </row>
    <row r="255" spans="7:13" ht="16">
      <c r="G255" s="2">
        <v>6951.8590000000004</v>
      </c>
      <c r="H255" s="2">
        <v>4862.3959999999997</v>
      </c>
      <c r="I255" s="2">
        <v>2439.8020000000001</v>
      </c>
      <c r="L255" s="2">
        <v>1771.4659999999999</v>
      </c>
      <c r="M255" s="2">
        <v>1992.095</v>
      </c>
    </row>
    <row r="256" spans="7:13" ht="16">
      <c r="G256" s="2">
        <v>8461.8189999999995</v>
      </c>
      <c r="H256" s="2">
        <v>4688.8469999999998</v>
      </c>
      <c r="I256" s="2">
        <v>5039.5540000000001</v>
      </c>
      <c r="L256" s="2">
        <v>1793.52</v>
      </c>
      <c r="M256" s="2">
        <v>1251.617</v>
      </c>
    </row>
    <row r="257" spans="7:13" ht="16">
      <c r="G257" s="2">
        <v>7467.1540000000005</v>
      </c>
      <c r="H257" s="2">
        <v>5001.0749999999998</v>
      </c>
      <c r="I257" s="2">
        <v>4161.1670000000004</v>
      </c>
      <c r="L257" s="2">
        <v>2037.752</v>
      </c>
      <c r="M257" s="2">
        <v>1258.423</v>
      </c>
    </row>
    <row r="258" spans="7:13" ht="16">
      <c r="G258" s="2">
        <v>6209.6090000000004</v>
      </c>
      <c r="H258" s="2">
        <v>6861.1360000000004</v>
      </c>
      <c r="I258" s="2">
        <v>4975.0929999999998</v>
      </c>
      <c r="L258" s="2">
        <v>1404.674</v>
      </c>
      <c r="M258" s="2">
        <v>1542.83</v>
      </c>
    </row>
    <row r="259" spans="7:13" ht="16">
      <c r="G259" s="2">
        <v>7361.0690000000004</v>
      </c>
      <c r="H259" s="2">
        <v>5094.165</v>
      </c>
      <c r="I259" s="2">
        <v>3971.6469999999999</v>
      </c>
      <c r="L259" s="2">
        <v>2664.165</v>
      </c>
      <c r="M259" s="2">
        <v>2229.741</v>
      </c>
    </row>
    <row r="260" spans="7:13" ht="16">
      <c r="G260" s="2">
        <v>7742.7920000000004</v>
      </c>
      <c r="H260" s="2">
        <v>5394.1909999999998</v>
      </c>
      <c r="I260" s="2">
        <v>3628.223</v>
      </c>
      <c r="L260" s="2">
        <v>2928.556</v>
      </c>
      <c r="M260" s="2">
        <v>1415.4079999999999</v>
      </c>
    </row>
    <row r="261" spans="7:13" ht="16">
      <c r="G261" s="2">
        <v>6461.6459999999997</v>
      </c>
      <c r="H261" s="2">
        <v>4231.8860000000004</v>
      </c>
      <c r="I261" s="2">
        <v>5052.0609999999997</v>
      </c>
      <c r="L261" s="2">
        <v>2776.9879999999998</v>
      </c>
      <c r="M261" s="2">
        <v>2321.5619999999999</v>
      </c>
    </row>
    <row r="262" spans="7:13" ht="16">
      <c r="G262" s="2">
        <v>6344.384</v>
      </c>
      <c r="H262" s="2">
        <v>5647.7489999999998</v>
      </c>
      <c r="I262" s="2">
        <v>5382.0640000000003</v>
      </c>
      <c r="L262" s="2">
        <v>2346.0410000000002</v>
      </c>
      <c r="M262" s="2">
        <v>2081.8090000000002</v>
      </c>
    </row>
    <row r="263" spans="7:13" ht="16">
      <c r="G263" s="2">
        <v>5765.4350000000004</v>
      </c>
      <c r="H263" s="2">
        <v>6061.3389999999999</v>
      </c>
      <c r="I263" s="2">
        <v>5093.116</v>
      </c>
      <c r="L263" s="2">
        <v>1641.1769999999999</v>
      </c>
      <c r="M263" s="2">
        <v>1479.89</v>
      </c>
    </row>
    <row r="264" spans="7:13" ht="16">
      <c r="G264" s="2">
        <v>6314.1279999999997</v>
      </c>
      <c r="H264" s="2">
        <v>4539.8230000000003</v>
      </c>
      <c r="I264" s="2">
        <v>4242.2929999999997</v>
      </c>
      <c r="L264" s="2">
        <v>2037.636</v>
      </c>
      <c r="M264" s="2">
        <v>2105.7620000000002</v>
      </c>
    </row>
    <row r="265" spans="7:13" ht="16">
      <c r="G265" s="2">
        <v>6517.6149999999998</v>
      </c>
      <c r="H265" s="2">
        <v>5863.3190000000004</v>
      </c>
      <c r="I265" s="2">
        <v>6438.9470000000001</v>
      </c>
      <c r="L265" s="2">
        <v>2405.672</v>
      </c>
      <c r="M265" s="2">
        <v>1573.2370000000001</v>
      </c>
    </row>
    <row r="266" spans="7:13" ht="16">
      <c r="G266" s="2">
        <v>5900.9889999999996</v>
      </c>
      <c r="H266" s="2">
        <v>5200.7650000000003</v>
      </c>
      <c r="I266" s="2">
        <v>4388.2290000000003</v>
      </c>
      <c r="L266" s="2">
        <v>1890.4390000000001</v>
      </c>
      <c r="M266" s="2">
        <v>1678.944</v>
      </c>
    </row>
    <row r="267" spans="7:13" ht="16">
      <c r="G267" s="2">
        <v>6615.5469999999996</v>
      </c>
      <c r="H267" s="2">
        <v>5059.4110000000001</v>
      </c>
      <c r="I267" s="2">
        <v>2309.9140000000002</v>
      </c>
      <c r="L267" s="2">
        <v>1958.8030000000001</v>
      </c>
      <c r="M267" s="2">
        <v>1503.4590000000001</v>
      </c>
    </row>
    <row r="268" spans="7:13" ht="16">
      <c r="G268" s="2">
        <v>8309.8649999999998</v>
      </c>
      <c r="H268" s="2">
        <v>5445.4650000000001</v>
      </c>
      <c r="I268" s="2">
        <v>5327.2259999999997</v>
      </c>
      <c r="L268" s="2">
        <v>1855.076</v>
      </c>
      <c r="M268" s="2">
        <v>2408.7109999999998</v>
      </c>
    </row>
    <row r="269" spans="7:13" ht="16">
      <c r="G269" s="2">
        <v>5760.9780000000001</v>
      </c>
      <c r="H269" s="2">
        <v>4057.096</v>
      </c>
      <c r="I269" s="2">
        <v>5441.4290000000001</v>
      </c>
      <c r="L269" s="2">
        <v>2765.7979999999998</v>
      </c>
      <c r="M269" s="2">
        <v>2664.7089999999998</v>
      </c>
    </row>
    <row r="270" spans="7:13" ht="16">
      <c r="G270" s="2">
        <v>7497.5010000000002</v>
      </c>
      <c r="H270" s="2">
        <v>4941.7650000000003</v>
      </c>
      <c r="I270" s="2">
        <v>5295.6350000000002</v>
      </c>
      <c r="L270" s="2">
        <v>3074.5920000000001</v>
      </c>
      <c r="M270" s="2">
        <v>2714.739</v>
      </c>
    </row>
    <row r="271" spans="7:13" ht="16">
      <c r="G271" s="2">
        <v>7849.7280000000001</v>
      </c>
      <c r="H271" s="2">
        <v>4523.8230000000003</v>
      </c>
      <c r="I271" s="2">
        <v>8444.232</v>
      </c>
      <c r="L271" s="2">
        <v>3381.75</v>
      </c>
      <c r="M271" s="2">
        <v>1738.691</v>
      </c>
    </row>
    <row r="272" spans="7:13" ht="16">
      <c r="G272" s="2">
        <v>7218.3980000000001</v>
      </c>
      <c r="H272" s="2">
        <v>5816.4040000000005</v>
      </c>
      <c r="I272" s="2">
        <v>6690.5519999999997</v>
      </c>
      <c r="L272" s="2">
        <v>2663.3809999999999</v>
      </c>
      <c r="M272" s="2">
        <v>2401.0830000000001</v>
      </c>
    </row>
    <row r="273" spans="7:13" ht="16">
      <c r="G273" s="2">
        <v>7118.1480000000001</v>
      </c>
      <c r="H273" s="2">
        <v>4630.7860000000001</v>
      </c>
      <c r="I273" s="2">
        <v>2672.922</v>
      </c>
      <c r="L273" s="2">
        <v>3073.951</v>
      </c>
      <c r="M273" s="2">
        <v>2291</v>
      </c>
    </row>
    <row r="274" spans="7:13" ht="16">
      <c r="G274" s="2">
        <v>6366.402</v>
      </c>
      <c r="H274" s="2">
        <v>4344.2089999999998</v>
      </c>
      <c r="I274" s="2">
        <v>3039.39</v>
      </c>
      <c r="L274" s="2">
        <v>2749.752</v>
      </c>
      <c r="M274" s="2">
        <v>2560.5079999999998</v>
      </c>
    </row>
    <row r="275" spans="7:13" ht="16">
      <c r="G275" s="2">
        <v>5942.259</v>
      </c>
      <c r="H275" s="2">
        <v>7084.3209999999999</v>
      </c>
      <c r="I275" s="2">
        <v>3028.5070000000001</v>
      </c>
      <c r="L275" s="2">
        <v>2680.0320000000002</v>
      </c>
      <c r="M275" s="2">
        <v>1785.627</v>
      </c>
    </row>
    <row r="276" spans="7:13" ht="16">
      <c r="G276" s="2">
        <v>7024.8040000000001</v>
      </c>
      <c r="H276" s="2">
        <v>7677.299</v>
      </c>
      <c r="I276" s="2">
        <v>4116.4849999999997</v>
      </c>
      <c r="L276" s="2">
        <v>3227.7620000000002</v>
      </c>
      <c r="M276" s="2">
        <v>2200.0880000000002</v>
      </c>
    </row>
    <row r="277" spans="7:13" ht="16">
      <c r="G277" s="2">
        <v>9071.0580000000009</v>
      </c>
      <c r="H277" s="2">
        <v>3443.2860000000001</v>
      </c>
      <c r="I277" s="2">
        <v>4007.875</v>
      </c>
      <c r="L277" s="2">
        <v>2010.6030000000001</v>
      </c>
      <c r="M277" s="2">
        <v>2812.61</v>
      </c>
    </row>
    <row r="278" spans="7:13" ht="16">
      <c r="G278" s="2">
        <v>6989.1880000000001</v>
      </c>
      <c r="H278" s="2">
        <v>6727.6019999999999</v>
      </c>
      <c r="I278" s="2">
        <v>2017.3889999999999</v>
      </c>
      <c r="L278" s="2">
        <v>3180.87</v>
      </c>
      <c r="M278" s="2">
        <v>1947.6089999999999</v>
      </c>
    </row>
    <row r="279" spans="7:13" ht="16">
      <c r="G279" s="2">
        <v>7114.9979999999996</v>
      </c>
      <c r="H279" s="2">
        <v>5603.7579999999998</v>
      </c>
      <c r="I279" s="2">
        <v>5310.3760000000002</v>
      </c>
      <c r="L279" s="2">
        <v>2699.1370000000002</v>
      </c>
      <c r="M279" s="2">
        <v>2019.2429999999999</v>
      </c>
    </row>
    <row r="280" spans="7:13" ht="16">
      <c r="G280" s="2">
        <v>4609.1149999999998</v>
      </c>
      <c r="H280" s="2">
        <v>7355.1480000000001</v>
      </c>
      <c r="I280" s="2">
        <v>5015.1689999999999</v>
      </c>
      <c r="L280" s="2">
        <v>2923.53</v>
      </c>
      <c r="M280" s="2">
        <v>1724.8140000000001</v>
      </c>
    </row>
    <row r="281" spans="7:13" ht="16">
      <c r="G281" s="2">
        <v>4944.1859999999997</v>
      </c>
      <c r="H281" s="2">
        <v>4056.1089999999999</v>
      </c>
      <c r="I281" s="2">
        <v>3571.4349999999999</v>
      </c>
      <c r="L281" s="2">
        <v>3603.674</v>
      </c>
      <c r="M281" s="2">
        <v>2541.835</v>
      </c>
    </row>
    <row r="282" spans="7:13" ht="16">
      <c r="G282" s="2">
        <v>7585.7830000000004</v>
      </c>
      <c r="H282" s="2">
        <v>5763.4740000000002</v>
      </c>
      <c r="I282" s="2">
        <v>4735.8590000000004</v>
      </c>
      <c r="L282" s="2">
        <v>2860.2860000000001</v>
      </c>
      <c r="M282" s="2">
        <v>1804.431</v>
      </c>
    </row>
    <row r="283" spans="7:13" ht="16">
      <c r="G283" s="2">
        <v>7253.0619999999999</v>
      </c>
      <c r="H283" s="2">
        <v>6855.87</v>
      </c>
      <c r="I283" s="2">
        <v>3275.4549999999999</v>
      </c>
      <c r="L283" s="2">
        <v>2875.143</v>
      </c>
      <c r="M283" s="2">
        <v>1645.817</v>
      </c>
    </row>
    <row r="284" spans="7:13" ht="16">
      <c r="G284" s="2">
        <v>5161.2110000000002</v>
      </c>
      <c r="H284" s="2">
        <v>7557.6120000000001</v>
      </c>
      <c r="I284" s="2">
        <v>5492.2669999999998</v>
      </c>
      <c r="L284" s="2">
        <v>3467.2310000000002</v>
      </c>
      <c r="M284" s="2">
        <v>2421.4180000000001</v>
      </c>
    </row>
    <row r="285" spans="7:13" ht="16">
      <c r="G285" s="2">
        <v>8471.5679999999993</v>
      </c>
      <c r="H285" s="2">
        <v>9725.0130000000008</v>
      </c>
      <c r="I285" s="2">
        <v>3853.683</v>
      </c>
      <c r="L285" s="2">
        <v>3155.46</v>
      </c>
      <c r="M285" s="2">
        <v>2063.489</v>
      </c>
    </row>
    <row r="286" spans="7:13" ht="16">
      <c r="G286" s="2">
        <v>7484.982</v>
      </c>
      <c r="H286" s="2">
        <v>7869.1030000000001</v>
      </c>
      <c r="I286" s="2">
        <v>2514.2719999999999</v>
      </c>
      <c r="L286" s="2">
        <v>2203.6640000000002</v>
      </c>
      <c r="M286" s="2">
        <v>2671.317</v>
      </c>
    </row>
    <row r="287" spans="7:13" ht="16">
      <c r="G287" s="2">
        <v>6141.2129999999997</v>
      </c>
      <c r="H287" s="2">
        <v>6813.3450000000003</v>
      </c>
      <c r="I287" s="2">
        <v>2903.25</v>
      </c>
      <c r="L287" s="2">
        <v>2438.415</v>
      </c>
      <c r="M287" s="2">
        <v>1872.402</v>
      </c>
    </row>
    <row r="288" spans="7:13" ht="16">
      <c r="G288" s="2">
        <v>7748.5969999999998</v>
      </c>
      <c r="H288" s="2">
        <v>7007.8590000000004</v>
      </c>
      <c r="I288" s="2">
        <v>6696.95</v>
      </c>
      <c r="L288" s="2">
        <v>3724.87</v>
      </c>
      <c r="M288" s="2">
        <v>1739.663</v>
      </c>
    </row>
    <row r="289" spans="7:13" ht="16">
      <c r="G289" s="2">
        <v>5013.24</v>
      </c>
      <c r="H289" s="2">
        <v>11922.42</v>
      </c>
      <c r="I289" s="2">
        <v>7252.3869999999997</v>
      </c>
      <c r="L289" s="2">
        <v>4292.8310000000001</v>
      </c>
      <c r="M289" s="2">
        <v>2448.1790000000001</v>
      </c>
    </row>
    <row r="290" spans="7:13" ht="16">
      <c r="G290" s="2">
        <v>5953.1139999999996</v>
      </c>
      <c r="H290" s="2">
        <v>4612.1930000000002</v>
      </c>
      <c r="I290" s="2">
        <v>8522.5490000000009</v>
      </c>
      <c r="L290" s="2">
        <v>2576.2730000000001</v>
      </c>
      <c r="M290" s="2">
        <v>1533.059</v>
      </c>
    </row>
    <row r="291" spans="7:13" ht="16">
      <c r="G291" s="2">
        <v>5596.7079999999996</v>
      </c>
      <c r="H291" s="2">
        <v>5468.2209999999995</v>
      </c>
      <c r="I291" s="2">
        <v>7911.7330000000002</v>
      </c>
      <c r="L291" s="2">
        <v>2808.7959999999998</v>
      </c>
      <c r="M291" s="2">
        <v>1878.5060000000001</v>
      </c>
    </row>
    <row r="292" spans="7:13" ht="16">
      <c r="G292" s="2">
        <v>6174.78</v>
      </c>
      <c r="H292" s="2">
        <v>7994.5410000000002</v>
      </c>
      <c r="I292" s="2">
        <v>10261.67</v>
      </c>
      <c r="L292" s="2">
        <v>2518.6640000000002</v>
      </c>
      <c r="M292" s="2">
        <v>1994.828</v>
      </c>
    </row>
    <row r="293" spans="7:13" ht="16">
      <c r="G293" s="2">
        <v>6741.2139999999999</v>
      </c>
      <c r="H293" s="2">
        <v>9291.4050000000007</v>
      </c>
      <c r="I293" s="2">
        <v>4409.12</v>
      </c>
      <c r="L293" s="2">
        <v>2852.3049999999998</v>
      </c>
      <c r="M293" s="2">
        <v>2281.98</v>
      </c>
    </row>
    <row r="294" spans="7:13" ht="16">
      <c r="G294" s="2">
        <v>5377.915</v>
      </c>
      <c r="H294" s="2">
        <v>7698.4669999999996</v>
      </c>
      <c r="I294" s="2">
        <v>3743.9650000000001</v>
      </c>
      <c r="L294" s="2">
        <v>2184.1320000000001</v>
      </c>
      <c r="M294" s="2">
        <v>2046.6179999999999</v>
      </c>
    </row>
    <row r="295" spans="7:13" ht="16">
      <c r="G295" s="2">
        <v>5300.3029999999999</v>
      </c>
      <c r="H295" s="2">
        <v>5108.96</v>
      </c>
      <c r="I295" s="2">
        <v>4694.2309999999998</v>
      </c>
      <c r="L295" s="2">
        <v>2419.4409999999998</v>
      </c>
      <c r="M295" s="2">
        <v>1964.277</v>
      </c>
    </row>
    <row r="296" spans="7:13" ht="16">
      <c r="G296" s="2">
        <v>6494.009</v>
      </c>
      <c r="H296" s="2">
        <v>6468.835</v>
      </c>
      <c r="I296" s="2">
        <v>3957.2979999999998</v>
      </c>
      <c r="L296" s="2">
        <v>2860.81</v>
      </c>
      <c r="M296" s="2">
        <v>2077.9690000000001</v>
      </c>
    </row>
    <row r="297" spans="7:13" ht="16">
      <c r="G297" s="2">
        <v>6233.924</v>
      </c>
      <c r="H297" s="2">
        <v>7000.9880000000003</v>
      </c>
      <c r="I297" s="2">
        <v>6324.8519999999999</v>
      </c>
      <c r="L297" s="2">
        <v>2247.1849999999999</v>
      </c>
      <c r="M297" s="2">
        <v>2575.7629999999999</v>
      </c>
    </row>
    <row r="298" spans="7:13" ht="16">
      <c r="G298" s="2">
        <v>4774.4610000000002</v>
      </c>
      <c r="H298" s="2">
        <v>6964.0879999999997</v>
      </c>
      <c r="I298" s="2">
        <v>6697.7979999999998</v>
      </c>
      <c r="L298" s="2">
        <v>2425.8440000000001</v>
      </c>
      <c r="M298" s="2">
        <v>1718.3579999999999</v>
      </c>
    </row>
    <row r="299" spans="7:13" ht="16">
      <c r="G299" s="2">
        <v>4475.2340000000004</v>
      </c>
      <c r="H299" s="2">
        <v>4873.7780000000002</v>
      </c>
      <c r="I299" s="2">
        <v>2964.0189999999998</v>
      </c>
      <c r="L299" s="2">
        <v>2834.4319999999998</v>
      </c>
      <c r="M299" s="2">
        <v>2563.2040000000002</v>
      </c>
    </row>
    <row r="300" spans="7:13" ht="16">
      <c r="G300" s="2">
        <v>5218.6639999999998</v>
      </c>
      <c r="H300" s="2">
        <v>6830.8459999999995</v>
      </c>
      <c r="I300" s="2">
        <v>5529.0450000000001</v>
      </c>
      <c r="L300" s="2">
        <v>2643.442</v>
      </c>
      <c r="M300" s="2">
        <v>2308.5729999999999</v>
      </c>
    </row>
    <row r="301" spans="7:13" ht="16">
      <c r="G301" s="2">
        <v>6690.1639999999998</v>
      </c>
      <c r="H301" s="2">
        <v>7473.46</v>
      </c>
      <c r="I301" s="2">
        <v>3719.509</v>
      </c>
      <c r="L301" s="2">
        <v>2454.8470000000002</v>
      </c>
      <c r="M301" s="2">
        <v>2013.925</v>
      </c>
    </row>
    <row r="302" spans="7:13" ht="16">
      <c r="G302" s="2">
        <v>4456.4610000000002</v>
      </c>
      <c r="H302" s="2">
        <v>6821.1260000000002</v>
      </c>
      <c r="I302" s="2">
        <v>3216.7829999999999</v>
      </c>
      <c r="L302" s="2">
        <v>2259.0189999999998</v>
      </c>
      <c r="M302" s="2">
        <v>1909.6079999999999</v>
      </c>
    </row>
    <row r="303" spans="7:13" ht="16">
      <c r="G303" s="2">
        <v>5720.37</v>
      </c>
      <c r="H303" s="2">
        <v>5627.3239999999996</v>
      </c>
      <c r="I303" s="2">
        <v>5164.7489999999998</v>
      </c>
      <c r="L303" s="2">
        <v>2289.3969999999999</v>
      </c>
      <c r="M303" s="2">
        <v>2225.7449999999999</v>
      </c>
    </row>
    <row r="304" spans="7:13" ht="16">
      <c r="G304" s="2">
        <v>5891.8810000000003</v>
      </c>
      <c r="H304" s="2">
        <v>7677.2910000000002</v>
      </c>
      <c r="I304" s="2">
        <v>5945.2709999999997</v>
      </c>
      <c r="L304" s="2">
        <v>2587.67</v>
      </c>
      <c r="M304" s="2">
        <v>1945.854</v>
      </c>
    </row>
    <row r="305" spans="7:13" ht="16">
      <c r="G305" s="2">
        <v>5887.8469999999998</v>
      </c>
      <c r="H305" s="2">
        <v>6055.9309999999996</v>
      </c>
      <c r="I305" s="2">
        <v>3273.616</v>
      </c>
      <c r="L305" s="2">
        <v>2320.4659999999999</v>
      </c>
      <c r="M305" s="2">
        <v>1655.8779999999999</v>
      </c>
    </row>
    <row r="306" spans="7:13" ht="16">
      <c r="G306" s="2">
        <v>6180.6530000000002</v>
      </c>
      <c r="H306" s="2">
        <v>6202.7969999999996</v>
      </c>
      <c r="I306" s="2">
        <v>1325.9449999999999</v>
      </c>
      <c r="L306" s="2">
        <v>2705.6909999999998</v>
      </c>
      <c r="M306" s="2">
        <v>2660.9409999999998</v>
      </c>
    </row>
    <row r="307" spans="7:13" ht="16">
      <c r="G307" s="2">
        <v>6620.2929999999997</v>
      </c>
      <c r="H307" s="2">
        <v>7053.4740000000002</v>
      </c>
      <c r="I307" s="2">
        <v>3077.8240000000001</v>
      </c>
      <c r="L307" s="2">
        <v>3122.8620000000001</v>
      </c>
      <c r="M307" s="2">
        <v>3176.3440000000001</v>
      </c>
    </row>
    <row r="308" spans="7:13" ht="16">
      <c r="G308" s="2">
        <v>7401.6970000000001</v>
      </c>
      <c r="H308" s="2">
        <v>6419.44</v>
      </c>
      <c r="I308" s="2">
        <v>3206.5650000000001</v>
      </c>
      <c r="L308" s="2">
        <v>2376.1840000000002</v>
      </c>
      <c r="M308" s="2">
        <v>2492.741</v>
      </c>
    </row>
    <row r="309" spans="7:13" ht="16">
      <c r="G309" s="2">
        <v>6734.1260000000002</v>
      </c>
      <c r="H309" s="2">
        <v>6665.63</v>
      </c>
      <c r="I309" s="2">
        <v>2496.7190000000001</v>
      </c>
      <c r="L309" s="2">
        <v>3163.95</v>
      </c>
      <c r="M309" s="2">
        <v>1920.2270000000001</v>
      </c>
    </row>
    <row r="310" spans="7:13" ht="16">
      <c r="G310" s="2">
        <v>5901.89</v>
      </c>
      <c r="H310" s="2">
        <v>8504.3529999999992</v>
      </c>
      <c r="I310" s="2">
        <v>2458.8000000000002</v>
      </c>
      <c r="L310" s="2">
        <v>3428.15</v>
      </c>
      <c r="M310" s="2">
        <v>2398.9520000000002</v>
      </c>
    </row>
    <row r="311" spans="7:13" ht="16">
      <c r="G311" s="2">
        <v>6651.6639999999998</v>
      </c>
      <c r="H311" s="2">
        <v>7061.7969999999996</v>
      </c>
      <c r="I311" s="2">
        <v>2309.982</v>
      </c>
      <c r="L311" s="2">
        <v>2333.252</v>
      </c>
      <c r="M311" s="2">
        <v>1893.4760000000001</v>
      </c>
    </row>
    <row r="312" spans="7:13" ht="16">
      <c r="G312" s="2">
        <v>6744.02</v>
      </c>
      <c r="H312" s="2">
        <v>6650.5649999999996</v>
      </c>
      <c r="I312" s="2">
        <v>3834.268</v>
      </c>
      <c r="L312" s="2">
        <v>2822.973</v>
      </c>
      <c r="M312" s="2">
        <v>2335.607</v>
      </c>
    </row>
    <row r="313" spans="7:13" ht="16">
      <c r="G313" s="2">
        <v>5507.1689999999999</v>
      </c>
      <c r="H313" s="2">
        <v>7288.7529999999997</v>
      </c>
      <c r="I313" s="2">
        <v>3705.82</v>
      </c>
      <c r="L313" s="2">
        <v>4028.5619999999999</v>
      </c>
      <c r="M313" s="2">
        <v>2176.8029999999999</v>
      </c>
    </row>
    <row r="314" spans="7:13" ht="16">
      <c r="G314" s="2">
        <v>6593.0060000000003</v>
      </c>
      <c r="H314" s="2">
        <v>7146.9</v>
      </c>
      <c r="I314" s="2">
        <v>5841.0209999999997</v>
      </c>
      <c r="L314" s="2">
        <v>3780.19</v>
      </c>
      <c r="M314" s="2">
        <v>2530.7629999999999</v>
      </c>
    </row>
    <row r="315" spans="7:13" ht="16">
      <c r="G315" s="2">
        <v>6525.9610000000002</v>
      </c>
      <c r="H315" s="2">
        <v>4704.9170000000004</v>
      </c>
      <c r="I315" s="2">
        <v>4391.7749999999996</v>
      </c>
      <c r="L315" s="2">
        <v>4705.4290000000001</v>
      </c>
      <c r="M315" s="2">
        <v>3330.848</v>
      </c>
    </row>
    <row r="316" spans="7:13" ht="16">
      <c r="G316" s="2">
        <v>6878.2179999999998</v>
      </c>
      <c r="H316" s="2">
        <v>5886.1409999999996</v>
      </c>
      <c r="I316" s="2">
        <v>2964.6370000000002</v>
      </c>
      <c r="L316" s="2">
        <v>2962.2820000000002</v>
      </c>
      <c r="M316" s="2">
        <v>2272.172</v>
      </c>
    </row>
    <row r="317" spans="7:13" ht="16">
      <c r="G317" s="2">
        <v>6362.9350000000004</v>
      </c>
      <c r="H317" s="2">
        <v>5068.4049999999997</v>
      </c>
      <c r="I317" s="2">
        <v>4309.2</v>
      </c>
      <c r="L317" s="2">
        <v>3665.527</v>
      </c>
      <c r="M317" s="2">
        <v>1661.1089999999999</v>
      </c>
    </row>
    <row r="318" spans="7:13" ht="16">
      <c r="G318" s="2">
        <v>5821.0969999999998</v>
      </c>
      <c r="H318" s="2">
        <v>7101.85</v>
      </c>
      <c r="I318" s="2">
        <v>4187.8670000000002</v>
      </c>
      <c r="L318" s="2">
        <v>2964.3139999999999</v>
      </c>
      <c r="M318" s="2">
        <v>1507.5509999999999</v>
      </c>
    </row>
    <row r="319" spans="7:13" ht="16">
      <c r="G319" s="2">
        <v>6528.2420000000002</v>
      </c>
      <c r="H319" s="2">
        <v>7087.0829999999996</v>
      </c>
      <c r="I319" s="2">
        <v>3919.8339999999998</v>
      </c>
      <c r="L319" s="2">
        <v>2864.77</v>
      </c>
      <c r="M319" s="2">
        <v>1666.079</v>
      </c>
    </row>
    <row r="320" spans="7:13" ht="16">
      <c r="G320" s="2">
        <v>7103.9830000000002</v>
      </c>
      <c r="H320" s="2">
        <v>6657.8649999999998</v>
      </c>
      <c r="I320" s="2">
        <v>3410.8069999999998</v>
      </c>
      <c r="L320" s="2">
        <v>4011.8829999999998</v>
      </c>
      <c r="M320" s="2">
        <v>1402.9079999999999</v>
      </c>
    </row>
    <row r="321" spans="7:13" ht="16">
      <c r="G321" s="2">
        <v>7678.7280000000001</v>
      </c>
      <c r="H321" s="2">
        <v>5743.5060000000003</v>
      </c>
      <c r="I321" s="2">
        <v>3898.337</v>
      </c>
      <c r="L321" s="2">
        <v>3039</v>
      </c>
      <c r="M321" s="2">
        <v>1694.7829999999999</v>
      </c>
    </row>
    <row r="322" spans="7:13" ht="16">
      <c r="G322" s="2">
        <v>5434.2969999999996</v>
      </c>
      <c r="H322" s="2">
        <v>3937.6</v>
      </c>
      <c r="I322" s="2">
        <v>4136.2910000000002</v>
      </c>
      <c r="L322" s="2">
        <v>2704.6</v>
      </c>
      <c r="M322" s="2">
        <v>1962.92</v>
      </c>
    </row>
    <row r="323" spans="7:13" ht="16">
      <c r="G323" s="2">
        <v>7989.866</v>
      </c>
      <c r="H323" s="2">
        <v>6025.0730000000003</v>
      </c>
      <c r="I323" s="2">
        <v>4134.5200000000004</v>
      </c>
      <c r="L323" s="2">
        <v>2923.9470000000001</v>
      </c>
      <c r="M323" s="2">
        <v>3116.19</v>
      </c>
    </row>
    <row r="324" spans="7:13" ht="16">
      <c r="G324" s="2">
        <v>9690.1190000000006</v>
      </c>
      <c r="H324" s="2">
        <v>6197.7969999999996</v>
      </c>
      <c r="I324" s="2">
        <v>2485.6329999999998</v>
      </c>
      <c r="L324" s="2">
        <v>3128.1770000000001</v>
      </c>
      <c r="M324" s="2">
        <v>2125.5830000000001</v>
      </c>
    </row>
    <row r="325" spans="7:13" ht="16">
      <c r="G325" s="2">
        <v>6330.5389999999998</v>
      </c>
      <c r="H325" s="2">
        <v>5606.7420000000002</v>
      </c>
      <c r="I325" s="2">
        <v>3579.0659999999998</v>
      </c>
      <c r="L325" s="2">
        <v>2124.5940000000001</v>
      </c>
      <c r="M325" s="2">
        <v>2683.308</v>
      </c>
    </row>
    <row r="326" spans="7:13" ht="16">
      <c r="G326" s="2">
        <v>6856.0829999999996</v>
      </c>
      <c r="H326" s="2">
        <v>5685.0209999999997</v>
      </c>
      <c r="I326" s="2">
        <v>3702.8809999999999</v>
      </c>
      <c r="L326" s="2">
        <v>2475.2339999999999</v>
      </c>
      <c r="M326" s="2">
        <v>2058.6109999999999</v>
      </c>
    </row>
    <row r="327" spans="7:13" ht="16">
      <c r="G327" s="2">
        <v>5759.7430000000004</v>
      </c>
      <c r="H327" s="2">
        <v>7186.5060000000003</v>
      </c>
      <c r="I327" s="2">
        <v>4980.93</v>
      </c>
      <c r="L327" s="2">
        <v>3463.4169999999999</v>
      </c>
      <c r="M327" s="2">
        <v>2804.43</v>
      </c>
    </row>
    <row r="328" spans="7:13" ht="16">
      <c r="G328" s="2">
        <v>7048.2950000000001</v>
      </c>
      <c r="H328" s="2">
        <v>4839.7759999999998</v>
      </c>
      <c r="I328" s="2">
        <v>4598.2039999999997</v>
      </c>
      <c r="L328" s="2">
        <v>4201.22</v>
      </c>
      <c r="M328" s="2">
        <v>2200.681</v>
      </c>
    </row>
    <row r="329" spans="7:13" ht="16">
      <c r="G329" s="2">
        <v>5138.8490000000002</v>
      </c>
      <c r="H329" s="2">
        <v>6696.7110000000002</v>
      </c>
      <c r="I329" s="2">
        <v>2936.2919999999999</v>
      </c>
      <c r="L329" s="2">
        <v>2416.3539999999998</v>
      </c>
      <c r="M329" s="2">
        <v>2230.2469999999998</v>
      </c>
    </row>
    <row r="330" spans="7:13" ht="16">
      <c r="G330" s="2">
        <v>5435.607</v>
      </c>
      <c r="H330" s="2">
        <v>6392.9880000000003</v>
      </c>
      <c r="I330" s="2">
        <v>4858.848</v>
      </c>
      <c r="L330" s="2">
        <v>3125.1179999999999</v>
      </c>
      <c r="M330" s="2">
        <v>2542.393</v>
      </c>
    </row>
    <row r="331" spans="7:13" ht="16">
      <c r="G331" s="2">
        <v>7616.7820000000002</v>
      </c>
      <c r="H331" s="2">
        <v>5891.9809999999998</v>
      </c>
      <c r="I331" s="2">
        <v>4651.9970000000003</v>
      </c>
      <c r="L331" s="2">
        <v>3222.0279999999998</v>
      </c>
      <c r="M331" s="2">
        <v>2281.2570000000001</v>
      </c>
    </row>
    <row r="332" spans="7:13" ht="16">
      <c r="G332" s="2">
        <v>6041.357</v>
      </c>
      <c r="H332" s="2">
        <v>3682.0720000000001</v>
      </c>
      <c r="I332" s="2">
        <v>4101.0129999999999</v>
      </c>
      <c r="L332" s="2">
        <v>2367.9940000000001</v>
      </c>
      <c r="M332" s="2">
        <v>2238.7950000000001</v>
      </c>
    </row>
    <row r="333" spans="7:13" ht="16">
      <c r="G333" s="2">
        <v>5468.9970000000003</v>
      </c>
      <c r="H333" s="2">
        <v>4673.0829999999996</v>
      </c>
      <c r="I333" s="2">
        <v>3802.12</v>
      </c>
      <c r="L333" s="2">
        <v>1869.9110000000001</v>
      </c>
      <c r="M333" s="2">
        <v>1961.595</v>
      </c>
    </row>
    <row r="334" spans="7:13" ht="16">
      <c r="G334" s="2">
        <v>6048.6480000000001</v>
      </c>
      <c r="H334" s="2">
        <v>5082.2389999999996</v>
      </c>
      <c r="I334" s="2">
        <v>2965.51</v>
      </c>
      <c r="L334" s="2">
        <v>2413.2930000000001</v>
      </c>
      <c r="M334" s="2">
        <v>2901.8980000000001</v>
      </c>
    </row>
    <row r="335" spans="7:13" ht="16">
      <c r="G335" s="2">
        <v>6555.8639999999996</v>
      </c>
      <c r="H335" s="2">
        <v>6532.9139999999998</v>
      </c>
      <c r="I335" s="2">
        <v>2235.1669999999999</v>
      </c>
      <c r="L335" s="2">
        <v>2963.2959999999998</v>
      </c>
      <c r="M335" s="2">
        <v>2691.0509999999999</v>
      </c>
    </row>
    <row r="336" spans="7:13" ht="16">
      <c r="G336" s="2">
        <v>5163.4049999999997</v>
      </c>
      <c r="H336" s="2">
        <v>4973.0959999999995</v>
      </c>
      <c r="I336" s="2">
        <v>3539.74</v>
      </c>
      <c r="L336" s="2">
        <v>3221.1750000000002</v>
      </c>
      <c r="M336" s="2">
        <v>3298.5</v>
      </c>
    </row>
    <row r="337" spans="7:13" ht="16">
      <c r="G337" s="2">
        <v>5197.9549999999999</v>
      </c>
      <c r="H337" s="2">
        <v>5480.5</v>
      </c>
      <c r="I337" s="2">
        <v>3266.4569999999999</v>
      </c>
      <c r="L337" s="2">
        <v>2888.8119999999999</v>
      </c>
      <c r="M337" s="2">
        <v>2298.9659999999999</v>
      </c>
    </row>
    <row r="338" spans="7:13" ht="16">
      <c r="G338" s="2">
        <v>5269.8159999999998</v>
      </c>
      <c r="H338" s="2">
        <v>4849.9409999999998</v>
      </c>
      <c r="I338" s="2">
        <v>2438.0189999999998</v>
      </c>
      <c r="L338" s="2">
        <v>2916.1979999999999</v>
      </c>
      <c r="M338" s="2">
        <v>3009.1410000000001</v>
      </c>
    </row>
    <row r="339" spans="7:13" ht="16">
      <c r="G339" s="2">
        <v>7634.6679999999997</v>
      </c>
      <c r="H339" s="2">
        <v>6535</v>
      </c>
      <c r="I339" s="2">
        <v>2991.819</v>
      </c>
      <c r="L339" s="2">
        <v>2290.3580000000002</v>
      </c>
      <c r="M339" s="2">
        <v>3037.3220000000001</v>
      </c>
    </row>
    <row r="340" spans="7:13" ht="16">
      <c r="G340" s="2">
        <v>4805.0600000000004</v>
      </c>
      <c r="H340" s="2">
        <v>6039.2049999999999</v>
      </c>
      <c r="I340" s="2">
        <v>1715.739</v>
      </c>
      <c r="L340" s="2">
        <v>2722.7820000000002</v>
      </c>
      <c r="M340" s="2">
        <v>2245.4270000000001</v>
      </c>
    </row>
    <row r="341" spans="7:13" ht="16">
      <c r="G341" s="2">
        <v>5743.942</v>
      </c>
      <c r="H341" s="2">
        <v>5606.75</v>
      </c>
      <c r="I341" s="2">
        <v>2445.5369999999998</v>
      </c>
      <c r="L341" s="2">
        <v>2413.538</v>
      </c>
      <c r="M341" s="2">
        <v>2926.1390000000001</v>
      </c>
    </row>
    <row r="342" spans="7:13" ht="16">
      <c r="G342" s="2">
        <v>5353.6310000000003</v>
      </c>
      <c r="H342" s="2">
        <v>7810.2430000000004</v>
      </c>
      <c r="I342" s="2">
        <v>1977.0160000000001</v>
      </c>
      <c r="L342" s="2">
        <v>2499.6709999999998</v>
      </c>
      <c r="M342" s="2">
        <v>2368.2640000000001</v>
      </c>
    </row>
    <row r="343" spans="7:13" ht="16">
      <c r="G343" s="2">
        <v>6255.6779999999999</v>
      </c>
      <c r="H343" s="2">
        <v>2960.1790000000001</v>
      </c>
      <c r="I343" s="2">
        <v>2293.63</v>
      </c>
      <c r="L343" s="2">
        <v>3645.3490000000002</v>
      </c>
      <c r="M343" s="2">
        <v>2726.49</v>
      </c>
    </row>
    <row r="344" spans="7:13" ht="16">
      <c r="G344" s="2">
        <v>5602.46</v>
      </c>
      <c r="H344" s="2">
        <v>3161.759</v>
      </c>
      <c r="I344" s="2">
        <v>2814.221</v>
      </c>
      <c r="L344" s="2">
        <v>3507.29</v>
      </c>
      <c r="M344" s="2">
        <v>2861.306</v>
      </c>
    </row>
    <row r="345" spans="7:13" ht="16">
      <c r="G345" s="2">
        <v>5155.7659999999996</v>
      </c>
      <c r="H345" s="2">
        <v>4298.3909999999996</v>
      </c>
      <c r="I345" s="2">
        <v>5127.2060000000001</v>
      </c>
      <c r="L345" s="2">
        <v>2323.8890000000001</v>
      </c>
      <c r="M345" s="2">
        <v>1909.855</v>
      </c>
    </row>
    <row r="346" spans="7:13" ht="16">
      <c r="G346" s="2">
        <v>5522.3040000000001</v>
      </c>
      <c r="H346" s="2">
        <v>5883.5860000000002</v>
      </c>
      <c r="I346" s="2">
        <v>3866.598</v>
      </c>
      <c r="L346" s="2">
        <v>1906.184</v>
      </c>
      <c r="M346" s="2">
        <v>1859.5440000000001</v>
      </c>
    </row>
    <row r="347" spans="7:13" ht="16">
      <c r="G347" s="2">
        <v>7561.0389999999998</v>
      </c>
      <c r="H347" s="2">
        <v>7692.241</v>
      </c>
      <c r="I347" s="2">
        <v>3863.39</v>
      </c>
      <c r="L347" s="2">
        <v>1978.229</v>
      </c>
      <c r="M347" s="2">
        <v>2163.9059999999999</v>
      </c>
    </row>
    <row r="348" spans="7:13" ht="16">
      <c r="G348" s="2">
        <v>4919.5010000000002</v>
      </c>
      <c r="H348" s="2">
        <v>3705.241</v>
      </c>
      <c r="I348" s="2">
        <v>2838.5920000000001</v>
      </c>
      <c r="L348" s="2">
        <v>2344.779</v>
      </c>
      <c r="M348" s="2">
        <v>1736.7660000000001</v>
      </c>
    </row>
    <row r="349" spans="7:13" ht="16">
      <c r="G349" s="2">
        <v>7152.55</v>
      </c>
      <c r="H349" s="2">
        <v>5647.99</v>
      </c>
      <c r="I349" s="2">
        <v>3281.4490000000001</v>
      </c>
      <c r="L349" s="2">
        <v>3253.279</v>
      </c>
      <c r="M349" s="2">
        <v>1824.7470000000001</v>
      </c>
    </row>
    <row r="350" spans="7:13" ht="16">
      <c r="G350" s="2">
        <v>6355.6270000000004</v>
      </c>
      <c r="H350" s="2">
        <v>5783.3</v>
      </c>
      <c r="I350" s="2">
        <v>2958.6419999999998</v>
      </c>
      <c r="L350" s="2">
        <v>1767.395</v>
      </c>
      <c r="M350" s="2">
        <v>1844.2929999999999</v>
      </c>
    </row>
    <row r="351" spans="7:13" ht="16">
      <c r="G351" s="2">
        <v>5880.0609999999997</v>
      </c>
      <c r="H351" s="2">
        <v>3157.828</v>
      </c>
      <c r="I351" s="2">
        <v>4696.2470000000003</v>
      </c>
      <c r="L351" s="2">
        <v>2476.3490000000002</v>
      </c>
      <c r="M351" s="2">
        <v>3003.84</v>
      </c>
    </row>
    <row r="352" spans="7:13" ht="16">
      <c r="G352" s="2">
        <v>5528.7889999999998</v>
      </c>
      <c r="H352" s="2">
        <v>3308.819</v>
      </c>
      <c r="I352" s="2">
        <v>6422.9920000000002</v>
      </c>
      <c r="L352" s="2">
        <v>3000.4079999999999</v>
      </c>
      <c r="M352" s="2">
        <v>3320.652</v>
      </c>
    </row>
    <row r="353" spans="7:13" ht="16">
      <c r="G353" s="2">
        <v>5744.7659999999996</v>
      </c>
      <c r="H353" s="2">
        <v>4605.4650000000001</v>
      </c>
      <c r="I353" s="2">
        <v>5074.0060000000003</v>
      </c>
      <c r="L353" s="2">
        <v>3029.3690000000001</v>
      </c>
      <c r="M353" s="2">
        <v>2419.6930000000002</v>
      </c>
    </row>
    <row r="354" spans="7:13" ht="16">
      <c r="G354" s="2">
        <v>4794.49</v>
      </c>
      <c r="H354" s="2">
        <v>4803.9269999999997</v>
      </c>
      <c r="I354" s="2">
        <v>2616.973</v>
      </c>
      <c r="L354" s="2">
        <v>2550.6689999999999</v>
      </c>
      <c r="M354" s="2">
        <v>2217.0889999999999</v>
      </c>
    </row>
    <row r="355" spans="7:13" ht="16">
      <c r="G355" s="2">
        <v>6080.0450000000001</v>
      </c>
      <c r="H355" s="2">
        <v>6721.8360000000002</v>
      </c>
      <c r="I355" s="2">
        <v>3595.9580000000001</v>
      </c>
      <c r="L355" s="2">
        <v>2582.6350000000002</v>
      </c>
      <c r="M355" s="2">
        <v>1507.107</v>
      </c>
    </row>
    <row r="356" spans="7:13" ht="16">
      <c r="G356" s="2">
        <v>6114.8249999999998</v>
      </c>
      <c r="H356" s="2">
        <v>4242.0249999999996</v>
      </c>
      <c r="I356" s="2">
        <v>5041.2470000000003</v>
      </c>
      <c r="L356" s="2">
        <v>3287.5349999999999</v>
      </c>
      <c r="M356" s="2">
        <v>2080.7570000000001</v>
      </c>
    </row>
    <row r="357" spans="7:13" ht="16">
      <c r="G357" s="2">
        <v>4948.55</v>
      </c>
      <c r="H357" s="2">
        <v>5007.8140000000003</v>
      </c>
      <c r="I357" s="2">
        <v>4915.2849999999999</v>
      </c>
      <c r="L357" s="2">
        <v>2035.3589999999999</v>
      </c>
      <c r="M357" s="2">
        <v>1692.4179999999999</v>
      </c>
    </row>
    <row r="358" spans="7:13" ht="16">
      <c r="G358" s="2">
        <v>7074.2370000000001</v>
      </c>
      <c r="H358" s="2">
        <v>5337.2380000000003</v>
      </c>
      <c r="I358" s="2">
        <v>3701.6089999999999</v>
      </c>
      <c r="L358" s="2">
        <v>3520.1689999999999</v>
      </c>
      <c r="M358" s="2">
        <v>1522.902</v>
      </c>
    </row>
    <row r="359" spans="7:13" ht="16">
      <c r="G359" s="2">
        <v>14197.96</v>
      </c>
      <c r="H359" s="2">
        <v>3357.5219999999999</v>
      </c>
      <c r="I359" s="2">
        <v>3655.596</v>
      </c>
      <c r="L359" s="2">
        <v>2566.8679999999999</v>
      </c>
      <c r="M359" s="2">
        <v>1988.76</v>
      </c>
    </row>
    <row r="360" spans="7:13" ht="16">
      <c r="G360" s="2">
        <v>14229.68</v>
      </c>
      <c r="H360" s="2">
        <v>4336.2529999999997</v>
      </c>
      <c r="I360" s="2">
        <v>2389.06</v>
      </c>
      <c r="L360" s="2">
        <v>1914.576</v>
      </c>
      <c r="M360" s="2">
        <v>2081.2049999999999</v>
      </c>
    </row>
    <row r="361" spans="7:13" ht="16">
      <c r="G361" s="2">
        <v>9467.4369999999999</v>
      </c>
      <c r="H361" s="2">
        <v>4284.7380000000003</v>
      </c>
      <c r="I361" s="2">
        <v>2634.7139999999999</v>
      </c>
      <c r="L361" s="2">
        <v>1985.809</v>
      </c>
      <c r="M361" s="2">
        <v>2610.4630000000002</v>
      </c>
    </row>
    <row r="362" spans="7:13" ht="16">
      <c r="G362" s="2">
        <v>11460.59</v>
      </c>
      <c r="H362" s="2">
        <v>5563.8670000000002</v>
      </c>
      <c r="I362" s="2">
        <v>3975.7249999999999</v>
      </c>
      <c r="L362" s="2">
        <v>2414.0309999999999</v>
      </c>
      <c r="M362" s="2">
        <v>2097.2629999999999</v>
      </c>
    </row>
    <row r="363" spans="7:13" ht="16">
      <c r="G363" s="2">
        <v>7847.6229999999996</v>
      </c>
      <c r="H363" s="2">
        <v>3695.029</v>
      </c>
      <c r="I363" s="2">
        <v>4574.2449999999999</v>
      </c>
      <c r="L363" s="2">
        <v>2494.2089999999998</v>
      </c>
      <c r="M363" s="2">
        <v>2689.3710000000001</v>
      </c>
    </row>
    <row r="364" spans="7:13" ht="16">
      <c r="G364" s="2">
        <v>9618.0879999999997</v>
      </c>
      <c r="H364" s="2">
        <v>4018.172</v>
      </c>
      <c r="I364" s="2">
        <v>1985.624</v>
      </c>
      <c r="L364" s="2">
        <v>2034.3430000000001</v>
      </c>
      <c r="M364" s="2">
        <v>3206.8319999999999</v>
      </c>
    </row>
    <row r="365" spans="7:13" ht="16">
      <c r="G365" s="2">
        <v>9993.91</v>
      </c>
      <c r="H365" s="2">
        <v>4994.1239999999998</v>
      </c>
      <c r="I365" s="2">
        <v>2901.002</v>
      </c>
      <c r="L365" s="2">
        <v>1949.1389999999999</v>
      </c>
      <c r="M365" s="2">
        <v>2133.3440000000001</v>
      </c>
    </row>
    <row r="366" spans="7:13" ht="16">
      <c r="G366" s="2">
        <v>7963.0169999999998</v>
      </c>
      <c r="H366" s="2">
        <v>4101.7</v>
      </c>
      <c r="I366" s="2">
        <v>2080.8519999999999</v>
      </c>
      <c r="L366" s="2">
        <v>2256.2559999999999</v>
      </c>
      <c r="M366" s="2">
        <v>1991.38</v>
      </c>
    </row>
    <row r="367" spans="7:13" ht="16">
      <c r="G367" s="2">
        <v>7481.4930000000004</v>
      </c>
      <c r="H367" s="2">
        <v>3566.0839999999998</v>
      </c>
      <c r="I367" s="2">
        <v>2263.2849999999999</v>
      </c>
      <c r="L367" s="2">
        <v>2434.681</v>
      </c>
      <c r="M367" s="2">
        <v>2113.1610000000001</v>
      </c>
    </row>
    <row r="368" spans="7:13" ht="16">
      <c r="G368" s="2">
        <v>6140.1850000000004</v>
      </c>
      <c r="H368" s="2">
        <v>4084.45</v>
      </c>
      <c r="I368" s="2">
        <v>1692.106</v>
      </c>
      <c r="L368" s="2">
        <v>1875.0650000000001</v>
      </c>
      <c r="M368" s="2">
        <v>2415.4589999999998</v>
      </c>
    </row>
    <row r="369" spans="7:13" ht="16">
      <c r="G369" s="2">
        <v>6291.45</v>
      </c>
      <c r="H369" s="2">
        <v>3657.9409999999998</v>
      </c>
      <c r="I369" s="2">
        <v>2399.567</v>
      </c>
      <c r="L369" s="2">
        <v>2536.0430000000001</v>
      </c>
      <c r="M369" s="2">
        <v>2489.2420000000002</v>
      </c>
    </row>
    <row r="370" spans="7:13" ht="16">
      <c r="G370" s="2">
        <v>8046.3280000000004</v>
      </c>
      <c r="H370" s="2">
        <v>5355.8829999999998</v>
      </c>
      <c r="I370" s="2">
        <v>3223.1790000000001</v>
      </c>
      <c r="L370" s="2">
        <v>2459.8510000000001</v>
      </c>
      <c r="M370" s="2">
        <v>2214.8330000000001</v>
      </c>
    </row>
    <row r="371" spans="7:13" ht="16">
      <c r="G371" s="2">
        <v>4548.5259999999998</v>
      </c>
      <c r="H371" s="2">
        <v>3570.2220000000002</v>
      </c>
      <c r="I371" s="2">
        <v>5893.652</v>
      </c>
      <c r="L371" s="2">
        <v>2351.0709999999999</v>
      </c>
      <c r="M371" s="2">
        <v>2386.913</v>
      </c>
    </row>
    <row r="372" spans="7:13" ht="16">
      <c r="G372" s="2">
        <v>5958.7659999999996</v>
      </c>
      <c r="H372" s="2">
        <v>3974.4670000000001</v>
      </c>
      <c r="I372" s="2">
        <v>5129.09</v>
      </c>
      <c r="L372" s="2">
        <v>1699.615</v>
      </c>
      <c r="M372" s="2">
        <v>1470.9880000000001</v>
      </c>
    </row>
    <row r="373" spans="7:13" ht="16">
      <c r="G373" s="2">
        <v>4552.6270000000004</v>
      </c>
      <c r="H373" s="2">
        <v>5312.6850000000004</v>
      </c>
      <c r="I373" s="2">
        <v>3436.569</v>
      </c>
      <c r="L373" s="2">
        <v>1835.5329999999999</v>
      </c>
      <c r="M373" s="2">
        <v>2173.1019999999999</v>
      </c>
    </row>
    <row r="374" spans="7:13" ht="16">
      <c r="G374" s="2">
        <v>6549.2929999999997</v>
      </c>
      <c r="H374" s="2">
        <v>5028.8590000000004</v>
      </c>
      <c r="I374" s="2">
        <v>2960.1640000000002</v>
      </c>
      <c r="L374" s="2">
        <v>1762.2809999999999</v>
      </c>
      <c r="M374" s="2">
        <v>2585.2289999999998</v>
      </c>
    </row>
    <row r="375" spans="7:13" ht="16">
      <c r="G375" s="2">
        <v>5667.2879999999996</v>
      </c>
      <c r="H375" s="2">
        <v>3852.3229999999999</v>
      </c>
      <c r="I375" s="2">
        <v>3412.7719999999999</v>
      </c>
      <c r="L375" s="2">
        <v>2249.8310000000001</v>
      </c>
      <c r="M375" s="2">
        <v>1481</v>
      </c>
    </row>
    <row r="376" spans="7:13" ht="16">
      <c r="G376" s="2">
        <v>4819.174</v>
      </c>
      <c r="H376" s="2">
        <v>3169.5940000000001</v>
      </c>
      <c r="I376" s="2">
        <v>3798.9340000000002</v>
      </c>
      <c r="L376" s="2">
        <v>1862.057</v>
      </c>
      <c r="M376" s="2">
        <v>2687.96</v>
      </c>
    </row>
    <row r="377" spans="7:13" ht="16">
      <c r="G377" s="2">
        <v>5715.4059999999999</v>
      </c>
      <c r="H377" s="2">
        <v>4267.4170000000004</v>
      </c>
      <c r="I377" s="2">
        <v>2933.9670000000001</v>
      </c>
      <c r="L377" s="2">
        <v>2272.3919999999998</v>
      </c>
      <c r="M377" s="2">
        <v>1981.942</v>
      </c>
    </row>
    <row r="378" spans="7:13" ht="16">
      <c r="G378" s="2">
        <v>9423.9760000000006</v>
      </c>
      <c r="H378" s="2">
        <v>4669.607</v>
      </c>
      <c r="I378" s="2">
        <v>1708.53</v>
      </c>
      <c r="L378" s="2">
        <v>1733.922</v>
      </c>
      <c r="M378" s="2">
        <v>1863.5809999999999</v>
      </c>
    </row>
    <row r="379" spans="7:13" ht="16">
      <c r="G379" s="2">
        <v>4880.8209999999999</v>
      </c>
      <c r="H379" s="2">
        <v>5563.7809999999999</v>
      </c>
      <c r="I379" s="2">
        <v>6238.4639999999999</v>
      </c>
      <c r="L379" s="2">
        <v>2273.6489999999999</v>
      </c>
      <c r="M379" s="2">
        <v>2388.5790000000002</v>
      </c>
    </row>
    <row r="380" spans="7:13" ht="16">
      <c r="G380" s="2">
        <v>5789.5469999999996</v>
      </c>
      <c r="H380" s="2">
        <v>4085.25</v>
      </c>
      <c r="I380" s="2">
        <v>4928.0649999999996</v>
      </c>
      <c r="L380" s="2">
        <v>1786.347</v>
      </c>
      <c r="M380" s="2">
        <v>1570.2829999999999</v>
      </c>
    </row>
    <row r="381" spans="7:13" ht="16">
      <c r="G381" s="2">
        <v>5917.7430000000004</v>
      </c>
      <c r="H381" s="2">
        <v>5530.9610000000002</v>
      </c>
      <c r="I381" s="2">
        <v>4290.1210000000001</v>
      </c>
      <c r="L381" s="2">
        <v>4456.7219999999998</v>
      </c>
      <c r="M381" s="2">
        <v>1979.826</v>
      </c>
    </row>
    <row r="382" spans="7:13" ht="16">
      <c r="G382" s="2">
        <v>6854.4160000000002</v>
      </c>
      <c r="H382" s="2">
        <v>5382.0469999999996</v>
      </c>
      <c r="I382" s="2">
        <v>6556.3819999999996</v>
      </c>
      <c r="L382" s="2">
        <v>5641.7650000000003</v>
      </c>
      <c r="M382" s="2">
        <v>1569.2819999999999</v>
      </c>
    </row>
    <row r="383" spans="7:13" ht="16">
      <c r="G383" s="2">
        <v>5947.4650000000001</v>
      </c>
      <c r="H383" s="2">
        <v>5523.9889999999996</v>
      </c>
      <c r="I383" s="2">
        <v>6719.8289999999997</v>
      </c>
      <c r="L383" s="2">
        <v>3251.797</v>
      </c>
      <c r="M383" s="2">
        <v>2159.3409999999999</v>
      </c>
    </row>
    <row r="384" spans="7:13" ht="16">
      <c r="G384" s="2">
        <v>5260.1009999999997</v>
      </c>
      <c r="H384" s="2">
        <v>5846.7470000000003</v>
      </c>
      <c r="I384" s="2">
        <v>7734.55</v>
      </c>
      <c r="L384" s="2">
        <v>5527.0140000000001</v>
      </c>
      <c r="M384" s="2">
        <v>2500.36</v>
      </c>
    </row>
    <row r="385" spans="7:13" ht="16">
      <c r="G385" s="2">
        <v>6205.143</v>
      </c>
      <c r="H385" s="2">
        <v>4255.1400000000003</v>
      </c>
      <c r="I385" s="2">
        <v>7625.3810000000003</v>
      </c>
      <c r="L385" s="2">
        <v>5801.143</v>
      </c>
      <c r="M385" s="2">
        <v>1276.29</v>
      </c>
    </row>
    <row r="386" spans="7:13" ht="16">
      <c r="G386" s="2">
        <v>7693.73</v>
      </c>
      <c r="H386" s="2">
        <v>5690.1090000000004</v>
      </c>
      <c r="I386" s="2">
        <v>3736.6619999999998</v>
      </c>
      <c r="L386" s="2">
        <v>3864.2539999999999</v>
      </c>
      <c r="M386" s="2">
        <v>1545.7719999999999</v>
      </c>
    </row>
    <row r="387" spans="7:13" ht="16">
      <c r="G387" s="2">
        <v>4253.0259999999998</v>
      </c>
      <c r="H387" s="2">
        <v>3209.9119999999998</v>
      </c>
      <c r="I387" s="2">
        <v>6258.7830000000004</v>
      </c>
      <c r="L387" s="2">
        <v>4023.5830000000001</v>
      </c>
      <c r="M387" s="2">
        <v>2038.308</v>
      </c>
    </row>
    <row r="388" spans="7:13" ht="16">
      <c r="G388" s="2">
        <v>5680.6760000000004</v>
      </c>
      <c r="H388" s="2">
        <v>4919.576</v>
      </c>
      <c r="I388" s="2">
        <v>6305.4449999999997</v>
      </c>
      <c r="L388" s="2">
        <v>2221.123</v>
      </c>
      <c r="M388" s="2">
        <v>1633.566</v>
      </c>
    </row>
    <row r="389" spans="7:13" ht="16">
      <c r="G389" s="2">
        <v>6370.3010000000004</v>
      </c>
      <c r="H389" s="2">
        <v>5785.8410000000003</v>
      </c>
      <c r="I389" s="2">
        <v>6263.0069999999996</v>
      </c>
      <c r="L389" s="2">
        <v>3267.6990000000001</v>
      </c>
      <c r="M389" s="2">
        <v>1488.43</v>
      </c>
    </row>
    <row r="390" spans="7:13" ht="16">
      <c r="G390" s="2">
        <v>7606.9480000000003</v>
      </c>
      <c r="H390" s="2">
        <v>5660.4040000000005</v>
      </c>
      <c r="I390" s="2">
        <v>6670.0879999999997</v>
      </c>
      <c r="L390" s="2">
        <v>3453.3209999999999</v>
      </c>
      <c r="M390" s="2">
        <v>1412.14</v>
      </c>
    </row>
    <row r="391" spans="7:13" ht="16">
      <c r="G391" s="2">
        <v>5782.8459999999995</v>
      </c>
      <c r="H391" s="2">
        <v>8578.9330000000009</v>
      </c>
      <c r="I391" s="2">
        <v>4162.3329999999996</v>
      </c>
      <c r="L391" s="2">
        <v>3726.31</v>
      </c>
      <c r="M391" s="2">
        <v>2784.9659999999999</v>
      </c>
    </row>
    <row r="392" spans="7:13" ht="16">
      <c r="G392" s="2">
        <v>6524.8440000000001</v>
      </c>
      <c r="H392" s="2">
        <v>5310.5</v>
      </c>
      <c r="I392" s="2">
        <v>5226.6719999999996</v>
      </c>
      <c r="L392" s="2">
        <v>3726.8980000000001</v>
      </c>
      <c r="M392" s="2">
        <v>2963.143</v>
      </c>
    </row>
    <row r="393" spans="7:13" ht="16">
      <c r="G393" s="2">
        <v>6518.402</v>
      </c>
      <c r="H393" s="2">
        <v>4890.1610000000001</v>
      </c>
      <c r="I393" s="2">
        <v>5897.7280000000001</v>
      </c>
      <c r="L393" s="2">
        <v>2823.7919999999999</v>
      </c>
      <c r="M393" s="2">
        <v>2741.2849999999999</v>
      </c>
    </row>
    <row r="394" spans="7:13" ht="16">
      <c r="G394" s="2">
        <v>7642.683</v>
      </c>
      <c r="H394" s="2">
        <v>4297.902</v>
      </c>
      <c r="I394" s="2">
        <v>6666.3090000000002</v>
      </c>
      <c r="L394" s="2">
        <v>2805.3049999999998</v>
      </c>
      <c r="M394" s="2">
        <v>2283.6779999999999</v>
      </c>
    </row>
    <row r="395" spans="7:13" ht="16">
      <c r="G395" s="2">
        <v>6539.5510000000004</v>
      </c>
      <c r="H395" s="2">
        <v>3291.6329999999998</v>
      </c>
      <c r="I395" s="2">
        <v>6051.9040000000005</v>
      </c>
      <c r="L395" s="2">
        <v>3748.9639999999999</v>
      </c>
      <c r="M395" s="2">
        <v>1669.981</v>
      </c>
    </row>
    <row r="396" spans="7:13" ht="16">
      <c r="G396" s="2">
        <v>6868.79</v>
      </c>
      <c r="H396" s="2">
        <v>3433.192</v>
      </c>
      <c r="I396" s="2">
        <v>4636.1120000000001</v>
      </c>
      <c r="L396" s="2">
        <v>3249.1819999999998</v>
      </c>
      <c r="M396" s="2">
        <v>1856.7159999999999</v>
      </c>
    </row>
    <row r="397" spans="7:13" ht="16">
      <c r="G397" s="2">
        <v>6616.402</v>
      </c>
      <c r="H397" s="2">
        <v>3351.4540000000002</v>
      </c>
      <c r="I397" s="2">
        <v>3884.203</v>
      </c>
      <c r="L397" s="2">
        <v>2908.1179999999999</v>
      </c>
      <c r="M397" s="2">
        <v>2059.3159999999998</v>
      </c>
    </row>
    <row r="398" spans="7:13" ht="16">
      <c r="G398" s="2">
        <v>7989.2070000000003</v>
      </c>
      <c r="H398" s="2">
        <v>3958.904</v>
      </c>
      <c r="I398" s="2">
        <v>4298.1899999999996</v>
      </c>
      <c r="L398" s="2">
        <v>2784.78</v>
      </c>
      <c r="M398" s="2">
        <v>2669.41</v>
      </c>
    </row>
    <row r="399" spans="7:13" ht="16">
      <c r="G399" s="2">
        <v>6737.8819999999996</v>
      </c>
      <c r="H399" s="2">
        <v>3487.2089999999998</v>
      </c>
      <c r="I399" s="2">
        <v>3366.136</v>
      </c>
      <c r="L399" s="2">
        <v>3291.337</v>
      </c>
      <c r="M399" s="2">
        <v>2308.0340000000001</v>
      </c>
    </row>
    <row r="400" spans="7:13" ht="16">
      <c r="G400" s="2">
        <v>4555.6660000000002</v>
      </c>
      <c r="H400" s="2">
        <v>3353.0039999999999</v>
      </c>
      <c r="I400" s="2">
        <v>6373.5739999999996</v>
      </c>
      <c r="L400" s="2">
        <v>4038.9589999999998</v>
      </c>
      <c r="M400" s="2">
        <v>2428.31</v>
      </c>
    </row>
    <row r="401" spans="7:13" ht="16">
      <c r="G401" s="2">
        <v>7500.9170000000004</v>
      </c>
      <c r="H401" s="2">
        <v>3451.5970000000002</v>
      </c>
      <c r="I401" s="2">
        <v>7235.009</v>
      </c>
      <c r="L401" s="2">
        <v>2819.4850000000001</v>
      </c>
      <c r="M401" s="2">
        <v>2328.538</v>
      </c>
    </row>
    <row r="402" spans="7:13" ht="16">
      <c r="G402" s="2">
        <v>7029.8590000000004</v>
      </c>
      <c r="H402" s="2">
        <v>3290.9290000000001</v>
      </c>
      <c r="I402" s="2">
        <v>7608.5439999999999</v>
      </c>
      <c r="L402" s="2">
        <v>2625.3110000000001</v>
      </c>
      <c r="M402" s="2">
        <v>2272.2600000000002</v>
      </c>
    </row>
    <row r="403" spans="7:13" ht="16">
      <c r="G403" s="2">
        <v>5944.1490000000003</v>
      </c>
      <c r="H403" s="2">
        <v>2455.5059999999999</v>
      </c>
      <c r="I403" s="2">
        <v>4043.0619999999999</v>
      </c>
      <c r="L403" s="2">
        <v>2842.3090000000002</v>
      </c>
      <c r="M403" s="2">
        <v>2024.048</v>
      </c>
    </row>
    <row r="404" spans="7:13" ht="16">
      <c r="G404" s="2">
        <v>6996.0460000000003</v>
      </c>
      <c r="H404" s="2">
        <v>3381.7820000000002</v>
      </c>
      <c r="I404" s="2">
        <v>2412.239</v>
      </c>
      <c r="L404" s="2">
        <v>2808.8270000000002</v>
      </c>
      <c r="M404" s="2">
        <v>2081.241</v>
      </c>
    </row>
    <row r="405" spans="7:13" ht="16">
      <c r="G405" s="2">
        <v>8668.9380000000001</v>
      </c>
      <c r="H405" s="2">
        <v>2793.8330000000001</v>
      </c>
      <c r="I405" s="2">
        <v>3899.0050000000001</v>
      </c>
      <c r="L405" s="2">
        <v>2308.3009999999999</v>
      </c>
      <c r="M405" s="2">
        <v>2795.8780000000002</v>
      </c>
    </row>
    <row r="406" spans="7:13" ht="16">
      <c r="G406" s="2">
        <v>7060.8909999999996</v>
      </c>
      <c r="H406" s="2">
        <v>3315.297</v>
      </c>
      <c r="I406" s="2">
        <v>3661.9090000000001</v>
      </c>
      <c r="L406" s="2">
        <v>2231.913</v>
      </c>
      <c r="M406" s="2">
        <v>3491.5050000000001</v>
      </c>
    </row>
    <row r="407" spans="7:13" ht="16">
      <c r="G407" s="2">
        <v>6516.5789999999997</v>
      </c>
      <c r="H407" s="2">
        <v>3009.6239999999998</v>
      </c>
      <c r="I407" s="2">
        <v>5404.9790000000003</v>
      </c>
      <c r="L407" s="2">
        <v>3024.8780000000002</v>
      </c>
      <c r="M407" s="2">
        <v>1952.579</v>
      </c>
    </row>
    <row r="408" spans="7:13" ht="16">
      <c r="G408" s="2">
        <v>6672.6170000000002</v>
      </c>
      <c r="H408" s="2">
        <v>3059.5749999999998</v>
      </c>
      <c r="I408" s="2">
        <v>4210.3860000000004</v>
      </c>
      <c r="L408" s="2">
        <v>3326.1469999999999</v>
      </c>
      <c r="M408" s="2">
        <v>1961.923</v>
      </c>
    </row>
    <row r="409" spans="7:13" ht="16">
      <c r="G409" s="2">
        <v>8405.6180000000004</v>
      </c>
      <c r="H409" s="2">
        <v>2767.5349999999999</v>
      </c>
      <c r="I409" s="2">
        <v>3483.0929999999998</v>
      </c>
      <c r="L409" s="2">
        <v>2430.5360000000001</v>
      </c>
      <c r="M409" s="2">
        <v>1713.2149999999999</v>
      </c>
    </row>
    <row r="410" spans="7:13" ht="16">
      <c r="G410" s="2">
        <v>6194.8819999999996</v>
      </c>
      <c r="H410" s="2">
        <v>3403.79</v>
      </c>
      <c r="I410" s="2">
        <v>5253.6679999999997</v>
      </c>
      <c r="L410" s="2">
        <v>2525.3719999999998</v>
      </c>
      <c r="M410" s="2">
        <v>1320.6579999999999</v>
      </c>
    </row>
    <row r="411" spans="7:13" ht="16">
      <c r="G411" s="2">
        <v>5765.143</v>
      </c>
      <c r="H411" s="2">
        <v>2607</v>
      </c>
      <c r="I411" s="2">
        <v>6820.674</v>
      </c>
      <c r="L411" s="2">
        <v>2681.0079999999998</v>
      </c>
      <c r="M411" s="2">
        <v>2163.933</v>
      </c>
    </row>
    <row r="412" spans="7:13" ht="16">
      <c r="G412" s="2">
        <v>7026.91</v>
      </c>
      <c r="H412" s="2">
        <v>2623.223</v>
      </c>
      <c r="I412" s="2">
        <v>4266.1850000000004</v>
      </c>
      <c r="L412" s="2">
        <v>3417.99</v>
      </c>
      <c r="M412" s="2">
        <v>2080.8989999999999</v>
      </c>
    </row>
    <row r="413" spans="7:13" ht="16">
      <c r="G413" s="2">
        <v>6655.6670000000004</v>
      </c>
      <c r="H413" s="2">
        <v>3668.7440000000001</v>
      </c>
      <c r="I413" s="2">
        <v>4347.7420000000002</v>
      </c>
      <c r="L413" s="2">
        <v>2408.4850000000001</v>
      </c>
      <c r="M413" s="2">
        <v>2399.1370000000002</v>
      </c>
    </row>
    <row r="414" spans="7:13" ht="16">
      <c r="G414" s="2">
        <v>5220.049</v>
      </c>
      <c r="H414" s="2">
        <v>2577.6689999999999</v>
      </c>
      <c r="I414" s="2">
        <v>5440.6239999999998</v>
      </c>
      <c r="L414" s="2">
        <v>3493.6509999999998</v>
      </c>
      <c r="M414" s="2">
        <v>2665.348</v>
      </c>
    </row>
    <row r="415" spans="7:13" ht="16">
      <c r="G415" s="2">
        <v>5589.0810000000001</v>
      </c>
      <c r="H415" s="2">
        <v>4714.1909999999998</v>
      </c>
      <c r="I415" s="2">
        <v>2257.5990000000002</v>
      </c>
      <c r="L415" s="2">
        <v>4018.8620000000001</v>
      </c>
      <c r="M415" s="2">
        <v>2306.5749999999998</v>
      </c>
    </row>
    <row r="416" spans="7:13" ht="16">
      <c r="G416" s="2">
        <v>6296.4629999999997</v>
      </c>
      <c r="H416" s="2">
        <v>5034.7910000000002</v>
      </c>
      <c r="I416" s="2">
        <v>4252.3339999999998</v>
      </c>
      <c r="L416" s="2">
        <v>3437.5929999999998</v>
      </c>
      <c r="M416" s="2">
        <v>1783.4549999999999</v>
      </c>
    </row>
    <row r="417" spans="7:13" ht="16">
      <c r="G417" s="2">
        <v>8974.5239999999994</v>
      </c>
      <c r="H417" s="2">
        <v>2517.2170000000001</v>
      </c>
      <c r="I417" s="2">
        <v>5558.1589999999997</v>
      </c>
      <c r="L417" s="2">
        <v>2389.64</v>
      </c>
      <c r="M417" s="2">
        <v>1788.1189999999999</v>
      </c>
    </row>
    <row r="418" spans="7:13" ht="16">
      <c r="G418" s="2">
        <v>6917.2330000000002</v>
      </c>
      <c r="H418" s="2">
        <v>2606.92</v>
      </c>
      <c r="I418" s="2">
        <v>5299.5990000000002</v>
      </c>
      <c r="L418" s="2">
        <v>2399.5680000000002</v>
      </c>
      <c r="M418" s="2">
        <v>1841.1310000000001</v>
      </c>
    </row>
    <row r="419" spans="7:13" ht="16">
      <c r="G419" s="2">
        <v>7020.5950000000003</v>
      </c>
      <c r="H419" s="2">
        <v>3421.1120000000001</v>
      </c>
      <c r="I419" s="2">
        <v>6519.6639999999998</v>
      </c>
      <c r="L419" s="2">
        <v>2476.5540000000001</v>
      </c>
      <c r="M419" s="2">
        <v>2195.953</v>
      </c>
    </row>
    <row r="420" spans="7:13" ht="16">
      <c r="G420" s="2">
        <v>6530.5569999999998</v>
      </c>
      <c r="H420" s="2">
        <v>2741.5839999999998</v>
      </c>
      <c r="I420" s="2">
        <v>7072.3419999999996</v>
      </c>
      <c r="L420" s="2">
        <v>3116.3870000000002</v>
      </c>
      <c r="M420" s="2">
        <v>1653.9369999999999</v>
      </c>
    </row>
    <row r="421" spans="7:13" ht="16">
      <c r="G421" s="2">
        <v>6816.7380000000003</v>
      </c>
      <c r="H421" s="2">
        <v>2567.3910000000001</v>
      </c>
      <c r="I421" s="2">
        <v>4717.0280000000002</v>
      </c>
      <c r="L421" s="2">
        <v>3539.8490000000002</v>
      </c>
      <c r="M421" s="2">
        <v>1708.652</v>
      </c>
    </row>
    <row r="422" spans="7:13" ht="16">
      <c r="G422" s="2">
        <v>5610.4669999999996</v>
      </c>
      <c r="H422" s="2">
        <v>1750.309</v>
      </c>
      <c r="I422" s="2">
        <v>6409.2330000000002</v>
      </c>
      <c r="L422" s="2">
        <v>2980.5169999999998</v>
      </c>
      <c r="M422" s="2">
        <v>2133.4059999999999</v>
      </c>
    </row>
    <row r="423" spans="7:13" ht="16">
      <c r="G423" s="2">
        <v>6420.8429999999998</v>
      </c>
      <c r="H423" s="2">
        <v>3571.163</v>
      </c>
      <c r="I423" s="2">
        <v>8958.777</v>
      </c>
      <c r="L423" s="2">
        <v>2471.7060000000001</v>
      </c>
      <c r="M423" s="2">
        <v>1753.93</v>
      </c>
    </row>
    <row r="424" spans="7:13" ht="16">
      <c r="G424" s="2">
        <v>6763.7150000000001</v>
      </c>
      <c r="H424" s="2">
        <v>3484.7840000000001</v>
      </c>
      <c r="I424" s="2">
        <v>3322.81</v>
      </c>
      <c r="L424" s="2">
        <v>2356.0189999999998</v>
      </c>
      <c r="M424" s="2">
        <v>2225.7429999999999</v>
      </c>
    </row>
    <row r="425" spans="7:13" ht="16">
      <c r="G425" s="2">
        <v>7091.1670000000004</v>
      </c>
      <c r="H425" s="2">
        <v>2696.7170000000001</v>
      </c>
      <c r="I425" s="2">
        <v>4903.5990000000002</v>
      </c>
      <c r="L425" s="2">
        <v>2422.2959999999998</v>
      </c>
      <c r="M425" s="2">
        <v>1439.6469999999999</v>
      </c>
    </row>
    <row r="426" spans="7:13" ht="16">
      <c r="G426" s="2">
        <v>6343.0290000000005</v>
      </c>
      <c r="H426" s="2">
        <v>2269.56</v>
      </c>
      <c r="I426" s="2">
        <v>5349.8429999999998</v>
      </c>
      <c r="L426" s="2">
        <v>2798.0749999999998</v>
      </c>
      <c r="M426" s="2">
        <v>1566.329</v>
      </c>
    </row>
    <row r="427" spans="7:13" ht="16">
      <c r="G427" s="2">
        <v>6013.5789999999997</v>
      </c>
      <c r="H427" s="2">
        <v>1883.809</v>
      </c>
      <c r="I427" s="2">
        <v>4314.7740000000003</v>
      </c>
      <c r="L427" s="2">
        <v>2756.4119999999998</v>
      </c>
      <c r="M427" s="2">
        <v>2736.5590000000002</v>
      </c>
    </row>
    <row r="428" spans="7:13" ht="16">
      <c r="G428" s="2">
        <v>7051.61</v>
      </c>
      <c r="H428" s="2">
        <v>2718.2060000000001</v>
      </c>
      <c r="I428" s="2">
        <v>9645.5609999999997</v>
      </c>
      <c r="L428" s="2">
        <v>2542.9839999999999</v>
      </c>
      <c r="M428" s="2">
        <v>1845.627</v>
      </c>
    </row>
    <row r="429" spans="7:13" ht="16">
      <c r="G429" s="2">
        <v>6021.759</v>
      </c>
      <c r="H429" s="2">
        <v>1937.84</v>
      </c>
      <c r="I429" s="2">
        <v>2173.5160000000001</v>
      </c>
      <c r="L429" s="2">
        <v>2875.6329999999998</v>
      </c>
      <c r="M429" s="2">
        <v>1476.107</v>
      </c>
    </row>
    <row r="430" spans="7:13" ht="16">
      <c r="G430" s="2">
        <v>5187.2929999999997</v>
      </c>
      <c r="H430" s="2">
        <v>2185.2719999999999</v>
      </c>
      <c r="I430" s="2">
        <v>6117.018</v>
      </c>
      <c r="L430" s="2">
        <v>1784.58</v>
      </c>
      <c r="M430" s="2">
        <v>1335.9870000000001</v>
      </c>
    </row>
    <row r="431" spans="7:13" ht="16">
      <c r="G431" s="2">
        <v>5883.759</v>
      </c>
      <c r="H431" s="2">
        <v>2729.2840000000001</v>
      </c>
      <c r="I431" s="2">
        <v>4839.1559999999999</v>
      </c>
      <c r="L431" s="2">
        <v>2729.7829999999999</v>
      </c>
      <c r="M431" s="2">
        <v>1625.59</v>
      </c>
    </row>
    <row r="432" spans="7:13" ht="16">
      <c r="G432" s="2">
        <v>5339.2129999999997</v>
      </c>
      <c r="H432" s="2">
        <v>2084.5189999999998</v>
      </c>
      <c r="I432" s="2">
        <v>5641.076</v>
      </c>
      <c r="L432" s="2">
        <v>3595.6930000000002</v>
      </c>
      <c r="M432" s="2">
        <v>1702.4169999999999</v>
      </c>
    </row>
    <row r="433" spans="7:13" ht="16">
      <c r="G433" s="2">
        <v>6023.4650000000001</v>
      </c>
      <c r="H433" s="2">
        <v>1958.24</v>
      </c>
      <c r="I433" s="2">
        <v>5340.6949999999997</v>
      </c>
      <c r="L433" s="2">
        <v>2935.326</v>
      </c>
      <c r="M433" s="2">
        <v>1331.037</v>
      </c>
    </row>
    <row r="434" spans="7:13" ht="16">
      <c r="G434" s="2">
        <v>6617.4589999999998</v>
      </c>
      <c r="H434" s="2">
        <v>2970.5340000000001</v>
      </c>
      <c r="I434" s="2">
        <v>4159.1239999999998</v>
      </c>
      <c r="L434" s="2">
        <v>2354.587</v>
      </c>
      <c r="M434" s="2">
        <v>1642.7180000000001</v>
      </c>
    </row>
    <row r="435" spans="7:13" ht="16">
      <c r="G435" s="2">
        <v>5644.3819999999996</v>
      </c>
      <c r="H435" s="2">
        <v>2879.5340000000001</v>
      </c>
      <c r="I435" s="2">
        <v>5137.4189999999999</v>
      </c>
      <c r="L435" s="2">
        <v>2294.6309999999999</v>
      </c>
      <c r="M435" s="2">
        <v>2431.9319999999998</v>
      </c>
    </row>
    <row r="436" spans="7:13" ht="16">
      <c r="G436" s="2">
        <v>4700.9629999999997</v>
      </c>
      <c r="H436" s="2">
        <v>3712.877</v>
      </c>
      <c r="I436" s="2">
        <v>5532.1909999999998</v>
      </c>
      <c r="L436" s="2">
        <v>2467.7040000000002</v>
      </c>
      <c r="M436" s="2">
        <v>1609.4760000000001</v>
      </c>
    </row>
    <row r="437" spans="7:13" ht="16">
      <c r="G437" s="2">
        <v>11410.59</v>
      </c>
      <c r="H437" s="2">
        <v>2710.0650000000001</v>
      </c>
      <c r="I437" s="2">
        <v>6355.65</v>
      </c>
      <c r="L437" s="2">
        <v>2052.826</v>
      </c>
      <c r="M437" s="2">
        <v>1505.202</v>
      </c>
    </row>
    <row r="438" spans="7:13" ht="16">
      <c r="G438" s="2">
        <v>9402.5329999999994</v>
      </c>
      <c r="H438" s="2">
        <v>3540.152</v>
      </c>
      <c r="I438" s="2">
        <v>4856.5370000000003</v>
      </c>
      <c r="L438" s="2">
        <v>2338.848</v>
      </c>
      <c r="M438" s="2">
        <v>2042.181</v>
      </c>
    </row>
    <row r="439" spans="7:13" ht="16">
      <c r="G439" s="2">
        <v>7234.5240000000003</v>
      </c>
      <c r="H439" s="2">
        <v>3590.817</v>
      </c>
      <c r="I439" s="2">
        <v>5212.1149999999998</v>
      </c>
      <c r="L439" s="2">
        <v>2770.5740000000001</v>
      </c>
      <c r="M439" s="2">
        <v>2148.6149999999998</v>
      </c>
    </row>
    <row r="440" spans="7:13" ht="16">
      <c r="G440" s="2">
        <v>8787.1710000000003</v>
      </c>
      <c r="H440" s="2">
        <v>3636.92</v>
      </c>
      <c r="I440" s="2">
        <v>4616.6099999999997</v>
      </c>
      <c r="L440" s="2">
        <v>2469.2939999999999</v>
      </c>
      <c r="M440" s="2">
        <v>2333.3470000000002</v>
      </c>
    </row>
    <row r="441" spans="7:13" ht="16">
      <c r="G441" s="2">
        <v>9927.6149999999998</v>
      </c>
      <c r="H441" s="2">
        <v>2481.8989999999999</v>
      </c>
      <c r="I441" s="2">
        <v>5844.7179999999998</v>
      </c>
      <c r="L441" s="2">
        <v>3232.991</v>
      </c>
      <c r="M441" s="2">
        <v>1827.5350000000001</v>
      </c>
    </row>
    <row r="442" spans="7:13" ht="16">
      <c r="G442" s="2">
        <v>8576.5550000000003</v>
      </c>
      <c r="H442" s="2">
        <v>2484.6669999999999</v>
      </c>
      <c r="I442" s="2">
        <v>3274.2779999999998</v>
      </c>
      <c r="L442" s="2">
        <v>2597.34</v>
      </c>
      <c r="M442" s="2">
        <v>1728.768</v>
      </c>
    </row>
    <row r="443" spans="7:13" ht="16">
      <c r="G443" s="2">
        <v>7633.7790000000005</v>
      </c>
      <c r="H443" s="2">
        <v>2714.9380000000001</v>
      </c>
      <c r="I443" s="2">
        <v>1846.52</v>
      </c>
      <c r="L443" s="2">
        <v>3252.2530000000002</v>
      </c>
      <c r="M443" s="2">
        <v>1971.6880000000001</v>
      </c>
    </row>
    <row r="444" spans="7:13" ht="16">
      <c r="G444" s="2">
        <v>7182.7910000000002</v>
      </c>
      <c r="H444" s="2">
        <v>3100.5340000000001</v>
      </c>
      <c r="I444" s="2">
        <v>3895.0920000000001</v>
      </c>
      <c r="L444" s="2">
        <v>3433.3719999999998</v>
      </c>
      <c r="M444" s="2">
        <v>2417.8359999999998</v>
      </c>
    </row>
    <row r="445" spans="7:13" ht="16">
      <c r="G445" s="2">
        <v>8264.9</v>
      </c>
      <c r="H445" s="2">
        <v>2928.5050000000001</v>
      </c>
      <c r="I445" s="2">
        <v>3503.3560000000002</v>
      </c>
      <c r="L445" s="2">
        <v>3037.78</v>
      </c>
      <c r="M445" s="2">
        <v>1911.644</v>
      </c>
    </row>
    <row r="446" spans="7:13" ht="16">
      <c r="G446" s="2">
        <v>8477.16</v>
      </c>
      <c r="H446" s="2">
        <v>2642.52</v>
      </c>
      <c r="I446" s="2">
        <v>6251.3559999999998</v>
      </c>
      <c r="L446" s="2">
        <v>2184.8319999999999</v>
      </c>
      <c r="M446" s="2">
        <v>1437.9090000000001</v>
      </c>
    </row>
    <row r="447" spans="7:13" ht="16">
      <c r="G447" s="2">
        <v>9403.7489999999998</v>
      </c>
      <c r="H447" s="2">
        <v>3399.0050000000001</v>
      </c>
      <c r="I447" s="2">
        <v>2119.5619999999999</v>
      </c>
      <c r="L447" s="2">
        <v>1946.963</v>
      </c>
      <c r="M447" s="2">
        <v>1958.7650000000001</v>
      </c>
    </row>
    <row r="448" spans="7:13" ht="16">
      <c r="G448" s="2">
        <v>10006.89</v>
      </c>
      <c r="H448" s="2">
        <v>3728.8649999999998</v>
      </c>
      <c r="I448" s="2">
        <v>4977.8559999999998</v>
      </c>
      <c r="L448" s="2">
        <v>2396.386</v>
      </c>
      <c r="M448" s="2">
        <v>1339.0650000000001</v>
      </c>
    </row>
    <row r="449" spans="7:13" ht="16">
      <c r="G449" s="2">
        <v>6791.7290000000003</v>
      </c>
      <c r="H449" s="2">
        <v>3936.4070000000002</v>
      </c>
      <c r="I449" s="2">
        <v>2633.547</v>
      </c>
      <c r="L449" s="2">
        <v>2192.4070000000002</v>
      </c>
      <c r="M449" s="2">
        <v>1296.934</v>
      </c>
    </row>
    <row r="450" spans="7:13" ht="16">
      <c r="G450" s="2">
        <v>9535.3169999999991</v>
      </c>
      <c r="H450" s="2">
        <v>5906.95</v>
      </c>
      <c r="I450" s="2">
        <v>2083.2739999999999</v>
      </c>
      <c r="L450" s="2">
        <v>2147.5</v>
      </c>
      <c r="M450" s="2">
        <v>1680.1289999999999</v>
      </c>
    </row>
    <row r="451" spans="7:13" ht="16">
      <c r="G451" s="2">
        <v>6724.3230000000003</v>
      </c>
      <c r="H451" s="2">
        <v>4508.4849999999997</v>
      </c>
      <c r="I451" s="2">
        <v>5664.0829999999996</v>
      </c>
      <c r="L451" s="2">
        <v>1798.1949999999999</v>
      </c>
      <c r="M451" s="2">
        <v>1887.9190000000001</v>
      </c>
    </row>
    <row r="452" spans="7:13" ht="16">
      <c r="G452" s="2">
        <v>9220.8880000000008</v>
      </c>
      <c r="H452" s="2">
        <v>3892.5749999999998</v>
      </c>
      <c r="I452" s="2">
        <v>6657.9430000000002</v>
      </c>
      <c r="L452" s="2">
        <v>3184.77</v>
      </c>
      <c r="M452" s="2">
        <v>1353.1790000000001</v>
      </c>
    </row>
    <row r="453" spans="7:13" ht="16">
      <c r="G453" s="2">
        <v>7408.0240000000003</v>
      </c>
      <c r="H453" s="2">
        <v>3319.9850000000001</v>
      </c>
      <c r="I453" s="2">
        <v>3540.2860000000001</v>
      </c>
      <c r="L453" s="2">
        <v>4030.8620000000001</v>
      </c>
      <c r="M453" s="2">
        <v>1303.4760000000001</v>
      </c>
    </row>
    <row r="454" spans="7:13" ht="16">
      <c r="G454" s="2">
        <v>8068.7960000000003</v>
      </c>
      <c r="H454" s="2">
        <v>4924.2610000000004</v>
      </c>
      <c r="I454" s="2">
        <v>5935.6469999999999</v>
      </c>
      <c r="L454" s="2">
        <v>2386.2800000000002</v>
      </c>
      <c r="M454" s="2">
        <v>1548.404</v>
      </c>
    </row>
    <row r="455" spans="7:13" ht="16">
      <c r="G455" s="2">
        <v>9159.7960000000003</v>
      </c>
      <c r="H455" s="2">
        <v>4873.5559999999996</v>
      </c>
      <c r="I455" s="2">
        <v>5208.201</v>
      </c>
      <c r="L455" s="2">
        <v>3860.9229999999998</v>
      </c>
      <c r="M455" s="2">
        <v>1784.8910000000001</v>
      </c>
    </row>
    <row r="456" spans="7:13" ht="16">
      <c r="G456" s="2">
        <v>7512.4740000000002</v>
      </c>
      <c r="H456" s="2">
        <v>6147.4250000000002</v>
      </c>
      <c r="I456" s="2">
        <v>3401.011</v>
      </c>
      <c r="L456" s="2">
        <v>4378.4129999999996</v>
      </c>
      <c r="M456" s="2">
        <v>1582.355</v>
      </c>
    </row>
    <row r="457" spans="7:13" ht="16">
      <c r="G457" s="2">
        <v>9873.8880000000008</v>
      </c>
      <c r="H457" s="2">
        <v>4218.9849999999997</v>
      </c>
      <c r="I457" s="2">
        <v>4389.7929999999997</v>
      </c>
      <c r="L457" s="2">
        <v>3115.98</v>
      </c>
      <c r="M457" s="2">
        <v>1585.046</v>
      </c>
    </row>
    <row r="458" spans="7:13" ht="16">
      <c r="G458" s="2">
        <v>8487.5789999999997</v>
      </c>
      <c r="H458" s="2">
        <v>4706.6379999999999</v>
      </c>
      <c r="I458" s="2">
        <v>5200.5739999999996</v>
      </c>
      <c r="L458" s="2">
        <v>3880.3679999999999</v>
      </c>
      <c r="M458" s="2">
        <v>1028.117</v>
      </c>
    </row>
    <row r="459" spans="7:13" ht="16">
      <c r="G459" s="2">
        <v>7443.9859999999999</v>
      </c>
      <c r="H459" s="2">
        <v>5919.1</v>
      </c>
      <c r="I459" s="2">
        <v>5470.3370000000004</v>
      </c>
      <c r="L459" s="2">
        <v>3602.5450000000001</v>
      </c>
      <c r="M459" s="2">
        <v>1535</v>
      </c>
    </row>
    <row r="460" spans="7:13" ht="16">
      <c r="G460" s="2">
        <v>7419.2790000000005</v>
      </c>
      <c r="H460" s="2">
        <v>6129.2939999999999</v>
      </c>
      <c r="I460" s="2">
        <v>1486.9849999999999</v>
      </c>
      <c r="L460" s="2">
        <v>4517.7969999999996</v>
      </c>
      <c r="M460" s="2">
        <v>1061.5730000000001</v>
      </c>
    </row>
    <row r="461" spans="7:13" ht="16">
      <c r="G461" s="2">
        <v>7298.317</v>
      </c>
      <c r="H461" s="2">
        <v>5066.17</v>
      </c>
      <c r="I461" s="2">
        <v>4194.0739999999996</v>
      </c>
      <c r="L461" s="2">
        <v>4034.6439999999998</v>
      </c>
      <c r="M461" s="2">
        <v>1144.425</v>
      </c>
    </row>
    <row r="462" spans="7:13" ht="16">
      <c r="G462" s="2">
        <v>7399.2849999999999</v>
      </c>
      <c r="H462" s="2">
        <v>6355.5709999999999</v>
      </c>
      <c r="I462" s="2">
        <v>4230.6989999999996</v>
      </c>
      <c r="L462" s="2">
        <v>4206.8620000000001</v>
      </c>
      <c r="M462" s="2">
        <v>1814.915</v>
      </c>
    </row>
    <row r="463" spans="7:13" ht="16">
      <c r="G463" s="2">
        <v>6750.4849999999997</v>
      </c>
      <c r="H463" s="2">
        <v>4962.9709999999995</v>
      </c>
      <c r="I463" s="2">
        <v>6180.2629999999999</v>
      </c>
      <c r="L463" s="2">
        <v>4146.4790000000003</v>
      </c>
      <c r="M463" s="2">
        <v>1453.1079999999999</v>
      </c>
    </row>
    <row r="464" spans="7:13" ht="16">
      <c r="G464" s="2">
        <v>6906.8069999999998</v>
      </c>
      <c r="H464" s="2">
        <v>4778.9440000000004</v>
      </c>
      <c r="I464" s="2">
        <v>4162.3710000000001</v>
      </c>
      <c r="L464" s="2">
        <v>2976.9119999999998</v>
      </c>
      <c r="M464" s="2">
        <v>1334.5429999999999</v>
      </c>
    </row>
    <row r="465" spans="7:13" ht="16">
      <c r="G465" s="2">
        <v>8877.0290000000005</v>
      </c>
      <c r="H465" s="2">
        <v>5997.875</v>
      </c>
      <c r="I465" s="2">
        <v>3636.944</v>
      </c>
      <c r="L465" s="2">
        <v>3038.9059999999999</v>
      </c>
      <c r="M465" s="2">
        <v>1390.011</v>
      </c>
    </row>
    <row r="466" spans="7:13" ht="16">
      <c r="G466" s="2">
        <v>7324.4679999999998</v>
      </c>
      <c r="H466" s="2">
        <v>5941.0330000000004</v>
      </c>
      <c r="I466" s="2">
        <v>6332.4660000000003</v>
      </c>
      <c r="L466" s="2">
        <v>2840.2</v>
      </c>
      <c r="M466" s="2">
        <v>1516.962</v>
      </c>
    </row>
    <row r="467" spans="7:13" ht="16">
      <c r="G467" s="2">
        <v>6844.7420000000002</v>
      </c>
      <c r="H467" s="2">
        <v>5507.6549999999997</v>
      </c>
      <c r="I467" s="2">
        <v>5934.7089999999998</v>
      </c>
      <c r="L467" s="2">
        <v>3306.848</v>
      </c>
      <c r="M467" s="2">
        <v>1148.5</v>
      </c>
    </row>
    <row r="468" spans="7:13" ht="16">
      <c r="G468" s="2">
        <v>8106.7929999999997</v>
      </c>
      <c r="H468" s="2">
        <v>4186.5379999999996</v>
      </c>
      <c r="I468" s="2">
        <v>3186.806</v>
      </c>
      <c r="L468" s="2">
        <v>2457.1999999999998</v>
      </c>
      <c r="M468" s="2">
        <v>1366.596</v>
      </c>
    </row>
    <row r="469" spans="7:13" ht="16">
      <c r="G469" s="2">
        <v>6681.0959999999995</v>
      </c>
      <c r="H469" s="2">
        <v>4493.1059999999998</v>
      </c>
      <c r="I469" s="2">
        <v>4722.1989999999996</v>
      </c>
      <c r="L469" s="2">
        <v>2421.5189999999998</v>
      </c>
      <c r="M469" s="2">
        <v>1472.0260000000001</v>
      </c>
    </row>
    <row r="470" spans="7:13" ht="16">
      <c r="G470" s="2">
        <v>7613.5039999999999</v>
      </c>
      <c r="H470" s="2">
        <v>4820.5119999999997</v>
      </c>
      <c r="I470" s="2">
        <v>2271.3290000000002</v>
      </c>
      <c r="L470" s="2">
        <v>3678.7</v>
      </c>
      <c r="M470" s="2">
        <v>1403.136</v>
      </c>
    </row>
    <row r="471" spans="7:13" ht="16">
      <c r="G471" s="2">
        <v>6916.7979999999998</v>
      </c>
      <c r="H471" s="2">
        <v>4847.1880000000001</v>
      </c>
      <c r="I471" s="2">
        <v>4477.1109999999999</v>
      </c>
      <c r="L471" s="2">
        <v>3705.5050000000001</v>
      </c>
      <c r="M471" s="2">
        <v>1555.902</v>
      </c>
    </row>
    <row r="472" spans="7:13" ht="16">
      <c r="G472" s="2">
        <v>8867.9699999999993</v>
      </c>
      <c r="H472" s="2">
        <v>3959.4589999999998</v>
      </c>
      <c r="I472" s="2">
        <v>3697.3310000000001</v>
      </c>
      <c r="L472" s="2">
        <v>2224.7640000000001</v>
      </c>
      <c r="M472" s="2">
        <v>1406.171</v>
      </c>
    </row>
    <row r="473" spans="7:13" ht="16">
      <c r="G473" s="2">
        <v>7350.6629999999996</v>
      </c>
      <c r="H473" s="2">
        <v>4381.5029999999997</v>
      </c>
      <c r="I473" s="2">
        <v>5582.7759999999998</v>
      </c>
      <c r="L473" s="2">
        <v>3275</v>
      </c>
      <c r="M473" s="2">
        <v>1462.8710000000001</v>
      </c>
    </row>
    <row r="474" spans="7:13" ht="16">
      <c r="G474" s="2">
        <v>7120.0619999999999</v>
      </c>
      <c r="H474" s="2">
        <v>4544.1379999999999</v>
      </c>
      <c r="I474" s="2">
        <v>4031.4059999999999</v>
      </c>
      <c r="L474" s="2">
        <v>2396.8240000000001</v>
      </c>
      <c r="M474" s="2">
        <v>1502.9480000000001</v>
      </c>
    </row>
    <row r="475" spans="7:13" ht="16">
      <c r="G475" s="2">
        <v>8827.8539999999994</v>
      </c>
      <c r="H475" s="2">
        <v>4915.8280000000004</v>
      </c>
      <c r="I475" s="2">
        <v>2939.8440000000001</v>
      </c>
      <c r="L475" s="2">
        <v>2239.1930000000002</v>
      </c>
      <c r="M475" s="2">
        <v>1565.722</v>
      </c>
    </row>
    <row r="476" spans="7:13" ht="16">
      <c r="G476" s="2">
        <v>9816.982</v>
      </c>
      <c r="H476" s="2">
        <v>4700.1540000000005</v>
      </c>
      <c r="I476" s="2">
        <v>3898.75</v>
      </c>
      <c r="L476" s="2">
        <v>1905.422</v>
      </c>
      <c r="M476" s="2">
        <v>1763.809</v>
      </c>
    </row>
    <row r="477" spans="7:13" ht="16">
      <c r="G477" s="2">
        <v>9263.3870000000006</v>
      </c>
      <c r="H477" s="2">
        <v>4197.8860000000004</v>
      </c>
      <c r="I477" s="2">
        <v>4613.5870000000004</v>
      </c>
      <c r="L477" s="2">
        <v>2693.2020000000002</v>
      </c>
      <c r="M477" s="2">
        <v>1437.327</v>
      </c>
    </row>
    <row r="478" spans="7:13" ht="16">
      <c r="G478" s="2">
        <v>6972.1589999999997</v>
      </c>
      <c r="H478" s="2">
        <v>3845.0590000000002</v>
      </c>
      <c r="I478" s="2">
        <v>4538.125</v>
      </c>
      <c r="L478" s="2">
        <v>2696.375</v>
      </c>
      <c r="M478" s="2">
        <v>1612</v>
      </c>
    </row>
    <row r="479" spans="7:13" ht="16">
      <c r="G479" s="2">
        <v>10522.54</v>
      </c>
      <c r="H479" s="2">
        <v>4983.3959999999997</v>
      </c>
      <c r="I479" s="2">
        <v>1951.58</v>
      </c>
      <c r="L479" s="2">
        <v>3226.212</v>
      </c>
      <c r="M479" s="2">
        <v>1856.88</v>
      </c>
    </row>
    <row r="480" spans="7:13" ht="16">
      <c r="G480" s="2">
        <v>9487.643</v>
      </c>
      <c r="H480" s="2">
        <v>4968.6580000000004</v>
      </c>
      <c r="I480" s="2">
        <v>4679.4520000000002</v>
      </c>
      <c r="L480" s="2">
        <v>2492.1060000000002</v>
      </c>
      <c r="M480" s="2">
        <v>1877.412</v>
      </c>
    </row>
    <row r="481" spans="7:13" ht="16">
      <c r="G481" s="2">
        <v>6688.2290000000003</v>
      </c>
      <c r="H481" s="2">
        <v>5130.0829999999996</v>
      </c>
      <c r="I481" s="2">
        <v>3272.663</v>
      </c>
      <c r="L481" s="2">
        <v>2478.4479999999999</v>
      </c>
      <c r="M481" s="2">
        <v>1745</v>
      </c>
    </row>
    <row r="482" spans="7:13" ht="16">
      <c r="G482" s="2">
        <v>10024.629999999999</v>
      </c>
      <c r="H482" s="2">
        <v>2404.114</v>
      </c>
      <c r="I482" s="2">
        <v>4547.5619999999999</v>
      </c>
      <c r="L482" s="2">
        <v>2334</v>
      </c>
      <c r="M482" s="2">
        <v>991.79700000000003</v>
      </c>
    </row>
    <row r="483" spans="7:13" ht="16">
      <c r="G483" s="2">
        <v>7702.4880000000003</v>
      </c>
      <c r="H483" s="2">
        <v>3507.9090000000001</v>
      </c>
      <c r="I483" s="2">
        <v>3156.62</v>
      </c>
      <c r="L483" s="2">
        <v>2902.4859999999999</v>
      </c>
      <c r="M483" s="2">
        <v>1274.3710000000001</v>
      </c>
    </row>
    <row r="484" spans="7:13" ht="16">
      <c r="G484" s="2">
        <v>7701.5429999999997</v>
      </c>
      <c r="H484" s="2">
        <v>4654.5860000000002</v>
      </c>
      <c r="I484" s="2">
        <v>4629.7839999999997</v>
      </c>
      <c r="L484" s="2">
        <v>2336.7170000000001</v>
      </c>
      <c r="M484" s="2">
        <v>917.452</v>
      </c>
    </row>
    <row r="485" spans="7:13" ht="16">
      <c r="G485" s="2">
        <v>8085.2550000000001</v>
      </c>
      <c r="H485" s="2">
        <v>4436.0200000000004</v>
      </c>
      <c r="I485" s="2">
        <v>6388.0810000000001</v>
      </c>
      <c r="L485" s="2">
        <v>2735.1019999999999</v>
      </c>
      <c r="M485" s="2">
        <v>1215.8820000000001</v>
      </c>
    </row>
    <row r="486" spans="7:13" ht="16">
      <c r="G486" s="2">
        <v>8124.9740000000002</v>
      </c>
      <c r="H486" s="2">
        <v>4481.82</v>
      </c>
      <c r="I486" s="2">
        <v>4306.098</v>
      </c>
      <c r="L486" s="2">
        <v>1981.9929999999999</v>
      </c>
      <c r="M486" s="2">
        <v>1309.239</v>
      </c>
    </row>
    <row r="487" spans="7:13" ht="16">
      <c r="G487" s="2">
        <v>11602.59</v>
      </c>
      <c r="H487" s="2">
        <v>4386.8050000000003</v>
      </c>
      <c r="I487" s="2">
        <v>4093.5</v>
      </c>
      <c r="L487" s="2">
        <v>2713.087</v>
      </c>
      <c r="M487" s="2">
        <v>1790.308</v>
      </c>
    </row>
    <row r="488" spans="7:13" ht="16">
      <c r="G488" s="2">
        <v>7107.3469999999998</v>
      </c>
      <c r="H488" s="2">
        <v>3969.5329999999999</v>
      </c>
      <c r="I488" s="2">
        <v>2915.4430000000002</v>
      </c>
      <c r="L488" s="2">
        <v>2392.444</v>
      </c>
      <c r="M488" s="2">
        <v>1431.98</v>
      </c>
    </row>
    <row r="489" spans="7:13" ht="16">
      <c r="G489" s="2">
        <v>6742.5519999999997</v>
      </c>
      <c r="H489" s="2">
        <v>4862.2690000000002</v>
      </c>
      <c r="I489" s="2">
        <v>3027.538</v>
      </c>
      <c r="L489" s="2">
        <v>2441.98</v>
      </c>
      <c r="M489" s="2">
        <v>1064.9880000000001</v>
      </c>
    </row>
    <row r="490" spans="7:13" ht="16">
      <c r="G490" s="2">
        <v>8662.91</v>
      </c>
      <c r="H490" s="2">
        <v>4996.2529999999997</v>
      </c>
      <c r="I490" s="2">
        <v>4159.5789999999997</v>
      </c>
      <c r="L490" s="2">
        <v>1874.8330000000001</v>
      </c>
      <c r="M490" s="2">
        <v>1552.079</v>
      </c>
    </row>
    <row r="491" spans="7:13" ht="16">
      <c r="G491" s="2">
        <v>8514.2260000000006</v>
      </c>
      <c r="H491" s="2">
        <v>3689.384</v>
      </c>
      <c r="I491" s="2">
        <v>4018.442</v>
      </c>
      <c r="L491" s="2">
        <v>4253.6450000000004</v>
      </c>
      <c r="M491" s="2">
        <v>1542.9749999999999</v>
      </c>
    </row>
    <row r="492" spans="7:13" ht="16">
      <c r="G492" s="2">
        <v>7401.01</v>
      </c>
      <c r="H492" s="2">
        <v>4072.1260000000002</v>
      </c>
      <c r="I492" s="2">
        <v>3271.4549999999999</v>
      </c>
      <c r="L492" s="2">
        <v>4904.7470000000003</v>
      </c>
      <c r="M492" s="2">
        <v>1262.587</v>
      </c>
    </row>
    <row r="493" spans="7:13" ht="16">
      <c r="G493" s="2">
        <v>6555.1239999999998</v>
      </c>
      <c r="H493" s="2">
        <v>3711.9</v>
      </c>
      <c r="I493" s="2">
        <v>4250.3950000000004</v>
      </c>
      <c r="L493" s="2">
        <v>3055.2289999999998</v>
      </c>
      <c r="M493" s="2">
        <v>993.63800000000003</v>
      </c>
    </row>
    <row r="494" spans="7:13" ht="16">
      <c r="G494" s="2">
        <v>6355.17</v>
      </c>
      <c r="H494" s="2">
        <v>6032.3140000000003</v>
      </c>
      <c r="I494" s="2">
        <v>4910.1589999999997</v>
      </c>
      <c r="L494" s="2">
        <v>4201.7179999999998</v>
      </c>
      <c r="M494" s="2">
        <v>1408.43</v>
      </c>
    </row>
    <row r="495" spans="7:13" ht="16">
      <c r="G495" s="2">
        <v>10986.91</v>
      </c>
      <c r="H495" s="2">
        <v>7110.1139999999996</v>
      </c>
      <c r="I495" s="2">
        <v>4613.76</v>
      </c>
      <c r="L495" s="2">
        <v>3547.3110000000001</v>
      </c>
      <c r="M495" s="2">
        <v>1282.905</v>
      </c>
    </row>
    <row r="496" spans="7:13" ht="16">
      <c r="G496" s="2">
        <v>6169.1549999999997</v>
      </c>
      <c r="H496" s="2">
        <v>3855.2330000000002</v>
      </c>
      <c r="I496" s="2">
        <v>3663.529</v>
      </c>
      <c r="L496" s="2">
        <v>2966.35</v>
      </c>
      <c r="M496" s="2">
        <v>1370.806</v>
      </c>
    </row>
    <row r="497" spans="7:13" ht="16">
      <c r="G497" s="2">
        <v>6811.0010000000002</v>
      </c>
      <c r="H497" s="2">
        <v>7773.2790000000005</v>
      </c>
      <c r="I497" s="2">
        <v>3858.3040000000001</v>
      </c>
      <c r="L497" s="2">
        <v>3258.6970000000001</v>
      </c>
      <c r="M497" s="2">
        <v>1049.3900000000001</v>
      </c>
    </row>
    <row r="498" spans="7:13" ht="16">
      <c r="G498" s="2">
        <v>5481.4719999999998</v>
      </c>
      <c r="H498" s="2">
        <v>4665.9930000000004</v>
      </c>
      <c r="I498" s="2">
        <v>2573.8429999999998</v>
      </c>
      <c r="L498" s="2">
        <v>2477.6770000000001</v>
      </c>
      <c r="M498" s="2">
        <v>1375.134</v>
      </c>
    </row>
    <row r="499" spans="7:13" ht="16">
      <c r="G499" s="2">
        <v>7625.4070000000002</v>
      </c>
      <c r="H499" s="2">
        <v>4750.6719999999996</v>
      </c>
      <c r="I499" s="2">
        <v>2760.9380000000001</v>
      </c>
      <c r="L499" s="2">
        <v>3111.386</v>
      </c>
      <c r="M499" s="2">
        <v>1622.6369999999999</v>
      </c>
    </row>
    <row r="500" spans="7:13" ht="16">
      <c r="G500" s="2">
        <v>5792.4570000000003</v>
      </c>
      <c r="H500" s="2">
        <v>5789.8729999999996</v>
      </c>
      <c r="I500" s="2">
        <v>3124.105</v>
      </c>
      <c r="L500" s="2">
        <v>2927.2260000000001</v>
      </c>
      <c r="M500" s="2">
        <v>1099.6849999999999</v>
      </c>
    </row>
    <row r="501" spans="7:13" ht="16">
      <c r="G501" s="2">
        <v>7065.6760000000004</v>
      </c>
      <c r="H501" s="2">
        <v>5841.0969999999998</v>
      </c>
      <c r="I501" s="2">
        <v>4378.5559999999996</v>
      </c>
      <c r="L501" s="2">
        <v>3183.7910000000002</v>
      </c>
      <c r="M501" s="2">
        <v>1078.674</v>
      </c>
    </row>
    <row r="502" spans="7:13" ht="16">
      <c r="G502" s="2">
        <v>6908.018</v>
      </c>
      <c r="H502" s="2">
        <v>6579.9110000000001</v>
      </c>
      <c r="I502" s="2">
        <v>2597.607</v>
      </c>
      <c r="L502" s="2">
        <v>3919.7440000000001</v>
      </c>
      <c r="M502" s="2">
        <v>1021.441</v>
      </c>
    </row>
    <row r="503" spans="7:13" ht="16">
      <c r="G503" s="2">
        <v>7840.6260000000002</v>
      </c>
      <c r="H503" s="2">
        <v>4203.1729999999998</v>
      </c>
      <c r="I503" s="2">
        <v>3706.1610000000001</v>
      </c>
      <c r="L503" s="2">
        <v>2805.9769999999999</v>
      </c>
      <c r="M503" s="2">
        <v>1314.2080000000001</v>
      </c>
    </row>
    <row r="504" spans="7:13" ht="16">
      <c r="G504" s="2">
        <v>10687.44</v>
      </c>
      <c r="H504" s="2">
        <v>6178.6139999999996</v>
      </c>
      <c r="I504" s="2">
        <v>2483.91</v>
      </c>
      <c r="L504" s="2">
        <v>3329.2550000000001</v>
      </c>
      <c r="M504" s="2">
        <v>1197.963</v>
      </c>
    </row>
    <row r="505" spans="7:13" ht="16">
      <c r="G505" s="2">
        <v>8167.2190000000001</v>
      </c>
      <c r="H505" s="2">
        <v>6418.4849999999997</v>
      </c>
      <c r="I505" s="2">
        <v>3983.7420000000002</v>
      </c>
      <c r="L505" s="2">
        <v>3833.3939999999998</v>
      </c>
      <c r="M505" s="2">
        <v>946.10599999999999</v>
      </c>
    </row>
    <row r="506" spans="7:13" ht="16">
      <c r="G506" s="2">
        <v>8912.7360000000008</v>
      </c>
      <c r="H506" s="2">
        <v>5449.9139999999998</v>
      </c>
      <c r="I506" s="2">
        <v>2595.5259999999998</v>
      </c>
      <c r="L506" s="2">
        <v>3285.2040000000002</v>
      </c>
      <c r="M506" s="2">
        <v>1369.943</v>
      </c>
    </row>
    <row r="507" spans="7:13" ht="16">
      <c r="G507" s="2">
        <v>7914.88</v>
      </c>
      <c r="H507" s="2">
        <v>4551.0060000000003</v>
      </c>
      <c r="I507" s="2">
        <v>2617.9569999999999</v>
      </c>
      <c r="L507" s="2">
        <v>2619.7370000000001</v>
      </c>
      <c r="M507" s="2">
        <v>1256.5740000000001</v>
      </c>
    </row>
    <row r="508" spans="7:13" ht="16">
      <c r="G508" s="2">
        <v>10135.69</v>
      </c>
      <c r="H508" s="2">
        <v>5330.8919999999998</v>
      </c>
      <c r="I508" s="2">
        <v>4087.4679999999998</v>
      </c>
      <c r="L508" s="2">
        <v>2306.8409999999999</v>
      </c>
      <c r="M508" s="2">
        <v>1077.1600000000001</v>
      </c>
    </row>
    <row r="509" spans="7:13" ht="16">
      <c r="G509" s="2">
        <v>8647.7009999999991</v>
      </c>
      <c r="H509" s="2">
        <v>5964.027</v>
      </c>
      <c r="I509" s="2">
        <v>5946.1180000000004</v>
      </c>
      <c r="L509" s="2">
        <v>3039.2040000000002</v>
      </c>
      <c r="M509" s="2">
        <v>976.46</v>
      </c>
    </row>
    <row r="510" spans="7:13" ht="16">
      <c r="G510" s="2">
        <v>7926.3810000000003</v>
      </c>
      <c r="H510" s="2">
        <v>5975.9139999999998</v>
      </c>
      <c r="I510" s="2">
        <v>4162.5510000000004</v>
      </c>
      <c r="L510" s="2">
        <v>3275.5529999999999</v>
      </c>
      <c r="M510" s="2">
        <v>1443.3240000000001</v>
      </c>
    </row>
    <row r="511" spans="7:13" ht="16">
      <c r="G511" s="2">
        <v>8223.8040000000001</v>
      </c>
      <c r="H511" s="2">
        <v>4953.491</v>
      </c>
      <c r="I511" s="2">
        <v>4518.326</v>
      </c>
      <c r="L511" s="2">
        <v>2675.527</v>
      </c>
      <c r="M511" s="2">
        <v>1397.8330000000001</v>
      </c>
    </row>
    <row r="512" spans="7:13" ht="16">
      <c r="G512" s="2">
        <v>8503.1980000000003</v>
      </c>
      <c r="H512" s="2">
        <v>4878.8490000000002</v>
      </c>
      <c r="I512" s="2">
        <v>5590.7309999999998</v>
      </c>
      <c r="L512" s="2">
        <v>3079.8049999999998</v>
      </c>
      <c r="M512" s="2">
        <v>1439.49</v>
      </c>
    </row>
    <row r="513" spans="7:13" ht="16">
      <c r="G513" s="2">
        <v>7791.1149999999998</v>
      </c>
      <c r="H513" s="2">
        <v>5172.5</v>
      </c>
      <c r="I513" s="2">
        <v>4867.9530000000004</v>
      </c>
      <c r="L513" s="2">
        <v>3130.683</v>
      </c>
      <c r="M513" s="2">
        <v>1022.723</v>
      </c>
    </row>
    <row r="514" spans="7:13" ht="16">
      <c r="G514" s="2">
        <v>9729.7710000000006</v>
      </c>
      <c r="H514" s="2">
        <v>5704.3429999999998</v>
      </c>
      <c r="I514" s="2">
        <v>6129.1040000000003</v>
      </c>
      <c r="L514" s="2">
        <v>3102.9140000000002</v>
      </c>
      <c r="M514" s="2">
        <v>1309.9580000000001</v>
      </c>
    </row>
    <row r="515" spans="7:13" ht="16">
      <c r="G515" s="2">
        <v>7452.8450000000003</v>
      </c>
      <c r="H515" s="2">
        <v>4962.8</v>
      </c>
      <c r="I515" s="2">
        <v>3832.7179999999998</v>
      </c>
      <c r="L515" s="2">
        <v>2303.1979999999999</v>
      </c>
      <c r="M515" s="2">
        <v>1395.489</v>
      </c>
    </row>
    <row r="516" spans="7:13" ht="16">
      <c r="G516" s="2">
        <v>8998.6779999999999</v>
      </c>
      <c r="H516" s="2">
        <v>4781.9139999999998</v>
      </c>
      <c r="I516" s="2">
        <v>4906.9620000000004</v>
      </c>
      <c r="L516" s="2">
        <v>2524.1210000000001</v>
      </c>
      <c r="M516" s="2">
        <v>1274.114</v>
      </c>
    </row>
    <row r="517" spans="7:13" ht="16">
      <c r="G517" s="2">
        <v>4798.1880000000001</v>
      </c>
      <c r="H517" s="2">
        <v>6375.2889999999998</v>
      </c>
      <c r="I517" s="2">
        <v>3620.777</v>
      </c>
      <c r="L517" s="2">
        <v>2384.2370000000001</v>
      </c>
      <c r="M517" s="2">
        <v>1345.636</v>
      </c>
    </row>
    <row r="518" spans="7:13" ht="16">
      <c r="G518" s="2">
        <v>7820.232</v>
      </c>
      <c r="H518" s="2">
        <v>5824.5910000000003</v>
      </c>
      <c r="I518" s="2">
        <v>4547.6570000000002</v>
      </c>
      <c r="L518" s="2">
        <v>2778.1030000000001</v>
      </c>
      <c r="M518" s="2">
        <v>1223.2750000000001</v>
      </c>
    </row>
    <row r="519" spans="7:13" ht="16">
      <c r="G519" s="2">
        <v>7286.6779999999999</v>
      </c>
      <c r="H519" s="2">
        <v>3291.0279999999998</v>
      </c>
      <c r="I519" s="2">
        <v>5829.3990000000003</v>
      </c>
      <c r="L519" s="2">
        <v>2117.3919999999998</v>
      </c>
      <c r="M519" s="2">
        <v>2220.92</v>
      </c>
    </row>
    <row r="520" spans="7:13" ht="16">
      <c r="G520" s="2">
        <v>6003.433</v>
      </c>
      <c r="H520" s="2">
        <v>5538.442</v>
      </c>
      <c r="I520" s="2">
        <v>3366.4830000000002</v>
      </c>
      <c r="L520" s="2">
        <v>2732.741</v>
      </c>
      <c r="M520" s="2">
        <v>2168.5039999999999</v>
      </c>
    </row>
    <row r="521" spans="7:13" ht="16">
      <c r="G521" s="2">
        <v>6957.3450000000003</v>
      </c>
      <c r="H521" s="2">
        <v>5306.86</v>
      </c>
      <c r="I521" s="2">
        <v>4740.3059999999996</v>
      </c>
      <c r="L521" s="2">
        <v>2990.88</v>
      </c>
      <c r="M521" s="2">
        <v>1849.1769999999999</v>
      </c>
    </row>
    <row r="522" spans="7:13" ht="16">
      <c r="G522" s="2">
        <v>6795.3069999999998</v>
      </c>
      <c r="H522" s="2">
        <v>3459.4259999999999</v>
      </c>
      <c r="I522" s="2">
        <v>3784.6930000000002</v>
      </c>
      <c r="L522" s="2">
        <v>2949.748</v>
      </c>
      <c r="M522" s="2">
        <v>1959.9359999999999</v>
      </c>
    </row>
    <row r="523" spans="7:13" ht="16">
      <c r="G523" s="2">
        <v>9163.2019999999993</v>
      </c>
      <c r="H523" s="2">
        <v>4345.2889999999998</v>
      </c>
      <c r="I523" s="2">
        <v>5148.7460000000001</v>
      </c>
      <c r="L523" s="2">
        <v>2523.8000000000002</v>
      </c>
      <c r="M523" s="2">
        <v>1883.578</v>
      </c>
    </row>
    <row r="524" spans="7:13" ht="16">
      <c r="G524" s="2">
        <v>6631.3450000000003</v>
      </c>
      <c r="H524" s="2">
        <v>3649.5590000000002</v>
      </c>
      <c r="I524" s="2">
        <v>5160.6310000000003</v>
      </c>
      <c r="L524" s="2">
        <v>2684.6840000000002</v>
      </c>
      <c r="M524" s="2">
        <v>1662.991</v>
      </c>
    </row>
    <row r="525" spans="7:13" ht="16">
      <c r="G525" s="2">
        <v>7994.902</v>
      </c>
      <c r="H525" s="2">
        <v>6134.3119999999999</v>
      </c>
      <c r="I525" s="2">
        <v>5794.1469999999999</v>
      </c>
      <c r="L525" s="2">
        <v>2307.2199999999998</v>
      </c>
      <c r="M525" s="2">
        <v>2157.1790000000001</v>
      </c>
    </row>
    <row r="526" spans="7:13" ht="16">
      <c r="G526" s="2">
        <v>11376.35</v>
      </c>
      <c r="H526" s="2">
        <v>6492.8280000000004</v>
      </c>
      <c r="I526" s="2">
        <v>4493.4620000000004</v>
      </c>
      <c r="L526" s="2">
        <v>2620.5360000000001</v>
      </c>
      <c r="M526" s="2">
        <v>2294.8890000000001</v>
      </c>
    </row>
    <row r="527" spans="7:13" ht="16">
      <c r="G527" s="2">
        <v>5529.47</v>
      </c>
      <c r="H527" s="2">
        <v>6821.4949999999999</v>
      </c>
      <c r="I527" s="2">
        <v>3966.067</v>
      </c>
      <c r="L527" s="2">
        <v>2351.0529999999999</v>
      </c>
      <c r="M527" s="2">
        <v>2067.239</v>
      </c>
    </row>
    <row r="528" spans="7:13" ht="16">
      <c r="G528" s="2">
        <v>7301.2619999999997</v>
      </c>
      <c r="H528" s="2">
        <v>5463.8090000000002</v>
      </c>
      <c r="I528" s="2">
        <v>3791.8180000000002</v>
      </c>
      <c r="L528" s="2">
        <v>2177.8090000000002</v>
      </c>
      <c r="M528" s="2">
        <v>2237.8679999999999</v>
      </c>
    </row>
    <row r="529" spans="7:13" ht="16">
      <c r="G529" s="2">
        <v>8234.4410000000007</v>
      </c>
      <c r="H529" s="2">
        <v>3435.6619999999998</v>
      </c>
      <c r="I529" s="2">
        <v>4986.518</v>
      </c>
      <c r="L529" s="2">
        <v>2766.9209999999998</v>
      </c>
      <c r="M529" s="2">
        <v>2593.9279999999999</v>
      </c>
    </row>
    <row r="530" spans="7:13" ht="16">
      <c r="G530" s="2">
        <v>8133.3029999999999</v>
      </c>
      <c r="H530" s="2">
        <v>5568.4920000000002</v>
      </c>
      <c r="I530" s="2">
        <v>3643.1610000000001</v>
      </c>
      <c r="L530" s="2">
        <v>2414.3420000000001</v>
      </c>
      <c r="M530" s="2">
        <v>1949.45</v>
      </c>
    </row>
    <row r="531" spans="7:13" ht="16">
      <c r="G531" s="2">
        <v>5463.0450000000001</v>
      </c>
      <c r="H531" s="2">
        <v>4843.6390000000001</v>
      </c>
      <c r="I531" s="2">
        <v>4593.1090000000004</v>
      </c>
      <c r="L531" s="2">
        <v>2999.105</v>
      </c>
      <c r="M531" s="2">
        <v>2452.5309999999999</v>
      </c>
    </row>
    <row r="532" spans="7:13" ht="16">
      <c r="G532" s="2">
        <v>5147.2309999999998</v>
      </c>
      <c r="H532" s="2">
        <v>5020.0879999999997</v>
      </c>
      <c r="I532" s="2">
        <v>4017.2370000000001</v>
      </c>
      <c r="L532" s="2">
        <v>2764.3670000000002</v>
      </c>
      <c r="M532" s="2">
        <v>1572.252</v>
      </c>
    </row>
    <row r="533" spans="7:13" ht="16">
      <c r="G533" s="2">
        <v>6514.47</v>
      </c>
      <c r="H533" s="2">
        <v>5022.3029999999999</v>
      </c>
      <c r="I533" s="2">
        <v>5686.8019999999997</v>
      </c>
      <c r="L533" s="2">
        <v>3205.4380000000001</v>
      </c>
      <c r="M533" s="2">
        <v>2357.4</v>
      </c>
    </row>
    <row r="534" spans="7:13" ht="16">
      <c r="G534" s="2">
        <v>9274.94</v>
      </c>
      <c r="H534" s="2">
        <v>5806.366</v>
      </c>
      <c r="I534" s="2">
        <v>5959.0420000000004</v>
      </c>
      <c r="L534" s="2">
        <v>2020.2760000000001</v>
      </c>
      <c r="M534" s="2">
        <v>1991.153</v>
      </c>
    </row>
    <row r="535" spans="7:13" ht="16">
      <c r="G535" s="2">
        <v>4256.902</v>
      </c>
      <c r="H535" s="2">
        <v>6302.0379999999996</v>
      </c>
      <c r="I535" s="2">
        <v>5319.3860000000004</v>
      </c>
      <c r="L535" s="2">
        <v>2990.7849999999999</v>
      </c>
      <c r="M535" s="2">
        <v>1628.3820000000001</v>
      </c>
    </row>
    <row r="536" spans="7:13" ht="16">
      <c r="G536" s="2">
        <v>6815.7740000000003</v>
      </c>
      <c r="H536" s="2">
        <v>3982.33</v>
      </c>
      <c r="I536" s="2">
        <v>4456.3100000000004</v>
      </c>
      <c r="L536" s="2">
        <v>2657.9879999999998</v>
      </c>
      <c r="M536" s="2">
        <v>2031.355</v>
      </c>
    </row>
    <row r="537" spans="7:13" ht="16">
      <c r="G537" s="2">
        <v>5410.62</v>
      </c>
      <c r="H537" s="2">
        <v>5469.7529999999997</v>
      </c>
      <c r="I537" s="2">
        <v>3739.3879999999999</v>
      </c>
      <c r="L537" s="2">
        <v>3363.6419999999998</v>
      </c>
      <c r="M537" s="2">
        <v>2616.3000000000002</v>
      </c>
    </row>
    <row r="538" spans="7:13" ht="16">
      <c r="G538" s="2">
        <v>5958.8810000000003</v>
      </c>
      <c r="H538" s="2">
        <v>5998.2179999999998</v>
      </c>
      <c r="I538" s="2">
        <v>6497.2420000000002</v>
      </c>
      <c r="L538" s="2">
        <v>2612.5889999999999</v>
      </c>
      <c r="M538" s="2">
        <v>2479.1329999999998</v>
      </c>
    </row>
    <row r="539" spans="7:13" ht="16">
      <c r="G539" s="2">
        <v>5444.6260000000002</v>
      </c>
      <c r="H539" s="2">
        <v>5461.8810000000003</v>
      </c>
      <c r="I539" s="2">
        <v>5430.4059999999999</v>
      </c>
      <c r="L539" s="2">
        <v>2078.5349999999999</v>
      </c>
      <c r="M539" s="2">
        <v>1432.068</v>
      </c>
    </row>
    <row r="540" spans="7:13" ht="16">
      <c r="G540" s="2">
        <v>6486.942</v>
      </c>
      <c r="H540" s="2">
        <v>3654.0120000000002</v>
      </c>
      <c r="I540" s="2">
        <v>6092.1779999999999</v>
      </c>
      <c r="L540" s="2">
        <v>2839.576</v>
      </c>
      <c r="M540" s="2">
        <v>1542.991</v>
      </c>
    </row>
    <row r="541" spans="7:13" ht="16">
      <c r="G541" s="2">
        <v>8201.0120000000006</v>
      </c>
      <c r="H541" s="2">
        <v>3232.1089999999999</v>
      </c>
      <c r="I541" s="2">
        <v>2314.239</v>
      </c>
      <c r="L541" s="2">
        <v>3086.3629999999998</v>
      </c>
      <c r="M541" s="2">
        <v>1575.6079999999999</v>
      </c>
    </row>
    <row r="542" spans="7:13" ht="16">
      <c r="G542" s="2">
        <v>11454.53</v>
      </c>
      <c r="H542" s="2">
        <v>3166.181</v>
      </c>
      <c r="I542" s="2">
        <v>5688.0640000000003</v>
      </c>
      <c r="L542" s="2">
        <v>2780.5329999999999</v>
      </c>
      <c r="M542" s="2">
        <v>2120.672</v>
      </c>
    </row>
    <row r="543" spans="7:13" ht="16">
      <c r="G543" s="2">
        <v>6984.5519999999997</v>
      </c>
      <c r="H543" s="2">
        <v>4114.4790000000003</v>
      </c>
      <c r="I543" s="2">
        <v>5913.6170000000002</v>
      </c>
      <c r="L543" s="2">
        <v>2038.0650000000001</v>
      </c>
      <c r="M543" s="2">
        <v>1513.3240000000001</v>
      </c>
    </row>
    <row r="544" spans="7:13" ht="16">
      <c r="G544" s="2">
        <v>8453.8729999999996</v>
      </c>
      <c r="H544" s="2">
        <v>3402.6039999999998</v>
      </c>
      <c r="I544" s="2">
        <v>4549.9750000000004</v>
      </c>
      <c r="L544" s="2">
        <v>2230.0100000000002</v>
      </c>
      <c r="M544" s="2">
        <v>1648.1379999999999</v>
      </c>
    </row>
    <row r="545" spans="7:13" ht="16">
      <c r="G545" s="2">
        <v>8128.0839999999998</v>
      </c>
      <c r="H545" s="2">
        <v>2797.924</v>
      </c>
      <c r="I545" s="2">
        <v>7816.6139999999996</v>
      </c>
      <c r="L545" s="2">
        <v>2343.489</v>
      </c>
      <c r="M545" s="2">
        <v>2188.692</v>
      </c>
    </row>
    <row r="546" spans="7:13" ht="16">
      <c r="G546" s="2">
        <v>10372.469999999999</v>
      </c>
      <c r="H546" s="2">
        <v>3430.6559999999999</v>
      </c>
      <c r="I546" s="2">
        <v>6484.85</v>
      </c>
      <c r="L546" s="2">
        <v>1989.943</v>
      </c>
      <c r="M546" s="2">
        <v>2492.0680000000002</v>
      </c>
    </row>
    <row r="547" spans="7:13" ht="16">
      <c r="G547" s="2">
        <v>7267.7039999999997</v>
      </c>
      <c r="H547" s="2">
        <v>4144.8710000000001</v>
      </c>
      <c r="I547" s="2">
        <v>7633.6750000000002</v>
      </c>
      <c r="L547" s="2">
        <v>2011.886</v>
      </c>
      <c r="M547" s="2">
        <v>1493.4839999999999</v>
      </c>
    </row>
    <row r="548" spans="7:13" ht="16">
      <c r="G548" s="2">
        <v>8171.6040000000003</v>
      </c>
      <c r="H548" s="2">
        <v>3457.0070000000001</v>
      </c>
      <c r="I548" s="2">
        <v>3020.2449999999999</v>
      </c>
      <c r="L548" s="2">
        <v>2349.6880000000001</v>
      </c>
      <c r="M548" s="2">
        <v>1596.3030000000001</v>
      </c>
    </row>
    <row r="549" spans="7:13" ht="16">
      <c r="G549" s="2">
        <v>7290.5119999999997</v>
      </c>
      <c r="H549" s="2">
        <v>3859.895</v>
      </c>
      <c r="I549" s="2">
        <v>5404.3770000000004</v>
      </c>
      <c r="L549" s="2">
        <v>1905.299</v>
      </c>
      <c r="M549" s="2">
        <v>2248.3780000000002</v>
      </c>
    </row>
    <row r="550" spans="7:13" ht="16">
      <c r="G550" s="2">
        <v>10328.83</v>
      </c>
      <c r="H550" s="2">
        <v>4431.1120000000001</v>
      </c>
      <c r="I550" s="2">
        <v>4673.1239999999998</v>
      </c>
      <c r="L550" s="2">
        <v>1695.4829999999999</v>
      </c>
      <c r="M550" s="2">
        <v>1354.54</v>
      </c>
    </row>
    <row r="551" spans="7:13" ht="16">
      <c r="G551" s="2">
        <v>8455.5120000000006</v>
      </c>
      <c r="H551" s="2">
        <v>5047.4639999999999</v>
      </c>
      <c r="I551" s="2">
        <v>6272.5619999999999</v>
      </c>
      <c r="L551" s="2">
        <v>1890.3779999999999</v>
      </c>
      <c r="M551" s="2">
        <v>1371.627</v>
      </c>
    </row>
    <row r="552" spans="7:13" ht="16">
      <c r="G552" s="2">
        <v>9213.1329999999998</v>
      </c>
      <c r="H552" s="2">
        <v>3578.1770000000001</v>
      </c>
      <c r="I552" s="2">
        <v>3943.4279999999999</v>
      </c>
      <c r="L552" s="2">
        <v>2308.0590000000002</v>
      </c>
      <c r="M552" s="2">
        <v>1108.9770000000001</v>
      </c>
    </row>
    <row r="553" spans="7:13" ht="16">
      <c r="G553" s="2">
        <v>9856.4879999999994</v>
      </c>
      <c r="H553" s="2">
        <v>6259.4179999999997</v>
      </c>
      <c r="I553" s="2">
        <v>5558.3850000000002</v>
      </c>
      <c r="L553" s="2">
        <v>1919.412</v>
      </c>
      <c r="M553" s="2">
        <v>1404.5150000000001</v>
      </c>
    </row>
    <row r="554" spans="7:13" ht="16">
      <c r="G554" s="2">
        <v>7454.8320000000003</v>
      </c>
      <c r="H554" s="2">
        <v>4142.3220000000001</v>
      </c>
      <c r="I554" s="2">
        <v>3094.5129999999999</v>
      </c>
      <c r="L554" s="2">
        <v>2026.479</v>
      </c>
      <c r="M554" s="2">
        <v>1283.1210000000001</v>
      </c>
    </row>
    <row r="555" spans="7:13" ht="16">
      <c r="G555" s="2">
        <v>10329.76</v>
      </c>
      <c r="H555" s="2">
        <v>3114.8389999999999</v>
      </c>
      <c r="I555" s="2">
        <v>4718.9750000000004</v>
      </c>
      <c r="L555" s="2">
        <v>1949.4570000000001</v>
      </c>
      <c r="M555" s="2">
        <v>1198.1859999999999</v>
      </c>
    </row>
    <row r="556" spans="7:13" ht="16">
      <c r="G556" s="2">
        <v>5984.3720000000003</v>
      </c>
      <c r="H556" s="2">
        <v>6580.1180000000004</v>
      </c>
      <c r="I556" s="2">
        <v>5763.6949999999997</v>
      </c>
      <c r="L556" s="2">
        <v>2046.0509999999999</v>
      </c>
      <c r="M556" s="2">
        <v>1338.6959999999999</v>
      </c>
    </row>
    <row r="557" spans="7:13" ht="16">
      <c r="G557" s="2">
        <v>9831.8989999999994</v>
      </c>
      <c r="H557" s="2">
        <v>7220.5060000000003</v>
      </c>
      <c r="I557" s="2">
        <v>7130.8770000000004</v>
      </c>
      <c r="L557" s="2">
        <v>1912.05</v>
      </c>
      <c r="M557" s="2">
        <v>3811.58</v>
      </c>
    </row>
    <row r="558" spans="7:13" ht="16">
      <c r="G558" s="2">
        <v>8783.8719999999994</v>
      </c>
      <c r="H558" s="2">
        <v>5548.9859999999999</v>
      </c>
      <c r="I558" s="2">
        <v>8058.34</v>
      </c>
      <c r="L558" s="2">
        <v>1843.88</v>
      </c>
      <c r="M558" s="2">
        <v>2240.9679999999998</v>
      </c>
    </row>
    <row r="559" spans="7:13" ht="16">
      <c r="G559" s="2">
        <v>7101.5450000000001</v>
      </c>
      <c r="H559" s="2">
        <v>8005.518</v>
      </c>
      <c r="I559" s="2">
        <v>6461.59</v>
      </c>
      <c r="L559" s="2">
        <v>1868.203</v>
      </c>
      <c r="M559" s="2">
        <v>3544.893</v>
      </c>
    </row>
    <row r="560" spans="7:13" ht="16">
      <c r="G560" s="2">
        <v>8692.7819999999992</v>
      </c>
      <c r="H560" s="2">
        <v>2489.3009999999999</v>
      </c>
      <c r="I560" s="2">
        <v>4460.0519999999997</v>
      </c>
      <c r="L560" s="2">
        <v>1703.2860000000001</v>
      </c>
      <c r="M560" s="2">
        <v>2570.643</v>
      </c>
    </row>
    <row r="561" spans="7:13" ht="16">
      <c r="G561" s="2">
        <v>8056.1989999999996</v>
      </c>
      <c r="H561" s="2">
        <v>5151.5129999999999</v>
      </c>
      <c r="I561" s="2">
        <v>4744.5789999999997</v>
      </c>
      <c r="L561" s="2">
        <v>2020.76</v>
      </c>
      <c r="M561" s="2">
        <v>2990.75</v>
      </c>
    </row>
    <row r="562" spans="7:13" ht="16">
      <c r="G562" s="2">
        <v>8358.4349999999995</v>
      </c>
      <c r="H562" s="2">
        <v>5910.6390000000001</v>
      </c>
      <c r="I562" s="2">
        <v>2953.5230000000001</v>
      </c>
      <c r="L562" s="2">
        <v>2024.7750000000001</v>
      </c>
      <c r="M562" s="2">
        <v>3486.9</v>
      </c>
    </row>
    <row r="563" spans="7:13" ht="16">
      <c r="G563" s="2">
        <v>5616.3549999999996</v>
      </c>
      <c r="H563" s="2">
        <v>5645.5169999999998</v>
      </c>
      <c r="I563" s="2">
        <v>1962.5360000000001</v>
      </c>
      <c r="L563" s="2">
        <v>2293.8020000000001</v>
      </c>
      <c r="M563" s="2">
        <v>2391.107</v>
      </c>
    </row>
    <row r="564" spans="7:13" ht="16">
      <c r="G564" s="2">
        <v>6507.723</v>
      </c>
      <c r="H564" s="2">
        <v>3150.5889999999999</v>
      </c>
      <c r="I564" s="2">
        <v>4332.2089999999998</v>
      </c>
      <c r="L564" s="2">
        <v>2880.261</v>
      </c>
      <c r="M564" s="2">
        <v>2463.4479999999999</v>
      </c>
    </row>
    <row r="565" spans="7:13" ht="16">
      <c r="G565" s="2">
        <v>8894.0049999999992</v>
      </c>
      <c r="H565" s="2">
        <v>5064.5020000000004</v>
      </c>
      <c r="I565" s="2">
        <v>4373.5169999999998</v>
      </c>
      <c r="L565" s="2">
        <v>3176.2109999999998</v>
      </c>
      <c r="M565" s="2">
        <v>2978.0129999999999</v>
      </c>
    </row>
    <row r="566" spans="7:13" ht="16">
      <c r="G566" s="2">
        <v>6286.8580000000002</v>
      </c>
      <c r="H566" s="2">
        <v>6851.009</v>
      </c>
      <c r="I566" s="2">
        <v>4264.68</v>
      </c>
      <c r="L566" s="2">
        <v>2244.4830000000002</v>
      </c>
      <c r="M566" s="2">
        <v>3330.654</v>
      </c>
    </row>
    <row r="567" spans="7:13" ht="16">
      <c r="G567" s="2">
        <v>4717.5640000000003</v>
      </c>
      <c r="H567" s="2">
        <v>5865.2139999999999</v>
      </c>
      <c r="I567" s="2">
        <v>3239.9279999999999</v>
      </c>
      <c r="L567" s="2">
        <v>3564.9050000000002</v>
      </c>
      <c r="M567" s="2">
        <v>4825.8029999999999</v>
      </c>
    </row>
    <row r="568" spans="7:13" ht="16">
      <c r="G568" s="2">
        <v>7030.6019999999999</v>
      </c>
      <c r="H568" s="2">
        <v>6515.4030000000002</v>
      </c>
      <c r="I568" s="2">
        <v>4320.607</v>
      </c>
      <c r="L568" s="2">
        <v>3494.5050000000001</v>
      </c>
      <c r="M568" s="2">
        <v>3495.9050000000002</v>
      </c>
    </row>
    <row r="569" spans="7:13" ht="16">
      <c r="G569" s="2">
        <v>7941</v>
      </c>
      <c r="H569" s="2">
        <v>5587.1840000000002</v>
      </c>
      <c r="I569" s="2">
        <v>5325.61</v>
      </c>
      <c r="L569" s="2">
        <v>2955.8209999999999</v>
      </c>
      <c r="M569" s="2">
        <v>3144.7060000000001</v>
      </c>
    </row>
    <row r="570" spans="7:13" ht="16">
      <c r="G570" s="2">
        <v>5467.0110000000004</v>
      </c>
      <c r="H570" s="2">
        <v>6042.933</v>
      </c>
      <c r="I570" s="2">
        <v>3575.1979999999999</v>
      </c>
      <c r="L570" s="2">
        <v>3946.8249999999998</v>
      </c>
      <c r="M570" s="2">
        <v>2962.2150000000001</v>
      </c>
    </row>
    <row r="571" spans="7:13" ht="16">
      <c r="G571" s="2">
        <v>6014.0919999999996</v>
      </c>
      <c r="H571" s="2">
        <v>4585.6030000000001</v>
      </c>
      <c r="I571" s="2">
        <v>4885.9740000000002</v>
      </c>
      <c r="L571" s="2">
        <v>2070.2170000000001</v>
      </c>
      <c r="M571" s="2">
        <v>3146.875</v>
      </c>
    </row>
    <row r="572" spans="7:13" ht="16">
      <c r="G572" s="2">
        <v>7291.3620000000001</v>
      </c>
      <c r="H572" s="2">
        <v>4332.9799999999996</v>
      </c>
      <c r="I572" s="2">
        <v>3074.9870000000001</v>
      </c>
      <c r="L572" s="2">
        <v>3664.511</v>
      </c>
      <c r="M572" s="2">
        <v>3015.2379999999998</v>
      </c>
    </row>
    <row r="573" spans="7:13" ht="16">
      <c r="G573" s="2">
        <v>11991.23</v>
      </c>
      <c r="H573" s="2">
        <v>5170.893</v>
      </c>
      <c r="I573" s="2">
        <v>3970.413</v>
      </c>
      <c r="L573" s="2">
        <v>3456.2220000000002</v>
      </c>
      <c r="M573" s="2">
        <v>2366.9749999999999</v>
      </c>
    </row>
    <row r="574" spans="7:13" ht="16">
      <c r="G574" s="2">
        <v>7274.7730000000001</v>
      </c>
      <c r="H574" s="2">
        <v>2966.4180000000001</v>
      </c>
      <c r="I574" s="2">
        <v>4379.8429999999998</v>
      </c>
      <c r="L574" s="2">
        <v>3560.6019999999999</v>
      </c>
      <c r="M574" s="2">
        <v>2184.3670000000002</v>
      </c>
    </row>
    <row r="575" spans="7:13" ht="16">
      <c r="G575" s="2">
        <v>9381.6659999999993</v>
      </c>
      <c r="H575" s="2">
        <v>3415.8890000000001</v>
      </c>
      <c r="I575" s="2">
        <v>3810.5390000000002</v>
      </c>
      <c r="L575" s="2">
        <v>3045.2979999999998</v>
      </c>
      <c r="M575" s="2">
        <v>2446.4209999999998</v>
      </c>
    </row>
    <row r="576" spans="7:13" ht="16">
      <c r="G576" s="2">
        <v>5900.0540000000001</v>
      </c>
      <c r="H576" s="2">
        <v>5882.1030000000001</v>
      </c>
      <c r="I576" s="2">
        <v>5448.7309999999998</v>
      </c>
      <c r="L576" s="2">
        <v>2702.7640000000001</v>
      </c>
      <c r="M576" s="2">
        <v>2797.9850000000001</v>
      </c>
    </row>
    <row r="577" spans="7:13" ht="16">
      <c r="G577" s="2">
        <v>7189.0190000000002</v>
      </c>
      <c r="H577" s="2">
        <v>5342.8220000000001</v>
      </c>
      <c r="I577" s="2">
        <v>7473.4219999999996</v>
      </c>
      <c r="L577" s="2">
        <v>2437.902</v>
      </c>
      <c r="M577" s="2">
        <v>2377.8180000000002</v>
      </c>
    </row>
    <row r="578" spans="7:13" ht="16">
      <c r="G578" s="2">
        <v>6441.4319999999998</v>
      </c>
      <c r="H578" s="2">
        <v>4735.8180000000002</v>
      </c>
      <c r="I578" s="2">
        <v>7549.6639999999998</v>
      </c>
      <c r="L578" s="2">
        <v>2855.857</v>
      </c>
      <c r="M578" s="2">
        <v>2695.4780000000001</v>
      </c>
    </row>
    <row r="579" spans="7:13" ht="16">
      <c r="G579" s="2">
        <v>7134.59</v>
      </c>
      <c r="H579" s="2">
        <v>4625.4539999999997</v>
      </c>
      <c r="I579" s="2">
        <v>6135.7849999999999</v>
      </c>
      <c r="L579" s="2">
        <v>3083.39</v>
      </c>
      <c r="M579" s="2">
        <v>4159.6790000000001</v>
      </c>
    </row>
    <row r="580" spans="7:13" ht="16">
      <c r="G580" s="2">
        <v>7724.5879999999997</v>
      </c>
      <c r="H580" s="2">
        <v>6574.777</v>
      </c>
      <c r="I580" s="2">
        <v>9257.7119999999995</v>
      </c>
      <c r="L580" s="2">
        <v>2828.5909999999999</v>
      </c>
      <c r="M580" s="2">
        <v>3257.2539999999999</v>
      </c>
    </row>
    <row r="581" spans="7:13" ht="16">
      <c r="G581" s="2">
        <v>10608.71</v>
      </c>
      <c r="H581" s="2">
        <v>4568.1750000000002</v>
      </c>
      <c r="I581" s="2">
        <v>8130.6980000000003</v>
      </c>
      <c r="L581" s="2">
        <v>2415.009</v>
      </c>
      <c r="M581" s="2">
        <v>2671.4949999999999</v>
      </c>
    </row>
    <row r="582" spans="7:13" ht="16">
      <c r="G582" s="2">
        <v>8622.1389999999992</v>
      </c>
      <c r="H582" s="2">
        <v>5129.0889999999999</v>
      </c>
      <c r="I582" s="2">
        <v>6171.6350000000002</v>
      </c>
      <c r="L582" s="2">
        <v>2958.239</v>
      </c>
      <c r="M582" s="2">
        <v>3207.2829999999999</v>
      </c>
    </row>
    <row r="583" spans="7:13" ht="16">
      <c r="G583" s="2">
        <v>7651.576</v>
      </c>
      <c r="H583" s="2">
        <v>4284.6360000000004</v>
      </c>
      <c r="I583" s="2">
        <v>4550.5429999999997</v>
      </c>
      <c r="L583" s="2">
        <v>3760.163</v>
      </c>
      <c r="M583" s="2">
        <v>2973.625</v>
      </c>
    </row>
    <row r="584" spans="7:13" ht="16">
      <c r="G584" s="2">
        <v>7302.8410000000003</v>
      </c>
      <c r="H584" s="2">
        <v>4998.7139999999999</v>
      </c>
      <c r="I584" s="2">
        <v>3723.3850000000002</v>
      </c>
      <c r="L584" s="2">
        <v>1875.298</v>
      </c>
      <c r="M584" s="2">
        <v>3423.0189999999998</v>
      </c>
    </row>
    <row r="585" spans="7:13" ht="16">
      <c r="G585" s="2">
        <v>10180.209999999999</v>
      </c>
      <c r="H585" s="2">
        <v>5273.7179999999998</v>
      </c>
      <c r="I585" s="2">
        <v>5781.348</v>
      </c>
      <c r="L585" s="2">
        <v>3206.3</v>
      </c>
      <c r="M585" s="2">
        <v>3151.4949999999999</v>
      </c>
    </row>
    <row r="586" spans="7:13" ht="16">
      <c r="G586" s="2">
        <v>8804.6029999999992</v>
      </c>
      <c r="H586" s="2">
        <v>6289.1869999999999</v>
      </c>
      <c r="I586" s="2">
        <v>3869.01</v>
      </c>
      <c r="L586" s="2">
        <v>2744.4270000000001</v>
      </c>
      <c r="M586" s="2">
        <v>2627.9450000000002</v>
      </c>
    </row>
    <row r="587" spans="7:13" ht="16">
      <c r="G587" s="2">
        <v>10252.74</v>
      </c>
      <c r="H587" s="2">
        <v>5587.7849999999999</v>
      </c>
      <c r="I587" s="2">
        <v>3477.866</v>
      </c>
      <c r="L587" s="2">
        <v>2992.1329999999998</v>
      </c>
      <c r="M587" s="2">
        <v>2809.1019999999999</v>
      </c>
    </row>
    <row r="588" spans="7:13" ht="16">
      <c r="G588" s="2">
        <v>8208.1589999999997</v>
      </c>
      <c r="H588" s="2">
        <v>8764.723</v>
      </c>
      <c r="I588" s="2">
        <v>4698.6450000000004</v>
      </c>
      <c r="L588" s="2">
        <v>2341.931</v>
      </c>
      <c r="M588" s="2">
        <v>2930.645</v>
      </c>
    </row>
    <row r="589" spans="7:13" ht="16">
      <c r="G589" s="2">
        <v>9179.2630000000008</v>
      </c>
      <c r="H589" s="2">
        <v>7774.94</v>
      </c>
      <c r="I589" s="2">
        <v>2971.9960000000001</v>
      </c>
      <c r="L589" s="2">
        <v>2434.5920000000001</v>
      </c>
      <c r="M589" s="2">
        <v>2836.6840000000002</v>
      </c>
    </row>
    <row r="590" spans="7:13" ht="16">
      <c r="G590" s="2">
        <v>8335.9490000000005</v>
      </c>
      <c r="H590" s="2">
        <v>5357.9579999999996</v>
      </c>
      <c r="I590" s="2">
        <v>3800.7539999999999</v>
      </c>
      <c r="L590" s="2">
        <v>2776.7979999999998</v>
      </c>
      <c r="M590" s="2">
        <v>2653.37</v>
      </c>
    </row>
    <row r="591" spans="7:13" ht="16">
      <c r="G591" s="2">
        <v>8136.7759999999998</v>
      </c>
      <c r="H591" s="2">
        <v>8100.47</v>
      </c>
      <c r="I591" s="2">
        <v>4526.2870000000003</v>
      </c>
      <c r="L591" s="2">
        <v>2978.69</v>
      </c>
      <c r="M591" s="2">
        <v>2708.3049999999998</v>
      </c>
    </row>
    <row r="592" spans="7:13" ht="16">
      <c r="G592" s="2">
        <v>8450.4959999999992</v>
      </c>
      <c r="H592" s="2">
        <v>6684.0919999999996</v>
      </c>
      <c r="I592" s="2">
        <v>4170.1229999999996</v>
      </c>
      <c r="L592" s="2">
        <v>2332.2269999999999</v>
      </c>
      <c r="M592" s="2">
        <v>1188.615</v>
      </c>
    </row>
    <row r="593" spans="7:13" ht="16">
      <c r="G593" s="2">
        <v>6673.6540000000005</v>
      </c>
      <c r="H593" s="2">
        <v>5241.2889999999998</v>
      </c>
      <c r="I593" s="2">
        <v>2502.6799999999998</v>
      </c>
      <c r="L593" s="2">
        <v>3227.0120000000002</v>
      </c>
      <c r="M593" s="2">
        <v>1475.2</v>
      </c>
    </row>
    <row r="594" spans="7:13" ht="16">
      <c r="G594" s="2">
        <v>9608.3670000000002</v>
      </c>
      <c r="H594" s="2">
        <v>4532.6319999999996</v>
      </c>
      <c r="I594" s="2">
        <v>3779.4949999999999</v>
      </c>
      <c r="L594" s="2">
        <v>3637.5970000000002</v>
      </c>
      <c r="M594" s="2">
        <v>1272.896</v>
      </c>
    </row>
    <row r="595" spans="7:13" ht="16">
      <c r="G595" s="2">
        <v>5698.2420000000002</v>
      </c>
      <c r="H595" s="2">
        <v>5087.7219999999998</v>
      </c>
      <c r="I595" s="2">
        <v>3713.4209999999998</v>
      </c>
      <c r="L595" s="2">
        <v>3537.8719999999998</v>
      </c>
      <c r="M595" s="2">
        <v>1355.845</v>
      </c>
    </row>
    <row r="596" spans="7:13" ht="16">
      <c r="G596" s="2">
        <v>10114.879999999999</v>
      </c>
      <c r="H596" s="2">
        <v>5714.8919999999998</v>
      </c>
      <c r="I596" s="2">
        <v>1675.89</v>
      </c>
      <c r="L596" s="2">
        <v>3326.1860000000001</v>
      </c>
      <c r="M596" s="2">
        <v>1578.3030000000001</v>
      </c>
    </row>
    <row r="597" spans="7:13" ht="16">
      <c r="G597" s="2">
        <v>8755.723</v>
      </c>
      <c r="H597" s="2">
        <v>5271.7420000000002</v>
      </c>
      <c r="I597" s="2">
        <v>3805.9189999999999</v>
      </c>
      <c r="L597" s="2">
        <v>3510.9110000000001</v>
      </c>
      <c r="M597" s="2">
        <v>1779.8219999999999</v>
      </c>
    </row>
    <row r="598" spans="7:13" ht="16">
      <c r="G598" s="2">
        <v>6798.4</v>
      </c>
      <c r="H598" s="2">
        <v>3681.1559999999999</v>
      </c>
      <c r="I598" s="2">
        <v>3021.1509999999998</v>
      </c>
      <c r="L598" s="2">
        <v>2684.096</v>
      </c>
      <c r="M598" s="2">
        <v>1367.3050000000001</v>
      </c>
    </row>
    <row r="599" spans="7:13" ht="16">
      <c r="G599" s="2">
        <v>8408.9719999999998</v>
      </c>
      <c r="H599" s="2">
        <v>8250.5349999999999</v>
      </c>
      <c r="I599" s="2">
        <v>3226.712</v>
      </c>
      <c r="L599" s="2">
        <v>2584.7359999999999</v>
      </c>
      <c r="M599" s="2">
        <v>1362.162</v>
      </c>
    </row>
    <row r="600" spans="7:13" ht="16">
      <c r="G600" s="2">
        <v>8028.05</v>
      </c>
      <c r="H600" s="2">
        <v>5872.9939999999997</v>
      </c>
      <c r="I600" s="2">
        <v>3776.3649999999998</v>
      </c>
      <c r="L600" s="2">
        <v>2891.1930000000002</v>
      </c>
      <c r="M600" s="2">
        <v>1928.0820000000001</v>
      </c>
    </row>
    <row r="601" spans="7:13" ht="16">
      <c r="G601" s="2">
        <v>8329.9670000000006</v>
      </c>
      <c r="H601" s="2">
        <v>5318.8860000000004</v>
      </c>
      <c r="I601" s="2">
        <v>2607.6289999999999</v>
      </c>
      <c r="L601" s="2">
        <v>2626</v>
      </c>
      <c r="M601" s="2">
        <v>1971.9880000000001</v>
      </c>
    </row>
    <row r="602" spans="7:13" ht="16">
      <c r="G602" s="2">
        <v>5455.8940000000002</v>
      </c>
      <c r="H602" s="2">
        <v>6700.0559999999996</v>
      </c>
      <c r="I602" s="2">
        <v>3014</v>
      </c>
      <c r="L602" s="2">
        <v>4028.1889999999999</v>
      </c>
      <c r="M602" s="2">
        <v>1205.742</v>
      </c>
    </row>
    <row r="603" spans="7:13" ht="16">
      <c r="G603" s="2">
        <v>8165.3680000000004</v>
      </c>
      <c r="H603" s="2">
        <v>5894.9949999999999</v>
      </c>
      <c r="I603" s="2"/>
      <c r="L603" s="2">
        <v>3694.7339999999999</v>
      </c>
      <c r="M603" s="2">
        <v>1013.367</v>
      </c>
    </row>
    <row r="604" spans="7:13" ht="16">
      <c r="G604" s="2">
        <v>9192.3289999999997</v>
      </c>
      <c r="H604" s="2">
        <v>2947.8429999999998</v>
      </c>
      <c r="I604" s="2"/>
      <c r="L604" s="2">
        <v>3786.1179999999999</v>
      </c>
      <c r="M604" s="2">
        <v>1444.6590000000001</v>
      </c>
    </row>
    <row r="605" spans="7:13" ht="16">
      <c r="G605" s="2">
        <v>6680.9110000000001</v>
      </c>
      <c r="H605" s="2">
        <v>6360.7950000000001</v>
      </c>
      <c r="I605" s="2"/>
      <c r="L605" s="2">
        <v>2790.067</v>
      </c>
      <c r="M605" s="2">
        <v>1647.1410000000001</v>
      </c>
    </row>
    <row r="606" spans="7:13" ht="16">
      <c r="G606" s="2">
        <v>5019.143</v>
      </c>
      <c r="H606" s="2">
        <v>5861.5590000000002</v>
      </c>
      <c r="I606" s="2"/>
      <c r="L606" s="2">
        <v>3831.0309999999999</v>
      </c>
      <c r="M606" s="2">
        <v>1014.8869999999999</v>
      </c>
    </row>
    <row r="607" spans="7:13" ht="16">
      <c r="G607" s="2">
        <v>7458.183</v>
      </c>
      <c r="H607" s="2">
        <v>6390.3540000000003</v>
      </c>
      <c r="I607" s="2"/>
      <c r="L607" s="2">
        <v>2968.652</v>
      </c>
      <c r="M607" s="2">
        <v>883.12</v>
      </c>
    </row>
    <row r="608" spans="7:13" ht="16">
      <c r="G608" s="2">
        <v>7978.3940000000002</v>
      </c>
      <c r="H608" s="2">
        <v>4235.6040000000003</v>
      </c>
      <c r="I608" s="2"/>
      <c r="L608" s="2">
        <v>2558.2289999999998</v>
      </c>
      <c r="M608" s="2">
        <v>1042.5920000000001</v>
      </c>
    </row>
    <row r="609" spans="7:13" ht="16">
      <c r="G609" s="2">
        <v>6366.527</v>
      </c>
      <c r="H609" s="2">
        <v>6392.8940000000002</v>
      </c>
      <c r="I609" s="2"/>
      <c r="L609" s="2">
        <v>2854.5650000000001</v>
      </c>
      <c r="M609" s="2">
        <v>1416.0239999999999</v>
      </c>
    </row>
    <row r="610" spans="7:13" ht="16">
      <c r="G610" s="2">
        <v>6044.3710000000001</v>
      </c>
      <c r="H610" s="2">
        <v>4973.366</v>
      </c>
      <c r="I610" s="2"/>
      <c r="L610" s="2">
        <v>2205.6289999999999</v>
      </c>
      <c r="M610" s="2">
        <v>1102.9169999999999</v>
      </c>
    </row>
    <row r="611" spans="7:13" ht="16">
      <c r="G611" s="2">
        <v>7506.3940000000002</v>
      </c>
      <c r="H611" s="2">
        <v>6684.2550000000001</v>
      </c>
      <c r="I611" s="2"/>
      <c r="L611" s="2">
        <v>2694.9490000000001</v>
      </c>
      <c r="M611" s="2">
        <v>1504.7470000000001</v>
      </c>
    </row>
    <row r="612" spans="7:13" ht="16">
      <c r="G612" s="2">
        <v>11409.04</v>
      </c>
      <c r="H612" s="2">
        <v>4999.7150000000001</v>
      </c>
      <c r="I612" s="2"/>
      <c r="L612" s="2">
        <v>2361.5630000000001</v>
      </c>
      <c r="M612" s="2">
        <v>1190.5429999999999</v>
      </c>
    </row>
    <row r="613" spans="7:13" ht="16">
      <c r="G613" s="2">
        <v>5870.79</v>
      </c>
      <c r="H613" s="2">
        <v>4511.6670000000004</v>
      </c>
      <c r="I613" s="2"/>
      <c r="L613" s="2">
        <v>2482.6689999999999</v>
      </c>
      <c r="M613" s="2">
        <v>1542.4590000000001</v>
      </c>
    </row>
    <row r="614" spans="7:13" ht="16">
      <c r="G614" s="2">
        <v>9873.6080000000002</v>
      </c>
      <c r="H614" s="2">
        <v>5262.8429999999998</v>
      </c>
      <c r="I614" s="2"/>
      <c r="L614" s="2">
        <v>3561.5329999999999</v>
      </c>
      <c r="M614" s="2">
        <v>1183.385</v>
      </c>
    </row>
    <row r="615" spans="7:13" ht="16">
      <c r="G615" s="2">
        <v>6474.2839999999997</v>
      </c>
      <c r="H615" s="2">
        <v>6232.2849999999999</v>
      </c>
      <c r="I615" s="2"/>
      <c r="L615" s="2">
        <v>2292.6999999999998</v>
      </c>
      <c r="M615" s="2">
        <v>2307.9319999999998</v>
      </c>
    </row>
    <row r="616" spans="7:13" ht="16">
      <c r="G616" s="2">
        <v>8040.4139999999998</v>
      </c>
      <c r="H616" s="2">
        <v>4971.3909999999996</v>
      </c>
      <c r="I616" s="2"/>
      <c r="L616" s="2">
        <v>2647.4650000000001</v>
      </c>
      <c r="M616" s="2">
        <v>1519.9690000000001</v>
      </c>
    </row>
    <row r="617" spans="7:13" ht="16">
      <c r="G617" s="2">
        <v>6792.9539999999997</v>
      </c>
      <c r="H617" s="2">
        <v>4593.6409999999996</v>
      </c>
      <c r="I617" s="2"/>
      <c r="L617" s="2">
        <v>2748.806</v>
      </c>
      <c r="M617" s="2">
        <v>2768.431</v>
      </c>
    </row>
    <row r="618" spans="7:13" ht="16">
      <c r="G618" s="2">
        <v>6801.9</v>
      </c>
      <c r="H618" s="2">
        <v>6102.1959999999999</v>
      </c>
      <c r="I618" s="2"/>
      <c r="L618" s="2">
        <v>3416.5349999999999</v>
      </c>
      <c r="M618" s="2">
        <v>3657.1210000000001</v>
      </c>
    </row>
    <row r="619" spans="7:13" ht="16">
      <c r="G619" s="2">
        <v>8975.7900000000009</v>
      </c>
      <c r="H619" s="2">
        <v>3265.2649999999999</v>
      </c>
      <c r="I619" s="2"/>
      <c r="L619" s="2">
        <v>2096.0819999999999</v>
      </c>
      <c r="M619" s="2">
        <v>2428.9169999999999</v>
      </c>
    </row>
    <row r="620" spans="7:13" ht="16">
      <c r="G620" s="2">
        <v>10615.68</v>
      </c>
      <c r="H620" s="2">
        <v>1340.5540000000001</v>
      </c>
      <c r="I620" s="2"/>
      <c r="L620" s="2">
        <v>1748.0840000000001</v>
      </c>
      <c r="M620" s="2">
        <v>2234.5920000000001</v>
      </c>
    </row>
    <row r="621" spans="7:13" ht="16">
      <c r="G621" s="2">
        <v>8982.1610000000001</v>
      </c>
      <c r="H621" s="2">
        <v>3118.4540000000002</v>
      </c>
      <c r="I621" s="2"/>
      <c r="L621" s="2">
        <v>1838.6030000000001</v>
      </c>
      <c r="M621" s="2">
        <v>3221.5430000000001</v>
      </c>
    </row>
    <row r="622" spans="7:13" ht="16">
      <c r="G622" s="2">
        <v>8680.5239999999994</v>
      </c>
      <c r="H622" s="2">
        <v>5523.9870000000001</v>
      </c>
      <c r="I622" s="2"/>
      <c r="L622" s="2">
        <v>2317.1590000000001</v>
      </c>
      <c r="M622" s="2">
        <v>2567.1999999999998</v>
      </c>
    </row>
    <row r="623" spans="7:13" ht="16">
      <c r="G623" s="2">
        <v>7756.0919999999996</v>
      </c>
      <c r="H623" s="2">
        <v>5419.7510000000002</v>
      </c>
      <c r="I623" s="2"/>
      <c r="L623" s="2">
        <v>1738.886</v>
      </c>
      <c r="M623" s="2">
        <v>2346.17</v>
      </c>
    </row>
    <row r="624" spans="7:13" ht="16">
      <c r="G624" s="2">
        <v>9397.9330000000009</v>
      </c>
      <c r="H624" s="2">
        <v>7291.7139999999999</v>
      </c>
      <c r="I624" s="2"/>
      <c r="L624" s="2">
        <v>2138.2860000000001</v>
      </c>
      <c r="M624" s="2">
        <v>3074.2779999999998</v>
      </c>
    </row>
    <row r="625" spans="7:13" ht="16">
      <c r="G625" s="2">
        <v>9294.7520000000004</v>
      </c>
      <c r="H625" s="2">
        <v>7088.799</v>
      </c>
      <c r="I625" s="2"/>
      <c r="L625" s="2">
        <v>2203.1060000000002</v>
      </c>
      <c r="M625" s="2">
        <v>2964.9119999999998</v>
      </c>
    </row>
    <row r="626" spans="7:13" ht="16">
      <c r="G626" s="2">
        <v>9152.723</v>
      </c>
      <c r="H626" s="2">
        <v>4252.4319999999998</v>
      </c>
      <c r="I626" s="2"/>
      <c r="L626" s="2">
        <v>2337.7249999999999</v>
      </c>
      <c r="M626" s="2">
        <v>1780.492</v>
      </c>
    </row>
    <row r="627" spans="7:13" ht="16">
      <c r="G627" s="2">
        <v>8180.01</v>
      </c>
      <c r="H627" s="2">
        <v>4491.0789999999997</v>
      </c>
      <c r="I627" s="2"/>
      <c r="L627" s="2">
        <v>2515.076</v>
      </c>
      <c r="M627" s="2">
        <v>2528.3539999999998</v>
      </c>
    </row>
    <row r="628" spans="7:13" ht="16">
      <c r="G628" s="2">
        <v>9219.1550000000007</v>
      </c>
      <c r="H628" s="2">
        <v>5539.5119999999997</v>
      </c>
      <c r="I628" s="2"/>
      <c r="L628" s="2">
        <v>2343.2820000000002</v>
      </c>
      <c r="M628" s="2">
        <v>3062.1239999999998</v>
      </c>
    </row>
    <row r="629" spans="7:13" ht="16">
      <c r="G629" s="2">
        <v>8337.1669999999995</v>
      </c>
      <c r="H629" s="2">
        <v>5867.33</v>
      </c>
      <c r="I629" s="2"/>
      <c r="L629" s="2">
        <v>1649.9069999999999</v>
      </c>
      <c r="M629" s="2">
        <v>3279.9</v>
      </c>
    </row>
    <row r="630" spans="7:13" ht="16">
      <c r="G630" s="2">
        <v>8779.0499999999993</v>
      </c>
      <c r="H630" s="2">
        <v>6176.93</v>
      </c>
      <c r="I630" s="2"/>
      <c r="L630" s="2">
        <v>1716.355</v>
      </c>
      <c r="M630" s="2">
        <v>2542.6990000000001</v>
      </c>
    </row>
    <row r="631" spans="7:13" ht="16">
      <c r="G631" s="2">
        <v>9672.9879999999994</v>
      </c>
      <c r="H631" s="2">
        <v>5185.4319999999998</v>
      </c>
      <c r="I631" s="2"/>
      <c r="L631" s="2">
        <v>1649.1379999999999</v>
      </c>
      <c r="M631" s="2">
        <v>2155.7629999999999</v>
      </c>
    </row>
    <row r="632" spans="7:13" ht="16">
      <c r="G632" s="2">
        <v>8564.4779999999992</v>
      </c>
      <c r="H632" s="2">
        <v>4769.9189999999999</v>
      </c>
      <c r="I632" s="2"/>
      <c r="L632" s="2">
        <v>2037.7739999999999</v>
      </c>
      <c r="M632" s="2">
        <v>2693.4209999999998</v>
      </c>
    </row>
    <row r="633" spans="7:13" ht="16">
      <c r="G633" s="2">
        <v>9211.9259999999995</v>
      </c>
      <c r="H633" s="2">
        <v>4419.3490000000002</v>
      </c>
      <c r="I633" s="2"/>
      <c r="L633" s="2">
        <v>2151.4740000000002</v>
      </c>
      <c r="M633" s="2">
        <v>2406.9920000000002</v>
      </c>
    </row>
    <row r="634" spans="7:13" ht="16">
      <c r="G634" s="2">
        <v>4547.0240000000003</v>
      </c>
      <c r="H634" s="2">
        <v>4621.8159999999998</v>
      </c>
      <c r="I634" s="2"/>
      <c r="L634" s="2">
        <v>1900.8710000000001</v>
      </c>
      <c r="M634" s="2">
        <v>2169.0279999999998</v>
      </c>
    </row>
    <row r="635" spans="7:13" ht="16">
      <c r="G635" s="2">
        <v>8202.3420000000006</v>
      </c>
      <c r="H635" s="2">
        <v>5096.4440000000004</v>
      </c>
      <c r="I635" s="2"/>
      <c r="L635" s="2">
        <v>2388.7109999999998</v>
      </c>
      <c r="M635" s="2">
        <v>2031.624</v>
      </c>
    </row>
    <row r="636" spans="7:13" ht="16">
      <c r="G636" s="2">
        <v>7081.759</v>
      </c>
      <c r="H636" s="2">
        <v>4834.1869999999999</v>
      </c>
      <c r="I636" s="2"/>
      <c r="L636" s="2">
        <v>2569.1610000000001</v>
      </c>
      <c r="M636" s="2">
        <v>3307.8110000000001</v>
      </c>
    </row>
    <row r="637" spans="7:13" ht="16">
      <c r="G637" s="2">
        <v>5649.1120000000001</v>
      </c>
      <c r="H637" s="2">
        <v>5833.4390000000003</v>
      </c>
      <c r="I637" s="2"/>
      <c r="L637" s="2">
        <v>1653.752</v>
      </c>
      <c r="M637" s="2">
        <v>3079.8560000000002</v>
      </c>
    </row>
    <row r="638" spans="7:13" ht="16">
      <c r="G638" s="2">
        <v>5960.8419999999996</v>
      </c>
      <c r="H638" s="2">
        <v>4372.5630000000001</v>
      </c>
      <c r="I638" s="2"/>
      <c r="L638" s="2">
        <v>3436.7020000000002</v>
      </c>
      <c r="M638" s="2">
        <v>2119.183</v>
      </c>
    </row>
    <row r="639" spans="7:13" ht="16">
      <c r="G639" s="2">
        <v>3384.442</v>
      </c>
      <c r="H639" s="2">
        <v>4063.1439999999998</v>
      </c>
      <c r="I639" s="2"/>
      <c r="L639" s="2">
        <v>4311.63</v>
      </c>
      <c r="M639" s="2">
        <v>2368.7849999999999</v>
      </c>
    </row>
    <row r="640" spans="7:13" ht="16">
      <c r="G640" s="2">
        <v>5218.0280000000002</v>
      </c>
      <c r="H640" s="2">
        <v>4717.4669999999996</v>
      </c>
      <c r="I640" s="2"/>
      <c r="L640" s="2">
        <v>2682.0140000000001</v>
      </c>
      <c r="M640" s="2">
        <v>2768.8589999999999</v>
      </c>
    </row>
    <row r="641" spans="7:13" ht="16">
      <c r="G641" s="2">
        <v>5355.1509999999998</v>
      </c>
      <c r="H641" s="2">
        <v>4503.0280000000002</v>
      </c>
      <c r="I641" s="2"/>
      <c r="L641" s="2">
        <v>3432.96</v>
      </c>
      <c r="M641" s="2">
        <v>2520.038</v>
      </c>
    </row>
    <row r="642" spans="7:13" ht="16">
      <c r="G642" s="2">
        <v>6225.8109999999997</v>
      </c>
      <c r="H642" s="2">
        <v>3981.7280000000001</v>
      </c>
      <c r="I642" s="2"/>
      <c r="L642" s="2">
        <v>3806.69</v>
      </c>
      <c r="M642" s="2">
        <v>2854.817</v>
      </c>
    </row>
    <row r="643" spans="7:13" ht="16">
      <c r="G643" s="2">
        <v>7155.5709999999999</v>
      </c>
      <c r="H643" s="2">
        <v>4059.2510000000002</v>
      </c>
      <c r="I643" s="2"/>
      <c r="L643" s="2">
        <v>2413.0189999999998</v>
      </c>
      <c r="M643" s="2">
        <v>2355.5529999999999</v>
      </c>
    </row>
    <row r="644" spans="7:13" ht="16">
      <c r="G644" s="2">
        <v>5010.2969999999996</v>
      </c>
      <c r="H644" s="2">
        <v>5136.7280000000001</v>
      </c>
      <c r="I644" s="2"/>
      <c r="L644" s="2">
        <v>1646</v>
      </c>
      <c r="M644" s="2">
        <v>2532.8249999999998</v>
      </c>
    </row>
    <row r="645" spans="7:13" ht="16">
      <c r="G645" s="2">
        <v>4202.3270000000002</v>
      </c>
      <c r="H645" s="2">
        <v>4695.3389999999999</v>
      </c>
      <c r="I645" s="2"/>
      <c r="L645" s="2">
        <v>2692.6080000000002</v>
      </c>
      <c r="M645" s="2">
        <v>4431.0820000000003</v>
      </c>
    </row>
    <row r="646" spans="7:13" ht="16">
      <c r="G646" s="2">
        <v>6120.7179999999998</v>
      </c>
      <c r="H646" s="2">
        <v>3319.8420000000001</v>
      </c>
      <c r="I646" s="2"/>
      <c r="L646" s="2">
        <v>3800.3760000000002</v>
      </c>
      <c r="M646" s="2">
        <v>3284.9209999999998</v>
      </c>
    </row>
    <row r="647" spans="7:13" ht="16">
      <c r="G647" s="2">
        <v>5499.3109999999997</v>
      </c>
      <c r="H647" s="2">
        <v>3669.1970000000001</v>
      </c>
      <c r="I647" s="2"/>
      <c r="L647" s="2">
        <v>3479.6930000000002</v>
      </c>
      <c r="M647" s="2">
        <v>2363.4459999999999</v>
      </c>
    </row>
    <row r="648" spans="7:13" ht="16">
      <c r="G648" s="2">
        <v>5430.259</v>
      </c>
      <c r="H648" s="2">
        <v>3779.9250000000002</v>
      </c>
      <c r="I648" s="2"/>
      <c r="L648" s="2">
        <v>4393.6170000000002</v>
      </c>
      <c r="M648" s="2">
        <v>2625.759</v>
      </c>
    </row>
    <row r="649" spans="7:13" ht="16">
      <c r="G649" s="2">
        <v>4730.6909999999998</v>
      </c>
      <c r="H649" s="2">
        <v>3263.1559999999999</v>
      </c>
      <c r="I649" s="2"/>
      <c r="L649" s="2">
        <v>4269.0969999999998</v>
      </c>
      <c r="M649" s="2">
        <v>2702.94</v>
      </c>
    </row>
    <row r="650" spans="7:13" ht="16">
      <c r="G650" s="2">
        <v>5166.0280000000002</v>
      </c>
      <c r="H650" s="2">
        <v>3281.9059999999999</v>
      </c>
      <c r="I650" s="2"/>
      <c r="L650" s="2">
        <v>2864.547</v>
      </c>
      <c r="M650" s="2">
        <v>2360.5210000000002</v>
      </c>
    </row>
    <row r="651" spans="7:13" ht="16">
      <c r="G651" s="2">
        <v>6358.826</v>
      </c>
      <c r="H651" s="2">
        <v>3401.502</v>
      </c>
      <c r="I651" s="2"/>
      <c r="L651" s="2">
        <v>2739.1680000000001</v>
      </c>
      <c r="M651" s="2">
        <v>2183.663</v>
      </c>
    </row>
    <row r="652" spans="7:13" ht="16">
      <c r="G652" s="2">
        <v>3522.665</v>
      </c>
      <c r="H652" s="2">
        <v>4173.2510000000002</v>
      </c>
      <c r="I652" s="2"/>
      <c r="L652" s="2">
        <v>4065.194</v>
      </c>
      <c r="M652" s="2">
        <v>1996.7139999999999</v>
      </c>
    </row>
    <row r="653" spans="7:13" ht="16">
      <c r="G653" s="2">
        <v>4800.9449999999997</v>
      </c>
      <c r="H653" s="2"/>
      <c r="I653" s="2"/>
      <c r="L653" s="2">
        <v>3096.7449999999999</v>
      </c>
      <c r="M653" s="2">
        <v>2599.904</v>
      </c>
    </row>
    <row r="654" spans="7:13" ht="16">
      <c r="G654" s="2">
        <v>4888.3500000000004</v>
      </c>
      <c r="H654" s="2"/>
      <c r="I654" s="2"/>
      <c r="L654" s="2">
        <v>2154.0859999999998</v>
      </c>
      <c r="M654" s="2">
        <v>2168.0219999999999</v>
      </c>
    </row>
    <row r="655" spans="7:13" ht="16">
      <c r="G655" s="2">
        <v>6684.0649999999996</v>
      </c>
      <c r="H655" s="2"/>
      <c r="I655" s="2"/>
      <c r="L655" s="2">
        <v>2747.6889999999999</v>
      </c>
      <c r="M655" s="2">
        <v>2498.7649999999999</v>
      </c>
    </row>
    <row r="656" spans="7:13" ht="16">
      <c r="G656" s="2">
        <v>5375.3149999999996</v>
      </c>
      <c r="H656" s="2"/>
      <c r="I656" s="2"/>
      <c r="L656" s="2">
        <v>4059.009</v>
      </c>
      <c r="M656" s="2">
        <v>2064.127</v>
      </c>
    </row>
    <row r="657" spans="7:13" ht="16">
      <c r="G657" s="2">
        <v>6010.9470000000001</v>
      </c>
      <c r="H657" s="2"/>
      <c r="I657" s="2"/>
      <c r="L657" s="2">
        <v>2656.0079999999998</v>
      </c>
      <c r="M657" s="2">
        <v>2365.27</v>
      </c>
    </row>
    <row r="658" spans="7:13" ht="16">
      <c r="G658" s="2">
        <v>8483.3359999999993</v>
      </c>
      <c r="H658" s="2"/>
      <c r="I658" s="2"/>
      <c r="L658" s="2">
        <v>2219.8409999999999</v>
      </c>
      <c r="M658" s="2">
        <v>2804.6</v>
      </c>
    </row>
    <row r="659" spans="7:13" ht="16">
      <c r="G659" s="2">
        <v>9294.2759999999998</v>
      </c>
      <c r="H659" s="2"/>
      <c r="I659" s="2"/>
      <c r="L659" s="2">
        <v>2683.9189999999999</v>
      </c>
      <c r="M659" s="2">
        <v>2143.2979999999998</v>
      </c>
    </row>
    <row r="660" spans="7:13" ht="16">
      <c r="G660" s="2">
        <v>6549.951</v>
      </c>
      <c r="H660" s="2"/>
      <c r="I660" s="2"/>
      <c r="L660" s="2">
        <v>2361.9830000000002</v>
      </c>
      <c r="M660" s="2">
        <v>2414.2139999999999</v>
      </c>
    </row>
    <row r="661" spans="7:13" ht="16">
      <c r="G661" s="2">
        <v>6919.665</v>
      </c>
      <c r="H661" s="2"/>
      <c r="I661" s="2"/>
      <c r="L661" s="2">
        <v>2469.9720000000002</v>
      </c>
      <c r="M661" s="2">
        <v>1936.6489999999999</v>
      </c>
    </row>
    <row r="662" spans="7:13" ht="16">
      <c r="G662" s="2">
        <v>7475.2359999999999</v>
      </c>
      <c r="H662" s="2"/>
      <c r="I662" s="2"/>
      <c r="L662" s="2">
        <v>2214.6419999999998</v>
      </c>
      <c r="M662" s="2">
        <v>2024.1479999999999</v>
      </c>
    </row>
    <row r="663" spans="7:13" ht="16">
      <c r="G663" s="2">
        <v>6814.0879999999997</v>
      </c>
      <c r="H663" s="2"/>
      <c r="I663" s="2"/>
      <c r="L663" s="2">
        <v>2792.9490000000001</v>
      </c>
      <c r="M663" s="2">
        <v>2745.951</v>
      </c>
    </row>
    <row r="664" spans="7:13" ht="16">
      <c r="G664" s="2">
        <v>9963.8739999999998</v>
      </c>
      <c r="H664" s="2"/>
      <c r="I664" s="2"/>
      <c r="L664" s="2">
        <v>2872.6840000000002</v>
      </c>
      <c r="M664" s="2">
        <v>2518.2440000000001</v>
      </c>
    </row>
    <row r="665" spans="7:13" ht="16">
      <c r="G665" s="2">
        <v>5910.5590000000002</v>
      </c>
      <c r="H665" s="2"/>
      <c r="I665" s="2"/>
      <c r="L665" s="2">
        <v>2962.681</v>
      </c>
      <c r="M665" s="2">
        <v>3200.25</v>
      </c>
    </row>
    <row r="666" spans="7:13" ht="16">
      <c r="G666" s="2">
        <v>7113.13</v>
      </c>
      <c r="H666" s="2"/>
      <c r="I666" s="2"/>
      <c r="L666" s="2">
        <v>2161.5050000000001</v>
      </c>
      <c r="M666" s="2">
        <v>3813.0120000000002</v>
      </c>
    </row>
    <row r="667" spans="7:13" ht="16">
      <c r="G667" s="2">
        <v>6904.473</v>
      </c>
      <c r="H667" s="2"/>
      <c r="I667" s="2"/>
      <c r="L667" s="2">
        <v>2586.3359999999998</v>
      </c>
      <c r="M667" s="2">
        <v>2766.1080000000002</v>
      </c>
    </row>
    <row r="668" spans="7:13" ht="16">
      <c r="G668" s="2">
        <v>6760.1450000000004</v>
      </c>
      <c r="H668" s="2"/>
      <c r="I668" s="2"/>
      <c r="L668" s="2">
        <v>3160.78</v>
      </c>
      <c r="M668" s="2">
        <v>2676.4920000000002</v>
      </c>
    </row>
    <row r="669" spans="7:13" ht="16">
      <c r="G669" s="2">
        <v>6777.2309999999998</v>
      </c>
      <c r="H669" s="2"/>
      <c r="I669" s="2"/>
      <c r="L669" s="2">
        <v>2848.5479999999998</v>
      </c>
      <c r="M669" s="2">
        <v>2950.7919999999999</v>
      </c>
    </row>
    <row r="670" spans="7:13" ht="16">
      <c r="G670" s="2">
        <v>7422.0550000000003</v>
      </c>
      <c r="H670" s="2"/>
      <c r="I670" s="2"/>
      <c r="L670" s="2">
        <v>2317.366</v>
      </c>
      <c r="M670" s="2">
        <v>3516.19</v>
      </c>
    </row>
    <row r="671" spans="7:13" ht="16">
      <c r="G671" s="2">
        <v>4019.58</v>
      </c>
      <c r="H671" s="2"/>
      <c r="I671" s="2"/>
      <c r="L671" s="2">
        <v>3177.337</v>
      </c>
      <c r="M671" s="2">
        <v>2504.587</v>
      </c>
    </row>
    <row r="672" spans="7:13" ht="16">
      <c r="G672" s="2">
        <v>6200.6710000000003</v>
      </c>
      <c r="H672" s="2"/>
      <c r="I672" s="2"/>
      <c r="L672" s="2">
        <v>2814.7620000000002</v>
      </c>
      <c r="M672" s="2">
        <v>2667.183</v>
      </c>
    </row>
    <row r="673" spans="7:13" ht="16">
      <c r="G673" s="2">
        <v>6697.7920000000004</v>
      </c>
      <c r="H673" s="2"/>
      <c r="I673" s="2"/>
      <c r="L673" s="2">
        <v>2910.3310000000001</v>
      </c>
      <c r="M673" s="2">
        <v>2262.9319999999998</v>
      </c>
    </row>
    <row r="674" spans="7:13" ht="16">
      <c r="G674" s="2">
        <v>7862.8180000000002</v>
      </c>
      <c r="H674" s="2"/>
      <c r="I674" s="2"/>
      <c r="L674" s="2">
        <v>3043.3649999999998</v>
      </c>
      <c r="M674" s="2">
        <v>3148.4380000000001</v>
      </c>
    </row>
    <row r="675" spans="7:13" ht="16">
      <c r="G675" s="2">
        <v>9664.6990000000005</v>
      </c>
      <c r="H675" s="2"/>
      <c r="I675" s="2"/>
      <c r="L675" s="2">
        <v>3043.259</v>
      </c>
      <c r="M675" s="2">
        <v>1877.0619999999999</v>
      </c>
    </row>
    <row r="676" spans="7:13" ht="16">
      <c r="G676" s="2">
        <v>7664.8630000000003</v>
      </c>
      <c r="H676" s="2"/>
      <c r="I676" s="2"/>
      <c r="L676" s="2">
        <v>3427.7739999999999</v>
      </c>
      <c r="M676" s="2">
        <v>2153.6570000000002</v>
      </c>
    </row>
    <row r="677" spans="7:13" ht="16">
      <c r="G677" s="2">
        <v>6631.8980000000001</v>
      </c>
      <c r="H677" s="2"/>
      <c r="I677" s="2"/>
      <c r="L677" s="2">
        <v>2990.1010000000001</v>
      </c>
      <c r="M677" s="2">
        <v>2815.308</v>
      </c>
    </row>
    <row r="678" spans="7:13" ht="16">
      <c r="G678" s="2">
        <v>8761.9210000000003</v>
      </c>
      <c r="H678" s="2"/>
      <c r="I678" s="2"/>
      <c r="L678" s="2">
        <v>2926.8620000000001</v>
      </c>
      <c r="M678" s="2">
        <v>3622.9229999999998</v>
      </c>
    </row>
    <row r="679" spans="7:13" ht="16">
      <c r="G679" s="2">
        <v>8961.36</v>
      </c>
      <c r="H679" s="2"/>
      <c r="I679" s="2"/>
      <c r="L679" s="2">
        <v>2277.538</v>
      </c>
      <c r="M679" s="2">
        <v>2338.0349999999999</v>
      </c>
    </row>
    <row r="680" spans="7:13" ht="16">
      <c r="G680" s="2">
        <v>9152.6149999999998</v>
      </c>
      <c r="H680" s="2"/>
      <c r="I680" s="2"/>
      <c r="L680" s="2">
        <v>2987.3180000000002</v>
      </c>
      <c r="M680" s="2">
        <v>2310.5230000000001</v>
      </c>
    </row>
    <row r="681" spans="7:13" ht="16">
      <c r="G681" s="2">
        <v>6259.9830000000002</v>
      </c>
      <c r="H681" s="2"/>
      <c r="I681" s="2"/>
      <c r="L681" s="2">
        <v>3414.7469999999998</v>
      </c>
      <c r="M681" s="2">
        <v>2720.828</v>
      </c>
    </row>
    <row r="682" spans="7:13" ht="16">
      <c r="G682" s="2">
        <v>5796.2489999999998</v>
      </c>
      <c r="H682" s="2"/>
      <c r="I682" s="2"/>
      <c r="L682" s="2">
        <v>2862.4270000000001</v>
      </c>
      <c r="M682" s="2">
        <v>3230.4430000000002</v>
      </c>
    </row>
    <row r="683" spans="7:13" ht="16">
      <c r="G683" s="2">
        <v>6338.3379999999997</v>
      </c>
      <c r="H683" s="2"/>
      <c r="I683" s="2"/>
      <c r="L683" s="2">
        <v>3548.7379999999998</v>
      </c>
      <c r="M683" s="2">
        <v>2823.1840000000002</v>
      </c>
    </row>
    <row r="684" spans="7:13" ht="16">
      <c r="G684" s="2">
        <v>7557.4589999999998</v>
      </c>
      <c r="H684" s="2"/>
      <c r="I684" s="2"/>
      <c r="L684" s="2">
        <v>2784.0569999999998</v>
      </c>
      <c r="M684" s="2">
        <v>2718.34</v>
      </c>
    </row>
    <row r="685" spans="7:13" ht="16">
      <c r="G685" s="2">
        <v>6667.9949999999999</v>
      </c>
      <c r="H685" s="2"/>
      <c r="I685" s="2"/>
      <c r="L685" s="2">
        <v>3064.2849999999999</v>
      </c>
      <c r="M685" s="2">
        <v>2728.7669999999998</v>
      </c>
    </row>
    <row r="686" spans="7:13" ht="16">
      <c r="G686" s="2">
        <v>5759.0879999999997</v>
      </c>
      <c r="H686" s="2"/>
      <c r="I686" s="2"/>
      <c r="L686" s="2">
        <v>2836.6889999999999</v>
      </c>
      <c r="M686" s="2">
        <v>2807.9540000000002</v>
      </c>
    </row>
    <row r="687" spans="7:13" ht="16">
      <c r="G687" s="2">
        <v>5432.3710000000001</v>
      </c>
      <c r="H687" s="2"/>
      <c r="I687" s="2"/>
      <c r="L687" s="2">
        <v>2930.4059999999999</v>
      </c>
      <c r="M687" s="2">
        <v>2722.3490000000002</v>
      </c>
    </row>
    <row r="688" spans="7:13" ht="16">
      <c r="G688" s="2">
        <v>7375.8530000000001</v>
      </c>
      <c r="H688" s="2"/>
      <c r="I688" s="2"/>
      <c r="L688" s="2">
        <v>3378.33</v>
      </c>
      <c r="M688" s="2">
        <v>2942.39</v>
      </c>
    </row>
    <row r="689" spans="7:13" ht="16">
      <c r="G689" s="2">
        <v>5640.1120000000001</v>
      </c>
      <c r="H689" s="2"/>
      <c r="I689" s="2"/>
      <c r="L689" s="2">
        <v>2237.6950000000002</v>
      </c>
      <c r="M689" s="2">
        <v>2782.0659999999998</v>
      </c>
    </row>
    <row r="690" spans="7:13" ht="16">
      <c r="G690" s="2">
        <v>6692.6989999999996</v>
      </c>
      <c r="H690" s="2"/>
      <c r="I690" s="2"/>
      <c r="L690" s="2">
        <v>2292.2109999999998</v>
      </c>
      <c r="M690" s="2"/>
    </row>
    <row r="691" spans="7:13" ht="16">
      <c r="G691" s="2">
        <v>5285.009</v>
      </c>
      <c r="H691" s="2"/>
      <c r="I691" s="2"/>
      <c r="L691" s="2">
        <v>2632.5680000000002</v>
      </c>
      <c r="M691" s="2"/>
    </row>
    <row r="692" spans="7:13" ht="16">
      <c r="G692" s="2">
        <v>5334.5209999999997</v>
      </c>
      <c r="H692" s="2"/>
      <c r="I692" s="2"/>
      <c r="L692" s="2">
        <v>2518.2199999999998</v>
      </c>
      <c r="M692" s="2"/>
    </row>
    <row r="693" spans="7:13" ht="16">
      <c r="G693" s="2">
        <v>5318.8959999999997</v>
      </c>
      <c r="H693" s="2"/>
      <c r="I693" s="2"/>
      <c r="L693" s="2">
        <v>1972.5329999999999</v>
      </c>
      <c r="M693" s="2"/>
    </row>
    <row r="694" spans="7:13" ht="16">
      <c r="G694" s="2">
        <v>5568.402</v>
      </c>
      <c r="H694" s="2"/>
      <c r="I694" s="2"/>
      <c r="L694" s="2">
        <v>2215.9839999999999</v>
      </c>
      <c r="M694" s="2"/>
    </row>
    <row r="695" spans="7:13" ht="16">
      <c r="G695" s="2">
        <v>5831.6019999999999</v>
      </c>
      <c r="H695" s="2"/>
      <c r="I695" s="2"/>
      <c r="L695" s="2">
        <v>2612</v>
      </c>
      <c r="M695" s="2"/>
    </row>
    <row r="696" spans="7:13" ht="16">
      <c r="G696" s="2">
        <v>5552.076</v>
      </c>
      <c r="H696" s="2"/>
      <c r="I696" s="2"/>
      <c r="L696" s="2">
        <v>2943.7759999999998</v>
      </c>
      <c r="M696" s="2"/>
    </row>
    <row r="697" spans="7:13" ht="16">
      <c r="G697" s="2">
        <v>6833.39</v>
      </c>
      <c r="H697" s="2"/>
      <c r="I697" s="2"/>
      <c r="L697" s="2">
        <v>2051.3020000000001</v>
      </c>
      <c r="M697" s="2"/>
    </row>
    <row r="698" spans="7:13" ht="16">
      <c r="G698" s="2">
        <v>7028.0119999999997</v>
      </c>
      <c r="H698" s="2"/>
      <c r="I698" s="2"/>
      <c r="L698" s="2">
        <v>2069.5070000000001</v>
      </c>
      <c r="M698" s="2"/>
    </row>
    <row r="699" spans="7:13" ht="16">
      <c r="G699" s="2">
        <v>5292.89</v>
      </c>
      <c r="H699" s="2"/>
      <c r="I699" s="2"/>
      <c r="L699" s="2">
        <v>2592.8000000000002</v>
      </c>
      <c r="M699" s="2"/>
    </row>
    <row r="700" spans="7:13" ht="16">
      <c r="G700" s="2">
        <v>5764.9989999999998</v>
      </c>
      <c r="H700" s="2"/>
      <c r="I700" s="2"/>
      <c r="L700" s="2">
        <v>2316.0889999999999</v>
      </c>
      <c r="M700" s="2"/>
    </row>
    <row r="701" spans="7:13" ht="16">
      <c r="G701" s="2">
        <v>5084.5829999999996</v>
      </c>
      <c r="H701" s="2"/>
      <c r="I701" s="2"/>
      <c r="L701" s="2">
        <v>2007.0530000000001</v>
      </c>
      <c r="M701" s="2"/>
    </row>
    <row r="702" spans="7:13" ht="16">
      <c r="G702" s="2">
        <v>5985.5039999999999</v>
      </c>
      <c r="H702" s="2"/>
      <c r="I702" s="2"/>
      <c r="L702" s="2">
        <v>2201.85</v>
      </c>
      <c r="M702" s="2"/>
    </row>
    <row r="703" spans="7:13" ht="16">
      <c r="G703" s="2">
        <v>5397.2709999999997</v>
      </c>
      <c r="H703" s="2"/>
      <c r="I703" s="2"/>
      <c r="L703" s="2">
        <v>2220.605</v>
      </c>
      <c r="M703" s="2"/>
    </row>
    <row r="704" spans="7:13" ht="16">
      <c r="G704" s="2">
        <v>5698.1540000000005</v>
      </c>
      <c r="H704" s="2"/>
      <c r="I704" s="2"/>
      <c r="L704" s="2">
        <v>2619.0410000000002</v>
      </c>
      <c r="M704" s="2"/>
    </row>
    <row r="705" spans="7:13" ht="16">
      <c r="G705" s="2">
        <v>6414.0929999999998</v>
      </c>
      <c r="H705" s="2"/>
      <c r="I705" s="2"/>
      <c r="L705" s="2">
        <v>2220.8589999999999</v>
      </c>
      <c r="M705" s="2"/>
    </row>
    <row r="706" spans="7:13" ht="16">
      <c r="G706" s="2">
        <v>6112.1030000000001</v>
      </c>
      <c r="H706" s="2"/>
      <c r="I706" s="2"/>
      <c r="L706" s="2">
        <v>2677.6469999999999</v>
      </c>
      <c r="M706" s="2"/>
    </row>
    <row r="707" spans="7:13" ht="16">
      <c r="G707" s="2">
        <v>6980.1120000000001</v>
      </c>
      <c r="H707" s="2"/>
      <c r="I707" s="2"/>
      <c r="L707" s="2">
        <v>2417.172</v>
      </c>
      <c r="M707" s="2"/>
    </row>
    <row r="708" spans="7:13" ht="16">
      <c r="G708" s="2">
        <v>10719.59</v>
      </c>
      <c r="H708" s="2"/>
      <c r="I708" s="2"/>
      <c r="L708" s="2">
        <v>2375.5239999999999</v>
      </c>
      <c r="M708" s="2"/>
    </row>
    <row r="709" spans="7:13" ht="16">
      <c r="G709" s="2">
        <v>12371.68</v>
      </c>
      <c r="H709" s="2"/>
      <c r="I709" s="2"/>
      <c r="L709" s="2">
        <v>2014.346</v>
      </c>
      <c r="M709" s="2"/>
    </row>
    <row r="710" spans="7:13" ht="16">
      <c r="G710" s="2">
        <v>8168.5910000000003</v>
      </c>
      <c r="H710" s="2"/>
      <c r="I710" s="2"/>
      <c r="L710" s="2">
        <v>2081.5</v>
      </c>
      <c r="M710" s="2"/>
    </row>
    <row r="711" spans="7:13" ht="16">
      <c r="G711" s="2">
        <v>9700.5300000000007</v>
      </c>
      <c r="H711" s="2"/>
      <c r="I711" s="2"/>
      <c r="L711" s="2">
        <v>2162.145</v>
      </c>
      <c r="M711" s="2"/>
    </row>
    <row r="712" spans="7:13" ht="16">
      <c r="G712" s="2">
        <v>10902.13</v>
      </c>
      <c r="H712" s="2"/>
      <c r="I712" s="2"/>
      <c r="L712" s="2">
        <v>2587.0970000000002</v>
      </c>
      <c r="M712" s="2"/>
    </row>
    <row r="713" spans="7:13" ht="16">
      <c r="G713" s="2">
        <v>11349.54</v>
      </c>
      <c r="H713" s="2"/>
      <c r="I713" s="2"/>
      <c r="L713" s="2">
        <v>2530.19</v>
      </c>
      <c r="M713" s="2"/>
    </row>
    <row r="714" spans="7:13" ht="16">
      <c r="G714" s="2">
        <v>9489.7240000000002</v>
      </c>
      <c r="H714" s="2"/>
      <c r="I714" s="2"/>
      <c r="L714" s="2">
        <v>2037.7370000000001</v>
      </c>
      <c r="M714" s="2"/>
    </row>
    <row r="715" spans="7:13" ht="16">
      <c r="G715" s="2">
        <v>7126.1490000000003</v>
      </c>
      <c r="H715" s="2"/>
      <c r="I715" s="2"/>
      <c r="L715" s="2">
        <v>2082.598</v>
      </c>
      <c r="M715" s="2"/>
    </row>
    <row r="716" spans="7:13" ht="16">
      <c r="G716" s="2">
        <v>8095.6260000000002</v>
      </c>
      <c r="H716" s="2"/>
      <c r="I716" s="2"/>
    </row>
    <row r="717" spans="7:13" ht="16">
      <c r="G717" s="2">
        <v>7640.4740000000002</v>
      </c>
      <c r="H717" s="2"/>
      <c r="I717" s="2"/>
    </row>
    <row r="718" spans="7:13" ht="16">
      <c r="G718" s="2">
        <v>6940.5969999999998</v>
      </c>
      <c r="H718" s="2"/>
      <c r="I718" s="2"/>
    </row>
    <row r="719" spans="7:13" ht="16">
      <c r="G719" s="2">
        <v>8524.6470000000008</v>
      </c>
      <c r="H719" s="2"/>
      <c r="I719" s="2"/>
    </row>
    <row r="720" spans="7:13" ht="16">
      <c r="G720" s="2">
        <v>6820.0879999999997</v>
      </c>
      <c r="H720" s="2"/>
      <c r="I720" s="2"/>
    </row>
    <row r="721" spans="7:9" ht="16">
      <c r="G721" s="2">
        <v>7964.8829999999998</v>
      </c>
      <c r="H721" s="2"/>
      <c r="I721" s="2"/>
    </row>
    <row r="722" spans="7:9" ht="16">
      <c r="G722" s="2">
        <v>8625.4060000000009</v>
      </c>
      <c r="H722" s="2"/>
      <c r="I722" s="2"/>
    </row>
    <row r="723" spans="7:9" ht="16">
      <c r="G723" s="2">
        <v>7936.5349999999999</v>
      </c>
      <c r="H723" s="2"/>
      <c r="I723" s="2"/>
    </row>
    <row r="724" spans="7:9" ht="16">
      <c r="G724" s="2">
        <v>6452.598</v>
      </c>
      <c r="H724" s="2"/>
      <c r="I724" s="2"/>
    </row>
    <row r="725" spans="7:9" ht="16">
      <c r="G725" s="2">
        <v>7974.9139999999998</v>
      </c>
      <c r="H725" s="2"/>
      <c r="I725" s="2"/>
    </row>
    <row r="726" spans="7:9" ht="16">
      <c r="G726" s="2">
        <v>8456.3549999999996</v>
      </c>
      <c r="H726" s="2"/>
      <c r="I726" s="2"/>
    </row>
    <row r="727" spans="7:9" ht="16">
      <c r="G727" s="2">
        <v>11493.6</v>
      </c>
      <c r="H727" s="2"/>
      <c r="I727" s="2"/>
    </row>
    <row r="728" spans="7:9" ht="16">
      <c r="G728" s="2">
        <v>7930.1490000000003</v>
      </c>
      <c r="H728" s="2"/>
      <c r="I728" s="2"/>
    </row>
    <row r="729" spans="7:9" ht="16">
      <c r="G729" s="2">
        <v>6739.2780000000002</v>
      </c>
      <c r="H729" s="2"/>
      <c r="I729" s="2"/>
    </row>
    <row r="730" spans="7:9" ht="16">
      <c r="G730" s="2">
        <v>8758.1</v>
      </c>
      <c r="H730" s="2"/>
      <c r="I730" s="2"/>
    </row>
    <row r="731" spans="7:9" ht="16">
      <c r="G731" s="2">
        <v>6947.4740000000002</v>
      </c>
      <c r="H731" s="2"/>
      <c r="I731" s="2"/>
    </row>
    <row r="732" spans="7:9" ht="16">
      <c r="G732" s="2">
        <v>7594.1139999999996</v>
      </c>
      <c r="H732" s="2"/>
      <c r="I732" s="2"/>
    </row>
    <row r="733" spans="7:9" ht="16">
      <c r="G733" s="2">
        <v>8427.1790000000001</v>
      </c>
      <c r="H733" s="2"/>
      <c r="I733" s="2"/>
    </row>
    <row r="734" spans="7:9" ht="16">
      <c r="G734" s="2">
        <v>9545.6</v>
      </c>
      <c r="H734" s="2"/>
      <c r="I734" s="2"/>
    </row>
    <row r="735" spans="7:9" ht="16">
      <c r="G735" s="2">
        <v>7027.2920000000004</v>
      </c>
      <c r="H735" s="2"/>
      <c r="I735" s="2"/>
    </row>
    <row r="736" spans="7:9" ht="16">
      <c r="G736" s="2">
        <v>9277.7330000000002</v>
      </c>
      <c r="H736" s="2"/>
      <c r="I736" s="2"/>
    </row>
    <row r="737" spans="7:9" ht="16">
      <c r="G737" s="2">
        <v>6943.3050000000003</v>
      </c>
      <c r="H737" s="2"/>
      <c r="I737" s="2"/>
    </row>
    <row r="738" spans="7:9" ht="16">
      <c r="G738" s="2">
        <v>7788.8029999999999</v>
      </c>
      <c r="H738" s="2"/>
      <c r="I738" s="2"/>
    </row>
    <row r="739" spans="7:9" ht="16">
      <c r="G739" s="2">
        <v>7595.6360000000004</v>
      </c>
      <c r="H739" s="2"/>
      <c r="I739" s="2"/>
    </row>
    <row r="740" spans="7:9" ht="16">
      <c r="G740" s="2">
        <v>8611.0120000000006</v>
      </c>
      <c r="H740" s="2"/>
      <c r="I740" s="2"/>
    </row>
    <row r="741" spans="7:9" ht="16">
      <c r="G741" s="2">
        <v>6282.6909999999998</v>
      </c>
      <c r="H741" s="2"/>
      <c r="I741" s="2"/>
    </row>
    <row r="742" spans="7:9" ht="16">
      <c r="G742" s="2">
        <v>8029.2039999999997</v>
      </c>
      <c r="H742" s="2"/>
      <c r="I742" s="2"/>
    </row>
    <row r="743" spans="7:9" ht="16">
      <c r="G743" s="2">
        <v>7501.1170000000002</v>
      </c>
      <c r="H743" s="2"/>
      <c r="I743" s="2"/>
    </row>
    <row r="744" spans="7:9" ht="16">
      <c r="G744" s="2">
        <v>5884.7640000000001</v>
      </c>
      <c r="H744" s="2"/>
      <c r="I744" s="2"/>
    </row>
    <row r="745" spans="7:9" ht="16">
      <c r="G745" s="2">
        <v>8546.8680000000004</v>
      </c>
      <c r="H745" s="2"/>
      <c r="I745" s="2"/>
    </row>
  </sheetData>
  <mergeCells count="3">
    <mergeCell ref="B5:D5"/>
    <mergeCell ref="G5:I5"/>
    <mergeCell ref="L5:N5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EA63-A0AC-F849-AD1B-65BCCFE45AF6}">
  <dimension ref="B9:BJ20"/>
  <sheetViews>
    <sheetView topLeftCell="W1" workbookViewId="0">
      <selection activeCell="W10" sqref="W10"/>
    </sheetView>
  </sheetViews>
  <sheetFormatPr baseColWidth="10" defaultRowHeight="15"/>
  <sheetData>
    <row r="9" spans="2:62" ht="16">
      <c r="B9" s="3"/>
      <c r="C9" s="10" t="s">
        <v>35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 t="s">
        <v>18</v>
      </c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</row>
    <row r="10" spans="2:62" ht="16">
      <c r="B10" s="5" t="s">
        <v>36</v>
      </c>
      <c r="C10" s="2">
        <v>1</v>
      </c>
      <c r="D10" s="2">
        <v>5</v>
      </c>
      <c r="E10" s="2">
        <v>5</v>
      </c>
      <c r="F10" s="2">
        <v>3</v>
      </c>
      <c r="G10" s="2">
        <v>2</v>
      </c>
      <c r="H10" s="2">
        <v>5</v>
      </c>
      <c r="I10" s="2">
        <v>2</v>
      </c>
      <c r="J10" s="2">
        <v>2</v>
      </c>
      <c r="K10" s="2">
        <v>3</v>
      </c>
      <c r="L10" s="2">
        <v>4</v>
      </c>
      <c r="M10" s="2">
        <v>4</v>
      </c>
      <c r="N10" s="2">
        <v>4</v>
      </c>
      <c r="O10" s="2">
        <v>3</v>
      </c>
      <c r="P10" s="2">
        <v>3</v>
      </c>
      <c r="Q10" s="2">
        <v>3</v>
      </c>
      <c r="R10" s="2">
        <v>3</v>
      </c>
      <c r="S10" s="2">
        <v>2</v>
      </c>
      <c r="T10" s="2">
        <v>3</v>
      </c>
      <c r="U10" s="2">
        <v>3</v>
      </c>
      <c r="V10" s="2">
        <v>7</v>
      </c>
      <c r="W10" s="2">
        <v>1</v>
      </c>
      <c r="X10" s="2">
        <v>0</v>
      </c>
      <c r="Y10" s="2">
        <v>1</v>
      </c>
      <c r="Z10" s="2">
        <v>1</v>
      </c>
      <c r="AA10" s="2">
        <v>2</v>
      </c>
      <c r="AB10" s="2">
        <v>3</v>
      </c>
      <c r="AC10" s="2">
        <v>3</v>
      </c>
      <c r="AD10" s="2">
        <v>2</v>
      </c>
      <c r="AE10" s="2">
        <v>1</v>
      </c>
      <c r="AF10" s="2">
        <v>1</v>
      </c>
      <c r="AG10" s="2">
        <v>1</v>
      </c>
      <c r="AH10" s="2">
        <v>2</v>
      </c>
      <c r="AI10" s="2">
        <v>1</v>
      </c>
      <c r="AJ10" s="2">
        <v>2</v>
      </c>
      <c r="AK10" s="2">
        <v>1</v>
      </c>
      <c r="AL10" s="2">
        <v>3</v>
      </c>
      <c r="AM10" s="2">
        <v>0</v>
      </c>
      <c r="AN10" s="2">
        <v>3</v>
      </c>
      <c r="AO10" s="2">
        <v>2</v>
      </c>
      <c r="AP10" s="2">
        <v>3</v>
      </c>
      <c r="AQ10" s="2">
        <v>1</v>
      </c>
      <c r="AR10" s="2">
        <v>3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2:62" ht="16">
      <c r="B11" s="5" t="s">
        <v>37</v>
      </c>
      <c r="C11" s="2">
        <v>4</v>
      </c>
      <c r="D11" s="2">
        <v>4</v>
      </c>
      <c r="E11" s="2">
        <v>3</v>
      </c>
      <c r="F11" s="2">
        <v>1</v>
      </c>
      <c r="G11" s="2">
        <v>2</v>
      </c>
      <c r="H11" s="2">
        <v>5</v>
      </c>
      <c r="I11" s="2">
        <v>4</v>
      </c>
      <c r="J11" s="2">
        <v>3</v>
      </c>
      <c r="K11" s="2">
        <v>3</v>
      </c>
      <c r="L11" s="2">
        <v>3</v>
      </c>
      <c r="M11" s="2">
        <v>4</v>
      </c>
      <c r="N11" s="2">
        <v>3</v>
      </c>
      <c r="O11" s="2">
        <v>2</v>
      </c>
      <c r="P11" s="2">
        <v>2</v>
      </c>
      <c r="Q11" s="2">
        <v>3</v>
      </c>
      <c r="R11" s="2">
        <v>3</v>
      </c>
      <c r="S11" s="2">
        <v>2</v>
      </c>
      <c r="T11" s="2">
        <v>2</v>
      </c>
      <c r="U11" s="2">
        <v>4</v>
      </c>
      <c r="V11" s="2">
        <v>5</v>
      </c>
      <c r="W11" s="2">
        <v>2</v>
      </c>
      <c r="X11" s="2">
        <v>0</v>
      </c>
      <c r="Y11" s="2">
        <v>3</v>
      </c>
      <c r="Z11" s="2">
        <v>1</v>
      </c>
      <c r="AA11" s="2">
        <v>0</v>
      </c>
      <c r="AB11" s="2">
        <v>2</v>
      </c>
      <c r="AC11" s="2">
        <v>0</v>
      </c>
      <c r="AD11" s="2">
        <v>2</v>
      </c>
      <c r="AE11" s="2">
        <v>2</v>
      </c>
      <c r="AF11" s="2">
        <v>3</v>
      </c>
      <c r="AG11" s="2">
        <v>1</v>
      </c>
      <c r="AH11" s="2">
        <v>3</v>
      </c>
      <c r="AI11" s="2">
        <v>3</v>
      </c>
      <c r="AJ11" s="2">
        <v>3</v>
      </c>
      <c r="AK11" s="2">
        <v>1</v>
      </c>
      <c r="AL11" s="2">
        <v>3</v>
      </c>
      <c r="AM11" s="2">
        <v>2</v>
      </c>
      <c r="AN11" s="2">
        <v>1</v>
      </c>
      <c r="AO11" s="2">
        <v>2</v>
      </c>
      <c r="AP11" s="2">
        <v>2</v>
      </c>
      <c r="AQ11" s="2">
        <v>2</v>
      </c>
      <c r="AR11" s="2">
        <v>1</v>
      </c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2:62" ht="16">
      <c r="B12" s="5" t="s">
        <v>38</v>
      </c>
      <c r="C12" s="2">
        <v>2</v>
      </c>
      <c r="D12" s="2">
        <v>3</v>
      </c>
      <c r="E12" s="2">
        <v>2</v>
      </c>
      <c r="F12" s="2">
        <v>3</v>
      </c>
      <c r="G12" s="2">
        <v>1</v>
      </c>
      <c r="H12" s="2">
        <v>4</v>
      </c>
      <c r="I12" s="2">
        <v>2</v>
      </c>
      <c r="J12" s="2">
        <v>5</v>
      </c>
      <c r="K12" s="2">
        <v>4</v>
      </c>
      <c r="L12" s="2">
        <v>4</v>
      </c>
      <c r="M12" s="2">
        <v>3</v>
      </c>
      <c r="N12" s="2">
        <v>2</v>
      </c>
      <c r="O12" s="2">
        <v>3</v>
      </c>
      <c r="P12" s="2">
        <v>2</v>
      </c>
      <c r="Q12" s="2">
        <v>3</v>
      </c>
      <c r="R12" s="2">
        <v>4</v>
      </c>
      <c r="S12" s="2">
        <v>1</v>
      </c>
      <c r="T12" s="2">
        <v>3</v>
      </c>
      <c r="U12" s="2">
        <v>2</v>
      </c>
      <c r="V12" s="2">
        <v>2</v>
      </c>
      <c r="W12" s="2">
        <v>2</v>
      </c>
      <c r="X12" s="2">
        <v>1</v>
      </c>
      <c r="Y12" s="2">
        <v>2</v>
      </c>
      <c r="Z12" s="2">
        <v>3</v>
      </c>
      <c r="AA12" s="2">
        <v>3</v>
      </c>
      <c r="AB12" s="2">
        <v>2</v>
      </c>
      <c r="AC12" s="2">
        <v>3</v>
      </c>
      <c r="AD12" s="2">
        <v>1</v>
      </c>
      <c r="AE12" s="2">
        <v>2</v>
      </c>
      <c r="AF12" s="2">
        <v>1</v>
      </c>
      <c r="AG12" s="2">
        <v>2</v>
      </c>
      <c r="AH12" s="2">
        <v>2</v>
      </c>
      <c r="AI12" s="2">
        <v>1</v>
      </c>
      <c r="AJ12" s="2">
        <v>3</v>
      </c>
      <c r="AK12" s="2">
        <v>1</v>
      </c>
      <c r="AL12" s="2">
        <v>3</v>
      </c>
      <c r="AM12" s="2">
        <v>3</v>
      </c>
      <c r="AN12" s="2">
        <v>3</v>
      </c>
      <c r="AO12" s="2">
        <v>3</v>
      </c>
      <c r="AP12" s="2">
        <v>2</v>
      </c>
      <c r="AQ12" s="2">
        <v>1</v>
      </c>
      <c r="AR12" s="2">
        <v>1</v>
      </c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2:62" ht="16">
      <c r="B13" s="5" t="s">
        <v>39</v>
      </c>
      <c r="C13" s="2">
        <v>3</v>
      </c>
      <c r="D13" s="2">
        <v>2</v>
      </c>
      <c r="E13" s="2">
        <v>2</v>
      </c>
      <c r="F13" s="2">
        <v>1</v>
      </c>
      <c r="G13" s="2">
        <v>3</v>
      </c>
      <c r="H13" s="2">
        <v>3</v>
      </c>
      <c r="I13" s="2">
        <v>3</v>
      </c>
      <c r="J13" s="2">
        <v>4</v>
      </c>
      <c r="K13" s="2">
        <v>2</v>
      </c>
      <c r="L13" s="2">
        <v>3</v>
      </c>
      <c r="M13" s="2">
        <v>4</v>
      </c>
      <c r="N13" s="2">
        <v>1</v>
      </c>
      <c r="O13" s="2">
        <v>2</v>
      </c>
      <c r="P13" s="2">
        <v>3</v>
      </c>
      <c r="Q13" s="2">
        <v>5</v>
      </c>
      <c r="R13" s="2">
        <v>4</v>
      </c>
      <c r="S13" s="2">
        <v>2</v>
      </c>
      <c r="T13" s="2">
        <v>1</v>
      </c>
      <c r="U13" s="2">
        <v>3</v>
      </c>
      <c r="V13" s="2">
        <v>2</v>
      </c>
      <c r="W13" s="2">
        <v>0</v>
      </c>
      <c r="X13" s="2">
        <v>3</v>
      </c>
      <c r="Y13" s="2">
        <v>2</v>
      </c>
      <c r="Z13" s="2">
        <v>2</v>
      </c>
      <c r="AA13" s="2">
        <v>2</v>
      </c>
      <c r="AB13" s="2">
        <v>3</v>
      </c>
      <c r="AC13" s="2">
        <v>1</v>
      </c>
      <c r="AD13" s="2">
        <v>3</v>
      </c>
      <c r="AE13" s="2">
        <v>1</v>
      </c>
      <c r="AF13" s="2">
        <v>3</v>
      </c>
      <c r="AG13" s="2">
        <v>2</v>
      </c>
      <c r="AH13" s="2">
        <v>1</v>
      </c>
      <c r="AI13" s="2">
        <v>2</v>
      </c>
      <c r="AJ13" s="2">
        <v>1</v>
      </c>
      <c r="AK13" s="2">
        <v>3</v>
      </c>
      <c r="AL13" s="2">
        <v>2</v>
      </c>
      <c r="AM13" s="2">
        <v>1</v>
      </c>
      <c r="AN13" s="2">
        <v>1</v>
      </c>
      <c r="AO13" s="2">
        <v>1</v>
      </c>
      <c r="AP13" s="2">
        <v>1</v>
      </c>
      <c r="AQ13" s="2">
        <v>1</v>
      </c>
      <c r="AR13" s="2">
        <v>1</v>
      </c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2:62" ht="16">
      <c r="B14" s="5" t="s">
        <v>40</v>
      </c>
      <c r="C14" s="2">
        <v>3</v>
      </c>
      <c r="D14" s="2">
        <v>2</v>
      </c>
      <c r="E14" s="2">
        <v>5</v>
      </c>
      <c r="F14" s="2">
        <v>2</v>
      </c>
      <c r="G14" s="2">
        <v>1</v>
      </c>
      <c r="H14" s="2">
        <v>2</v>
      </c>
      <c r="I14" s="2">
        <v>4</v>
      </c>
      <c r="J14" s="2">
        <v>6</v>
      </c>
      <c r="K14" s="2">
        <v>3</v>
      </c>
      <c r="L14" s="2">
        <v>5</v>
      </c>
      <c r="M14" s="2">
        <v>2</v>
      </c>
      <c r="N14" s="2">
        <v>2</v>
      </c>
      <c r="O14" s="2">
        <v>5</v>
      </c>
      <c r="P14" s="2">
        <v>4</v>
      </c>
      <c r="Q14" s="2">
        <v>2</v>
      </c>
      <c r="R14" s="2">
        <v>2</v>
      </c>
      <c r="S14" s="2">
        <v>0</v>
      </c>
      <c r="T14" s="2">
        <v>3</v>
      </c>
      <c r="U14" s="2">
        <v>5</v>
      </c>
      <c r="V14" s="2">
        <v>6</v>
      </c>
      <c r="W14" s="2">
        <v>1</v>
      </c>
      <c r="X14" s="2">
        <v>2</v>
      </c>
      <c r="Y14" s="2">
        <v>1</v>
      </c>
      <c r="Z14" s="2">
        <v>2</v>
      </c>
      <c r="AA14" s="2">
        <v>2</v>
      </c>
      <c r="AB14" s="2">
        <v>1</v>
      </c>
      <c r="AC14" s="2">
        <v>1</v>
      </c>
      <c r="AD14" s="2">
        <v>2</v>
      </c>
      <c r="AE14" s="2">
        <v>1</v>
      </c>
      <c r="AF14" s="2">
        <v>2</v>
      </c>
      <c r="AG14" s="2">
        <v>2</v>
      </c>
      <c r="AH14" s="2">
        <v>3</v>
      </c>
      <c r="AI14" s="2">
        <v>2</v>
      </c>
      <c r="AJ14" s="2">
        <v>2</v>
      </c>
      <c r="AK14" s="2">
        <v>0</v>
      </c>
      <c r="AL14" s="2">
        <v>1</v>
      </c>
      <c r="AM14" s="2">
        <v>1</v>
      </c>
      <c r="AN14" s="2">
        <v>1</v>
      </c>
      <c r="AO14" s="2">
        <v>1</v>
      </c>
      <c r="AP14" s="2">
        <v>2</v>
      </c>
      <c r="AQ14" s="2">
        <v>1</v>
      </c>
      <c r="AR14" s="2">
        <v>3</v>
      </c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2:62" ht="16">
      <c r="B15" s="5" t="s">
        <v>41</v>
      </c>
      <c r="C15" s="2">
        <v>2</v>
      </c>
      <c r="D15" s="2">
        <v>5</v>
      </c>
      <c r="E15" s="2">
        <v>3</v>
      </c>
      <c r="F15" s="2">
        <v>3</v>
      </c>
      <c r="G15" s="2">
        <v>3</v>
      </c>
      <c r="H15" s="2">
        <v>5</v>
      </c>
      <c r="I15" s="2">
        <v>3</v>
      </c>
      <c r="J15" s="2">
        <v>4</v>
      </c>
      <c r="K15" s="2">
        <v>3</v>
      </c>
      <c r="L15" s="2">
        <v>5</v>
      </c>
      <c r="M15" s="2">
        <v>3</v>
      </c>
      <c r="N15" s="2">
        <v>3</v>
      </c>
      <c r="O15" s="2">
        <v>3</v>
      </c>
      <c r="P15" s="2">
        <v>3</v>
      </c>
      <c r="Q15" s="2">
        <v>2</v>
      </c>
      <c r="R15" s="2">
        <v>3</v>
      </c>
      <c r="S15" s="2">
        <v>3</v>
      </c>
      <c r="T15" s="2">
        <v>3</v>
      </c>
      <c r="U15" s="2">
        <v>7</v>
      </c>
      <c r="V15" s="2">
        <v>6</v>
      </c>
      <c r="W15" s="2">
        <v>1</v>
      </c>
      <c r="X15" s="2">
        <v>1</v>
      </c>
      <c r="Y15" s="2">
        <v>2</v>
      </c>
      <c r="Z15" s="2">
        <v>3</v>
      </c>
      <c r="AA15" s="2">
        <v>0</v>
      </c>
      <c r="AB15" s="2">
        <v>0</v>
      </c>
      <c r="AC15" s="2">
        <v>2</v>
      </c>
      <c r="AD15" s="2">
        <v>0</v>
      </c>
      <c r="AE15" s="2">
        <v>1</v>
      </c>
      <c r="AF15" s="2">
        <v>1</v>
      </c>
      <c r="AG15" s="2">
        <v>1</v>
      </c>
      <c r="AH15" s="2">
        <v>3</v>
      </c>
      <c r="AI15" s="2">
        <v>1</v>
      </c>
      <c r="AJ15" s="2">
        <v>2</v>
      </c>
      <c r="AK15" s="2">
        <v>2</v>
      </c>
      <c r="AL15" s="2">
        <v>1</v>
      </c>
      <c r="AM15" s="2">
        <v>2</v>
      </c>
      <c r="AN15" s="2">
        <v>3</v>
      </c>
      <c r="AO15" s="2">
        <v>0</v>
      </c>
      <c r="AP15" s="2">
        <v>2</v>
      </c>
      <c r="AQ15" s="2">
        <v>2</v>
      </c>
      <c r="AR15" s="2">
        <v>1</v>
      </c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2:62" ht="16">
      <c r="B16" s="5" t="s">
        <v>42</v>
      </c>
      <c r="C16" s="2">
        <v>2</v>
      </c>
      <c r="D16" s="2">
        <v>4</v>
      </c>
      <c r="E16" s="2">
        <v>2</v>
      </c>
      <c r="F16" s="2">
        <v>2</v>
      </c>
      <c r="G16" s="2">
        <v>3</v>
      </c>
      <c r="H16" s="2">
        <v>2</v>
      </c>
      <c r="I16" s="2">
        <v>2</v>
      </c>
      <c r="J16" s="2">
        <v>6</v>
      </c>
      <c r="K16" s="2">
        <v>2</v>
      </c>
      <c r="L16" s="2">
        <v>3</v>
      </c>
      <c r="M16" s="2">
        <v>3</v>
      </c>
      <c r="N16" s="2">
        <v>1</v>
      </c>
      <c r="O16" s="2">
        <v>4</v>
      </c>
      <c r="P16" s="2">
        <v>5</v>
      </c>
      <c r="Q16" s="2">
        <v>2</v>
      </c>
      <c r="R16" s="2">
        <v>4</v>
      </c>
      <c r="S16" s="2">
        <v>4</v>
      </c>
      <c r="T16" s="2">
        <v>0</v>
      </c>
      <c r="U16" s="2">
        <v>4</v>
      </c>
      <c r="V16" s="2">
        <v>5</v>
      </c>
      <c r="W16" s="2">
        <v>3</v>
      </c>
      <c r="X16" s="2">
        <v>0</v>
      </c>
      <c r="Y16" s="2">
        <v>2</v>
      </c>
      <c r="Z16" s="2">
        <v>0</v>
      </c>
      <c r="AA16" s="2">
        <v>3</v>
      </c>
      <c r="AB16" s="2">
        <v>1</v>
      </c>
      <c r="AC16" s="2">
        <v>3</v>
      </c>
      <c r="AD16" s="2">
        <v>1</v>
      </c>
      <c r="AE16" s="2">
        <v>1</v>
      </c>
      <c r="AF16" s="2">
        <v>2</v>
      </c>
      <c r="AG16" s="2">
        <v>2</v>
      </c>
      <c r="AH16" s="2">
        <v>1</v>
      </c>
      <c r="AI16" s="2">
        <v>2</v>
      </c>
      <c r="AJ16" s="2">
        <v>1</v>
      </c>
      <c r="AK16" s="2">
        <v>2</v>
      </c>
      <c r="AL16" s="2">
        <v>3</v>
      </c>
      <c r="AM16" s="2">
        <v>2</v>
      </c>
      <c r="AN16" s="2">
        <v>2</v>
      </c>
      <c r="AO16" s="2">
        <v>1</v>
      </c>
      <c r="AP16" s="2">
        <v>1</v>
      </c>
      <c r="AQ16" s="2">
        <v>2</v>
      </c>
      <c r="AR16" s="2">
        <v>1</v>
      </c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2:62" ht="16">
      <c r="B17" s="5" t="s">
        <v>43</v>
      </c>
      <c r="C17" s="2">
        <v>6</v>
      </c>
      <c r="D17" s="2">
        <v>3</v>
      </c>
      <c r="E17" s="2">
        <v>4</v>
      </c>
      <c r="F17" s="2">
        <v>1</v>
      </c>
      <c r="G17" s="2">
        <v>6</v>
      </c>
      <c r="H17" s="2">
        <v>5</v>
      </c>
      <c r="I17" s="2">
        <v>6</v>
      </c>
      <c r="J17" s="2">
        <v>5</v>
      </c>
      <c r="K17" s="2">
        <v>3</v>
      </c>
      <c r="L17" s="2">
        <v>5</v>
      </c>
      <c r="M17" s="2">
        <v>5</v>
      </c>
      <c r="N17" s="2">
        <v>2</v>
      </c>
      <c r="O17" s="2">
        <v>3</v>
      </c>
      <c r="P17" s="2">
        <v>3</v>
      </c>
      <c r="Q17" s="2">
        <v>3</v>
      </c>
      <c r="R17" s="2">
        <v>5</v>
      </c>
      <c r="S17" s="2">
        <v>5</v>
      </c>
      <c r="T17" s="2">
        <v>3</v>
      </c>
      <c r="U17" s="2">
        <v>4</v>
      </c>
      <c r="V17" s="2">
        <v>6</v>
      </c>
      <c r="W17" s="2">
        <v>1</v>
      </c>
      <c r="X17" s="2">
        <v>3</v>
      </c>
      <c r="Y17" s="2">
        <v>0</v>
      </c>
      <c r="Z17" s="2">
        <v>2</v>
      </c>
      <c r="AA17" s="2">
        <v>2</v>
      </c>
      <c r="AB17" s="2">
        <v>1</v>
      </c>
      <c r="AC17" s="2">
        <v>2</v>
      </c>
      <c r="AD17" s="2">
        <v>2</v>
      </c>
      <c r="AE17" s="2">
        <v>2</v>
      </c>
      <c r="AF17" s="2">
        <v>2</v>
      </c>
      <c r="AG17" s="2">
        <v>1</v>
      </c>
      <c r="AH17" s="2">
        <v>1</v>
      </c>
      <c r="AI17" s="2">
        <v>1</v>
      </c>
      <c r="AJ17" s="2">
        <v>2</v>
      </c>
      <c r="AK17" s="2">
        <v>1</v>
      </c>
      <c r="AL17" s="2">
        <v>2</v>
      </c>
      <c r="AM17" s="2">
        <v>2</v>
      </c>
      <c r="AN17" s="2">
        <v>4</v>
      </c>
      <c r="AO17" s="2">
        <v>0</v>
      </c>
      <c r="AP17" s="2">
        <v>1</v>
      </c>
      <c r="AQ17" s="2">
        <v>2</v>
      </c>
      <c r="AR17" s="2">
        <v>1</v>
      </c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2:62" ht="16">
      <c r="B18" s="5" t="s">
        <v>44</v>
      </c>
      <c r="C18" s="2">
        <v>1</v>
      </c>
      <c r="D18" s="2">
        <v>1</v>
      </c>
      <c r="E18" s="2">
        <v>2</v>
      </c>
      <c r="F18" s="2">
        <v>2</v>
      </c>
      <c r="G18" s="2">
        <v>2</v>
      </c>
      <c r="H18" s="2">
        <v>3</v>
      </c>
      <c r="I18" s="2">
        <v>2</v>
      </c>
      <c r="J18" s="2">
        <v>4</v>
      </c>
      <c r="K18" s="2">
        <v>1</v>
      </c>
      <c r="L18" s="2">
        <v>3</v>
      </c>
      <c r="M18" s="2">
        <v>3</v>
      </c>
      <c r="N18" s="2">
        <v>0</v>
      </c>
      <c r="O18" s="2">
        <v>3</v>
      </c>
      <c r="P18" s="2">
        <v>1</v>
      </c>
      <c r="Q18" s="2">
        <v>1</v>
      </c>
      <c r="R18" s="2">
        <v>2</v>
      </c>
      <c r="S18" s="2">
        <v>3</v>
      </c>
      <c r="T18" s="2">
        <v>2</v>
      </c>
      <c r="U18" s="2">
        <v>3</v>
      </c>
      <c r="V18" s="2">
        <v>4</v>
      </c>
      <c r="W18" s="2">
        <v>1</v>
      </c>
      <c r="X18" s="2">
        <v>0</v>
      </c>
      <c r="Y18" s="2">
        <v>0</v>
      </c>
      <c r="Z18" s="2">
        <v>2</v>
      </c>
      <c r="AA18" s="2">
        <v>1</v>
      </c>
      <c r="AB18" s="2">
        <v>2</v>
      </c>
      <c r="AC18" s="2">
        <v>2</v>
      </c>
      <c r="AD18" s="2">
        <v>4</v>
      </c>
      <c r="AE18" s="2">
        <v>3</v>
      </c>
      <c r="AF18" s="2">
        <v>2</v>
      </c>
      <c r="AG18" s="2">
        <v>4</v>
      </c>
      <c r="AH18" s="2">
        <v>2</v>
      </c>
      <c r="AI18" s="2">
        <v>1</v>
      </c>
      <c r="AJ18" s="2">
        <v>3</v>
      </c>
      <c r="AK18" s="2">
        <v>3</v>
      </c>
      <c r="AL18" s="2">
        <v>3</v>
      </c>
      <c r="AM18" s="2">
        <v>1</v>
      </c>
      <c r="AN18" s="2">
        <v>3</v>
      </c>
      <c r="AO18" s="2">
        <v>3</v>
      </c>
      <c r="AP18" s="2">
        <v>2</v>
      </c>
      <c r="AQ18" s="2">
        <v>2</v>
      </c>
      <c r="AR18" s="2">
        <v>1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2:62" ht="16">
      <c r="B19" s="5" t="s">
        <v>45</v>
      </c>
      <c r="C19" s="2">
        <v>1</v>
      </c>
      <c r="D19" s="2">
        <v>3</v>
      </c>
      <c r="E19" s="2">
        <v>1</v>
      </c>
      <c r="F19" s="2">
        <v>3</v>
      </c>
      <c r="G19" s="2">
        <v>3</v>
      </c>
      <c r="H19" s="2">
        <v>6</v>
      </c>
      <c r="I19" s="2">
        <v>5</v>
      </c>
      <c r="J19" s="2">
        <v>5</v>
      </c>
      <c r="K19" s="2">
        <v>1</v>
      </c>
      <c r="L19" s="2">
        <v>5</v>
      </c>
      <c r="M19" s="2">
        <v>5</v>
      </c>
      <c r="N19" s="2">
        <v>2</v>
      </c>
      <c r="O19" s="2">
        <v>3</v>
      </c>
      <c r="P19" s="2">
        <v>2</v>
      </c>
      <c r="Q19" s="2">
        <v>1</v>
      </c>
      <c r="R19" s="2">
        <v>2</v>
      </c>
      <c r="S19" s="2">
        <v>3</v>
      </c>
      <c r="T19" s="2">
        <v>4</v>
      </c>
      <c r="U19" s="2">
        <v>1</v>
      </c>
      <c r="V19" s="2">
        <v>3</v>
      </c>
      <c r="W19" s="2">
        <v>3</v>
      </c>
      <c r="X19" s="2">
        <v>2</v>
      </c>
      <c r="Y19" s="2">
        <v>3</v>
      </c>
      <c r="Z19" s="2">
        <v>0</v>
      </c>
      <c r="AA19" s="2">
        <v>2</v>
      </c>
      <c r="AB19" s="2">
        <v>1</v>
      </c>
      <c r="AC19" s="2">
        <v>4</v>
      </c>
      <c r="AD19" s="2">
        <v>0</v>
      </c>
      <c r="AE19" s="2">
        <v>2</v>
      </c>
      <c r="AF19" s="2">
        <v>1</v>
      </c>
      <c r="AG19" s="2">
        <v>0</v>
      </c>
      <c r="AH19" s="2">
        <v>0</v>
      </c>
      <c r="AI19" s="2">
        <v>3</v>
      </c>
      <c r="AJ19" s="2">
        <v>2</v>
      </c>
      <c r="AK19" s="2">
        <v>1</v>
      </c>
      <c r="AL19" s="2">
        <v>0</v>
      </c>
      <c r="AM19" s="2">
        <v>4</v>
      </c>
      <c r="AN19" s="2">
        <v>1</v>
      </c>
      <c r="AO19" s="2">
        <v>1</v>
      </c>
      <c r="AP19" s="2">
        <v>2</v>
      </c>
      <c r="AQ19" s="2">
        <v>2</v>
      </c>
      <c r="AR19" s="2">
        <v>1</v>
      </c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2:62" ht="16">
      <c r="B20" s="5" t="s">
        <v>46</v>
      </c>
      <c r="C20" s="2">
        <v>0</v>
      </c>
      <c r="D20" s="2">
        <v>2</v>
      </c>
      <c r="E20" s="2">
        <v>1</v>
      </c>
      <c r="F20" s="2">
        <v>1</v>
      </c>
      <c r="G20" s="2">
        <v>6</v>
      </c>
      <c r="H20" s="2">
        <v>4</v>
      </c>
      <c r="I20" s="2">
        <v>4</v>
      </c>
      <c r="J20" s="2">
        <v>4</v>
      </c>
      <c r="K20" s="2">
        <v>2</v>
      </c>
      <c r="L20" s="2">
        <v>2</v>
      </c>
      <c r="M20" s="2">
        <v>1</v>
      </c>
      <c r="N20" s="2">
        <v>4</v>
      </c>
      <c r="O20" s="2">
        <v>3</v>
      </c>
      <c r="P20" s="2">
        <v>2</v>
      </c>
      <c r="Q20" s="2">
        <v>1</v>
      </c>
      <c r="R20" s="2">
        <v>4</v>
      </c>
      <c r="S20" s="2">
        <v>4</v>
      </c>
      <c r="T20" s="2">
        <v>3</v>
      </c>
      <c r="U20" s="2">
        <v>1</v>
      </c>
      <c r="V20" s="2">
        <v>3</v>
      </c>
      <c r="W20" s="2">
        <v>3</v>
      </c>
      <c r="X20" s="2">
        <v>3</v>
      </c>
      <c r="Y20" s="2">
        <v>1</v>
      </c>
      <c r="Z20" s="2">
        <v>2</v>
      </c>
      <c r="AA20" s="2">
        <v>2</v>
      </c>
      <c r="AB20" s="2">
        <v>3</v>
      </c>
      <c r="AC20" s="2">
        <v>1</v>
      </c>
      <c r="AD20" s="2">
        <v>2</v>
      </c>
      <c r="AE20" s="2">
        <v>1</v>
      </c>
      <c r="AF20" s="2">
        <v>1</v>
      </c>
      <c r="AG20" s="2">
        <v>3</v>
      </c>
      <c r="AH20" s="2">
        <v>1</v>
      </c>
      <c r="AI20" s="2">
        <v>3</v>
      </c>
      <c r="AJ20" s="2">
        <v>1</v>
      </c>
      <c r="AK20" s="2">
        <v>2</v>
      </c>
      <c r="AL20" s="2">
        <v>2</v>
      </c>
      <c r="AM20" s="2">
        <v>0</v>
      </c>
      <c r="AN20" s="2">
        <v>1</v>
      </c>
      <c r="AO20" s="2">
        <v>1</v>
      </c>
      <c r="AP20" s="2">
        <v>5</v>
      </c>
      <c r="AQ20" s="2">
        <v>1</v>
      </c>
      <c r="AR20" s="2">
        <v>0</v>
      </c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</sheetData>
  <mergeCells count="3">
    <mergeCell ref="C9:V9"/>
    <mergeCell ref="W9:AP9"/>
    <mergeCell ref="AQ9:BJ9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0117-B80C-914D-AEEA-90C21B1360C6}">
  <dimension ref="B6:D23"/>
  <sheetViews>
    <sheetView workbookViewId="0">
      <selection activeCell="B6" sqref="B6:D23"/>
    </sheetView>
  </sheetViews>
  <sheetFormatPr baseColWidth="10" defaultRowHeight="15"/>
  <sheetData>
    <row r="6" spans="2:4" ht="16">
      <c r="B6" s="3" t="s">
        <v>11</v>
      </c>
      <c r="C6" s="3" t="s">
        <v>12</v>
      </c>
      <c r="D6" s="4" t="s">
        <v>17</v>
      </c>
    </row>
    <row r="7" spans="2:4" ht="16">
      <c r="B7" s="2">
        <v>24</v>
      </c>
      <c r="C7" s="2">
        <v>27</v>
      </c>
      <c r="D7" s="2">
        <v>17</v>
      </c>
    </row>
    <row r="8" spans="2:4" ht="16">
      <c r="B8" s="2">
        <v>21</v>
      </c>
      <c r="C8" s="2">
        <v>26</v>
      </c>
      <c r="D8" s="2">
        <v>16</v>
      </c>
    </row>
    <row r="9" spans="2:4" ht="16">
      <c r="B9" s="2">
        <v>27</v>
      </c>
      <c r="C9" s="2">
        <v>27</v>
      </c>
      <c r="D9" s="2">
        <v>13</v>
      </c>
    </row>
    <row r="10" spans="2:4" ht="16">
      <c r="B10" s="2">
        <v>27</v>
      </c>
      <c r="C10" s="2">
        <v>27</v>
      </c>
      <c r="D10" s="2">
        <v>19</v>
      </c>
    </row>
    <row r="11" spans="2:4" ht="16">
      <c r="B11" s="2">
        <v>23</v>
      </c>
      <c r="C11" s="2">
        <v>27</v>
      </c>
      <c r="D11" s="2">
        <v>22</v>
      </c>
    </row>
    <row r="12" spans="2:4" ht="16">
      <c r="B12" s="2">
        <v>29</v>
      </c>
      <c r="C12" s="2">
        <v>26</v>
      </c>
      <c r="D12" s="2">
        <v>14</v>
      </c>
    </row>
    <row r="13" spans="2:4" ht="16">
      <c r="B13" s="2">
        <v>29</v>
      </c>
      <c r="C13" s="2">
        <v>25</v>
      </c>
      <c r="D13" s="2">
        <v>17</v>
      </c>
    </row>
    <row r="14" spans="2:4" ht="16">
      <c r="B14" s="2">
        <v>30</v>
      </c>
      <c r="C14" s="2">
        <v>22</v>
      </c>
      <c r="D14" s="2">
        <v>15</v>
      </c>
    </row>
    <row r="15" spans="2:4" ht="16">
      <c r="B15" s="2">
        <v>28</v>
      </c>
      <c r="C15" s="2">
        <v>26</v>
      </c>
      <c r="D15" s="2">
        <v>14</v>
      </c>
    </row>
    <row r="16" spans="2:4" ht="16">
      <c r="B16" s="2">
        <v>27</v>
      </c>
      <c r="C16" s="2">
        <v>22</v>
      </c>
      <c r="D16" s="2">
        <v>16</v>
      </c>
    </row>
    <row r="17" spans="2:4" ht="16">
      <c r="B17" s="2">
        <v>24</v>
      </c>
      <c r="C17" s="2">
        <v>26</v>
      </c>
      <c r="D17" s="2">
        <v>20</v>
      </c>
    </row>
    <row r="18" spans="2:4" ht="16">
      <c r="B18" s="2">
        <v>23</v>
      </c>
      <c r="C18" s="2">
        <v>24</v>
      </c>
      <c r="D18" s="2">
        <v>19</v>
      </c>
    </row>
    <row r="19" spans="2:4" ht="16">
      <c r="B19" s="2">
        <v>24</v>
      </c>
      <c r="C19" s="2">
        <v>24</v>
      </c>
      <c r="D19" s="2">
        <v>20</v>
      </c>
    </row>
    <row r="20" spans="2:4" ht="16">
      <c r="B20" s="2">
        <v>27</v>
      </c>
      <c r="C20" s="2">
        <v>26</v>
      </c>
      <c r="D20" s="2"/>
    </row>
    <row r="21" spans="2:4" ht="16">
      <c r="B21" s="2">
        <v>22</v>
      </c>
      <c r="C21" s="2">
        <v>24</v>
      </c>
      <c r="D21" s="2"/>
    </row>
    <row r="22" spans="2:4" ht="16">
      <c r="B22" s="2">
        <v>21</v>
      </c>
      <c r="C22" s="2">
        <v>27</v>
      </c>
      <c r="D22" s="2"/>
    </row>
    <row r="23" spans="2:4" ht="16">
      <c r="B23" s="2">
        <v>34</v>
      </c>
      <c r="C23" s="2"/>
      <c r="D23" s="2"/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B76C-BC4F-1C48-B562-00283D78769D}">
  <dimension ref="B12:D265"/>
  <sheetViews>
    <sheetView workbookViewId="0">
      <selection activeCell="B12" sqref="B12:D265"/>
    </sheetView>
  </sheetViews>
  <sheetFormatPr baseColWidth="10" defaultRowHeight="15"/>
  <sheetData>
    <row r="12" spans="2:4" ht="16">
      <c r="B12" s="3" t="s">
        <v>11</v>
      </c>
      <c r="C12" s="3" t="s">
        <v>12</v>
      </c>
      <c r="D12" s="3" t="s">
        <v>17</v>
      </c>
    </row>
    <row r="13" spans="2:4" ht="16">
      <c r="B13" s="2">
        <v>3728.2220000000002</v>
      </c>
      <c r="C13" s="2">
        <v>1758.681</v>
      </c>
      <c r="D13" s="2">
        <v>2700.7910000000002</v>
      </c>
    </row>
    <row r="14" spans="2:4" ht="16">
      <c r="B14" s="2">
        <v>3379.335</v>
      </c>
      <c r="C14" s="2">
        <v>3571.3159999999998</v>
      </c>
      <c r="D14" s="2">
        <v>2602.1410000000001</v>
      </c>
    </row>
    <row r="15" spans="2:4" ht="16">
      <c r="B15" s="2">
        <v>4377.4880000000003</v>
      </c>
      <c r="C15" s="2">
        <v>1828.558</v>
      </c>
      <c r="D15" s="2">
        <v>2812.7820000000002</v>
      </c>
    </row>
    <row r="16" spans="2:4" ht="16">
      <c r="B16" s="2">
        <v>7009.5559999999996</v>
      </c>
      <c r="C16" s="2">
        <v>854.76800000000003</v>
      </c>
      <c r="D16" s="2">
        <v>2610.4769999999999</v>
      </c>
    </row>
    <row r="17" spans="2:4" ht="16">
      <c r="B17" s="2">
        <v>7082.4769999999999</v>
      </c>
      <c r="C17" s="2">
        <v>1217.0160000000001</v>
      </c>
      <c r="D17" s="2">
        <v>2753.069</v>
      </c>
    </row>
    <row r="18" spans="2:4" ht="16">
      <c r="B18" s="2">
        <v>2176.6260000000002</v>
      </c>
      <c r="C18" s="2">
        <v>2700.16</v>
      </c>
      <c r="D18" s="2">
        <v>2500.194</v>
      </c>
    </row>
    <row r="19" spans="2:4" ht="16">
      <c r="B19" s="2">
        <v>2740.346</v>
      </c>
      <c r="C19" s="2">
        <v>2077.1689999999999</v>
      </c>
      <c r="D19" s="2">
        <v>1801.1220000000001</v>
      </c>
    </row>
    <row r="20" spans="2:4" ht="16">
      <c r="B20" s="2">
        <v>4740.07</v>
      </c>
      <c r="C20" s="2">
        <v>1384.8879999999999</v>
      </c>
      <c r="D20" s="2">
        <v>3393.069</v>
      </c>
    </row>
    <row r="21" spans="2:4" ht="16">
      <c r="B21" s="2">
        <v>3392.3009999999999</v>
      </c>
      <c r="C21" s="2">
        <v>2614.4180000000001</v>
      </c>
      <c r="D21" s="2">
        <v>2452.6999999999998</v>
      </c>
    </row>
    <row r="22" spans="2:4" ht="16">
      <c r="B22" s="2">
        <v>2756.63</v>
      </c>
      <c r="C22" s="2">
        <v>3419.1570000000002</v>
      </c>
      <c r="D22" s="2">
        <v>1405.3040000000001</v>
      </c>
    </row>
    <row r="23" spans="2:4" ht="16">
      <c r="B23" s="2">
        <v>4655.5829999999996</v>
      </c>
      <c r="C23" s="2">
        <v>1087.2339999999999</v>
      </c>
      <c r="D23" s="2">
        <v>2452.7860000000001</v>
      </c>
    </row>
    <row r="24" spans="2:4" ht="16">
      <c r="B24" s="2">
        <v>2223.3670000000002</v>
      </c>
      <c r="C24" s="2">
        <v>2432.6</v>
      </c>
      <c r="D24" s="2">
        <v>2798.4360000000001</v>
      </c>
    </row>
    <row r="25" spans="2:4" ht="16">
      <c r="B25" s="2">
        <v>1906.375</v>
      </c>
      <c r="C25" s="2">
        <v>1337.1880000000001</v>
      </c>
      <c r="D25" s="2">
        <v>1973.768</v>
      </c>
    </row>
    <row r="26" spans="2:4" ht="16">
      <c r="B26" s="2">
        <v>5618.402</v>
      </c>
      <c r="C26" s="2">
        <v>1303.752</v>
      </c>
      <c r="D26" s="2">
        <v>2002.982</v>
      </c>
    </row>
    <row r="27" spans="2:4" ht="16">
      <c r="B27" s="2">
        <v>3545.27</v>
      </c>
      <c r="C27" s="2">
        <v>2425.1570000000002</v>
      </c>
      <c r="D27" s="2">
        <v>1468.808</v>
      </c>
    </row>
    <row r="28" spans="2:4" ht="16">
      <c r="B28" s="2">
        <v>5917.3909999999996</v>
      </c>
      <c r="C28" s="2">
        <v>3053.0450000000001</v>
      </c>
      <c r="D28" s="2">
        <v>3105.348</v>
      </c>
    </row>
    <row r="29" spans="2:4" ht="16">
      <c r="B29" s="2">
        <v>4726.4759999999997</v>
      </c>
      <c r="C29" s="2">
        <v>2141.7649999999999</v>
      </c>
      <c r="D29" s="2">
        <v>4075.9850000000001</v>
      </c>
    </row>
    <row r="30" spans="2:4" ht="16">
      <c r="B30" s="2">
        <v>3298.45</v>
      </c>
      <c r="C30" s="2">
        <v>2421.0320000000002</v>
      </c>
      <c r="D30" s="2">
        <v>2255.4499999999998</v>
      </c>
    </row>
    <row r="31" spans="2:4" ht="16">
      <c r="B31" s="2">
        <v>2935.634</v>
      </c>
      <c r="C31" s="2">
        <v>3032.0259999999998</v>
      </c>
      <c r="D31" s="2">
        <v>1553.3920000000001</v>
      </c>
    </row>
    <row r="32" spans="2:4" ht="16">
      <c r="B32" s="2">
        <v>2864.08</v>
      </c>
      <c r="C32" s="2">
        <v>2704.5369999999998</v>
      </c>
      <c r="D32" s="2">
        <v>2603.1239999999998</v>
      </c>
    </row>
    <row r="33" spans="2:4" ht="16">
      <c r="B33" s="2">
        <v>2525.3919999999998</v>
      </c>
      <c r="C33" s="2">
        <v>3119.8980000000001</v>
      </c>
      <c r="D33" s="2">
        <v>1043.029</v>
      </c>
    </row>
    <row r="34" spans="2:4" ht="16">
      <c r="B34" s="2">
        <v>4150.4830000000002</v>
      </c>
      <c r="C34" s="2">
        <v>4003.02</v>
      </c>
      <c r="D34" s="2">
        <v>1620.723</v>
      </c>
    </row>
    <row r="35" spans="2:4" ht="16">
      <c r="B35" s="2">
        <v>4161.7790000000005</v>
      </c>
      <c r="C35" s="2">
        <v>3772.732</v>
      </c>
      <c r="D35" s="2">
        <v>1351.452</v>
      </c>
    </row>
    <row r="36" spans="2:4" ht="16">
      <c r="B36" s="2">
        <v>2110.6909999999998</v>
      </c>
      <c r="C36" s="2">
        <v>2909.0279999999998</v>
      </c>
      <c r="D36" s="2">
        <v>3205.2379999999998</v>
      </c>
    </row>
    <row r="37" spans="2:4" ht="16">
      <c r="B37" s="2">
        <v>3603.143</v>
      </c>
      <c r="C37" s="2">
        <v>2796.038</v>
      </c>
      <c r="D37" s="2">
        <v>3053.317</v>
      </c>
    </row>
    <row r="38" spans="2:4" ht="16">
      <c r="B38" s="2">
        <v>2551.2669999999998</v>
      </c>
      <c r="C38" s="2">
        <v>2691.2869999999998</v>
      </c>
      <c r="D38" s="2">
        <v>3700.9630000000002</v>
      </c>
    </row>
    <row r="39" spans="2:4" ht="16">
      <c r="B39" s="2">
        <v>4095.482</v>
      </c>
      <c r="C39" s="2">
        <v>3705.63</v>
      </c>
      <c r="D39" s="2">
        <v>2156.4319999999998</v>
      </c>
    </row>
    <row r="40" spans="2:4" ht="16">
      <c r="B40" s="2">
        <v>1433.4549999999999</v>
      </c>
      <c r="C40" s="2">
        <v>2950.3760000000002</v>
      </c>
      <c r="D40" s="2">
        <v>2583.12</v>
      </c>
    </row>
    <row r="41" spans="2:4" ht="16">
      <c r="B41" s="2">
        <v>4407.683</v>
      </c>
      <c r="C41" s="2">
        <v>3203.23</v>
      </c>
      <c r="D41" s="2">
        <v>3082.0709999999999</v>
      </c>
    </row>
    <row r="42" spans="2:4" ht="16">
      <c r="B42" s="2">
        <v>3147.4059999999999</v>
      </c>
      <c r="C42" s="2">
        <v>4486.9960000000001</v>
      </c>
      <c r="D42" s="2">
        <v>2997.3820000000001</v>
      </c>
    </row>
    <row r="43" spans="2:4" ht="16">
      <c r="B43" s="2">
        <v>3063.1680000000001</v>
      </c>
      <c r="C43" s="2">
        <v>4287.0559999999996</v>
      </c>
      <c r="D43" s="2">
        <v>5028.9740000000002</v>
      </c>
    </row>
    <row r="44" spans="2:4" ht="16">
      <c r="B44" s="2">
        <v>4915.4290000000001</v>
      </c>
      <c r="C44" s="2">
        <v>5519.8469999999998</v>
      </c>
      <c r="D44" s="2">
        <v>3527.9259999999999</v>
      </c>
    </row>
    <row r="45" spans="2:4" ht="16">
      <c r="B45" s="2">
        <v>2180.0059999999999</v>
      </c>
      <c r="C45" s="2">
        <v>1769.796</v>
      </c>
      <c r="D45" s="2">
        <v>3503.71</v>
      </c>
    </row>
    <row r="46" spans="2:4" ht="16">
      <c r="B46" s="2">
        <v>2156.0630000000001</v>
      </c>
      <c r="C46" s="2">
        <v>2391.3719999999998</v>
      </c>
      <c r="D46" s="2">
        <v>2086.94</v>
      </c>
    </row>
    <row r="47" spans="2:4" ht="16">
      <c r="B47" s="2">
        <v>1469.636</v>
      </c>
      <c r="C47" s="2">
        <v>2487.5520000000001</v>
      </c>
      <c r="D47" s="2">
        <v>3257.3440000000001</v>
      </c>
    </row>
    <row r="48" spans="2:4" ht="16">
      <c r="B48" s="2">
        <v>1050.9870000000001</v>
      </c>
      <c r="C48" s="2">
        <v>4881.8729999999996</v>
      </c>
      <c r="D48" s="2">
        <v>2350.9140000000002</v>
      </c>
    </row>
    <row r="49" spans="2:4" ht="16">
      <c r="B49" s="2">
        <v>3806.3069999999998</v>
      </c>
      <c r="C49" s="2">
        <v>5204.5479999999998</v>
      </c>
      <c r="D49" s="2">
        <v>4124.5839999999998</v>
      </c>
    </row>
    <row r="50" spans="2:4" ht="16">
      <c r="B50" s="2">
        <v>3428.2269999999999</v>
      </c>
      <c r="C50" s="2">
        <v>2466.5349999999999</v>
      </c>
      <c r="D50" s="2">
        <v>2209.431</v>
      </c>
    </row>
    <row r="51" spans="2:4" ht="16">
      <c r="B51" s="2">
        <v>1856.8330000000001</v>
      </c>
      <c r="C51" s="2">
        <v>3330.373</v>
      </c>
      <c r="D51" s="2">
        <v>4145.3180000000002</v>
      </c>
    </row>
    <row r="52" spans="2:4" ht="16">
      <c r="B52" s="2">
        <v>1256.43</v>
      </c>
      <c r="C52" s="2">
        <v>1667.4829999999999</v>
      </c>
      <c r="D52" s="2">
        <v>5166.4690000000001</v>
      </c>
    </row>
    <row r="53" spans="2:4" ht="16">
      <c r="B53" s="2">
        <v>2020.912</v>
      </c>
      <c r="C53" s="2">
        <v>1849.9349999999999</v>
      </c>
      <c r="D53" s="2">
        <v>4728.2020000000002</v>
      </c>
    </row>
    <row r="54" spans="2:4" ht="16">
      <c r="B54" s="2">
        <v>979.56700000000001</v>
      </c>
      <c r="C54" s="2">
        <v>3986.4609999999998</v>
      </c>
      <c r="D54" s="2">
        <v>2969.5210000000002</v>
      </c>
    </row>
    <row r="55" spans="2:4" ht="16">
      <c r="B55" s="2">
        <v>2397.1039999999998</v>
      </c>
      <c r="C55" s="2">
        <v>4913.3739999999998</v>
      </c>
      <c r="D55" s="2">
        <v>2249.663</v>
      </c>
    </row>
    <row r="56" spans="2:4" ht="16">
      <c r="B56" s="2">
        <v>2074.84</v>
      </c>
      <c r="C56" s="2">
        <v>1247.9259999999999</v>
      </c>
      <c r="D56" s="2">
        <v>3680.0720000000001</v>
      </c>
    </row>
    <row r="57" spans="2:4" ht="16">
      <c r="B57" s="2">
        <v>3183.25</v>
      </c>
      <c r="C57" s="2">
        <v>5889.5739999999996</v>
      </c>
      <c r="D57" s="2">
        <v>1667.09</v>
      </c>
    </row>
    <row r="58" spans="2:4" ht="16">
      <c r="B58" s="2">
        <v>5717.8389999999999</v>
      </c>
      <c r="C58" s="2">
        <v>4543.6229999999996</v>
      </c>
      <c r="D58" s="2">
        <v>2174.6350000000002</v>
      </c>
    </row>
    <row r="59" spans="2:4" ht="16">
      <c r="B59" s="2">
        <v>7499.7759999999998</v>
      </c>
      <c r="C59" s="2">
        <v>1748.971</v>
      </c>
      <c r="D59" s="2">
        <v>7102.2139999999999</v>
      </c>
    </row>
    <row r="60" spans="2:4" ht="16">
      <c r="B60" s="2">
        <v>4331.3209999999999</v>
      </c>
      <c r="C60" s="2">
        <v>4847.8969999999999</v>
      </c>
      <c r="D60" s="2">
        <v>2126.9569999999999</v>
      </c>
    </row>
    <row r="61" spans="2:4" ht="16">
      <c r="B61" s="2">
        <v>6041.1989999999996</v>
      </c>
      <c r="C61" s="2">
        <v>2721.72</v>
      </c>
      <c r="D61" s="2">
        <v>5818.009</v>
      </c>
    </row>
    <row r="62" spans="2:4" ht="16">
      <c r="B62" s="2">
        <v>6700.7129999999997</v>
      </c>
      <c r="C62" s="2">
        <v>2264.7429999999999</v>
      </c>
      <c r="D62" s="2">
        <v>3482.1179999999999</v>
      </c>
    </row>
    <row r="63" spans="2:4" ht="16">
      <c r="B63" s="2">
        <v>8921.9869999999992</v>
      </c>
      <c r="C63" s="2">
        <v>1533.5450000000001</v>
      </c>
      <c r="D63" s="2">
        <v>4356.4709999999995</v>
      </c>
    </row>
    <row r="64" spans="2:4" ht="16">
      <c r="B64" s="2">
        <v>8480.5460000000003</v>
      </c>
      <c r="C64" s="2">
        <v>1901.028</v>
      </c>
      <c r="D64" s="2">
        <v>2957.864</v>
      </c>
    </row>
    <row r="65" spans="2:4" ht="16">
      <c r="B65" s="2">
        <v>3777.7950000000001</v>
      </c>
      <c r="C65" s="2">
        <v>1659.904</v>
      </c>
      <c r="D65" s="2">
        <v>5247.1019999999999</v>
      </c>
    </row>
    <row r="66" spans="2:4" ht="16">
      <c r="B66" s="2">
        <v>3323.0819999999999</v>
      </c>
      <c r="C66" s="2">
        <v>3190.8580000000002</v>
      </c>
      <c r="D66" s="2">
        <v>2863.7950000000001</v>
      </c>
    </row>
    <row r="67" spans="2:4" ht="16">
      <c r="B67" s="2">
        <v>5738.8289999999997</v>
      </c>
      <c r="C67" s="2">
        <v>3092.8159999999998</v>
      </c>
      <c r="D67" s="2">
        <v>3552.6410000000001</v>
      </c>
    </row>
    <row r="68" spans="2:4" ht="16">
      <c r="B68" s="2">
        <v>6946.6880000000001</v>
      </c>
      <c r="C68" s="2">
        <v>6419.8940000000002</v>
      </c>
      <c r="D68" s="2">
        <v>4298.1499999999996</v>
      </c>
    </row>
    <row r="69" spans="2:4" ht="16">
      <c r="B69" s="2">
        <v>2300.7109999999998</v>
      </c>
      <c r="C69" s="2">
        <v>1837.231</v>
      </c>
      <c r="D69" s="2">
        <v>4125.6790000000001</v>
      </c>
    </row>
    <row r="70" spans="2:4" ht="16">
      <c r="B70" s="2">
        <v>6911.982</v>
      </c>
      <c r="C70" s="2">
        <v>1669.278</v>
      </c>
      <c r="D70" s="2">
        <v>4032.4780000000001</v>
      </c>
    </row>
    <row r="71" spans="2:4" ht="16">
      <c r="B71" s="2">
        <v>6432.9080000000004</v>
      </c>
      <c r="C71" s="2">
        <v>1708.636</v>
      </c>
      <c r="D71" s="2">
        <v>2638.5520000000001</v>
      </c>
    </row>
    <row r="72" spans="2:4" ht="16">
      <c r="B72" s="2">
        <v>2229.828</v>
      </c>
      <c r="C72" s="2">
        <v>2460.0889999999999</v>
      </c>
      <c r="D72" s="2">
        <v>4904.7969999999996</v>
      </c>
    </row>
    <row r="73" spans="2:4" ht="16">
      <c r="B73" s="2">
        <v>2280.0219999999999</v>
      </c>
      <c r="C73" s="2">
        <v>1064.25</v>
      </c>
      <c r="D73" s="2">
        <v>2897.2489999999998</v>
      </c>
    </row>
    <row r="74" spans="2:4" ht="16">
      <c r="B74" s="2">
        <v>3696.6689999999999</v>
      </c>
      <c r="C74" s="2">
        <v>3524.9349999999999</v>
      </c>
      <c r="D74" s="2">
        <v>3689.44</v>
      </c>
    </row>
    <row r="75" spans="2:4" ht="16">
      <c r="B75" s="2">
        <v>8135.982</v>
      </c>
      <c r="C75" s="2">
        <v>2930.3069999999998</v>
      </c>
      <c r="D75" s="2">
        <v>3198.4949999999999</v>
      </c>
    </row>
    <row r="76" spans="2:4" ht="16">
      <c r="B76" s="2">
        <v>4823.982</v>
      </c>
      <c r="C76" s="2">
        <v>2926.2849999999999</v>
      </c>
      <c r="D76" s="2">
        <v>5371.8010000000004</v>
      </c>
    </row>
    <row r="77" spans="2:4" ht="16">
      <c r="B77" s="2">
        <v>4078.4319999999998</v>
      </c>
      <c r="C77" s="2">
        <v>2591.578</v>
      </c>
      <c r="D77" s="2">
        <v>2651.1289999999999</v>
      </c>
    </row>
    <row r="78" spans="2:4" ht="16">
      <c r="B78" s="2">
        <v>3789.8780000000002</v>
      </c>
      <c r="C78" s="2">
        <v>1945.6110000000001</v>
      </c>
      <c r="D78" s="2">
        <v>2316.8249999999998</v>
      </c>
    </row>
    <row r="79" spans="2:4" ht="16">
      <c r="B79" s="2">
        <v>8201.6830000000009</v>
      </c>
      <c r="C79" s="2">
        <v>2300.0509999999999</v>
      </c>
      <c r="D79" s="2">
        <v>3408.279</v>
      </c>
    </row>
    <row r="80" spans="2:4" ht="16">
      <c r="B80" s="2">
        <v>6586.9170000000004</v>
      </c>
      <c r="C80" s="2">
        <v>3225.3670000000002</v>
      </c>
      <c r="D80" s="2">
        <v>4539.4709999999995</v>
      </c>
    </row>
    <row r="81" spans="2:4" ht="16">
      <c r="B81" s="2">
        <v>3403.4340000000002</v>
      </c>
      <c r="C81" s="2">
        <v>1520.172</v>
      </c>
      <c r="D81" s="2">
        <v>4106.3329999999996</v>
      </c>
    </row>
    <row r="82" spans="2:4" ht="16">
      <c r="B82" s="2">
        <v>1973.5219999999999</v>
      </c>
      <c r="C82" s="2">
        <v>1652.6569999999999</v>
      </c>
      <c r="D82" s="2">
        <v>1999.8710000000001</v>
      </c>
    </row>
    <row r="83" spans="2:4" ht="16">
      <c r="B83" s="2">
        <v>5798.6090000000004</v>
      </c>
      <c r="C83" s="2">
        <v>2484.692</v>
      </c>
      <c r="D83" s="2">
        <v>2960.8589999999999</v>
      </c>
    </row>
    <row r="84" spans="2:4" ht="16">
      <c r="B84" s="2">
        <v>4188.2240000000002</v>
      </c>
      <c r="C84" s="2">
        <v>2114.2139999999999</v>
      </c>
      <c r="D84" s="2">
        <v>3809.1219999999998</v>
      </c>
    </row>
    <row r="85" spans="2:4" ht="16">
      <c r="B85" s="2">
        <v>4761.3819999999996</v>
      </c>
      <c r="C85" s="2">
        <v>1952.3430000000001</v>
      </c>
      <c r="D85" s="2">
        <v>3093.7559999999999</v>
      </c>
    </row>
    <row r="86" spans="2:4" ht="16">
      <c r="B86" s="2">
        <v>2733.5279999999998</v>
      </c>
      <c r="C86" s="2">
        <v>1439.7529999999999</v>
      </c>
      <c r="D86" s="2">
        <v>3504.2220000000002</v>
      </c>
    </row>
    <row r="87" spans="2:4" ht="16">
      <c r="B87" s="2">
        <v>5833.165</v>
      </c>
      <c r="C87" s="2">
        <v>2076.018</v>
      </c>
      <c r="D87" s="2">
        <v>1186.559</v>
      </c>
    </row>
    <row r="88" spans="2:4" ht="16">
      <c r="B88" s="2">
        <v>2590.46</v>
      </c>
      <c r="C88" s="2">
        <v>1938.826</v>
      </c>
      <c r="D88" s="2">
        <v>847.00699999999995</v>
      </c>
    </row>
    <row r="89" spans="2:4" ht="16">
      <c r="B89" s="2">
        <v>4509.6120000000001</v>
      </c>
      <c r="C89" s="2">
        <v>3391.5659999999998</v>
      </c>
      <c r="D89" s="2">
        <v>1302.365</v>
      </c>
    </row>
    <row r="90" spans="2:4" ht="16">
      <c r="B90" s="2">
        <v>2254.9169999999999</v>
      </c>
      <c r="C90" s="2">
        <v>1881.068</v>
      </c>
      <c r="D90" s="2">
        <v>1510.2850000000001</v>
      </c>
    </row>
    <row r="91" spans="2:4" ht="16">
      <c r="B91" s="2">
        <v>2181.1370000000002</v>
      </c>
      <c r="C91" s="2">
        <v>3485.172</v>
      </c>
      <c r="D91" s="2">
        <v>1813.1420000000001</v>
      </c>
    </row>
    <row r="92" spans="2:4" ht="16">
      <c r="B92" s="2">
        <v>2094.8560000000002</v>
      </c>
      <c r="C92" s="2">
        <v>1558.2860000000001</v>
      </c>
      <c r="D92" s="2">
        <v>1698.9760000000001</v>
      </c>
    </row>
    <row r="93" spans="2:4" ht="16">
      <c r="B93" s="2">
        <v>1543.414</v>
      </c>
      <c r="C93" s="2">
        <v>3395.654</v>
      </c>
      <c r="D93" s="2">
        <v>3275.9929999999999</v>
      </c>
    </row>
    <row r="94" spans="2:4" ht="16">
      <c r="B94" s="2">
        <v>2917.2579999999998</v>
      </c>
      <c r="C94" s="2">
        <v>1516.4369999999999</v>
      </c>
      <c r="D94" s="2">
        <v>2245.8290000000002</v>
      </c>
    </row>
    <row r="95" spans="2:4" ht="16">
      <c r="B95" s="2">
        <v>3717.5540000000001</v>
      </c>
      <c r="C95" s="2">
        <v>1985.6949999999999</v>
      </c>
      <c r="D95" s="2">
        <v>2211.8159999999998</v>
      </c>
    </row>
    <row r="96" spans="2:4" ht="16">
      <c r="B96" s="2">
        <v>3430.241</v>
      </c>
      <c r="C96" s="2">
        <v>2732.9769999999999</v>
      </c>
      <c r="D96" s="2">
        <v>1207.3989999999999</v>
      </c>
    </row>
    <row r="97" spans="2:4" ht="16">
      <c r="B97" s="2">
        <v>2242.7310000000002</v>
      </c>
      <c r="C97" s="2">
        <v>2531.3000000000002</v>
      </c>
      <c r="D97" s="2">
        <v>2072.0590000000002</v>
      </c>
    </row>
    <row r="98" spans="2:4" ht="16">
      <c r="B98" s="2">
        <v>2165.652</v>
      </c>
      <c r="C98" s="2">
        <v>4475.0290000000005</v>
      </c>
      <c r="D98" s="2">
        <v>2705.761</v>
      </c>
    </row>
    <row r="99" spans="2:4" ht="16">
      <c r="B99" s="2">
        <v>6441.0249999999996</v>
      </c>
      <c r="C99" s="2">
        <v>3025.0210000000002</v>
      </c>
      <c r="D99" s="2">
        <v>1444.308</v>
      </c>
    </row>
    <row r="100" spans="2:4" ht="16">
      <c r="B100" s="2">
        <v>5023.634</v>
      </c>
      <c r="C100" s="2">
        <v>2056.123</v>
      </c>
      <c r="D100" s="2">
        <v>2522.4140000000002</v>
      </c>
    </row>
    <row r="101" spans="2:4" ht="16">
      <c r="B101" s="2">
        <v>2864.9059999999999</v>
      </c>
      <c r="C101" s="2">
        <v>2230.6610000000001</v>
      </c>
      <c r="D101" s="2">
        <v>2242.6019999999999</v>
      </c>
    </row>
    <row r="102" spans="2:4" ht="16">
      <c r="B102" s="2">
        <v>2788.4589999999998</v>
      </c>
      <c r="C102" s="2">
        <v>1719.0419999999999</v>
      </c>
      <c r="D102" s="2">
        <v>2488.2089999999998</v>
      </c>
    </row>
    <row r="103" spans="2:4" ht="16">
      <c r="B103" s="2">
        <v>2810.4589999999998</v>
      </c>
      <c r="C103" s="2">
        <v>1934</v>
      </c>
      <c r="D103" s="2">
        <v>4086.7809999999999</v>
      </c>
    </row>
    <row r="104" spans="2:4" ht="16">
      <c r="B104" s="2">
        <v>2647.1509999999998</v>
      </c>
      <c r="C104" s="2">
        <v>4135.1689999999999</v>
      </c>
      <c r="D104" s="2">
        <v>4089.1149999999998</v>
      </c>
    </row>
    <row r="105" spans="2:4" ht="16">
      <c r="B105" s="2">
        <v>4504.8059999999996</v>
      </c>
      <c r="C105" s="2">
        <v>3368.3249999999998</v>
      </c>
      <c r="D105" s="2">
        <v>1880.575</v>
      </c>
    </row>
    <row r="106" spans="2:4" ht="16">
      <c r="B106" s="2">
        <v>3991.335</v>
      </c>
      <c r="C106" s="2">
        <v>2008.037</v>
      </c>
      <c r="D106" s="2">
        <v>1396.9110000000001</v>
      </c>
    </row>
    <row r="107" spans="2:4" ht="16">
      <c r="B107" s="2">
        <v>2788.3910000000001</v>
      </c>
      <c r="C107" s="2">
        <v>2146.6550000000002</v>
      </c>
      <c r="D107" s="2">
        <v>5678.2449999999999</v>
      </c>
    </row>
    <row r="108" spans="2:4" ht="16">
      <c r="B108" s="2">
        <v>4907.9690000000001</v>
      </c>
      <c r="C108" s="2">
        <v>2460.9050000000002</v>
      </c>
      <c r="D108" s="2">
        <v>4623.482</v>
      </c>
    </row>
    <row r="109" spans="2:4" ht="16">
      <c r="B109" s="2">
        <v>7544.46</v>
      </c>
      <c r="C109" s="2">
        <v>5101.0389999999998</v>
      </c>
      <c r="D109" s="2">
        <v>2907.3130000000001</v>
      </c>
    </row>
    <row r="110" spans="2:4" ht="16">
      <c r="B110" s="2">
        <v>8423.4570000000003</v>
      </c>
      <c r="C110" s="2">
        <v>3954.5569999999998</v>
      </c>
      <c r="D110" s="2">
        <v>2658.779</v>
      </c>
    </row>
    <row r="111" spans="2:4" ht="16">
      <c r="B111" s="2">
        <v>7943.1949999999997</v>
      </c>
      <c r="C111" s="2">
        <v>3149.2669999999998</v>
      </c>
      <c r="D111" s="2">
        <v>3001.93</v>
      </c>
    </row>
    <row r="112" spans="2:4" ht="16">
      <c r="B112" s="2">
        <v>7495.1030000000001</v>
      </c>
      <c r="C112" s="2">
        <v>3628.76</v>
      </c>
      <c r="D112" s="2">
        <v>3227.7939999999999</v>
      </c>
    </row>
    <row r="113" spans="2:4" ht="16">
      <c r="B113" s="2">
        <v>6414.8779999999997</v>
      </c>
      <c r="C113" s="2">
        <v>4096.4930000000004</v>
      </c>
      <c r="D113" s="2">
        <v>4739.1660000000002</v>
      </c>
    </row>
    <row r="114" spans="2:4" ht="16">
      <c r="B114" s="2">
        <v>3331.7510000000002</v>
      </c>
      <c r="C114" s="2">
        <v>4353.0510000000004</v>
      </c>
      <c r="D114" s="2">
        <v>4430.6059999999998</v>
      </c>
    </row>
    <row r="115" spans="2:4" ht="16">
      <c r="B115" s="2">
        <v>6678.8729999999996</v>
      </c>
      <c r="C115" s="2">
        <v>3223.0970000000002</v>
      </c>
      <c r="D115" s="2">
        <v>3209.6260000000002</v>
      </c>
    </row>
    <row r="116" spans="2:4" ht="16">
      <c r="B116" s="2">
        <v>6682.942</v>
      </c>
      <c r="C116" s="2">
        <v>2699.7550000000001</v>
      </c>
      <c r="D116" s="2">
        <v>4160.8620000000001</v>
      </c>
    </row>
    <row r="117" spans="2:4" ht="16">
      <c r="B117" s="2">
        <v>4641.4040000000005</v>
      </c>
      <c r="C117" s="2">
        <v>1806.52</v>
      </c>
      <c r="D117" s="2">
        <v>4155.2039999999997</v>
      </c>
    </row>
    <row r="118" spans="2:4" ht="16">
      <c r="B118" s="2">
        <v>5467.0240000000003</v>
      </c>
      <c r="C118" s="2">
        <v>2502.3879999999999</v>
      </c>
      <c r="D118" s="2">
        <v>2704.4369999999999</v>
      </c>
    </row>
    <row r="119" spans="2:4" ht="16">
      <c r="B119" s="2">
        <v>8986.5319999999992</v>
      </c>
      <c r="C119" s="2">
        <v>2300.16</v>
      </c>
      <c r="D119" s="2">
        <v>2393.7730000000001</v>
      </c>
    </row>
    <row r="120" spans="2:4" ht="16">
      <c r="B120" s="2">
        <v>7570.06</v>
      </c>
      <c r="C120" s="2">
        <v>3311.2840000000001</v>
      </c>
      <c r="D120" s="2">
        <v>2159.8589999999999</v>
      </c>
    </row>
    <row r="121" spans="2:4" ht="16">
      <c r="B121" s="2">
        <v>2325.1819999999998</v>
      </c>
      <c r="C121" s="2">
        <v>3859.2809999999999</v>
      </c>
      <c r="D121" s="2">
        <v>3627.2640000000001</v>
      </c>
    </row>
    <row r="122" spans="2:4" ht="16">
      <c r="B122" s="2">
        <v>3073.1959999999999</v>
      </c>
      <c r="C122" s="2">
        <v>4884.8990000000003</v>
      </c>
      <c r="D122" s="2">
        <v>7480.7139999999999</v>
      </c>
    </row>
    <row r="123" spans="2:4" ht="16">
      <c r="B123" s="2">
        <v>5193.3090000000002</v>
      </c>
      <c r="C123" s="2">
        <v>4155.4459999999999</v>
      </c>
      <c r="D123" s="2">
        <v>6633.9809999999998</v>
      </c>
    </row>
    <row r="124" spans="2:4" ht="16">
      <c r="B124" s="2">
        <v>4214.7039999999997</v>
      </c>
      <c r="C124" s="2">
        <v>2896.1849999999999</v>
      </c>
      <c r="D124" s="2">
        <v>2865.6280000000002</v>
      </c>
    </row>
    <row r="125" spans="2:4" ht="16">
      <c r="B125" s="2">
        <v>6299.567</v>
      </c>
      <c r="C125" s="2">
        <v>2848.723</v>
      </c>
      <c r="D125" s="2">
        <v>3470.1790000000001</v>
      </c>
    </row>
    <row r="126" spans="2:4" ht="16">
      <c r="B126" s="2">
        <v>8624.1620000000003</v>
      </c>
      <c r="C126" s="2">
        <v>4354.2839999999997</v>
      </c>
      <c r="D126" s="2">
        <v>3379.3409999999999</v>
      </c>
    </row>
    <row r="127" spans="2:4" ht="16">
      <c r="B127" s="2">
        <v>5931.5</v>
      </c>
      <c r="C127" s="2">
        <v>4293.2830000000004</v>
      </c>
      <c r="D127" s="2">
        <v>4573.8149999999996</v>
      </c>
    </row>
    <row r="128" spans="2:4" ht="16">
      <c r="B128" s="2">
        <v>5391.4219999999996</v>
      </c>
      <c r="C128" s="2">
        <v>2173.6480000000001</v>
      </c>
      <c r="D128" s="2">
        <v>3559.739</v>
      </c>
    </row>
    <row r="129" spans="2:4" ht="16">
      <c r="B129" s="2">
        <v>5703.6289999999999</v>
      </c>
      <c r="C129" s="2">
        <v>2637.99</v>
      </c>
      <c r="D129" s="2">
        <v>2947.328</v>
      </c>
    </row>
    <row r="130" spans="2:4" ht="16">
      <c r="B130" s="2">
        <v>5136.7179999999998</v>
      </c>
      <c r="C130" s="2">
        <v>2802.9679999999998</v>
      </c>
      <c r="D130" s="2">
        <v>2804.2420000000002</v>
      </c>
    </row>
    <row r="131" spans="2:4" ht="16">
      <c r="B131" s="2">
        <v>5871.8019999999997</v>
      </c>
      <c r="C131" s="2">
        <v>1245.846</v>
      </c>
      <c r="D131" s="2">
        <v>5011.0200000000004</v>
      </c>
    </row>
    <row r="132" spans="2:4" ht="16">
      <c r="B132" s="2">
        <v>4870.4229999999998</v>
      </c>
      <c r="C132" s="2">
        <v>4244.723</v>
      </c>
      <c r="D132" s="2">
        <v>6340.8620000000001</v>
      </c>
    </row>
    <row r="133" spans="2:4" ht="16">
      <c r="B133" s="2">
        <v>8002.192</v>
      </c>
      <c r="C133" s="2">
        <v>1830.6420000000001</v>
      </c>
      <c r="D133" s="2">
        <v>2993.9380000000001</v>
      </c>
    </row>
    <row r="134" spans="2:4" ht="16">
      <c r="B134" s="2">
        <v>2766.3910000000001</v>
      </c>
      <c r="C134" s="2">
        <v>4398.3159999999998</v>
      </c>
      <c r="D134" s="2">
        <v>2326.1550000000002</v>
      </c>
    </row>
    <row r="135" spans="2:4" ht="16">
      <c r="B135" s="2">
        <v>2949.1370000000002</v>
      </c>
      <c r="C135" s="2">
        <v>7824.9809999999998</v>
      </c>
      <c r="D135" s="2">
        <v>4935.5680000000002</v>
      </c>
    </row>
    <row r="136" spans="2:4" ht="16">
      <c r="B136" s="2">
        <v>3297.6550000000002</v>
      </c>
      <c r="C136" s="2">
        <v>6061.384</v>
      </c>
      <c r="D136" s="2">
        <v>7453.2860000000001</v>
      </c>
    </row>
    <row r="137" spans="2:4" ht="16">
      <c r="B137" s="2">
        <v>2878.0949999999998</v>
      </c>
      <c r="C137" s="2">
        <v>6477.7969999999996</v>
      </c>
      <c r="D137" s="2">
        <v>4271.1329999999998</v>
      </c>
    </row>
    <row r="138" spans="2:4" ht="16">
      <c r="B138" s="2">
        <v>3065.73</v>
      </c>
      <c r="C138" s="2">
        <v>4126.3879999999999</v>
      </c>
      <c r="D138" s="2">
        <v>3404.8330000000001</v>
      </c>
    </row>
    <row r="139" spans="2:4" ht="16">
      <c r="B139" s="2">
        <v>6163.1279999999997</v>
      </c>
      <c r="C139" s="2">
        <v>3429.277</v>
      </c>
      <c r="D139" s="2">
        <v>3240.9189999999999</v>
      </c>
    </row>
    <row r="140" spans="2:4" ht="16">
      <c r="B140" s="2">
        <v>2554.9879999999998</v>
      </c>
      <c r="C140" s="2">
        <v>6570.0839999999998</v>
      </c>
      <c r="D140" s="2">
        <v>2950.8119999999999</v>
      </c>
    </row>
    <row r="141" spans="2:4" ht="16">
      <c r="B141" s="2">
        <v>3027.2060000000001</v>
      </c>
      <c r="C141" s="2">
        <v>4731.5690000000004</v>
      </c>
      <c r="D141" s="2">
        <v>2968.4470000000001</v>
      </c>
    </row>
    <row r="142" spans="2:4" ht="16">
      <c r="B142" s="2">
        <v>6390.2790000000005</v>
      </c>
      <c r="C142" s="2">
        <v>3242.462</v>
      </c>
      <c r="D142" s="2">
        <v>2340.8629999999998</v>
      </c>
    </row>
    <row r="143" spans="2:4" ht="16">
      <c r="B143" s="2">
        <v>3256.444</v>
      </c>
      <c r="C143" s="2">
        <v>2836.2370000000001</v>
      </c>
      <c r="D143" s="2">
        <v>5572.4070000000002</v>
      </c>
    </row>
    <row r="144" spans="2:4" ht="16">
      <c r="B144" s="2">
        <v>4727.0810000000001</v>
      </c>
      <c r="C144" s="2">
        <v>6491.2460000000001</v>
      </c>
      <c r="D144" s="2">
        <v>3586.8339999999998</v>
      </c>
    </row>
    <row r="145" spans="2:4" ht="16">
      <c r="B145" s="2">
        <v>8535.6880000000001</v>
      </c>
      <c r="C145" s="2">
        <v>7217</v>
      </c>
      <c r="D145" s="2">
        <v>2712.3719999999998</v>
      </c>
    </row>
    <row r="146" spans="2:4" ht="16">
      <c r="B146" s="2">
        <v>4987.32</v>
      </c>
      <c r="C146" s="2">
        <v>3913.616</v>
      </c>
      <c r="D146" s="2">
        <v>2958.5889999999999</v>
      </c>
    </row>
    <row r="147" spans="2:4" ht="16">
      <c r="B147" s="2">
        <v>3382.8389999999999</v>
      </c>
      <c r="C147" s="2">
        <v>3738.1610000000001</v>
      </c>
      <c r="D147" s="2">
        <v>2406.6860000000001</v>
      </c>
    </row>
    <row r="148" spans="2:4" ht="16">
      <c r="B148" s="2">
        <v>1691.7180000000001</v>
      </c>
      <c r="C148" s="2">
        <v>4495.7629999999999</v>
      </c>
      <c r="D148" s="2">
        <v>5316.7489999999998</v>
      </c>
    </row>
    <row r="149" spans="2:4" ht="16">
      <c r="B149" s="2">
        <v>3757.797</v>
      </c>
      <c r="C149" s="2">
        <v>4174.7879999999996</v>
      </c>
      <c r="D149" s="2">
        <v>3791.9830000000002</v>
      </c>
    </row>
    <row r="150" spans="2:4" ht="16">
      <c r="B150" s="2">
        <v>6934.8819999999996</v>
      </c>
      <c r="C150" s="2">
        <v>6752.8530000000001</v>
      </c>
      <c r="D150" s="2">
        <v>2499.0740000000001</v>
      </c>
    </row>
    <row r="151" spans="2:4" ht="16">
      <c r="B151" s="2">
        <v>10820.592000000001</v>
      </c>
      <c r="C151" s="2">
        <v>2345.0230000000001</v>
      </c>
      <c r="D151" s="2">
        <v>2499.0740000000001</v>
      </c>
    </row>
    <row r="152" spans="2:4" ht="16">
      <c r="B152" s="2">
        <v>6807.0969999999998</v>
      </c>
      <c r="C152" s="2">
        <v>2495.395</v>
      </c>
      <c r="D152" s="2">
        <v>1473.694</v>
      </c>
    </row>
    <row r="153" spans="2:4" ht="16">
      <c r="B153" s="2">
        <v>5509.9539999999997</v>
      </c>
      <c r="C153" s="2">
        <v>2421.864</v>
      </c>
      <c r="D153" s="2">
        <v>5944.27</v>
      </c>
    </row>
    <row r="154" spans="2:4" ht="16">
      <c r="B154" s="2">
        <v>5823.1890000000003</v>
      </c>
      <c r="C154" s="2">
        <v>3572.181</v>
      </c>
      <c r="D154" s="2">
        <v>3361.1179999999999</v>
      </c>
    </row>
    <row r="155" spans="2:4" ht="16">
      <c r="B155" s="2">
        <v>5412.1869999999999</v>
      </c>
      <c r="C155" s="2">
        <v>3020.1129999999998</v>
      </c>
      <c r="D155" s="2">
        <v>3184.6170000000002</v>
      </c>
    </row>
    <row r="156" spans="2:4" ht="16">
      <c r="B156" s="2">
        <v>8877.0640000000003</v>
      </c>
      <c r="C156" s="2">
        <v>2798.8560000000002</v>
      </c>
      <c r="D156" s="2">
        <v>2889.498</v>
      </c>
    </row>
    <row r="157" spans="2:4" ht="16">
      <c r="B157" s="2">
        <v>7902.4620000000004</v>
      </c>
      <c r="C157" s="2">
        <v>4521.5129999999999</v>
      </c>
      <c r="D157" s="2">
        <v>4234.8419999999996</v>
      </c>
    </row>
    <row r="158" spans="2:4" ht="16">
      <c r="B158" s="2">
        <v>3710.473</v>
      </c>
      <c r="C158" s="2">
        <v>2974.0450000000001</v>
      </c>
      <c r="D158" s="2">
        <v>3743.3139999999999</v>
      </c>
    </row>
    <row r="159" spans="2:4" ht="16">
      <c r="B159" s="2">
        <v>4845.6229999999996</v>
      </c>
      <c r="C159" s="2">
        <v>2244.5149999999999</v>
      </c>
      <c r="D159" s="2">
        <v>5992.2780000000002</v>
      </c>
    </row>
    <row r="160" spans="2:4" ht="16">
      <c r="B160" s="2">
        <v>5710.4350000000004</v>
      </c>
      <c r="C160" s="2">
        <v>3705.9290000000001</v>
      </c>
      <c r="D160" s="2">
        <v>1892.171</v>
      </c>
    </row>
    <row r="161" spans="2:4" ht="16">
      <c r="B161" s="2">
        <v>4281.5020000000004</v>
      </c>
      <c r="C161" s="2">
        <v>3859.9059999999999</v>
      </c>
      <c r="D161" s="2">
        <v>1216.442</v>
      </c>
    </row>
    <row r="162" spans="2:4" ht="16">
      <c r="B162" s="2">
        <v>5044.4040000000005</v>
      </c>
      <c r="C162" s="2">
        <v>3301.6120000000001</v>
      </c>
      <c r="D162" s="2">
        <v>1440.183</v>
      </c>
    </row>
    <row r="163" spans="2:4" ht="16">
      <c r="B163" s="2">
        <v>5396.232</v>
      </c>
      <c r="C163" s="2">
        <v>4543.1329999999998</v>
      </c>
      <c r="D163" s="2">
        <v>1334.816</v>
      </c>
    </row>
    <row r="164" spans="2:4" ht="16">
      <c r="B164" s="2">
        <v>8796.9770000000008</v>
      </c>
      <c r="C164" s="2">
        <v>3351.4209999999998</v>
      </c>
      <c r="D164" s="2">
        <v>3137.2020000000002</v>
      </c>
    </row>
    <row r="165" spans="2:4" ht="16">
      <c r="B165" s="2">
        <v>4818.9250000000002</v>
      </c>
      <c r="C165" s="2">
        <v>2366.6840000000002</v>
      </c>
      <c r="D165" s="2">
        <v>3942.5889999999999</v>
      </c>
    </row>
    <row r="166" spans="2:4" ht="16">
      <c r="B166" s="2">
        <v>4778.1589999999997</v>
      </c>
      <c r="C166" s="2">
        <v>3642.627</v>
      </c>
      <c r="D166" s="2">
        <v>2277.817</v>
      </c>
    </row>
    <row r="167" spans="2:4" ht="16">
      <c r="B167" s="2">
        <v>1738.6859999999999</v>
      </c>
      <c r="C167" s="2">
        <v>2896.0540000000001</v>
      </c>
      <c r="D167" s="2">
        <v>2266.7170000000001</v>
      </c>
    </row>
    <row r="168" spans="2:4" ht="16">
      <c r="B168" s="2">
        <v>7849.5050000000001</v>
      </c>
      <c r="C168" s="2">
        <v>5297.6589999999997</v>
      </c>
      <c r="D168" s="2">
        <v>4711.76</v>
      </c>
    </row>
    <row r="169" spans="2:4" ht="16">
      <c r="B169" s="2">
        <v>2855.37</v>
      </c>
      <c r="C169" s="2">
        <v>4867.5820000000003</v>
      </c>
      <c r="D169" s="2">
        <v>5353.6170000000002</v>
      </c>
    </row>
    <row r="170" spans="2:4" ht="16">
      <c r="B170" s="2">
        <v>2881.8910000000001</v>
      </c>
      <c r="C170" s="2">
        <v>2190.7289999999998</v>
      </c>
      <c r="D170" s="2">
        <v>4869.6009999999997</v>
      </c>
    </row>
    <row r="171" spans="2:4" ht="16">
      <c r="B171" s="2">
        <v>8205.3610000000008</v>
      </c>
      <c r="C171" s="2">
        <v>2405.6480000000001</v>
      </c>
      <c r="D171" s="2">
        <v>5508.25</v>
      </c>
    </row>
    <row r="172" spans="2:4" ht="16">
      <c r="B172" s="2">
        <v>2130.1840000000002</v>
      </c>
      <c r="C172" s="2">
        <v>2822.067</v>
      </c>
      <c r="D172" s="2">
        <v>4421.018</v>
      </c>
    </row>
    <row r="173" spans="2:4" ht="16">
      <c r="B173" s="2">
        <v>2203.0059999999999</v>
      </c>
      <c r="C173" s="2">
        <v>3293.5309999999999</v>
      </c>
      <c r="D173" s="2">
        <v>1827.3389999999999</v>
      </c>
    </row>
    <row r="174" spans="2:4" ht="16">
      <c r="B174" s="2">
        <v>4966.2</v>
      </c>
      <c r="C174" s="2">
        <v>6580.33</v>
      </c>
      <c r="D174" s="2">
        <v>4372.0810000000001</v>
      </c>
    </row>
    <row r="175" spans="2:4" ht="16">
      <c r="B175" s="2">
        <v>3804.8150000000001</v>
      </c>
      <c r="C175" s="2">
        <v>4179.0050000000001</v>
      </c>
      <c r="D175" s="2">
        <v>6327.5450000000001</v>
      </c>
    </row>
    <row r="176" spans="2:4" ht="16">
      <c r="B176" s="2">
        <v>2792.0050000000001</v>
      </c>
      <c r="C176" s="2">
        <v>2246.2539999999999</v>
      </c>
      <c r="D176" s="2">
        <v>2177.482</v>
      </c>
    </row>
    <row r="177" spans="2:4" ht="16">
      <c r="B177" s="2">
        <v>2617.5030000000002</v>
      </c>
      <c r="C177" s="2">
        <v>4392.3609999999999</v>
      </c>
      <c r="D177" s="2">
        <v>4192.8459999999995</v>
      </c>
    </row>
    <row r="178" spans="2:4" ht="16">
      <c r="B178" s="2">
        <v>4865.6400000000003</v>
      </c>
      <c r="C178" s="2">
        <v>4386.6360000000004</v>
      </c>
      <c r="D178" s="2">
        <v>5355.0469999999996</v>
      </c>
    </row>
    <row r="179" spans="2:4" ht="16">
      <c r="B179" s="2">
        <v>7364.049</v>
      </c>
      <c r="C179" s="2">
        <v>1701.694</v>
      </c>
      <c r="D179" s="2">
        <v>4171.8609999999999</v>
      </c>
    </row>
    <row r="180" spans="2:4" ht="16">
      <c r="B180" s="2">
        <v>6674.6419999999998</v>
      </c>
      <c r="C180" s="2">
        <v>4266.125</v>
      </c>
      <c r="D180" s="2">
        <v>2155.6120000000001</v>
      </c>
    </row>
    <row r="181" spans="2:4" ht="16">
      <c r="B181" s="2">
        <v>3893.8110000000001</v>
      </c>
      <c r="C181" s="2">
        <v>5203.6859999999997</v>
      </c>
      <c r="D181" s="2">
        <v>1771.596</v>
      </c>
    </row>
    <row r="182" spans="2:4" ht="16">
      <c r="B182" s="2">
        <v>4379.7939999999999</v>
      </c>
      <c r="C182" s="2">
        <v>2215.4490000000001</v>
      </c>
      <c r="D182" s="2">
        <v>4171.97</v>
      </c>
    </row>
    <row r="183" spans="2:4" ht="16">
      <c r="B183" s="2">
        <v>3803.502</v>
      </c>
      <c r="C183" s="2">
        <v>2027.319</v>
      </c>
      <c r="D183" s="2">
        <v>1410.681</v>
      </c>
    </row>
    <row r="184" spans="2:4" ht="16">
      <c r="B184" s="2">
        <v>6308.35</v>
      </c>
      <c r="C184" s="2">
        <v>4816.1400000000003</v>
      </c>
      <c r="D184" s="2">
        <v>1396.433</v>
      </c>
    </row>
    <row r="185" spans="2:4" ht="16">
      <c r="B185" s="2">
        <v>6433.9620000000004</v>
      </c>
      <c r="C185" s="2">
        <v>3017.4969999999998</v>
      </c>
      <c r="D185" s="2">
        <v>4233.3670000000002</v>
      </c>
    </row>
    <row r="186" spans="2:4" ht="16">
      <c r="B186" s="2">
        <v>3980.415</v>
      </c>
      <c r="C186" s="2">
        <v>3320.1959999999999</v>
      </c>
      <c r="D186" s="2">
        <v>5832.21</v>
      </c>
    </row>
    <row r="187" spans="2:4" ht="16">
      <c r="B187" s="2">
        <v>3437.7269999999999</v>
      </c>
      <c r="C187" s="2">
        <v>2784.0929999999998</v>
      </c>
      <c r="D187" s="2">
        <v>4120.2430000000004</v>
      </c>
    </row>
    <row r="188" spans="2:4" ht="16">
      <c r="B188" s="2">
        <v>4018.0160000000001</v>
      </c>
      <c r="C188" s="2">
        <v>3521.6860000000001</v>
      </c>
      <c r="D188" s="2">
        <v>2874.3049999999998</v>
      </c>
    </row>
    <row r="189" spans="2:4" ht="16">
      <c r="B189" s="2">
        <v>3773.9070000000002</v>
      </c>
      <c r="C189" s="2">
        <v>4220.3010000000004</v>
      </c>
      <c r="D189" s="2"/>
    </row>
    <row r="190" spans="2:4" ht="16">
      <c r="B190" s="2">
        <v>10067.565000000001</v>
      </c>
      <c r="C190" s="2">
        <v>3420.3589999999999</v>
      </c>
      <c r="D190" s="2"/>
    </row>
    <row r="191" spans="2:4" ht="16">
      <c r="B191" s="2">
        <v>7132.47</v>
      </c>
      <c r="C191" s="2">
        <v>4806.3890000000001</v>
      </c>
      <c r="D191" s="2"/>
    </row>
    <row r="192" spans="2:4" ht="16">
      <c r="B192" s="2">
        <v>6242.067</v>
      </c>
      <c r="C192" s="2">
        <v>7045.7070000000003</v>
      </c>
      <c r="D192" s="2"/>
    </row>
    <row r="193" spans="2:4" ht="16">
      <c r="B193" s="2">
        <v>3661.7280000000001</v>
      </c>
      <c r="C193" s="2">
        <v>4854.5829999999996</v>
      </c>
      <c r="D193" s="2"/>
    </row>
    <row r="194" spans="2:4" ht="16">
      <c r="B194" s="2">
        <v>9237.7909999999993</v>
      </c>
      <c r="C194" s="2">
        <v>4398.2550000000001</v>
      </c>
      <c r="D194" s="2"/>
    </row>
    <row r="195" spans="2:4" ht="16">
      <c r="B195" s="2">
        <v>8045.05</v>
      </c>
      <c r="C195" s="2">
        <v>4452.0159999999996</v>
      </c>
      <c r="D195" s="2"/>
    </row>
    <row r="196" spans="2:4" ht="16">
      <c r="B196" s="2">
        <v>5843.7150000000001</v>
      </c>
      <c r="C196" s="2">
        <v>5267.0240000000003</v>
      </c>
      <c r="D196" s="2"/>
    </row>
    <row r="197" spans="2:4" ht="16">
      <c r="B197" s="2">
        <v>4365.9840000000004</v>
      </c>
      <c r="C197" s="2">
        <v>6239.3</v>
      </c>
      <c r="D197" s="2"/>
    </row>
    <row r="198" spans="2:4" ht="16">
      <c r="B198" s="2">
        <v>7632.9830000000002</v>
      </c>
      <c r="C198" s="2">
        <v>4958.8379999999997</v>
      </c>
      <c r="D198" s="2"/>
    </row>
    <row r="199" spans="2:4" ht="16">
      <c r="B199" s="2">
        <v>7590.1909999999998</v>
      </c>
      <c r="C199" s="2">
        <v>3982.79</v>
      </c>
      <c r="D199" s="2"/>
    </row>
    <row r="200" spans="2:4" ht="16">
      <c r="B200" s="2">
        <v>4365.5429999999997</v>
      </c>
      <c r="C200" s="2">
        <v>4261.0709999999999</v>
      </c>
      <c r="D200" s="2"/>
    </row>
    <row r="201" spans="2:4" ht="16">
      <c r="B201" s="2">
        <v>4680.2430000000004</v>
      </c>
      <c r="C201" s="2">
        <v>3380.5970000000002</v>
      </c>
      <c r="D201" s="2"/>
    </row>
    <row r="202" spans="2:4" ht="16">
      <c r="B202" s="2">
        <v>3696.5279999999998</v>
      </c>
      <c r="C202" s="2">
        <v>4062.8919999999998</v>
      </c>
      <c r="D202" s="2"/>
    </row>
    <row r="203" spans="2:4" ht="16">
      <c r="B203" s="2">
        <v>3418.0479999999998</v>
      </c>
      <c r="C203" s="2">
        <v>3694.6329999999998</v>
      </c>
      <c r="D203" s="2"/>
    </row>
    <row r="204" spans="2:4" ht="16">
      <c r="B204" s="2">
        <v>9095.17</v>
      </c>
      <c r="C204" s="2">
        <v>6326.3860000000004</v>
      </c>
      <c r="D204" s="2"/>
    </row>
    <row r="205" spans="2:4" ht="16">
      <c r="B205" s="2">
        <v>7110.3670000000002</v>
      </c>
      <c r="C205" s="2">
        <v>4361.6139999999996</v>
      </c>
      <c r="D205" s="2"/>
    </row>
    <row r="206" spans="2:4" ht="16">
      <c r="B206" s="2">
        <v>3281.3069999999998</v>
      </c>
      <c r="C206" s="2">
        <v>3033.6190000000001</v>
      </c>
      <c r="D206" s="2"/>
    </row>
    <row r="207" spans="2:4" ht="16">
      <c r="B207" s="2">
        <v>5419.2269999999999</v>
      </c>
      <c r="C207" s="2">
        <v>3591.8339999999998</v>
      </c>
      <c r="D207" s="2"/>
    </row>
    <row r="208" spans="2:4" ht="16">
      <c r="B208" s="2">
        <v>5875.6949999999997</v>
      </c>
      <c r="C208" s="2">
        <v>5660.1379999999999</v>
      </c>
      <c r="D208" s="2"/>
    </row>
    <row r="209" spans="2:4" ht="16">
      <c r="B209" s="2">
        <v>838.03099999999995</v>
      </c>
      <c r="C209" s="2">
        <v>7215.357</v>
      </c>
      <c r="D209" s="2"/>
    </row>
    <row r="210" spans="2:4" ht="16">
      <c r="B210" s="2">
        <v>1314.4570000000001</v>
      </c>
      <c r="C210" s="2">
        <v>4987.7359999999999</v>
      </c>
      <c r="D210" s="2"/>
    </row>
    <row r="211" spans="2:4" ht="16">
      <c r="B211" s="2">
        <v>6584.08</v>
      </c>
      <c r="C211" s="2">
        <v>4859.2529999999997</v>
      </c>
      <c r="D211" s="2"/>
    </row>
    <row r="212" spans="2:4" ht="16">
      <c r="B212" s="2">
        <v>7301.9489999999996</v>
      </c>
      <c r="C212" s="2">
        <v>9535.0290000000005</v>
      </c>
      <c r="D212" s="2"/>
    </row>
    <row r="213" spans="2:4" ht="16">
      <c r="B213" s="2">
        <v>4820.3419999999996</v>
      </c>
      <c r="C213" s="2">
        <v>5239.491</v>
      </c>
      <c r="D213" s="2"/>
    </row>
    <row r="214" spans="2:4" ht="16">
      <c r="B214" s="2">
        <v>4306.2169999999996</v>
      </c>
      <c r="C214" s="2">
        <v>3635.5459999999998</v>
      </c>
      <c r="D214" s="2"/>
    </row>
    <row r="215" spans="2:4" ht="16">
      <c r="B215" s="2">
        <v>2196.1729999999998</v>
      </c>
      <c r="C215" s="2">
        <v>6297.9030000000002</v>
      </c>
      <c r="D215" s="2"/>
    </row>
    <row r="216" spans="2:4" ht="16">
      <c r="B216" s="2">
        <v>3020.7860000000001</v>
      </c>
      <c r="C216" s="2">
        <v>4839.8940000000002</v>
      </c>
      <c r="D216" s="2"/>
    </row>
    <row r="217" spans="2:4" ht="16">
      <c r="B217" s="2">
        <v>6429.509</v>
      </c>
      <c r="C217" s="2">
        <v>3385.4369999999999</v>
      </c>
      <c r="D217" s="2"/>
    </row>
    <row r="218" spans="2:4" ht="16">
      <c r="B218" s="2">
        <v>4125.3869999999997</v>
      </c>
      <c r="C218" s="2">
        <v>5649.92</v>
      </c>
      <c r="D218" s="2"/>
    </row>
    <row r="219" spans="2:4" ht="16">
      <c r="B219" s="2">
        <v>4074.7049999999999</v>
      </c>
      <c r="C219" s="2">
        <v>5050.9570000000003</v>
      </c>
      <c r="D219" s="2"/>
    </row>
    <row r="220" spans="2:4" ht="16">
      <c r="B220" s="2">
        <v>4485.8760000000002</v>
      </c>
      <c r="C220" s="2">
        <v>4449.473</v>
      </c>
      <c r="D220" s="2"/>
    </row>
    <row r="221" spans="2:4" ht="16">
      <c r="B221" s="2">
        <v>7012.201</v>
      </c>
      <c r="C221" s="2">
        <v>2162.4769999999999</v>
      </c>
      <c r="D221" s="2"/>
    </row>
    <row r="222" spans="2:4" ht="16">
      <c r="B222" s="2">
        <v>5320.8230000000003</v>
      </c>
      <c r="C222" s="2">
        <v>7182.6279999999997</v>
      </c>
      <c r="D222" s="2"/>
    </row>
    <row r="223" spans="2:4" ht="16">
      <c r="B223" s="2">
        <v>4278.616</v>
      </c>
      <c r="C223" s="2">
        <v>4845.93</v>
      </c>
      <c r="D223" s="2"/>
    </row>
    <row r="224" spans="2:4" ht="16">
      <c r="B224" s="2">
        <v>4814.183</v>
      </c>
      <c r="C224" s="2">
        <v>3387.2330000000002</v>
      </c>
      <c r="D224" s="2"/>
    </row>
    <row r="225" spans="2:4" ht="16">
      <c r="B225" s="2">
        <v>9065.5229999999992</v>
      </c>
      <c r="C225" s="2">
        <v>2407.694</v>
      </c>
      <c r="D225" s="2"/>
    </row>
    <row r="226" spans="2:4" ht="16">
      <c r="B226" s="2">
        <v>6974.5249999999996</v>
      </c>
      <c r="C226" s="2">
        <v>4662.8990000000003</v>
      </c>
      <c r="D226" s="2"/>
    </row>
    <row r="227" spans="2:4" ht="16">
      <c r="B227" s="2">
        <v>3874.3910000000001</v>
      </c>
      <c r="C227" s="2">
        <v>4910.0190000000002</v>
      </c>
      <c r="D227" s="2"/>
    </row>
    <row r="228" spans="2:4" ht="16">
      <c r="B228" s="2">
        <v>3201.1260000000002</v>
      </c>
      <c r="C228" s="2">
        <v>3434.2170000000001</v>
      </c>
      <c r="D228" s="2"/>
    </row>
    <row r="229" spans="2:4" ht="16">
      <c r="B229" s="2">
        <v>6033.1469999999999</v>
      </c>
      <c r="C229" s="2">
        <v>1617.569</v>
      </c>
      <c r="D229" s="2"/>
    </row>
    <row r="230" spans="2:4" ht="16">
      <c r="B230" s="2">
        <v>8975.7620000000006</v>
      </c>
      <c r="C230" s="2">
        <v>6200.7449999999999</v>
      </c>
      <c r="D230" s="2"/>
    </row>
    <row r="231" spans="2:4" ht="16">
      <c r="B231" s="2">
        <v>7299.5349999999999</v>
      </c>
      <c r="C231" s="2">
        <v>3783.107</v>
      </c>
      <c r="D231" s="2"/>
    </row>
    <row r="232" spans="2:4" ht="16">
      <c r="B232" s="2">
        <v>7763.9639999999999</v>
      </c>
      <c r="C232" s="2">
        <v>3491.232</v>
      </c>
      <c r="D232" s="2"/>
    </row>
    <row r="233" spans="2:4" ht="16">
      <c r="B233" s="2">
        <v>2848.806</v>
      </c>
      <c r="C233" s="2">
        <v>6341.2860000000001</v>
      </c>
      <c r="D233" s="2"/>
    </row>
    <row r="234" spans="2:4" ht="16">
      <c r="B234" s="2">
        <v>6475.4319999999998</v>
      </c>
      <c r="C234" s="2">
        <v>4619.1090000000004</v>
      </c>
      <c r="D234" s="2"/>
    </row>
    <row r="235" spans="2:4" ht="16">
      <c r="B235" s="2">
        <v>7777.0479999999998</v>
      </c>
      <c r="C235" s="2">
        <v>1806.45</v>
      </c>
      <c r="D235" s="2"/>
    </row>
    <row r="236" spans="2:4" ht="16">
      <c r="B236" s="2">
        <v>4268.5630000000001</v>
      </c>
      <c r="C236" s="2">
        <v>2522.5500000000002</v>
      </c>
      <c r="D236" s="2"/>
    </row>
    <row r="237" spans="2:4" ht="16">
      <c r="B237" s="2">
        <v>4587.07</v>
      </c>
      <c r="C237" s="2">
        <v>2929.6039999999998</v>
      </c>
      <c r="D237" s="2"/>
    </row>
    <row r="238" spans="2:4" ht="16">
      <c r="B238" s="2">
        <v>1692.1</v>
      </c>
      <c r="C238" s="2">
        <v>2495.192</v>
      </c>
      <c r="D238" s="2"/>
    </row>
    <row r="239" spans="2:4" ht="16">
      <c r="B239" s="2">
        <v>10108.25</v>
      </c>
      <c r="C239" s="2">
        <v>5568.982</v>
      </c>
      <c r="D239" s="2"/>
    </row>
    <row r="240" spans="2:4" ht="16">
      <c r="B240" s="2">
        <v>7400.1180000000004</v>
      </c>
      <c r="C240" s="2">
        <v>5811.848</v>
      </c>
      <c r="D240" s="2"/>
    </row>
    <row r="241" spans="2:4" ht="16">
      <c r="B241" s="2">
        <v>4747.134</v>
      </c>
      <c r="C241" s="2">
        <v>2804.9769999999999</v>
      </c>
      <c r="D241" s="2"/>
    </row>
    <row r="242" spans="2:4" ht="16">
      <c r="B242" s="2">
        <v>10442.502</v>
      </c>
      <c r="C242" s="2">
        <v>4168.2060000000001</v>
      </c>
      <c r="D242" s="2"/>
    </row>
    <row r="243" spans="2:4" ht="16">
      <c r="B243" s="2">
        <v>2043.828</v>
      </c>
      <c r="C243" s="2">
        <v>4192.8990000000003</v>
      </c>
      <c r="D243" s="2"/>
    </row>
    <row r="244" spans="2:4" ht="16">
      <c r="B244" s="2">
        <v>9102.51</v>
      </c>
      <c r="C244" s="2">
        <v>4936.2870000000003</v>
      </c>
      <c r="D244" s="2"/>
    </row>
    <row r="245" spans="2:4" ht="16">
      <c r="B245" s="2">
        <v>11679.545</v>
      </c>
      <c r="C245" s="2">
        <v>5128.68</v>
      </c>
      <c r="D245" s="2"/>
    </row>
    <row r="246" spans="2:4" ht="16">
      <c r="B246" s="2">
        <v>12088.227999999999</v>
      </c>
      <c r="C246" s="2">
        <v>3344.4789999999998</v>
      </c>
      <c r="D246" s="2"/>
    </row>
    <row r="247" spans="2:4" ht="16">
      <c r="B247" s="2">
        <v>4658.8900000000003</v>
      </c>
      <c r="C247" s="2">
        <v>2613.6320000000001</v>
      </c>
      <c r="D247" s="2"/>
    </row>
    <row r="248" spans="2:4" ht="16">
      <c r="B248" s="2">
        <v>3482.1990000000001</v>
      </c>
      <c r="C248" s="2">
        <v>4515.46</v>
      </c>
      <c r="D248" s="2"/>
    </row>
    <row r="249" spans="2:4" ht="16">
      <c r="B249" s="2">
        <v>7614.5079999999998</v>
      </c>
      <c r="C249" s="2">
        <v>2510.444</v>
      </c>
      <c r="D249" s="2"/>
    </row>
    <row r="250" spans="2:4" ht="16">
      <c r="B250" s="2">
        <v>3658.4850000000001</v>
      </c>
      <c r="C250" s="2">
        <v>6814.43</v>
      </c>
      <c r="D250" s="2"/>
    </row>
    <row r="251" spans="2:4" ht="16">
      <c r="B251" s="2">
        <v>8713.2180000000008</v>
      </c>
      <c r="C251" s="2">
        <v>3531.8110000000001</v>
      </c>
      <c r="D251" s="2"/>
    </row>
    <row r="252" spans="2:4" ht="16">
      <c r="B252" s="2">
        <v>9632.3150000000005</v>
      </c>
      <c r="C252" s="2">
        <v>3854</v>
      </c>
      <c r="D252" s="2"/>
    </row>
    <row r="253" spans="2:4" ht="16">
      <c r="B253" s="2">
        <v>7201.0370000000003</v>
      </c>
      <c r="C253" s="2">
        <v>5102.7960000000003</v>
      </c>
      <c r="D253" s="2"/>
    </row>
    <row r="254" spans="2:4" ht="16">
      <c r="B254" s="2">
        <v>3562.308</v>
      </c>
      <c r="C254" s="2">
        <v>6293.451</v>
      </c>
      <c r="D254" s="2"/>
    </row>
    <row r="255" spans="2:4" ht="16">
      <c r="B255" s="2">
        <v>3142.0419999999999</v>
      </c>
      <c r="C255" s="2">
        <v>4156.9639999999999</v>
      </c>
      <c r="D255" s="2"/>
    </row>
    <row r="256" spans="2:4" ht="16">
      <c r="B256" s="2">
        <v>8877.2170000000006</v>
      </c>
      <c r="C256" s="2">
        <v>3652.652</v>
      </c>
      <c r="D256" s="2"/>
    </row>
    <row r="257" spans="2:4" ht="16">
      <c r="B257" s="2">
        <v>8404.9689999999991</v>
      </c>
      <c r="C257" s="2">
        <v>6197.4059999999999</v>
      </c>
      <c r="D257" s="2"/>
    </row>
    <row r="258" spans="2:4" ht="16">
      <c r="B258" s="2">
        <v>5984.7110000000002</v>
      </c>
      <c r="C258" s="2">
        <v>6447.8789999999999</v>
      </c>
      <c r="D258" s="2"/>
    </row>
    <row r="259" spans="2:4" ht="16">
      <c r="B259" s="2">
        <v>6096.9219999999996</v>
      </c>
      <c r="C259" s="2">
        <v>3008.3470000000002</v>
      </c>
      <c r="D259" s="2"/>
    </row>
    <row r="260" spans="2:4" ht="16">
      <c r="B260" s="2">
        <v>4582.7179999999998</v>
      </c>
      <c r="C260" s="2">
        <v>2811.8939999999998</v>
      </c>
      <c r="D260" s="2"/>
    </row>
    <row r="261" spans="2:4" ht="16">
      <c r="B261" s="2">
        <v>3478.6120000000001</v>
      </c>
      <c r="C261" s="2">
        <v>1694.6079999999999</v>
      </c>
      <c r="D261" s="2"/>
    </row>
    <row r="262" spans="2:4" ht="16">
      <c r="B262" s="2">
        <v>7850.0140000000001</v>
      </c>
      <c r="C262" s="2">
        <v>2993.2689999999998</v>
      </c>
      <c r="D262" s="2"/>
    </row>
    <row r="263" spans="2:4" ht="16">
      <c r="B263" s="2">
        <v>7549.9430000000002</v>
      </c>
      <c r="C263" s="2">
        <v>6715.308</v>
      </c>
      <c r="D263" s="2"/>
    </row>
    <row r="264" spans="2:4" ht="16">
      <c r="B264" s="2">
        <v>4115.8100000000004</v>
      </c>
      <c r="C264" s="2">
        <v>5042.01</v>
      </c>
      <c r="D264" s="2"/>
    </row>
    <row r="265" spans="2:4" ht="16">
      <c r="B265" s="2"/>
      <c r="C265" s="2">
        <v>2552.8319999999999</v>
      </c>
      <c r="D265" s="2"/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D106-3BBE-8148-95CC-80AA6604F144}">
  <dimension ref="C9:D19"/>
  <sheetViews>
    <sheetView workbookViewId="0">
      <selection activeCell="C9" sqref="C9:D19"/>
    </sheetView>
  </sheetViews>
  <sheetFormatPr baseColWidth="10" defaultRowHeight="15"/>
  <sheetData>
    <row r="9" spans="3:4" ht="16">
      <c r="C9" s="3" t="s">
        <v>11</v>
      </c>
      <c r="D9" s="3" t="s">
        <v>17</v>
      </c>
    </row>
    <row r="10" spans="3:4" ht="16">
      <c r="C10" s="2">
        <v>21</v>
      </c>
      <c r="D10" s="2">
        <v>10</v>
      </c>
    </row>
    <row r="11" spans="3:4" ht="16">
      <c r="C11" s="2">
        <v>23</v>
      </c>
      <c r="D11" s="2">
        <v>12</v>
      </c>
    </row>
    <row r="12" spans="3:4" ht="16">
      <c r="C12" s="2">
        <v>22</v>
      </c>
      <c r="D12" s="2">
        <v>16</v>
      </c>
    </row>
    <row r="13" spans="3:4" ht="16">
      <c r="C13" s="2">
        <v>23</v>
      </c>
      <c r="D13" s="2">
        <v>10</v>
      </c>
    </row>
    <row r="14" spans="3:4" ht="16">
      <c r="C14" s="2">
        <v>26</v>
      </c>
      <c r="D14" s="2">
        <v>9</v>
      </c>
    </row>
    <row r="15" spans="3:4" ht="16">
      <c r="C15" s="2">
        <v>20</v>
      </c>
      <c r="D15" s="2">
        <v>8</v>
      </c>
    </row>
    <row r="16" spans="3:4" ht="16">
      <c r="C16" s="2">
        <v>31</v>
      </c>
      <c r="D16" s="2">
        <v>10</v>
      </c>
    </row>
    <row r="17" spans="3:4" ht="16">
      <c r="C17" s="2">
        <v>21</v>
      </c>
      <c r="D17" s="2">
        <v>14</v>
      </c>
    </row>
    <row r="18" spans="3:4" ht="16">
      <c r="C18" s="2">
        <v>17</v>
      </c>
      <c r="D18" s="2">
        <v>15</v>
      </c>
    </row>
    <row r="19" spans="3:4" ht="16">
      <c r="C19" s="2"/>
      <c r="D19" s="2">
        <v>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C3C7-D900-A341-B6A8-96048A326111}">
  <dimension ref="B9:H34"/>
  <sheetViews>
    <sheetView topLeftCell="A5" zoomScale="150" zoomScaleNormal="150" workbookViewId="0">
      <selection activeCell="B32" sqref="B32"/>
    </sheetView>
  </sheetViews>
  <sheetFormatPr baseColWidth="10" defaultRowHeight="15"/>
  <sheetData>
    <row r="9" spans="2:8">
      <c r="B9" s="9" t="s">
        <v>0</v>
      </c>
      <c r="C9" s="9"/>
      <c r="D9" s="9"/>
      <c r="F9" s="9" t="s">
        <v>1</v>
      </c>
      <c r="G9" s="9"/>
      <c r="H9" s="9"/>
    </row>
    <row r="10" spans="2:8">
      <c r="B10" t="s">
        <v>4</v>
      </c>
      <c r="C10" t="s">
        <v>5</v>
      </c>
      <c r="D10" t="s">
        <v>6</v>
      </c>
      <c r="F10" t="s">
        <v>4</v>
      </c>
      <c r="G10" t="s">
        <v>5</v>
      </c>
      <c r="H10" t="s">
        <v>6</v>
      </c>
    </row>
    <row r="11" spans="2:8">
      <c r="B11">
        <f>2141-728</f>
        <v>1413</v>
      </c>
      <c r="C11">
        <f>1955-728</f>
        <v>1227</v>
      </c>
      <c r="D11">
        <f>1603-728</f>
        <v>875</v>
      </c>
      <c r="F11">
        <f>1821-493</f>
        <v>1328</v>
      </c>
      <c r="G11">
        <v>0</v>
      </c>
      <c r="H11">
        <v>0</v>
      </c>
    </row>
    <row r="12" spans="2:8">
      <c r="B12">
        <f>4693-483</f>
        <v>4210</v>
      </c>
      <c r="C12">
        <f>4653-408</f>
        <v>4245</v>
      </c>
      <c r="D12">
        <v>0</v>
      </c>
      <c r="F12">
        <f>3503-539</f>
        <v>2964</v>
      </c>
      <c r="G12">
        <f>2966-539</f>
        <v>2427</v>
      </c>
      <c r="H12">
        <f>1852-539</f>
        <v>1313</v>
      </c>
    </row>
    <row r="13" spans="2:8">
      <c r="B13">
        <f>6362-564</f>
        <v>5798</v>
      </c>
      <c r="C13">
        <f>2315-564</f>
        <v>1751</v>
      </c>
      <c r="D13">
        <f>2013-564</f>
        <v>1449</v>
      </c>
      <c r="F13">
        <f>3356-495</f>
        <v>2861</v>
      </c>
      <c r="G13">
        <f>2982-495</f>
        <v>2487</v>
      </c>
      <c r="H13">
        <f>1947-495</f>
        <v>1452</v>
      </c>
    </row>
    <row r="14" spans="2:8">
      <c r="B14">
        <f>4074-526</f>
        <v>3548</v>
      </c>
      <c r="C14">
        <f>3343-526</f>
        <v>2817</v>
      </c>
      <c r="D14">
        <f>3714-526</f>
        <v>3188</v>
      </c>
      <c r="F14">
        <f>3113-600</f>
        <v>2513</v>
      </c>
      <c r="G14">
        <v>0</v>
      </c>
      <c r="H14">
        <v>0</v>
      </c>
    </row>
    <row r="15" spans="2:8">
      <c r="B15">
        <f>3159-539</f>
        <v>2620</v>
      </c>
      <c r="C15">
        <f>3020-539</f>
        <v>2481</v>
      </c>
      <c r="D15">
        <f>3137-539</f>
        <v>2598</v>
      </c>
      <c r="F15">
        <f>3608-587</f>
        <v>3021</v>
      </c>
      <c r="G15">
        <f>2244-587</f>
        <v>1657</v>
      </c>
      <c r="H15">
        <f>2177-587</f>
        <v>1590</v>
      </c>
    </row>
    <row r="16" spans="2:8">
      <c r="B16">
        <f>3453-539</f>
        <v>2914</v>
      </c>
      <c r="C16">
        <f>3857-539</f>
        <v>3318</v>
      </c>
      <c r="D16">
        <f>5439-539</f>
        <v>4900</v>
      </c>
      <c r="F16">
        <f>3127-707</f>
        <v>2420</v>
      </c>
      <c r="G16">
        <f>3051-707</f>
        <v>2344</v>
      </c>
      <c r="H16">
        <f>2245-707</f>
        <v>1538</v>
      </c>
    </row>
    <row r="17" spans="2:8">
      <c r="B17">
        <f>2941-506</f>
        <v>2435</v>
      </c>
      <c r="C17">
        <f>3821-506</f>
        <v>3315</v>
      </c>
      <c r="D17">
        <f>5117-506</f>
        <v>4611</v>
      </c>
      <c r="F17">
        <f>3399-545</f>
        <v>2854</v>
      </c>
      <c r="G17">
        <v>0</v>
      </c>
      <c r="H17">
        <v>0</v>
      </c>
    </row>
    <row r="18" spans="2:8">
      <c r="B18">
        <f>2301-594</f>
        <v>1707</v>
      </c>
      <c r="C18">
        <f>2103-594</f>
        <v>1509</v>
      </c>
      <c r="D18">
        <f>2179-594</f>
        <v>1585</v>
      </c>
      <c r="F18">
        <f>3350-600</f>
        <v>2750</v>
      </c>
      <c r="G18">
        <f>3452-600</f>
        <v>2852</v>
      </c>
      <c r="H18">
        <f>1713-600</f>
        <v>1113</v>
      </c>
    </row>
    <row r="19" spans="2:8">
      <c r="B19">
        <f>5277-1849</f>
        <v>3428</v>
      </c>
      <c r="C19">
        <f>6252-1849</f>
        <v>4403</v>
      </c>
      <c r="D19">
        <f>4307-1849</f>
        <v>2458</v>
      </c>
      <c r="F19">
        <f>2116-609</f>
        <v>1507</v>
      </c>
      <c r="G19">
        <f>2857-609</f>
        <v>2248</v>
      </c>
      <c r="H19">
        <f>2138-609</f>
        <v>1529</v>
      </c>
    </row>
    <row r="20" spans="2:8">
      <c r="B20">
        <f>3675-559</f>
        <v>3116</v>
      </c>
      <c r="C20">
        <f>3697-559</f>
        <v>3138</v>
      </c>
      <c r="D20">
        <f>4909-559</f>
        <v>4350</v>
      </c>
      <c r="F20">
        <f>1601-844</f>
        <v>757</v>
      </c>
      <c r="G20">
        <f>1657-844</f>
        <v>813</v>
      </c>
      <c r="H20">
        <f>1847-844</f>
        <v>1003</v>
      </c>
    </row>
    <row r="21" spans="2:8">
      <c r="B21">
        <f>3984-673</f>
        <v>3311</v>
      </c>
      <c r="C21">
        <f>4204-673</f>
        <v>3531</v>
      </c>
      <c r="D21">
        <f>3560-673</f>
        <v>2887</v>
      </c>
      <c r="F21">
        <f>3715-2266</f>
        <v>1449</v>
      </c>
      <c r="G21">
        <f>5008-2266</f>
        <v>2742</v>
      </c>
      <c r="H21">
        <f>3548-2266</f>
        <v>1282</v>
      </c>
    </row>
    <row r="22" spans="2:8">
      <c r="B22">
        <f>3987-691</f>
        <v>3296</v>
      </c>
      <c r="C22">
        <f>4584-691</f>
        <v>3893</v>
      </c>
      <c r="D22">
        <f>6435-691</f>
        <v>5744</v>
      </c>
      <c r="F22">
        <v>0</v>
      </c>
      <c r="G22">
        <v>0</v>
      </c>
      <c r="H22">
        <v>0</v>
      </c>
    </row>
    <row r="23" spans="2:8">
      <c r="B23">
        <f>3955-569</f>
        <v>3386</v>
      </c>
      <c r="C23">
        <f>2513-569</f>
        <v>1944</v>
      </c>
      <c r="D23">
        <f>4363-569</f>
        <v>3794</v>
      </c>
      <c r="F23">
        <f>4179-675</f>
        <v>3504</v>
      </c>
      <c r="G23">
        <f>2987-675</f>
        <v>2312</v>
      </c>
      <c r="H23">
        <f>2104-675</f>
        <v>1429</v>
      </c>
    </row>
    <row r="24" spans="2:8">
      <c r="B24">
        <f>2768-619</f>
        <v>2149</v>
      </c>
      <c r="C24">
        <f>3142-619</f>
        <v>2523</v>
      </c>
      <c r="D24">
        <f>2354-619</f>
        <v>1735</v>
      </c>
      <c r="F24">
        <f>3755-620</f>
        <v>3135</v>
      </c>
      <c r="G24">
        <f>2566-620</f>
        <v>1946</v>
      </c>
      <c r="H24">
        <f>3233-620</f>
        <v>2613</v>
      </c>
    </row>
    <row r="25" spans="2:8">
      <c r="B25">
        <f>3451-613</f>
        <v>2838</v>
      </c>
      <c r="C25">
        <f>4239-613</f>
        <v>3626</v>
      </c>
      <c r="D25">
        <f>3655-613</f>
        <v>3042</v>
      </c>
      <c r="F25">
        <f>1578-533</f>
        <v>1045</v>
      </c>
      <c r="G25">
        <f>1982-533</f>
        <v>1449</v>
      </c>
      <c r="H25">
        <f>1653-533</f>
        <v>1120</v>
      </c>
    </row>
    <row r="26" spans="2:8">
      <c r="B26">
        <f>3201-596</f>
        <v>2605</v>
      </c>
      <c r="C26">
        <f>3291-596</f>
        <v>2695</v>
      </c>
      <c r="D26">
        <f>3232-596</f>
        <v>2636</v>
      </c>
      <c r="F26">
        <f>4089-606</f>
        <v>3483</v>
      </c>
      <c r="G26">
        <f>2095-606</f>
        <v>1489</v>
      </c>
      <c r="H26">
        <v>0</v>
      </c>
    </row>
    <row r="27" spans="2:8">
      <c r="B27">
        <f>5511-740</f>
        <v>4771</v>
      </c>
      <c r="C27">
        <f>6392-740</f>
        <v>5652</v>
      </c>
      <c r="D27">
        <f>7393-740</f>
        <v>6653</v>
      </c>
      <c r="F27">
        <f>3752-788</f>
        <v>2964</v>
      </c>
      <c r="G27">
        <f>3112-788</f>
        <v>2324</v>
      </c>
      <c r="H27">
        <f>3817-788</f>
        <v>3029</v>
      </c>
    </row>
    <row r="28" spans="2:8">
      <c r="B28">
        <f>2109-469</f>
        <v>1640</v>
      </c>
      <c r="C28">
        <f>2173-469</f>
        <v>1704</v>
      </c>
      <c r="D28">
        <f>1456-469</f>
        <v>987</v>
      </c>
      <c r="F28">
        <f>4032-644</f>
        <v>3388</v>
      </c>
      <c r="G28">
        <f>3217-644</f>
        <v>2573</v>
      </c>
      <c r="H28">
        <v>0</v>
      </c>
    </row>
    <row r="29" spans="2:8">
      <c r="B29">
        <f>3595-608</f>
        <v>2987</v>
      </c>
      <c r="C29">
        <f>2274-608</f>
        <v>1666</v>
      </c>
      <c r="D29">
        <f>2418-608</f>
        <v>1810</v>
      </c>
      <c r="F29">
        <f>1986-737</f>
        <v>1249</v>
      </c>
      <c r="G29">
        <v>0</v>
      </c>
      <c r="H29">
        <f>2137-737</f>
        <v>1400</v>
      </c>
    </row>
    <row r="30" spans="2:8">
      <c r="B30">
        <f>5034-715</f>
        <v>4319</v>
      </c>
      <c r="C30">
        <f>3821-715</f>
        <v>3106</v>
      </c>
      <c r="D30">
        <f>4623-715</f>
        <v>3908</v>
      </c>
      <c r="F30">
        <f>2453-777</f>
        <v>1676</v>
      </c>
      <c r="G30">
        <f>2614-777</f>
        <v>1837</v>
      </c>
      <c r="H30">
        <v>0</v>
      </c>
    </row>
    <row r="31" spans="2:8">
      <c r="B31">
        <f>4207-774</f>
        <v>3433</v>
      </c>
      <c r="C31">
        <f>4394-774</f>
        <v>3620</v>
      </c>
      <c r="D31">
        <f>5603-774</f>
        <v>4829</v>
      </c>
      <c r="F31">
        <f>2874-857</f>
        <v>2017</v>
      </c>
      <c r="G31">
        <f>3114-857</f>
        <v>2257</v>
      </c>
      <c r="H31">
        <v>0</v>
      </c>
    </row>
    <row r="32" spans="2:8">
      <c r="B32">
        <f>2927-670</f>
        <v>2257</v>
      </c>
      <c r="C32">
        <f>2569-670</f>
        <v>1899</v>
      </c>
      <c r="D32">
        <f>2217-670</f>
        <v>1547</v>
      </c>
      <c r="F32">
        <f>2670-693</f>
        <v>1977</v>
      </c>
      <c r="G32">
        <f>2092-693</f>
        <v>1399</v>
      </c>
      <c r="H32">
        <f>3591-293</f>
        <v>3298</v>
      </c>
    </row>
    <row r="33" spans="6:8">
      <c r="F33">
        <f>3723-2303</f>
        <v>1420</v>
      </c>
      <c r="G33">
        <f>5061-2303</f>
        <v>2758</v>
      </c>
      <c r="H33">
        <f>8091-2303</f>
        <v>5788</v>
      </c>
    </row>
    <row r="34" spans="6:8">
      <c r="F34">
        <f>2019-687</f>
        <v>1332</v>
      </c>
      <c r="G34">
        <v>0</v>
      </c>
      <c r="H34">
        <v>0</v>
      </c>
    </row>
  </sheetData>
  <mergeCells count="2">
    <mergeCell ref="F9:H9"/>
    <mergeCell ref="B9:D9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1577-16F5-1E48-8929-C4BBC8E02CF5}">
  <dimension ref="C7:D20"/>
  <sheetViews>
    <sheetView workbookViewId="0">
      <selection activeCell="G25" sqref="G25"/>
    </sheetView>
  </sheetViews>
  <sheetFormatPr baseColWidth="10" defaultRowHeight="15"/>
  <sheetData>
    <row r="7" spans="3:4" ht="16">
      <c r="C7" s="3" t="s">
        <v>11</v>
      </c>
      <c r="D7" s="3" t="s">
        <v>17</v>
      </c>
    </row>
    <row r="8" spans="3:4" ht="16">
      <c r="C8" s="2">
        <v>21</v>
      </c>
      <c r="D8" s="2">
        <v>14</v>
      </c>
    </row>
    <row r="9" spans="3:4" ht="16">
      <c r="C9" s="2">
        <v>24</v>
      </c>
      <c r="D9" s="2">
        <v>17</v>
      </c>
    </row>
    <row r="10" spans="3:4" ht="16">
      <c r="C10" s="2">
        <v>18</v>
      </c>
      <c r="D10" s="2">
        <v>13</v>
      </c>
    </row>
    <row r="11" spans="3:4" ht="16">
      <c r="C11" s="2">
        <v>19</v>
      </c>
      <c r="D11" s="2">
        <v>14</v>
      </c>
    </row>
    <row r="12" spans="3:4" ht="16">
      <c r="C12" s="2">
        <v>17</v>
      </c>
      <c r="D12" s="2">
        <v>23</v>
      </c>
    </row>
    <row r="13" spans="3:4" ht="16">
      <c r="C13" s="2">
        <v>30</v>
      </c>
      <c r="D13" s="2">
        <v>19</v>
      </c>
    </row>
    <row r="14" spans="3:4" ht="16">
      <c r="C14" s="2">
        <v>15</v>
      </c>
      <c r="D14" s="2">
        <v>20</v>
      </c>
    </row>
    <row r="15" spans="3:4" ht="16">
      <c r="C15" s="2">
        <v>23</v>
      </c>
      <c r="D15" s="2">
        <v>16</v>
      </c>
    </row>
    <row r="16" spans="3:4" ht="16">
      <c r="C16" s="2">
        <v>27</v>
      </c>
      <c r="D16" s="2">
        <v>19</v>
      </c>
    </row>
    <row r="17" spans="3:4" ht="16">
      <c r="C17" s="2">
        <v>21</v>
      </c>
      <c r="D17" s="2">
        <v>17</v>
      </c>
    </row>
    <row r="18" spans="3:4" ht="16">
      <c r="C18" s="2">
        <v>26</v>
      </c>
      <c r="D18" s="2">
        <v>16</v>
      </c>
    </row>
    <row r="19" spans="3:4" ht="16">
      <c r="C19" s="2"/>
      <c r="D19" s="2">
        <v>20</v>
      </c>
    </row>
    <row r="20" spans="3:4" ht="16">
      <c r="C20" s="2"/>
      <c r="D20" s="2">
        <v>25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F5B67-33B1-8F4A-9C27-DDC717C05C58}">
  <dimension ref="B7:C37"/>
  <sheetViews>
    <sheetView workbookViewId="0">
      <selection activeCell="C8" sqref="C8:C37"/>
    </sheetView>
  </sheetViews>
  <sheetFormatPr baseColWidth="10" defaultRowHeight="15"/>
  <sheetData>
    <row r="7" spans="2:3" ht="16">
      <c r="B7" s="3" t="s">
        <v>11</v>
      </c>
      <c r="C7" s="3" t="s">
        <v>12</v>
      </c>
    </row>
    <row r="8" spans="2:3" ht="16">
      <c r="B8" s="2">
        <v>28</v>
      </c>
      <c r="C8" s="2">
        <v>7</v>
      </c>
    </row>
    <row r="9" spans="2:3" ht="16">
      <c r="B9" s="2">
        <v>24</v>
      </c>
      <c r="C9" s="2">
        <v>12</v>
      </c>
    </row>
    <row r="10" spans="2:3" ht="16">
      <c r="B10" s="2">
        <v>20</v>
      </c>
      <c r="C10" s="2">
        <v>7</v>
      </c>
    </row>
    <row r="11" spans="2:3" ht="16">
      <c r="B11" s="2">
        <v>27</v>
      </c>
      <c r="C11" s="2">
        <v>8</v>
      </c>
    </row>
    <row r="12" spans="2:3" ht="16">
      <c r="B12" s="2">
        <v>25</v>
      </c>
      <c r="C12" s="2">
        <v>9</v>
      </c>
    </row>
    <row r="13" spans="2:3" ht="16">
      <c r="B13" s="2">
        <v>27</v>
      </c>
      <c r="C13" s="2">
        <v>8</v>
      </c>
    </row>
    <row r="14" spans="2:3" ht="16">
      <c r="B14" s="2">
        <v>21</v>
      </c>
      <c r="C14" s="2">
        <v>7</v>
      </c>
    </row>
    <row r="15" spans="2:3" ht="16">
      <c r="B15" s="2">
        <v>24</v>
      </c>
      <c r="C15" s="2">
        <v>10</v>
      </c>
    </row>
    <row r="16" spans="2:3" ht="16">
      <c r="B16" s="2">
        <v>22</v>
      </c>
      <c r="C16" s="2">
        <v>5</v>
      </c>
    </row>
    <row r="17" spans="2:3" ht="16">
      <c r="B17" s="2">
        <v>26</v>
      </c>
      <c r="C17" s="2">
        <v>6</v>
      </c>
    </row>
    <row r="18" spans="2:3" ht="16">
      <c r="B18" s="2">
        <v>25</v>
      </c>
      <c r="C18" s="2">
        <v>6</v>
      </c>
    </row>
    <row r="19" spans="2:3" ht="16">
      <c r="B19" s="2">
        <v>25</v>
      </c>
      <c r="C19" s="2">
        <v>8</v>
      </c>
    </row>
    <row r="20" spans="2:3" ht="16">
      <c r="B20" s="2">
        <v>23</v>
      </c>
      <c r="C20" s="2">
        <v>11</v>
      </c>
    </row>
    <row r="21" spans="2:3" ht="16">
      <c r="B21" s="2">
        <v>21</v>
      </c>
      <c r="C21" s="2">
        <v>10</v>
      </c>
    </row>
    <row r="22" spans="2:3" ht="16">
      <c r="B22" s="2">
        <v>23</v>
      </c>
      <c r="C22" s="2">
        <v>6</v>
      </c>
    </row>
    <row r="23" spans="2:3" ht="16">
      <c r="B23" s="2">
        <v>26</v>
      </c>
      <c r="C23" s="2">
        <v>8</v>
      </c>
    </row>
    <row r="24" spans="2:3" ht="16">
      <c r="B24" s="2">
        <v>23</v>
      </c>
      <c r="C24" s="2">
        <v>9</v>
      </c>
    </row>
    <row r="25" spans="2:3" ht="16">
      <c r="B25" s="2">
        <v>24</v>
      </c>
      <c r="C25" s="2">
        <v>8</v>
      </c>
    </row>
    <row r="26" spans="2:3" ht="16">
      <c r="B26" s="2">
        <v>28</v>
      </c>
      <c r="C26" s="2">
        <v>10</v>
      </c>
    </row>
    <row r="27" spans="2:3" ht="16">
      <c r="B27" s="2">
        <v>21</v>
      </c>
      <c r="C27" s="2">
        <v>8</v>
      </c>
    </row>
    <row r="28" spans="2:3" ht="16">
      <c r="B28" s="2">
        <v>23</v>
      </c>
      <c r="C28" s="2">
        <v>5</v>
      </c>
    </row>
    <row r="29" spans="2:3" ht="16">
      <c r="B29" s="2"/>
      <c r="C29" s="2">
        <v>9</v>
      </c>
    </row>
    <row r="30" spans="2:3" ht="16">
      <c r="B30" s="2"/>
      <c r="C30" s="2">
        <v>7</v>
      </c>
    </row>
    <row r="31" spans="2:3" ht="16">
      <c r="B31" s="2"/>
      <c r="C31" s="2">
        <v>10</v>
      </c>
    </row>
    <row r="32" spans="2:3" ht="16">
      <c r="B32" s="2"/>
      <c r="C32" s="2">
        <v>5</v>
      </c>
    </row>
    <row r="33" spans="2:3" ht="16">
      <c r="B33" s="2"/>
      <c r="C33" s="2">
        <v>7</v>
      </c>
    </row>
    <row r="34" spans="2:3" ht="16">
      <c r="B34" s="2"/>
      <c r="C34" s="2">
        <v>7</v>
      </c>
    </row>
    <row r="35" spans="2:3" ht="16">
      <c r="B35" s="2"/>
      <c r="C35" s="2">
        <v>9</v>
      </c>
    </row>
    <row r="36" spans="2:3" ht="16">
      <c r="B36" s="2"/>
      <c r="C36" s="2">
        <v>6</v>
      </c>
    </row>
    <row r="37" spans="2:3" ht="16">
      <c r="B37" s="2"/>
      <c r="C37" s="2">
        <v>6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C8EB-17A9-4B45-AE61-AB27DFCC42E0}">
  <dimension ref="B7:C34"/>
  <sheetViews>
    <sheetView workbookViewId="0">
      <selection activeCell="B34" sqref="B34"/>
    </sheetView>
  </sheetViews>
  <sheetFormatPr baseColWidth="10" defaultRowHeight="15"/>
  <sheetData>
    <row r="7" spans="2:3">
      <c r="B7" t="s">
        <v>47</v>
      </c>
      <c r="C7" t="s">
        <v>48</v>
      </c>
    </row>
    <row r="8" spans="2:3">
      <c r="B8">
        <v>35</v>
      </c>
      <c r="C8">
        <v>12</v>
      </c>
    </row>
    <row r="9" spans="2:3">
      <c r="C9">
        <v>14</v>
      </c>
    </row>
    <row r="10" spans="2:3">
      <c r="C10">
        <v>15</v>
      </c>
    </row>
    <row r="13" spans="2:3">
      <c r="B13">
        <v>42</v>
      </c>
    </row>
    <row r="14" spans="2:3">
      <c r="C14">
        <v>19</v>
      </c>
    </row>
    <row r="15" spans="2:3">
      <c r="C15">
        <v>14</v>
      </c>
    </row>
    <row r="16" spans="2:3">
      <c r="B16">
        <v>37</v>
      </c>
      <c r="C16">
        <v>8</v>
      </c>
    </row>
    <row r="17" spans="2:3">
      <c r="C17">
        <v>10</v>
      </c>
    </row>
    <row r="18" spans="2:3">
      <c r="C18">
        <v>22</v>
      </c>
    </row>
    <row r="20" spans="2:3">
      <c r="B20">
        <v>34</v>
      </c>
    </row>
    <row r="22" spans="2:3">
      <c r="C22">
        <v>9</v>
      </c>
    </row>
    <row r="23" spans="2:3">
      <c r="B23">
        <v>39</v>
      </c>
    </row>
    <row r="25" spans="2:3">
      <c r="B25">
        <v>38</v>
      </c>
    </row>
    <row r="27" spans="2:3">
      <c r="C27">
        <v>5</v>
      </c>
    </row>
    <row r="28" spans="2:3">
      <c r="C28">
        <v>19</v>
      </c>
    </row>
    <row r="29" spans="2:3">
      <c r="C29">
        <v>18</v>
      </c>
    </row>
    <row r="30" spans="2:3">
      <c r="C30">
        <v>12</v>
      </c>
    </row>
    <row r="31" spans="2:3">
      <c r="B31">
        <v>45</v>
      </c>
    </row>
    <row r="32" spans="2:3">
      <c r="C32">
        <v>17</v>
      </c>
    </row>
    <row r="33" spans="2:3">
      <c r="C33">
        <v>13</v>
      </c>
    </row>
    <row r="34" spans="2:3">
      <c r="B34">
        <v>33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A262-0DF9-E440-90C6-A1153255BBEE}">
  <dimension ref="C10:D38"/>
  <sheetViews>
    <sheetView workbookViewId="0">
      <selection activeCell="C11" sqref="C11:C38"/>
    </sheetView>
  </sheetViews>
  <sheetFormatPr baseColWidth="10" defaultRowHeight="15"/>
  <sheetData>
    <row r="10" spans="3:4" ht="16">
      <c r="C10" s="3" t="s">
        <v>7</v>
      </c>
      <c r="D10" s="3" t="s">
        <v>9</v>
      </c>
    </row>
    <row r="11" spans="3:4" ht="16">
      <c r="C11" s="2">
        <v>13</v>
      </c>
      <c r="D11" s="2">
        <v>10</v>
      </c>
    </row>
    <row r="12" spans="3:4" ht="16">
      <c r="C12" s="2">
        <v>15</v>
      </c>
      <c r="D12" s="2">
        <v>12</v>
      </c>
    </row>
    <row r="13" spans="3:4" ht="16">
      <c r="C13" s="2">
        <v>11</v>
      </c>
      <c r="D13" s="2">
        <v>13</v>
      </c>
    </row>
    <row r="14" spans="3:4" ht="16">
      <c r="C14" s="2">
        <v>9</v>
      </c>
      <c r="D14" s="2">
        <v>11</v>
      </c>
    </row>
    <row r="15" spans="3:4" ht="16">
      <c r="C15" s="2">
        <v>14</v>
      </c>
      <c r="D15" s="2">
        <v>10</v>
      </c>
    </row>
    <row r="16" spans="3:4" ht="16">
      <c r="C16" s="2">
        <v>12</v>
      </c>
      <c r="D16" s="2">
        <v>10</v>
      </c>
    </row>
    <row r="17" spans="3:4" ht="16">
      <c r="C17" s="2">
        <v>16</v>
      </c>
      <c r="D17" s="2">
        <v>12</v>
      </c>
    </row>
    <row r="18" spans="3:4" ht="16">
      <c r="C18" s="2">
        <v>15</v>
      </c>
      <c r="D18" s="2">
        <v>11</v>
      </c>
    </row>
    <row r="19" spans="3:4" ht="16">
      <c r="C19" s="2">
        <v>16</v>
      </c>
      <c r="D19" s="2">
        <v>10</v>
      </c>
    </row>
    <row r="20" spans="3:4" ht="16">
      <c r="C20" s="2">
        <v>17</v>
      </c>
      <c r="D20" s="2">
        <v>12</v>
      </c>
    </row>
    <row r="21" spans="3:4" ht="16">
      <c r="C21" s="2">
        <v>15</v>
      </c>
      <c r="D21" s="2">
        <v>11</v>
      </c>
    </row>
    <row r="22" spans="3:4" ht="16">
      <c r="C22" s="2">
        <v>15</v>
      </c>
      <c r="D22" s="2">
        <v>11</v>
      </c>
    </row>
    <row r="23" spans="3:4" ht="16">
      <c r="C23" s="2">
        <v>16</v>
      </c>
      <c r="D23" s="2">
        <v>11</v>
      </c>
    </row>
    <row r="24" spans="3:4" ht="16">
      <c r="C24" s="2">
        <v>18</v>
      </c>
      <c r="D24" s="2">
        <v>14</v>
      </c>
    </row>
    <row r="25" spans="3:4" ht="16">
      <c r="C25" s="2">
        <v>10</v>
      </c>
      <c r="D25" s="2">
        <v>14</v>
      </c>
    </row>
    <row r="26" spans="3:4" ht="16">
      <c r="C26" s="2">
        <v>17</v>
      </c>
      <c r="D26" s="2">
        <v>11</v>
      </c>
    </row>
    <row r="27" spans="3:4" ht="16">
      <c r="C27" s="2">
        <v>13</v>
      </c>
      <c r="D27" s="2">
        <v>12</v>
      </c>
    </row>
    <row r="28" spans="3:4" ht="16">
      <c r="C28" s="2">
        <v>19</v>
      </c>
      <c r="D28" s="2">
        <v>10</v>
      </c>
    </row>
    <row r="29" spans="3:4" ht="16">
      <c r="C29" s="2">
        <v>17</v>
      </c>
      <c r="D29" s="2">
        <v>10</v>
      </c>
    </row>
    <row r="30" spans="3:4" ht="16">
      <c r="C30" s="2">
        <v>19</v>
      </c>
      <c r="D30" s="2">
        <v>12</v>
      </c>
    </row>
    <row r="31" spans="3:4" ht="16">
      <c r="C31" s="2">
        <v>14</v>
      </c>
      <c r="D31" s="2">
        <v>15</v>
      </c>
    </row>
    <row r="32" spans="3:4" ht="16">
      <c r="C32" s="2">
        <v>15</v>
      </c>
      <c r="D32" s="2">
        <v>12</v>
      </c>
    </row>
    <row r="33" spans="3:4" ht="16">
      <c r="C33" s="2">
        <v>14</v>
      </c>
      <c r="D33" s="2">
        <v>13</v>
      </c>
    </row>
    <row r="34" spans="3:4" ht="16">
      <c r="C34" s="2">
        <v>15</v>
      </c>
      <c r="D34" s="2">
        <v>14</v>
      </c>
    </row>
    <row r="35" spans="3:4" ht="16">
      <c r="C35" s="2">
        <v>20</v>
      </c>
      <c r="D35" s="2">
        <v>13</v>
      </c>
    </row>
    <row r="36" spans="3:4" ht="16">
      <c r="C36" s="2">
        <v>13</v>
      </c>
      <c r="D36" s="2">
        <v>13</v>
      </c>
    </row>
    <row r="37" spans="3:4" ht="16">
      <c r="C37" s="2">
        <v>19</v>
      </c>
      <c r="D37" s="2"/>
    </row>
    <row r="38" spans="3:4" ht="16">
      <c r="C38" s="2">
        <v>16</v>
      </c>
      <c r="D38" s="2"/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F5B7-3BED-554F-B212-5B0A97B118CA}">
  <dimension ref="D4:I520"/>
  <sheetViews>
    <sheetView workbookViewId="0">
      <selection activeCell="H5" sqref="H5:H23"/>
    </sheetView>
  </sheetViews>
  <sheetFormatPr baseColWidth="10" defaultRowHeight="15"/>
  <sheetData>
    <row r="4" spans="4:9">
      <c r="D4" s="7"/>
      <c r="E4" s="7"/>
      <c r="F4" s="7"/>
      <c r="G4" s="7"/>
      <c r="H4" s="7" t="s">
        <v>49</v>
      </c>
      <c r="I4" s="7" t="s">
        <v>50</v>
      </c>
    </row>
    <row r="5" spans="4:9">
      <c r="D5" s="7"/>
      <c r="E5" s="7"/>
      <c r="F5" s="7"/>
      <c r="G5" s="7"/>
      <c r="H5" s="7">
        <v>28</v>
      </c>
      <c r="I5" s="7">
        <v>23</v>
      </c>
    </row>
    <row r="6" spans="4:9">
      <c r="D6" s="7"/>
      <c r="E6" s="7"/>
      <c r="F6" s="7"/>
      <c r="G6" s="7"/>
      <c r="H6" s="7">
        <v>27</v>
      </c>
      <c r="I6" s="7">
        <v>18</v>
      </c>
    </row>
    <row r="7" spans="4:9">
      <c r="D7" s="7"/>
      <c r="E7" s="7"/>
      <c r="F7" s="7"/>
      <c r="G7" s="7"/>
      <c r="H7" s="7">
        <v>33</v>
      </c>
      <c r="I7" s="7">
        <v>26</v>
      </c>
    </row>
    <row r="8" spans="4:9">
      <c r="D8" s="7"/>
      <c r="E8" s="7"/>
      <c r="F8" s="7"/>
      <c r="G8" s="7"/>
      <c r="H8" s="7">
        <v>21</v>
      </c>
      <c r="I8" s="7">
        <v>27</v>
      </c>
    </row>
    <row r="9" spans="4:9">
      <c r="D9" s="7"/>
      <c r="E9" s="7"/>
      <c r="F9" s="7"/>
      <c r="G9" s="7"/>
      <c r="H9" s="7">
        <v>32</v>
      </c>
      <c r="I9" s="7">
        <v>19</v>
      </c>
    </row>
    <row r="10" spans="4:9">
      <c r="D10" s="7"/>
      <c r="E10" s="7"/>
      <c r="F10" s="7"/>
      <c r="G10" s="7"/>
      <c r="H10" s="7">
        <v>27</v>
      </c>
      <c r="I10" s="7">
        <v>32</v>
      </c>
    </row>
    <row r="11" spans="4:9">
      <c r="D11" s="7"/>
      <c r="E11" s="7"/>
      <c r="F11" s="7"/>
      <c r="G11" s="7"/>
      <c r="H11" s="7">
        <v>33</v>
      </c>
      <c r="I11" s="7">
        <v>27</v>
      </c>
    </row>
    <row r="12" spans="4:9">
      <c r="D12" s="7"/>
      <c r="E12" s="7"/>
      <c r="F12" s="7"/>
      <c r="G12" s="7"/>
      <c r="H12" s="7">
        <v>28</v>
      </c>
      <c r="I12" s="7">
        <v>30</v>
      </c>
    </row>
    <row r="13" spans="4:9">
      <c r="D13" s="7"/>
      <c r="E13" s="7"/>
      <c r="F13" s="7"/>
      <c r="G13" s="7"/>
      <c r="H13" s="7">
        <v>30</v>
      </c>
      <c r="I13" s="7">
        <v>28</v>
      </c>
    </row>
    <row r="14" spans="4:9">
      <c r="D14" s="7"/>
      <c r="E14" s="7"/>
      <c r="F14" s="7"/>
      <c r="G14" s="7"/>
      <c r="H14" s="7">
        <v>27</v>
      </c>
      <c r="I14" s="7">
        <v>27</v>
      </c>
    </row>
    <row r="15" spans="4:9">
      <c r="D15" s="7"/>
      <c r="E15" s="7"/>
      <c r="F15" s="7"/>
      <c r="G15" s="7"/>
      <c r="H15" s="7">
        <v>35</v>
      </c>
      <c r="I15" s="7">
        <v>27</v>
      </c>
    </row>
    <row r="16" spans="4:9">
      <c r="D16" s="7"/>
      <c r="E16" s="7"/>
      <c r="F16" s="7"/>
      <c r="G16" s="7"/>
      <c r="H16" s="7">
        <v>18</v>
      </c>
      <c r="I16" s="7">
        <v>30</v>
      </c>
    </row>
    <row r="17" spans="4:9">
      <c r="D17" s="7"/>
      <c r="E17" s="7"/>
      <c r="F17" s="7"/>
      <c r="G17" s="7"/>
      <c r="H17" s="7">
        <v>33</v>
      </c>
      <c r="I17" s="7">
        <v>29</v>
      </c>
    </row>
    <row r="18" spans="4:9">
      <c r="D18" s="7"/>
      <c r="E18" s="7"/>
      <c r="F18" s="7"/>
      <c r="G18" s="7"/>
      <c r="H18" s="7">
        <v>28</v>
      </c>
      <c r="I18" s="7">
        <v>18</v>
      </c>
    </row>
    <row r="19" spans="4:9">
      <c r="D19" s="7"/>
      <c r="E19" s="7"/>
      <c r="F19" s="7"/>
      <c r="G19" s="7"/>
      <c r="H19" s="7">
        <v>28</v>
      </c>
      <c r="I19" s="7">
        <v>25</v>
      </c>
    </row>
    <row r="20" spans="4:9">
      <c r="D20" s="7"/>
      <c r="E20" s="7"/>
      <c r="F20" s="7"/>
      <c r="G20" s="7"/>
      <c r="H20" s="7">
        <v>29</v>
      </c>
      <c r="I20" s="7">
        <v>30</v>
      </c>
    </row>
    <row r="21" spans="4:9">
      <c r="D21" s="7"/>
      <c r="E21" s="7"/>
      <c r="F21" s="7"/>
      <c r="G21" s="7"/>
      <c r="H21" s="7">
        <v>31</v>
      </c>
      <c r="I21" s="7">
        <v>26</v>
      </c>
    </row>
    <row r="22" spans="4:9">
      <c r="D22" s="7"/>
      <c r="E22" s="7"/>
      <c r="F22" s="7"/>
      <c r="G22" s="7"/>
      <c r="H22" s="7">
        <v>28</v>
      </c>
      <c r="I22" s="7">
        <v>18</v>
      </c>
    </row>
    <row r="23" spans="4:9">
      <c r="D23" s="7"/>
      <c r="E23" s="7"/>
      <c r="F23" s="7"/>
      <c r="G23" s="7"/>
      <c r="H23" s="7">
        <v>35</v>
      </c>
      <c r="I23" s="7"/>
    </row>
    <row r="24" spans="4:9">
      <c r="D24" s="7"/>
      <c r="E24" s="7"/>
      <c r="F24" s="7"/>
      <c r="G24" s="7"/>
      <c r="H24" s="7"/>
      <c r="I24" s="7"/>
    </row>
    <row r="25" spans="4:9">
      <c r="D25" s="7"/>
      <c r="E25" s="7"/>
      <c r="F25" s="7"/>
      <c r="G25" s="7"/>
      <c r="H25" s="7"/>
      <c r="I25" s="7"/>
    </row>
    <row r="26" spans="4:9">
      <c r="D26" s="7"/>
      <c r="E26" s="7"/>
      <c r="F26" s="7"/>
      <c r="G26" s="7"/>
      <c r="H26" s="7"/>
      <c r="I26" s="7"/>
    </row>
    <row r="27" spans="4:9">
      <c r="D27" s="7"/>
      <c r="E27" s="7"/>
      <c r="F27" s="7"/>
      <c r="G27" s="7"/>
      <c r="H27" s="7"/>
      <c r="I27" s="7"/>
    </row>
    <row r="28" spans="4:9">
      <c r="D28" s="7"/>
      <c r="E28" s="7"/>
      <c r="F28" s="7"/>
      <c r="G28" s="7"/>
      <c r="H28" s="7"/>
      <c r="I28" s="7"/>
    </row>
    <row r="29" spans="4:9">
      <c r="D29" s="7"/>
      <c r="E29" s="7"/>
      <c r="F29" s="7"/>
      <c r="G29" s="7"/>
      <c r="H29" s="7"/>
      <c r="I29" s="7"/>
    </row>
    <row r="30" spans="4:9">
      <c r="D30" s="7"/>
      <c r="E30" s="7"/>
      <c r="F30" s="7"/>
      <c r="G30" s="7"/>
      <c r="H30" s="7"/>
      <c r="I30" s="7"/>
    </row>
    <row r="31" spans="4:9">
      <c r="D31" s="7"/>
      <c r="E31" s="7"/>
      <c r="F31" s="7"/>
      <c r="G31" s="7"/>
      <c r="H31" s="7"/>
      <c r="I31" s="7"/>
    </row>
    <row r="32" spans="4:9">
      <c r="D32" s="7"/>
      <c r="E32" s="7"/>
      <c r="F32" s="7"/>
      <c r="G32" s="7"/>
      <c r="H32" s="7"/>
      <c r="I32" s="7"/>
    </row>
    <row r="33" spans="4:9">
      <c r="D33" s="7"/>
      <c r="E33" s="7"/>
      <c r="F33" s="7"/>
      <c r="G33" s="7"/>
      <c r="H33" s="7"/>
      <c r="I33" s="7"/>
    </row>
    <row r="34" spans="4:9">
      <c r="D34" s="7"/>
      <c r="E34" s="7"/>
      <c r="F34" s="7"/>
      <c r="G34" s="7"/>
      <c r="H34" s="7"/>
      <c r="I34" s="7"/>
    </row>
    <row r="35" spans="4:9">
      <c r="D35" s="7"/>
      <c r="E35" s="7"/>
      <c r="F35" s="7"/>
      <c r="G35" s="7"/>
      <c r="H35" s="7"/>
      <c r="I35" s="7"/>
    </row>
    <row r="36" spans="4:9">
      <c r="D36" s="7"/>
      <c r="E36" s="7"/>
      <c r="F36" s="7"/>
      <c r="G36" s="7"/>
      <c r="H36" s="7"/>
      <c r="I36" s="7"/>
    </row>
    <row r="37" spans="4:9">
      <c r="D37" s="7"/>
      <c r="E37" s="7"/>
      <c r="F37" s="7"/>
      <c r="G37" s="7"/>
      <c r="H37" s="7"/>
      <c r="I37" s="7"/>
    </row>
    <row r="38" spans="4:9">
      <c r="D38" s="7"/>
      <c r="E38" s="7"/>
      <c r="F38" s="7"/>
      <c r="G38" s="7"/>
      <c r="H38" s="7"/>
      <c r="I38" s="7"/>
    </row>
    <row r="39" spans="4:9">
      <c r="D39" s="7"/>
      <c r="E39" s="7"/>
      <c r="F39" s="7"/>
      <c r="G39" s="7"/>
      <c r="H39" s="7"/>
      <c r="I39" s="7"/>
    </row>
    <row r="40" spans="4:9">
      <c r="D40" s="7"/>
      <c r="E40" s="7"/>
      <c r="F40" s="7"/>
      <c r="G40" s="7"/>
      <c r="H40" s="7"/>
      <c r="I40" s="7"/>
    </row>
    <row r="41" spans="4:9">
      <c r="D41" s="7"/>
      <c r="E41" s="7"/>
      <c r="F41" s="7"/>
      <c r="G41" s="7"/>
      <c r="H41" s="7"/>
      <c r="I41" s="7"/>
    </row>
    <row r="42" spans="4:9">
      <c r="D42" s="7"/>
      <c r="E42" s="7"/>
      <c r="F42" s="7"/>
      <c r="G42" s="7"/>
      <c r="H42" s="7"/>
      <c r="I42" s="7"/>
    </row>
    <row r="43" spans="4:9">
      <c r="D43" s="7"/>
      <c r="E43" s="7"/>
      <c r="F43" s="7"/>
      <c r="G43" s="7"/>
      <c r="H43" s="7"/>
      <c r="I43" s="7"/>
    </row>
    <row r="44" spans="4:9">
      <c r="D44" s="7"/>
      <c r="E44" s="7"/>
      <c r="F44" s="7"/>
      <c r="G44" s="7"/>
      <c r="H44" s="7"/>
      <c r="I44" s="7"/>
    </row>
    <row r="45" spans="4:9">
      <c r="D45" s="7"/>
      <c r="E45" s="7"/>
      <c r="F45" s="7"/>
      <c r="G45" s="7"/>
      <c r="H45" s="7"/>
      <c r="I45" s="7"/>
    </row>
    <row r="46" spans="4:9">
      <c r="D46" s="7"/>
      <c r="E46" s="7"/>
      <c r="F46" s="7"/>
      <c r="G46" s="7"/>
      <c r="H46" s="7"/>
      <c r="I46" s="7"/>
    </row>
    <row r="47" spans="4:9">
      <c r="D47" s="7"/>
      <c r="E47" s="7"/>
      <c r="F47" s="7"/>
      <c r="G47" s="7"/>
      <c r="H47" s="7"/>
      <c r="I47" s="7"/>
    </row>
    <row r="48" spans="4:9">
      <c r="D48" s="7"/>
      <c r="E48" s="7"/>
      <c r="F48" s="7"/>
      <c r="G48" s="7"/>
      <c r="H48" s="7"/>
      <c r="I48" s="7"/>
    </row>
    <row r="49" spans="4:9">
      <c r="D49" s="7"/>
      <c r="E49" s="7"/>
      <c r="F49" s="7"/>
      <c r="G49" s="7"/>
      <c r="H49" s="7"/>
      <c r="I49" s="7"/>
    </row>
    <row r="50" spans="4:9">
      <c r="D50" s="7"/>
      <c r="E50" s="7"/>
      <c r="F50" s="7"/>
      <c r="G50" s="7"/>
      <c r="H50" s="7"/>
      <c r="I50" s="7"/>
    </row>
    <row r="51" spans="4:9">
      <c r="D51" s="7"/>
      <c r="E51" s="7"/>
      <c r="F51" s="7"/>
      <c r="G51" s="7"/>
      <c r="H51" s="7"/>
      <c r="I51" s="7"/>
    </row>
    <row r="52" spans="4:9">
      <c r="D52" s="7"/>
      <c r="E52" s="7"/>
      <c r="F52" s="7"/>
      <c r="G52" s="7"/>
      <c r="H52" s="7"/>
      <c r="I52" s="7"/>
    </row>
    <row r="53" spans="4:9">
      <c r="D53" s="7"/>
      <c r="E53" s="7"/>
      <c r="F53" s="7"/>
      <c r="G53" s="7"/>
      <c r="H53" s="7"/>
      <c r="I53" s="7"/>
    </row>
    <row r="54" spans="4:9">
      <c r="D54" s="7"/>
      <c r="E54" s="7"/>
      <c r="F54" s="7"/>
      <c r="G54" s="7"/>
      <c r="H54" s="7"/>
      <c r="I54" s="7"/>
    </row>
    <row r="55" spans="4:9">
      <c r="D55" s="7"/>
      <c r="E55" s="7"/>
      <c r="F55" s="7"/>
      <c r="G55" s="7"/>
      <c r="H55" s="7"/>
      <c r="I55" s="7"/>
    </row>
    <row r="56" spans="4:9">
      <c r="D56" s="7"/>
      <c r="E56" s="7"/>
      <c r="F56" s="7"/>
      <c r="G56" s="7"/>
      <c r="H56" s="7"/>
      <c r="I56" s="7"/>
    </row>
    <row r="57" spans="4:9">
      <c r="D57" s="7"/>
      <c r="E57" s="7"/>
      <c r="F57" s="7"/>
      <c r="G57" s="7"/>
      <c r="H57" s="7"/>
      <c r="I57" s="7"/>
    </row>
    <row r="58" spans="4:9">
      <c r="D58" s="7"/>
      <c r="E58" s="7"/>
      <c r="F58" s="7"/>
      <c r="G58" s="7"/>
      <c r="H58" s="7"/>
      <c r="I58" s="7"/>
    </row>
    <row r="59" spans="4:9">
      <c r="D59" s="7"/>
      <c r="E59" s="7"/>
      <c r="F59" s="7"/>
      <c r="G59" s="7"/>
      <c r="H59" s="7"/>
      <c r="I59" s="7"/>
    </row>
    <row r="60" spans="4:9">
      <c r="D60" s="7"/>
      <c r="E60" s="7"/>
      <c r="F60" s="7"/>
      <c r="G60" s="7"/>
      <c r="H60" s="7"/>
      <c r="I60" s="7"/>
    </row>
    <row r="61" spans="4:9">
      <c r="D61" s="7"/>
      <c r="E61" s="7"/>
      <c r="F61" s="7"/>
      <c r="G61" s="7"/>
      <c r="H61" s="7"/>
      <c r="I61" s="7"/>
    </row>
    <row r="62" spans="4:9">
      <c r="D62" s="7"/>
      <c r="E62" s="7"/>
      <c r="F62" s="7"/>
      <c r="G62" s="7"/>
      <c r="H62" s="7"/>
      <c r="I62" s="7"/>
    </row>
    <row r="63" spans="4:9">
      <c r="D63" s="7"/>
      <c r="E63" s="7"/>
      <c r="F63" s="7"/>
      <c r="G63" s="7"/>
      <c r="H63" s="7"/>
      <c r="I63" s="7"/>
    </row>
    <row r="64" spans="4:9">
      <c r="D64" s="7"/>
      <c r="E64" s="7"/>
      <c r="F64" s="7"/>
      <c r="G64" s="7"/>
      <c r="H64" s="7"/>
      <c r="I64" s="7"/>
    </row>
    <row r="65" spans="4:9">
      <c r="D65" s="7"/>
      <c r="E65" s="7"/>
      <c r="F65" s="7"/>
      <c r="G65" s="7"/>
      <c r="H65" s="7"/>
      <c r="I65" s="7"/>
    </row>
    <row r="66" spans="4:9">
      <c r="D66" s="7"/>
      <c r="E66" s="7"/>
      <c r="F66" s="7"/>
      <c r="G66" s="7"/>
      <c r="H66" s="7"/>
      <c r="I66" s="7"/>
    </row>
    <row r="67" spans="4:9">
      <c r="D67" s="7"/>
      <c r="E67" s="7"/>
      <c r="F67" s="7"/>
      <c r="G67" s="7"/>
      <c r="H67" s="7"/>
      <c r="I67" s="7"/>
    </row>
    <row r="68" spans="4:9">
      <c r="D68" s="7"/>
      <c r="E68" s="7"/>
      <c r="F68" s="7"/>
      <c r="G68" s="7"/>
      <c r="H68" s="7"/>
      <c r="I68" s="7"/>
    </row>
    <row r="69" spans="4:9">
      <c r="D69" s="7"/>
      <c r="E69" s="7"/>
      <c r="F69" s="7"/>
      <c r="G69" s="7"/>
      <c r="H69" s="7"/>
      <c r="I69" s="7"/>
    </row>
    <row r="70" spans="4:9">
      <c r="D70" s="7"/>
      <c r="E70" s="7"/>
      <c r="F70" s="7"/>
      <c r="G70" s="7"/>
      <c r="H70" s="7"/>
      <c r="I70" s="7"/>
    </row>
    <row r="71" spans="4:9">
      <c r="D71" s="7"/>
      <c r="E71" s="7"/>
      <c r="F71" s="7"/>
      <c r="G71" s="7"/>
      <c r="H71" s="7"/>
      <c r="I71" s="7"/>
    </row>
    <row r="72" spans="4:9">
      <c r="D72" s="7"/>
      <c r="E72" s="7"/>
      <c r="F72" s="7"/>
      <c r="G72" s="7"/>
      <c r="H72" s="7"/>
      <c r="I72" s="7"/>
    </row>
    <row r="73" spans="4:9">
      <c r="D73" s="7"/>
      <c r="E73" s="7"/>
      <c r="F73" s="7"/>
      <c r="G73" s="7"/>
      <c r="H73" s="7"/>
      <c r="I73" s="7"/>
    </row>
    <row r="74" spans="4:9">
      <c r="D74" s="7"/>
      <c r="E74" s="7"/>
      <c r="F74" s="7"/>
      <c r="G74" s="7"/>
      <c r="H74" s="7"/>
      <c r="I74" s="7"/>
    </row>
    <row r="75" spans="4:9">
      <c r="D75" s="7"/>
      <c r="E75" s="7"/>
      <c r="F75" s="7"/>
      <c r="G75" s="7"/>
      <c r="H75" s="7"/>
      <c r="I75" s="7"/>
    </row>
    <row r="76" spans="4:9">
      <c r="D76" s="7"/>
      <c r="E76" s="7"/>
      <c r="F76" s="7"/>
      <c r="G76" s="7"/>
      <c r="H76" s="7"/>
      <c r="I76" s="7"/>
    </row>
    <row r="77" spans="4:9">
      <c r="D77" s="7"/>
      <c r="E77" s="7"/>
      <c r="F77" s="7"/>
      <c r="G77" s="7"/>
      <c r="H77" s="7"/>
      <c r="I77" s="7"/>
    </row>
    <row r="78" spans="4:9">
      <c r="D78" s="7"/>
      <c r="E78" s="7"/>
      <c r="F78" s="7"/>
      <c r="G78" s="7"/>
      <c r="H78" s="7"/>
      <c r="I78" s="7"/>
    </row>
    <row r="79" spans="4:9">
      <c r="D79" s="7"/>
      <c r="E79" s="7"/>
      <c r="F79" s="7"/>
      <c r="G79" s="7"/>
      <c r="H79" s="7"/>
      <c r="I79" s="7"/>
    </row>
    <row r="80" spans="4:9">
      <c r="D80" s="7"/>
      <c r="E80" s="7"/>
      <c r="F80" s="7"/>
      <c r="G80" s="7"/>
      <c r="H80" s="7"/>
      <c r="I80" s="7"/>
    </row>
    <row r="81" spans="4:9">
      <c r="D81" s="7"/>
      <c r="E81" s="7"/>
      <c r="F81" s="7"/>
      <c r="G81" s="7"/>
      <c r="H81" s="7"/>
      <c r="I81" s="7"/>
    </row>
    <row r="82" spans="4:9">
      <c r="D82" s="7"/>
      <c r="E82" s="7"/>
      <c r="F82" s="7"/>
      <c r="G82" s="7"/>
      <c r="H82" s="7"/>
      <c r="I82" s="7"/>
    </row>
    <row r="83" spans="4:9">
      <c r="D83" s="7"/>
      <c r="E83" s="7"/>
      <c r="F83" s="7"/>
      <c r="G83" s="7"/>
      <c r="H83" s="7"/>
      <c r="I83" s="7"/>
    </row>
    <row r="84" spans="4:9">
      <c r="D84" s="7"/>
      <c r="E84" s="7"/>
      <c r="F84" s="7"/>
      <c r="G84" s="7"/>
      <c r="H84" s="7"/>
      <c r="I84" s="7"/>
    </row>
    <row r="85" spans="4:9">
      <c r="D85" s="7"/>
      <c r="E85" s="7"/>
      <c r="F85" s="7"/>
      <c r="G85" s="7"/>
      <c r="H85" s="7"/>
      <c r="I85" s="7"/>
    </row>
    <row r="86" spans="4:9">
      <c r="D86" s="7"/>
      <c r="E86" s="7"/>
      <c r="F86" s="7"/>
      <c r="G86" s="7"/>
      <c r="H86" s="7"/>
      <c r="I86" s="7"/>
    </row>
    <row r="87" spans="4:9">
      <c r="D87" s="7"/>
      <c r="E87" s="7"/>
      <c r="F87" s="7"/>
      <c r="G87" s="7"/>
      <c r="H87" s="7"/>
      <c r="I87" s="7"/>
    </row>
    <row r="88" spans="4:9">
      <c r="D88" s="7"/>
      <c r="E88" s="7"/>
      <c r="F88" s="7"/>
      <c r="G88" s="7"/>
      <c r="H88" s="7"/>
      <c r="I88" s="7"/>
    </row>
    <row r="89" spans="4:9">
      <c r="D89" s="7"/>
      <c r="E89" s="7"/>
      <c r="F89" s="7"/>
      <c r="G89" s="7"/>
      <c r="H89" s="7"/>
      <c r="I89" s="7"/>
    </row>
    <row r="90" spans="4:9">
      <c r="D90" s="7"/>
      <c r="E90" s="7"/>
      <c r="F90" s="7"/>
      <c r="G90" s="7"/>
      <c r="H90" s="7"/>
      <c r="I90" s="7"/>
    </row>
    <row r="91" spans="4:9">
      <c r="D91" s="7"/>
      <c r="E91" s="7"/>
      <c r="F91" s="7"/>
      <c r="G91" s="7"/>
      <c r="H91" s="7"/>
      <c r="I91" s="7"/>
    </row>
    <row r="92" spans="4:9">
      <c r="D92" s="7"/>
      <c r="E92" s="7"/>
      <c r="F92" s="7"/>
      <c r="G92" s="7"/>
      <c r="H92" s="7"/>
      <c r="I92" s="7"/>
    </row>
    <row r="93" spans="4:9">
      <c r="D93" s="7"/>
      <c r="E93" s="7"/>
      <c r="F93" s="7"/>
      <c r="G93" s="7"/>
      <c r="H93" s="7"/>
      <c r="I93" s="7"/>
    </row>
    <row r="94" spans="4:9">
      <c r="D94" s="7"/>
      <c r="E94" s="7"/>
      <c r="F94" s="7"/>
      <c r="G94" s="7"/>
      <c r="H94" s="7"/>
      <c r="I94" s="7"/>
    </row>
    <row r="95" spans="4:9">
      <c r="D95" s="7"/>
      <c r="E95" s="7"/>
      <c r="F95" s="7"/>
      <c r="G95" s="7"/>
      <c r="H95" s="7"/>
      <c r="I95" s="7"/>
    </row>
    <row r="96" spans="4:9">
      <c r="D96" s="7"/>
      <c r="E96" s="7"/>
      <c r="F96" s="7"/>
      <c r="G96" s="7"/>
      <c r="H96" s="7"/>
      <c r="I96" s="7"/>
    </row>
    <row r="97" spans="4:9">
      <c r="D97" s="7"/>
      <c r="E97" s="7"/>
      <c r="F97" s="7"/>
      <c r="G97" s="7"/>
      <c r="H97" s="7"/>
      <c r="I97" s="7"/>
    </row>
    <row r="98" spans="4:9">
      <c r="D98" s="7"/>
      <c r="E98" s="7"/>
      <c r="F98" s="7"/>
      <c r="G98" s="7"/>
      <c r="H98" s="7"/>
      <c r="I98" s="7"/>
    </row>
    <row r="99" spans="4:9">
      <c r="D99" s="7"/>
      <c r="E99" s="7"/>
      <c r="F99" s="7"/>
      <c r="G99" s="7"/>
      <c r="H99" s="7"/>
      <c r="I99" s="7"/>
    </row>
    <row r="100" spans="4:9">
      <c r="D100" s="7"/>
      <c r="E100" s="7"/>
      <c r="F100" s="7"/>
      <c r="G100" s="7"/>
      <c r="H100" s="7"/>
      <c r="I100" s="7"/>
    </row>
    <row r="101" spans="4:9">
      <c r="D101" s="7"/>
      <c r="E101" s="7"/>
      <c r="F101" s="7"/>
      <c r="G101" s="7"/>
      <c r="H101" s="7"/>
      <c r="I101" s="7"/>
    </row>
    <row r="102" spans="4:9">
      <c r="D102" s="7"/>
      <c r="E102" s="7"/>
      <c r="F102" s="7"/>
      <c r="G102" s="7"/>
      <c r="H102" s="7"/>
      <c r="I102" s="7"/>
    </row>
    <row r="103" spans="4:9">
      <c r="D103" s="7"/>
      <c r="E103" s="7"/>
      <c r="F103" s="7"/>
      <c r="G103" s="7"/>
      <c r="H103" s="7"/>
      <c r="I103" s="7"/>
    </row>
    <row r="104" spans="4:9">
      <c r="D104" s="7"/>
      <c r="E104" s="7"/>
      <c r="F104" s="7"/>
      <c r="G104" s="7"/>
      <c r="H104" s="7"/>
      <c r="I104" s="7"/>
    </row>
    <row r="105" spans="4:9">
      <c r="D105" s="7"/>
      <c r="E105" s="7"/>
      <c r="F105" s="7"/>
      <c r="G105" s="7"/>
      <c r="H105" s="7"/>
      <c r="I105" s="7"/>
    </row>
    <row r="106" spans="4:9">
      <c r="D106" s="7"/>
      <c r="E106" s="7"/>
      <c r="F106" s="7"/>
      <c r="G106" s="7"/>
      <c r="H106" s="7"/>
      <c r="I106" s="7"/>
    </row>
    <row r="107" spans="4:9">
      <c r="D107" s="7"/>
      <c r="E107" s="7"/>
      <c r="F107" s="7"/>
      <c r="G107" s="7"/>
      <c r="H107" s="7"/>
      <c r="I107" s="7"/>
    </row>
    <row r="108" spans="4:9">
      <c r="D108" s="7"/>
      <c r="E108" s="7"/>
      <c r="F108" s="7"/>
      <c r="G108" s="7"/>
      <c r="H108" s="7"/>
      <c r="I108" s="7"/>
    </row>
    <row r="109" spans="4:9">
      <c r="D109" s="7"/>
      <c r="E109" s="7"/>
      <c r="F109" s="7"/>
      <c r="G109" s="7"/>
      <c r="H109" s="7"/>
      <c r="I109" s="7"/>
    </row>
    <row r="110" spans="4:9">
      <c r="D110" s="7"/>
      <c r="E110" s="7"/>
      <c r="F110" s="7"/>
      <c r="G110" s="7"/>
      <c r="H110" s="7"/>
      <c r="I110" s="7"/>
    </row>
    <row r="111" spans="4:9">
      <c r="D111" s="7"/>
      <c r="E111" s="7"/>
      <c r="F111" s="7"/>
      <c r="G111" s="7"/>
      <c r="H111" s="7"/>
      <c r="I111" s="7"/>
    </row>
    <row r="112" spans="4:9">
      <c r="D112" s="7"/>
      <c r="E112" s="7"/>
      <c r="F112" s="7"/>
      <c r="G112" s="7"/>
      <c r="H112" s="7"/>
      <c r="I112" s="7"/>
    </row>
    <row r="113" spans="4:9">
      <c r="D113" s="7"/>
      <c r="E113" s="7"/>
      <c r="F113" s="7"/>
      <c r="G113" s="7"/>
      <c r="H113" s="7"/>
      <c r="I113" s="7"/>
    </row>
    <row r="114" spans="4:9">
      <c r="D114" s="7"/>
      <c r="E114" s="7"/>
      <c r="F114" s="7"/>
      <c r="G114" s="7"/>
      <c r="H114" s="7"/>
      <c r="I114" s="7"/>
    </row>
    <row r="115" spans="4:9">
      <c r="D115" s="7"/>
      <c r="E115" s="7"/>
      <c r="F115" s="7"/>
      <c r="G115" s="7"/>
      <c r="H115" s="7"/>
      <c r="I115" s="7"/>
    </row>
    <row r="116" spans="4:9">
      <c r="D116" s="7"/>
      <c r="E116" s="7"/>
      <c r="F116" s="7"/>
      <c r="G116" s="7"/>
      <c r="H116" s="7"/>
      <c r="I116" s="7"/>
    </row>
    <row r="117" spans="4:9">
      <c r="D117" s="7"/>
      <c r="E117" s="7"/>
      <c r="F117" s="7"/>
      <c r="G117" s="7"/>
      <c r="H117" s="7"/>
      <c r="I117" s="7"/>
    </row>
    <row r="118" spans="4:9">
      <c r="D118" s="7"/>
      <c r="E118" s="7"/>
      <c r="F118" s="7"/>
      <c r="G118" s="7"/>
      <c r="H118" s="7"/>
      <c r="I118" s="7"/>
    </row>
    <row r="119" spans="4:9">
      <c r="D119" s="7"/>
      <c r="E119" s="7"/>
      <c r="F119" s="7"/>
      <c r="G119" s="7"/>
      <c r="H119" s="7"/>
      <c r="I119" s="7"/>
    </row>
    <row r="120" spans="4:9">
      <c r="D120" s="7"/>
      <c r="E120" s="7"/>
      <c r="F120" s="7"/>
      <c r="G120" s="7"/>
      <c r="H120" s="7"/>
      <c r="I120" s="7"/>
    </row>
    <row r="121" spans="4:9">
      <c r="D121" s="7"/>
      <c r="E121" s="7"/>
      <c r="F121" s="7"/>
      <c r="G121" s="7"/>
      <c r="H121" s="7"/>
      <c r="I121" s="7"/>
    </row>
    <row r="122" spans="4:9">
      <c r="D122" s="7"/>
      <c r="E122" s="7"/>
      <c r="F122" s="7"/>
      <c r="G122" s="7"/>
      <c r="H122" s="7"/>
      <c r="I122" s="7"/>
    </row>
    <row r="123" spans="4:9">
      <c r="D123" s="7"/>
      <c r="E123" s="7"/>
      <c r="F123" s="7"/>
      <c r="G123" s="7"/>
      <c r="H123" s="7"/>
      <c r="I123" s="7"/>
    </row>
    <row r="124" spans="4:9">
      <c r="D124" s="7"/>
      <c r="E124" s="7"/>
      <c r="F124" s="7"/>
      <c r="G124" s="7"/>
      <c r="H124" s="7"/>
      <c r="I124" s="7"/>
    </row>
    <row r="125" spans="4:9">
      <c r="D125" s="7"/>
      <c r="E125" s="7"/>
      <c r="F125" s="7"/>
      <c r="G125" s="7"/>
      <c r="H125" s="7"/>
      <c r="I125" s="7"/>
    </row>
    <row r="126" spans="4:9">
      <c r="D126" s="7"/>
      <c r="E126" s="7"/>
      <c r="F126" s="7"/>
      <c r="G126" s="7"/>
      <c r="H126" s="7"/>
      <c r="I126" s="7"/>
    </row>
    <row r="127" spans="4:9">
      <c r="D127" s="7"/>
      <c r="E127" s="7"/>
      <c r="F127" s="7"/>
      <c r="G127" s="7"/>
      <c r="H127" s="7"/>
      <c r="I127" s="7"/>
    </row>
    <row r="128" spans="4:9">
      <c r="D128" s="7"/>
      <c r="E128" s="7"/>
      <c r="F128" s="7"/>
      <c r="G128" s="7"/>
      <c r="H128" s="7"/>
      <c r="I128" s="7"/>
    </row>
    <row r="129" spans="4:9">
      <c r="D129" s="7"/>
      <c r="E129" s="7"/>
      <c r="F129" s="7"/>
      <c r="G129" s="7"/>
      <c r="H129" s="7"/>
      <c r="I129" s="7"/>
    </row>
    <row r="130" spans="4:9">
      <c r="D130" s="7"/>
      <c r="E130" s="7"/>
      <c r="F130" s="7"/>
      <c r="G130" s="7"/>
      <c r="H130" s="7"/>
      <c r="I130" s="7"/>
    </row>
    <row r="131" spans="4:9">
      <c r="D131" s="7"/>
      <c r="E131" s="7"/>
      <c r="F131" s="7"/>
      <c r="G131" s="7"/>
      <c r="H131" s="7"/>
      <c r="I131" s="7"/>
    </row>
    <row r="132" spans="4:9">
      <c r="D132" s="7"/>
      <c r="E132" s="7"/>
      <c r="F132" s="7"/>
      <c r="G132" s="7"/>
      <c r="H132" s="7"/>
      <c r="I132" s="7"/>
    </row>
    <row r="133" spans="4:9">
      <c r="D133" s="7"/>
      <c r="E133" s="7"/>
      <c r="F133" s="7"/>
      <c r="G133" s="7"/>
      <c r="H133" s="7"/>
      <c r="I133" s="7"/>
    </row>
    <row r="134" spans="4:9">
      <c r="D134" s="7"/>
      <c r="E134" s="7"/>
      <c r="F134" s="7"/>
      <c r="G134" s="7"/>
      <c r="H134" s="7"/>
      <c r="I134" s="7"/>
    </row>
    <row r="135" spans="4:9">
      <c r="D135" s="7"/>
      <c r="E135" s="7"/>
      <c r="F135" s="7"/>
      <c r="G135" s="7"/>
      <c r="H135" s="7"/>
      <c r="I135" s="7"/>
    </row>
    <row r="136" spans="4:9">
      <c r="D136" s="7"/>
      <c r="E136" s="7"/>
      <c r="F136" s="7"/>
      <c r="G136" s="7"/>
      <c r="H136" s="7"/>
      <c r="I136" s="7"/>
    </row>
    <row r="137" spans="4:9">
      <c r="D137" s="7"/>
      <c r="E137" s="7"/>
      <c r="F137" s="7"/>
      <c r="G137" s="7"/>
      <c r="H137" s="7"/>
      <c r="I137" s="7"/>
    </row>
    <row r="138" spans="4:9">
      <c r="D138" s="7"/>
      <c r="E138" s="7"/>
      <c r="F138" s="7"/>
      <c r="G138" s="7"/>
      <c r="H138" s="7"/>
      <c r="I138" s="7"/>
    </row>
    <row r="139" spans="4:9">
      <c r="D139" s="7"/>
      <c r="E139" s="7"/>
      <c r="F139" s="7"/>
      <c r="G139" s="7"/>
      <c r="H139" s="7"/>
      <c r="I139" s="7"/>
    </row>
    <row r="140" spans="4:9">
      <c r="D140" s="7"/>
      <c r="E140" s="7"/>
      <c r="F140" s="7"/>
      <c r="G140" s="7"/>
      <c r="H140" s="7"/>
      <c r="I140" s="7"/>
    </row>
    <row r="141" spans="4:9">
      <c r="D141" s="7"/>
      <c r="E141" s="7"/>
      <c r="F141" s="7"/>
      <c r="G141" s="7"/>
      <c r="H141" s="7"/>
      <c r="I141" s="7"/>
    </row>
    <row r="142" spans="4:9">
      <c r="D142" s="7"/>
      <c r="E142" s="7"/>
      <c r="F142" s="7"/>
      <c r="G142" s="7"/>
      <c r="H142" s="7"/>
      <c r="I142" s="7"/>
    </row>
    <row r="143" spans="4:9">
      <c r="D143" s="7"/>
      <c r="E143" s="7"/>
      <c r="F143" s="7"/>
      <c r="G143" s="7"/>
      <c r="H143" s="7"/>
      <c r="I143" s="7"/>
    </row>
    <row r="144" spans="4:9">
      <c r="D144" s="7"/>
      <c r="E144" s="7"/>
      <c r="F144" s="7"/>
      <c r="G144" s="7"/>
      <c r="H144" s="7"/>
      <c r="I144" s="7"/>
    </row>
    <row r="145" spans="4:9">
      <c r="D145" s="7"/>
      <c r="E145" s="7"/>
      <c r="F145" s="7"/>
      <c r="G145" s="7"/>
      <c r="H145" s="7"/>
      <c r="I145" s="7"/>
    </row>
    <row r="146" spans="4:9">
      <c r="D146" s="7"/>
      <c r="E146" s="7"/>
      <c r="F146" s="7"/>
      <c r="G146" s="7"/>
      <c r="H146" s="7"/>
      <c r="I146" s="7"/>
    </row>
    <row r="147" spans="4:9">
      <c r="D147" s="7"/>
      <c r="E147" s="7"/>
      <c r="F147" s="7"/>
      <c r="G147" s="7"/>
      <c r="H147" s="7"/>
      <c r="I147" s="7"/>
    </row>
    <row r="148" spans="4:9">
      <c r="D148" s="7"/>
      <c r="E148" s="7"/>
      <c r="F148" s="7"/>
      <c r="G148" s="7"/>
      <c r="H148" s="7"/>
      <c r="I148" s="7"/>
    </row>
    <row r="149" spans="4:9">
      <c r="D149" s="7"/>
      <c r="E149" s="7"/>
      <c r="F149" s="7"/>
      <c r="G149" s="7"/>
      <c r="H149" s="7"/>
      <c r="I149" s="7"/>
    </row>
    <row r="150" spans="4:9">
      <c r="D150" s="7"/>
      <c r="E150" s="7"/>
      <c r="F150" s="7"/>
      <c r="G150" s="7"/>
      <c r="H150" s="7"/>
      <c r="I150" s="7"/>
    </row>
    <row r="151" spans="4:9">
      <c r="D151" s="7"/>
      <c r="E151" s="7"/>
      <c r="F151" s="7"/>
      <c r="G151" s="7"/>
      <c r="H151" s="7"/>
      <c r="I151" s="7"/>
    </row>
    <row r="152" spans="4:9">
      <c r="D152" s="7"/>
      <c r="E152" s="7"/>
      <c r="F152" s="7"/>
      <c r="G152" s="7"/>
      <c r="H152" s="7"/>
      <c r="I152" s="7"/>
    </row>
    <row r="153" spans="4:9">
      <c r="D153" s="7"/>
      <c r="E153" s="7"/>
      <c r="F153" s="7"/>
      <c r="G153" s="7"/>
      <c r="H153" s="7"/>
      <c r="I153" s="7"/>
    </row>
    <row r="154" spans="4:9">
      <c r="D154" s="7"/>
      <c r="E154" s="7"/>
      <c r="F154" s="7"/>
      <c r="G154" s="7"/>
      <c r="H154" s="7"/>
      <c r="I154" s="7"/>
    </row>
    <row r="155" spans="4:9">
      <c r="D155" s="7"/>
      <c r="E155" s="7"/>
      <c r="F155" s="7"/>
      <c r="G155" s="7"/>
      <c r="H155" s="7"/>
      <c r="I155" s="7"/>
    </row>
    <row r="156" spans="4:9">
      <c r="D156" s="7"/>
      <c r="E156" s="7"/>
      <c r="F156" s="7"/>
      <c r="G156" s="7"/>
      <c r="H156" s="7"/>
      <c r="I156" s="7"/>
    </row>
    <row r="157" spans="4:9">
      <c r="D157" s="7"/>
      <c r="E157" s="7"/>
      <c r="F157" s="7"/>
      <c r="G157" s="7"/>
      <c r="H157" s="7"/>
      <c r="I157" s="7"/>
    </row>
    <row r="158" spans="4:9">
      <c r="D158" s="7"/>
      <c r="E158" s="7"/>
      <c r="F158" s="7"/>
      <c r="G158" s="7"/>
      <c r="H158" s="7"/>
      <c r="I158" s="7"/>
    </row>
    <row r="159" spans="4:9">
      <c r="D159" s="7"/>
      <c r="E159" s="7"/>
      <c r="F159" s="7"/>
      <c r="G159" s="7"/>
      <c r="H159" s="7"/>
      <c r="I159" s="7"/>
    </row>
    <row r="160" spans="4:9">
      <c r="D160" s="7"/>
      <c r="E160" s="7"/>
      <c r="F160" s="7"/>
      <c r="G160" s="7"/>
      <c r="H160" s="7"/>
      <c r="I160" s="7"/>
    </row>
    <row r="161" spans="4:9">
      <c r="D161" s="7"/>
      <c r="E161" s="7"/>
      <c r="F161" s="7"/>
      <c r="G161" s="7"/>
      <c r="H161" s="7"/>
      <c r="I161" s="7"/>
    </row>
    <row r="162" spans="4:9">
      <c r="D162" s="7"/>
      <c r="E162" s="7"/>
      <c r="F162" s="7"/>
      <c r="G162" s="7"/>
      <c r="H162" s="7"/>
      <c r="I162" s="7"/>
    </row>
    <row r="163" spans="4:9">
      <c r="D163" s="7"/>
      <c r="E163" s="7"/>
      <c r="F163" s="7"/>
      <c r="G163" s="7"/>
      <c r="H163" s="7"/>
      <c r="I163" s="7"/>
    </row>
    <row r="164" spans="4:9">
      <c r="D164" s="7"/>
      <c r="E164" s="7"/>
      <c r="F164" s="7"/>
      <c r="G164" s="7"/>
      <c r="H164" s="7"/>
      <c r="I164" s="7"/>
    </row>
    <row r="165" spans="4:9">
      <c r="D165" s="7"/>
      <c r="E165" s="7"/>
      <c r="F165" s="7"/>
      <c r="G165" s="7"/>
      <c r="H165" s="7"/>
      <c r="I165" s="7"/>
    </row>
    <row r="166" spans="4:9">
      <c r="D166" s="7"/>
      <c r="E166" s="7"/>
      <c r="F166" s="7"/>
      <c r="G166" s="7"/>
      <c r="H166" s="7"/>
      <c r="I166" s="7"/>
    </row>
    <row r="167" spans="4:9">
      <c r="D167" s="7"/>
      <c r="E167" s="7"/>
      <c r="F167" s="7"/>
      <c r="G167" s="7"/>
      <c r="H167" s="7"/>
      <c r="I167" s="7"/>
    </row>
    <row r="168" spans="4:9">
      <c r="D168" s="7"/>
      <c r="E168" s="7"/>
      <c r="F168" s="7"/>
      <c r="G168" s="7"/>
      <c r="H168" s="7"/>
      <c r="I168" s="7"/>
    </row>
    <row r="169" spans="4:9">
      <c r="D169" s="7"/>
      <c r="E169" s="7"/>
      <c r="F169" s="7"/>
      <c r="G169" s="7"/>
      <c r="H169" s="7"/>
      <c r="I169" s="7"/>
    </row>
    <row r="170" spans="4:9">
      <c r="D170" s="7"/>
      <c r="E170" s="7"/>
      <c r="F170" s="7"/>
      <c r="G170" s="7"/>
      <c r="H170" s="7"/>
      <c r="I170" s="7"/>
    </row>
    <row r="171" spans="4:9">
      <c r="D171" s="7"/>
      <c r="E171" s="7"/>
      <c r="F171" s="7"/>
      <c r="G171" s="7"/>
      <c r="H171" s="7"/>
      <c r="I171" s="7"/>
    </row>
    <row r="172" spans="4:9">
      <c r="D172" s="7"/>
      <c r="E172" s="7"/>
      <c r="F172" s="7"/>
      <c r="G172" s="7"/>
      <c r="H172" s="7"/>
      <c r="I172" s="7"/>
    </row>
    <row r="173" spans="4:9">
      <c r="D173" s="7"/>
      <c r="E173" s="7"/>
      <c r="F173" s="7"/>
      <c r="G173" s="7"/>
      <c r="H173" s="7"/>
      <c r="I173" s="7"/>
    </row>
    <row r="174" spans="4:9">
      <c r="D174" s="7"/>
      <c r="E174" s="7"/>
      <c r="F174" s="7"/>
      <c r="G174" s="7"/>
      <c r="H174" s="7"/>
      <c r="I174" s="7"/>
    </row>
    <row r="175" spans="4:9">
      <c r="D175" s="7"/>
      <c r="E175" s="7"/>
      <c r="F175" s="7"/>
      <c r="G175" s="7"/>
      <c r="H175" s="7"/>
      <c r="I175" s="7"/>
    </row>
    <row r="176" spans="4:9">
      <c r="D176" s="7"/>
      <c r="E176" s="7"/>
      <c r="F176" s="7"/>
      <c r="G176" s="7"/>
      <c r="H176" s="7"/>
      <c r="I176" s="7"/>
    </row>
    <row r="177" spans="4:9">
      <c r="D177" s="7"/>
      <c r="E177" s="7"/>
      <c r="F177" s="7"/>
      <c r="G177" s="7"/>
      <c r="H177" s="7"/>
      <c r="I177" s="7"/>
    </row>
    <row r="178" spans="4:9">
      <c r="D178" s="7"/>
      <c r="E178" s="7"/>
      <c r="F178" s="7"/>
      <c r="G178" s="7"/>
      <c r="H178" s="7"/>
      <c r="I178" s="7"/>
    </row>
    <row r="179" spans="4:9">
      <c r="D179" s="7"/>
      <c r="E179" s="7"/>
      <c r="F179" s="7"/>
      <c r="G179" s="7"/>
      <c r="H179" s="7"/>
      <c r="I179" s="7"/>
    </row>
    <row r="180" spans="4:9">
      <c r="D180" s="7"/>
      <c r="E180" s="7"/>
      <c r="F180" s="7"/>
      <c r="G180" s="7"/>
      <c r="H180" s="7"/>
      <c r="I180" s="7"/>
    </row>
    <row r="181" spans="4:9">
      <c r="D181" s="7"/>
      <c r="E181" s="7"/>
      <c r="F181" s="7"/>
      <c r="G181" s="7"/>
      <c r="H181" s="7"/>
      <c r="I181" s="7"/>
    </row>
    <row r="182" spans="4:9">
      <c r="D182" s="7"/>
      <c r="E182" s="7"/>
      <c r="F182" s="7"/>
      <c r="G182" s="7"/>
      <c r="H182" s="7"/>
      <c r="I182" s="7"/>
    </row>
    <row r="183" spans="4:9">
      <c r="D183" s="7"/>
      <c r="E183" s="7"/>
      <c r="F183" s="7"/>
      <c r="G183" s="7"/>
      <c r="H183" s="7"/>
      <c r="I183" s="7"/>
    </row>
    <row r="184" spans="4:9">
      <c r="D184" s="7"/>
      <c r="E184" s="7"/>
      <c r="F184" s="7"/>
      <c r="G184" s="7"/>
      <c r="H184" s="7"/>
      <c r="I184" s="7"/>
    </row>
    <row r="185" spans="4:9">
      <c r="D185" s="7"/>
      <c r="E185" s="7"/>
      <c r="F185" s="7"/>
      <c r="G185" s="7"/>
      <c r="H185" s="7"/>
      <c r="I185" s="7"/>
    </row>
    <row r="186" spans="4:9">
      <c r="D186" s="7"/>
      <c r="E186" s="7"/>
      <c r="F186" s="7"/>
      <c r="G186" s="7"/>
      <c r="H186" s="7"/>
      <c r="I186" s="7"/>
    </row>
    <row r="187" spans="4:9">
      <c r="D187" s="7"/>
      <c r="E187" s="7"/>
      <c r="F187" s="7"/>
      <c r="G187" s="7"/>
      <c r="H187" s="7"/>
      <c r="I187" s="7"/>
    </row>
    <row r="188" spans="4:9">
      <c r="D188" s="7"/>
      <c r="E188" s="7"/>
      <c r="F188" s="7"/>
      <c r="G188" s="7"/>
      <c r="H188" s="7"/>
      <c r="I188" s="7"/>
    </row>
    <row r="189" spans="4:9">
      <c r="D189" s="7"/>
      <c r="E189" s="7"/>
      <c r="F189" s="7"/>
      <c r="G189" s="7"/>
      <c r="H189" s="7"/>
      <c r="I189" s="7"/>
    </row>
    <row r="190" spans="4:9">
      <c r="D190" s="7"/>
      <c r="E190" s="7"/>
      <c r="F190" s="7"/>
      <c r="G190" s="7"/>
      <c r="H190" s="7"/>
      <c r="I190" s="7"/>
    </row>
    <row r="191" spans="4:9">
      <c r="D191" s="7"/>
      <c r="E191" s="7"/>
      <c r="F191" s="7"/>
      <c r="G191" s="7"/>
      <c r="H191" s="7"/>
      <c r="I191" s="7"/>
    </row>
    <row r="192" spans="4:9">
      <c r="D192" s="7"/>
      <c r="E192" s="7"/>
      <c r="F192" s="7"/>
      <c r="G192" s="7"/>
      <c r="H192" s="7"/>
      <c r="I192" s="7"/>
    </row>
    <row r="193" spans="4:9">
      <c r="D193" s="7"/>
      <c r="E193" s="7"/>
      <c r="F193" s="7"/>
      <c r="G193" s="7"/>
      <c r="H193" s="7"/>
      <c r="I193" s="7"/>
    </row>
    <row r="194" spans="4:9">
      <c r="D194" s="7"/>
      <c r="E194" s="7"/>
      <c r="F194" s="7"/>
      <c r="G194" s="7"/>
      <c r="H194" s="7"/>
      <c r="I194" s="7"/>
    </row>
    <row r="195" spans="4:9">
      <c r="D195" s="7"/>
      <c r="E195" s="7"/>
      <c r="F195" s="7"/>
      <c r="G195" s="7"/>
      <c r="H195" s="7"/>
      <c r="I195" s="7"/>
    </row>
    <row r="196" spans="4:9">
      <c r="D196" s="7"/>
      <c r="E196" s="7"/>
      <c r="F196" s="7"/>
      <c r="G196" s="7"/>
      <c r="H196" s="7"/>
      <c r="I196" s="7"/>
    </row>
    <row r="197" spans="4:9">
      <c r="D197" s="7"/>
      <c r="E197" s="7"/>
      <c r="F197" s="7"/>
      <c r="G197" s="7"/>
      <c r="H197" s="7"/>
      <c r="I197" s="7"/>
    </row>
    <row r="198" spans="4:9">
      <c r="D198" s="7"/>
      <c r="E198" s="7"/>
      <c r="F198" s="7"/>
      <c r="G198" s="7"/>
      <c r="H198" s="7"/>
      <c r="I198" s="7"/>
    </row>
    <row r="199" spans="4:9">
      <c r="D199" s="7"/>
      <c r="E199" s="7"/>
      <c r="F199" s="7"/>
      <c r="G199" s="7"/>
      <c r="H199" s="7"/>
      <c r="I199" s="7"/>
    </row>
    <row r="200" spans="4:9">
      <c r="D200" s="7"/>
      <c r="E200" s="7"/>
      <c r="F200" s="7"/>
      <c r="G200" s="7"/>
      <c r="H200" s="7"/>
      <c r="I200" s="7"/>
    </row>
    <row r="201" spans="4:9">
      <c r="D201" s="7"/>
      <c r="E201" s="7"/>
      <c r="F201" s="7"/>
      <c r="G201" s="7"/>
      <c r="H201" s="7"/>
      <c r="I201" s="7"/>
    </row>
    <row r="202" spans="4:9">
      <c r="D202" s="7"/>
      <c r="E202" s="7"/>
      <c r="F202" s="7"/>
      <c r="G202" s="7"/>
      <c r="H202" s="7"/>
      <c r="I202" s="7"/>
    </row>
    <row r="203" spans="4:9">
      <c r="D203" s="7"/>
      <c r="E203" s="7"/>
      <c r="F203" s="7"/>
      <c r="G203" s="7"/>
      <c r="H203" s="7"/>
      <c r="I203" s="7"/>
    </row>
    <row r="204" spans="4:9">
      <c r="D204" s="7"/>
      <c r="E204" s="7"/>
      <c r="F204" s="7"/>
      <c r="G204" s="7"/>
      <c r="H204" s="7"/>
      <c r="I204" s="7"/>
    </row>
    <row r="205" spans="4:9">
      <c r="D205" s="7"/>
      <c r="E205" s="7"/>
      <c r="F205" s="7"/>
      <c r="G205" s="7"/>
      <c r="H205" s="7"/>
      <c r="I205" s="7"/>
    </row>
    <row r="206" spans="4:9">
      <c r="D206" s="7"/>
      <c r="E206" s="7"/>
      <c r="F206" s="7"/>
      <c r="G206" s="7"/>
      <c r="H206" s="7"/>
      <c r="I206" s="7"/>
    </row>
    <row r="207" spans="4:9">
      <c r="D207" s="7"/>
      <c r="E207" s="7"/>
      <c r="F207" s="7"/>
      <c r="G207" s="7"/>
      <c r="H207" s="7"/>
      <c r="I207" s="7"/>
    </row>
    <row r="208" spans="4:9">
      <c r="D208" s="7"/>
      <c r="E208" s="7"/>
      <c r="F208" s="7"/>
      <c r="G208" s="7"/>
      <c r="H208" s="7"/>
      <c r="I208" s="7"/>
    </row>
    <row r="209" spans="4:9">
      <c r="D209" s="7"/>
      <c r="E209" s="7"/>
      <c r="F209" s="7"/>
      <c r="G209" s="7"/>
      <c r="H209" s="7"/>
      <c r="I209" s="7"/>
    </row>
    <row r="210" spans="4:9">
      <c r="D210" s="7"/>
      <c r="E210" s="7"/>
      <c r="F210" s="7"/>
      <c r="G210" s="7"/>
      <c r="H210" s="7"/>
      <c r="I210" s="7"/>
    </row>
    <row r="211" spans="4:9">
      <c r="D211" s="7"/>
      <c r="E211" s="7"/>
      <c r="F211" s="7"/>
      <c r="G211" s="7"/>
      <c r="H211" s="7"/>
      <c r="I211" s="7"/>
    </row>
    <row r="212" spans="4:9">
      <c r="D212" s="7"/>
      <c r="E212" s="7"/>
      <c r="F212" s="7"/>
      <c r="G212" s="7"/>
      <c r="H212" s="7"/>
      <c r="I212" s="7"/>
    </row>
    <row r="213" spans="4:9">
      <c r="D213" s="7"/>
      <c r="E213" s="7"/>
      <c r="F213" s="7"/>
      <c r="G213" s="7"/>
      <c r="H213" s="7"/>
      <c r="I213" s="7"/>
    </row>
    <row r="214" spans="4:9">
      <c r="D214" s="7"/>
      <c r="E214" s="7"/>
      <c r="F214" s="7"/>
      <c r="G214" s="7"/>
      <c r="H214" s="7"/>
      <c r="I214" s="7"/>
    </row>
    <row r="215" spans="4:9">
      <c r="D215" s="7"/>
      <c r="E215" s="7"/>
      <c r="F215" s="7"/>
      <c r="G215" s="7"/>
      <c r="H215" s="7"/>
      <c r="I215" s="7"/>
    </row>
    <row r="216" spans="4:9">
      <c r="D216" s="7"/>
      <c r="E216" s="7"/>
      <c r="F216" s="7"/>
      <c r="G216" s="7"/>
      <c r="H216" s="7"/>
      <c r="I216" s="7"/>
    </row>
    <row r="217" spans="4:9">
      <c r="D217" s="7"/>
      <c r="E217" s="7"/>
      <c r="F217" s="7"/>
      <c r="G217" s="7"/>
      <c r="H217" s="7"/>
      <c r="I217" s="7"/>
    </row>
    <row r="218" spans="4:9">
      <c r="D218" s="7"/>
      <c r="E218" s="7"/>
      <c r="F218" s="7"/>
      <c r="G218" s="7"/>
      <c r="H218" s="7"/>
      <c r="I218" s="7"/>
    </row>
    <row r="219" spans="4:9">
      <c r="D219" s="7"/>
      <c r="E219" s="7"/>
      <c r="F219" s="7"/>
      <c r="G219" s="7"/>
      <c r="H219" s="7"/>
      <c r="I219" s="7"/>
    </row>
    <row r="220" spans="4:9">
      <c r="D220" s="7"/>
      <c r="E220" s="7"/>
      <c r="F220" s="7"/>
      <c r="G220" s="7"/>
      <c r="H220" s="7"/>
      <c r="I220" s="7"/>
    </row>
    <row r="221" spans="4:9">
      <c r="D221" s="7"/>
      <c r="E221" s="7"/>
      <c r="F221" s="7"/>
      <c r="G221" s="7"/>
      <c r="H221" s="7"/>
      <c r="I221" s="7"/>
    </row>
    <row r="222" spans="4:9">
      <c r="D222" s="7"/>
      <c r="E222" s="7"/>
      <c r="F222" s="7"/>
      <c r="G222" s="7"/>
      <c r="H222" s="7"/>
      <c r="I222" s="7"/>
    </row>
    <row r="223" spans="4:9">
      <c r="D223" s="7"/>
      <c r="E223" s="7"/>
      <c r="F223" s="7"/>
      <c r="G223" s="7"/>
      <c r="H223" s="7"/>
      <c r="I223" s="7"/>
    </row>
    <row r="224" spans="4:9">
      <c r="D224" s="7"/>
      <c r="E224" s="7"/>
      <c r="F224" s="7"/>
      <c r="G224" s="7"/>
      <c r="H224" s="7"/>
      <c r="I224" s="7"/>
    </row>
    <row r="225" spans="4:9">
      <c r="D225" s="7"/>
      <c r="E225" s="7"/>
      <c r="F225" s="7"/>
      <c r="G225" s="7"/>
      <c r="H225" s="7"/>
      <c r="I225" s="7"/>
    </row>
    <row r="226" spans="4:9">
      <c r="D226" s="7"/>
      <c r="E226" s="7"/>
      <c r="F226" s="7"/>
      <c r="G226" s="7"/>
      <c r="H226" s="7"/>
      <c r="I226" s="7"/>
    </row>
    <row r="227" spans="4:9">
      <c r="D227" s="7"/>
      <c r="E227" s="7"/>
      <c r="F227" s="7"/>
      <c r="G227" s="7"/>
      <c r="H227" s="7"/>
      <c r="I227" s="7"/>
    </row>
    <row r="228" spans="4:9">
      <c r="D228" s="7"/>
      <c r="E228" s="7"/>
      <c r="F228" s="7"/>
      <c r="G228" s="7"/>
      <c r="H228" s="7"/>
      <c r="I228" s="7"/>
    </row>
    <row r="229" spans="4:9">
      <c r="D229" s="7"/>
      <c r="E229" s="7"/>
      <c r="F229" s="7"/>
      <c r="G229" s="7"/>
      <c r="H229" s="7"/>
      <c r="I229" s="7"/>
    </row>
    <row r="230" spans="4:9">
      <c r="D230" s="7"/>
      <c r="E230" s="7"/>
      <c r="F230" s="7"/>
      <c r="G230" s="7"/>
      <c r="H230" s="7"/>
      <c r="I230" s="7"/>
    </row>
    <row r="231" spans="4:9">
      <c r="D231" s="7"/>
      <c r="E231" s="7"/>
      <c r="F231" s="7"/>
      <c r="G231" s="7"/>
      <c r="H231" s="7"/>
      <c r="I231" s="7"/>
    </row>
    <row r="232" spans="4:9">
      <c r="D232" s="7"/>
      <c r="E232" s="7"/>
      <c r="F232" s="7"/>
      <c r="G232" s="7"/>
      <c r="H232" s="7"/>
      <c r="I232" s="7"/>
    </row>
    <row r="233" spans="4:9">
      <c r="D233" s="7"/>
      <c r="E233" s="7"/>
      <c r="F233" s="7"/>
      <c r="G233" s="7"/>
      <c r="H233" s="7"/>
      <c r="I233" s="7"/>
    </row>
    <row r="234" spans="4:9">
      <c r="D234" s="7"/>
      <c r="E234" s="7"/>
      <c r="F234" s="7"/>
      <c r="G234" s="7"/>
      <c r="H234" s="7"/>
      <c r="I234" s="7"/>
    </row>
    <row r="235" spans="4:9">
      <c r="D235" s="7"/>
      <c r="E235" s="7"/>
      <c r="F235" s="7"/>
      <c r="G235" s="7"/>
      <c r="H235" s="7"/>
      <c r="I235" s="7"/>
    </row>
    <row r="236" spans="4:9">
      <c r="D236" s="7"/>
      <c r="E236" s="7"/>
      <c r="F236" s="7"/>
      <c r="G236" s="7"/>
      <c r="H236" s="7"/>
      <c r="I236" s="7"/>
    </row>
    <row r="237" spans="4:9">
      <c r="D237" s="7"/>
      <c r="E237" s="7"/>
      <c r="F237" s="7"/>
      <c r="G237" s="7"/>
      <c r="H237" s="7"/>
      <c r="I237" s="7"/>
    </row>
    <row r="238" spans="4:9">
      <c r="D238" s="7"/>
      <c r="E238" s="7"/>
      <c r="F238" s="7"/>
      <c r="G238" s="7"/>
      <c r="H238" s="7"/>
      <c r="I238" s="7"/>
    </row>
    <row r="239" spans="4:9">
      <c r="D239" s="7"/>
      <c r="E239" s="7"/>
      <c r="F239" s="7"/>
      <c r="G239" s="7"/>
      <c r="H239" s="7"/>
      <c r="I239" s="7"/>
    </row>
    <row r="240" spans="4:9">
      <c r="D240" s="7"/>
      <c r="E240" s="7"/>
      <c r="F240" s="7"/>
      <c r="G240" s="7"/>
      <c r="H240" s="7"/>
      <c r="I240" s="7"/>
    </row>
    <row r="241" spans="4:9">
      <c r="D241" s="7"/>
      <c r="E241" s="7"/>
      <c r="F241" s="7"/>
      <c r="G241" s="7"/>
      <c r="H241" s="7"/>
      <c r="I241" s="7"/>
    </row>
    <row r="242" spans="4:9">
      <c r="D242" s="7"/>
      <c r="E242" s="7"/>
      <c r="F242" s="7"/>
      <c r="G242" s="7"/>
      <c r="H242" s="7"/>
      <c r="I242" s="7"/>
    </row>
    <row r="243" spans="4:9">
      <c r="D243" s="7"/>
      <c r="E243" s="7"/>
      <c r="F243" s="7"/>
      <c r="G243" s="7"/>
      <c r="H243" s="7"/>
      <c r="I243" s="7"/>
    </row>
    <row r="244" spans="4:9">
      <c r="D244" s="7"/>
      <c r="E244" s="7"/>
      <c r="F244" s="7"/>
      <c r="G244" s="7"/>
      <c r="H244" s="7"/>
      <c r="I244" s="7"/>
    </row>
    <row r="245" spans="4:9">
      <c r="D245" s="7"/>
      <c r="E245" s="7"/>
      <c r="F245" s="7"/>
      <c r="G245" s="7"/>
      <c r="H245" s="7"/>
      <c r="I245" s="7"/>
    </row>
    <row r="246" spans="4:9">
      <c r="D246" s="7"/>
      <c r="E246" s="7"/>
      <c r="F246" s="7"/>
      <c r="G246" s="7"/>
      <c r="H246" s="7"/>
      <c r="I246" s="7"/>
    </row>
    <row r="247" spans="4:9">
      <c r="D247" s="7"/>
      <c r="E247" s="7"/>
      <c r="F247" s="7"/>
      <c r="G247" s="7"/>
      <c r="H247" s="7"/>
      <c r="I247" s="7"/>
    </row>
    <row r="248" spans="4:9">
      <c r="D248" s="7"/>
      <c r="E248" s="7"/>
      <c r="F248" s="7"/>
      <c r="G248" s="7"/>
      <c r="H248" s="7"/>
      <c r="I248" s="7"/>
    </row>
    <row r="249" spans="4:9">
      <c r="D249" s="7"/>
      <c r="E249" s="7"/>
      <c r="F249" s="7"/>
      <c r="G249" s="7"/>
      <c r="H249" s="7"/>
      <c r="I249" s="7"/>
    </row>
    <row r="250" spans="4:9">
      <c r="D250" s="7"/>
      <c r="E250" s="7"/>
      <c r="F250" s="7"/>
      <c r="G250" s="7"/>
      <c r="H250" s="7"/>
      <c r="I250" s="7"/>
    </row>
    <row r="251" spans="4:9">
      <c r="D251" s="7"/>
      <c r="E251" s="7"/>
      <c r="F251" s="7"/>
      <c r="G251" s="7"/>
      <c r="H251" s="7"/>
      <c r="I251" s="7"/>
    </row>
    <row r="252" spans="4:9">
      <c r="D252" s="7"/>
      <c r="E252" s="7"/>
      <c r="F252" s="7"/>
      <c r="G252" s="7"/>
      <c r="H252" s="7"/>
      <c r="I252" s="7"/>
    </row>
    <row r="253" spans="4:9">
      <c r="D253" s="7"/>
      <c r="E253" s="7"/>
      <c r="F253" s="7"/>
      <c r="G253" s="7"/>
      <c r="H253" s="7"/>
      <c r="I253" s="7"/>
    </row>
    <row r="254" spans="4:9">
      <c r="D254" s="7"/>
      <c r="E254" s="7"/>
      <c r="F254" s="7"/>
      <c r="G254" s="7"/>
      <c r="H254" s="7"/>
      <c r="I254" s="7"/>
    </row>
    <row r="255" spans="4:9">
      <c r="D255" s="7"/>
      <c r="E255" s="7"/>
      <c r="F255" s="7"/>
      <c r="G255" s="7"/>
      <c r="H255" s="7"/>
      <c r="I255" s="7"/>
    </row>
    <row r="256" spans="4:9">
      <c r="D256" s="7"/>
      <c r="E256" s="7"/>
      <c r="F256" s="7"/>
      <c r="G256" s="7"/>
      <c r="H256" s="7"/>
      <c r="I256" s="7"/>
    </row>
    <row r="257" spans="4:9">
      <c r="D257" s="7"/>
      <c r="E257" s="7"/>
      <c r="F257" s="7"/>
      <c r="G257" s="7"/>
      <c r="H257" s="7"/>
      <c r="I257" s="7"/>
    </row>
    <row r="258" spans="4:9">
      <c r="D258" s="7"/>
      <c r="E258" s="7"/>
      <c r="F258" s="7"/>
      <c r="G258" s="7"/>
      <c r="H258" s="7"/>
      <c r="I258" s="7"/>
    </row>
    <row r="259" spans="4:9">
      <c r="D259" s="7"/>
      <c r="E259" s="7"/>
      <c r="F259" s="7"/>
      <c r="G259" s="7"/>
      <c r="H259" s="7"/>
      <c r="I259" s="7"/>
    </row>
    <row r="260" spans="4:9">
      <c r="D260" s="7"/>
      <c r="E260" s="7"/>
      <c r="F260" s="7"/>
      <c r="G260" s="7"/>
      <c r="H260" s="7"/>
      <c r="I260" s="7"/>
    </row>
    <row r="261" spans="4:9">
      <c r="D261" s="7"/>
      <c r="E261" s="7"/>
      <c r="F261" s="7"/>
      <c r="G261" s="7"/>
      <c r="H261" s="7"/>
      <c r="I261" s="7"/>
    </row>
    <row r="262" spans="4:9">
      <c r="D262" s="7"/>
      <c r="E262" s="7"/>
      <c r="F262" s="7"/>
      <c r="G262" s="7"/>
      <c r="H262" s="7"/>
      <c r="I262" s="7"/>
    </row>
    <row r="263" spans="4:9">
      <c r="D263" s="7"/>
      <c r="E263" s="7"/>
      <c r="F263" s="7"/>
      <c r="G263" s="7"/>
      <c r="H263" s="7"/>
      <c r="I263" s="7"/>
    </row>
    <row r="264" spans="4:9">
      <c r="D264" s="7"/>
      <c r="E264" s="7"/>
      <c r="F264" s="7"/>
      <c r="G264" s="7"/>
      <c r="H264" s="7"/>
      <c r="I264" s="7"/>
    </row>
    <row r="265" spans="4:9">
      <c r="D265" s="7"/>
      <c r="E265" s="7"/>
      <c r="F265" s="7"/>
      <c r="G265" s="7"/>
      <c r="H265" s="7"/>
      <c r="I265" s="7"/>
    </row>
    <row r="266" spans="4:9">
      <c r="D266" s="7"/>
      <c r="E266" s="7"/>
      <c r="F266" s="7"/>
      <c r="G266" s="7"/>
      <c r="H266" s="7"/>
      <c r="I266" s="7"/>
    </row>
    <row r="267" spans="4:9">
      <c r="D267" s="7"/>
      <c r="E267" s="7"/>
      <c r="F267" s="7"/>
      <c r="G267" s="7"/>
      <c r="H267" s="7"/>
      <c r="I267" s="7"/>
    </row>
    <row r="268" spans="4:9">
      <c r="D268" s="7"/>
      <c r="E268" s="7"/>
      <c r="F268" s="7"/>
      <c r="G268" s="7"/>
      <c r="H268" s="7"/>
      <c r="I268" s="7"/>
    </row>
    <row r="269" spans="4:9">
      <c r="D269" s="7"/>
      <c r="E269" s="7"/>
      <c r="F269" s="7"/>
      <c r="G269" s="7"/>
      <c r="H269" s="7"/>
      <c r="I269" s="7"/>
    </row>
    <row r="270" spans="4:9">
      <c r="D270" s="7"/>
      <c r="E270" s="7"/>
      <c r="F270" s="7"/>
      <c r="G270" s="7"/>
      <c r="H270" s="7"/>
      <c r="I270" s="7"/>
    </row>
    <row r="271" spans="4:9">
      <c r="D271" s="7"/>
      <c r="E271" s="7"/>
      <c r="F271" s="7"/>
      <c r="G271" s="7"/>
      <c r="H271" s="7"/>
      <c r="I271" s="7"/>
    </row>
    <row r="272" spans="4:9">
      <c r="D272" s="7"/>
      <c r="E272" s="7"/>
      <c r="F272" s="7"/>
      <c r="G272" s="7"/>
      <c r="H272" s="7"/>
      <c r="I272" s="7"/>
    </row>
    <row r="273" spans="4:9">
      <c r="D273" s="7"/>
      <c r="E273" s="7"/>
      <c r="F273" s="7"/>
      <c r="G273" s="7"/>
      <c r="H273" s="7"/>
      <c r="I273" s="7"/>
    </row>
    <row r="274" spans="4:9">
      <c r="D274" s="7"/>
      <c r="E274" s="7"/>
      <c r="F274" s="7"/>
      <c r="G274" s="7"/>
      <c r="H274" s="7"/>
      <c r="I274" s="7"/>
    </row>
    <row r="275" spans="4:9">
      <c r="D275" s="7"/>
      <c r="E275" s="7"/>
      <c r="F275" s="7"/>
      <c r="G275" s="7"/>
      <c r="H275" s="7"/>
      <c r="I275" s="7"/>
    </row>
    <row r="276" spans="4:9">
      <c r="D276" s="7"/>
      <c r="E276" s="7"/>
      <c r="F276" s="7"/>
      <c r="G276" s="7"/>
      <c r="H276" s="7"/>
      <c r="I276" s="7"/>
    </row>
    <row r="277" spans="4:9">
      <c r="D277" s="7"/>
      <c r="E277" s="7"/>
      <c r="F277" s="7"/>
      <c r="G277" s="7"/>
      <c r="H277" s="7"/>
      <c r="I277" s="7"/>
    </row>
    <row r="278" spans="4:9">
      <c r="D278" s="7"/>
      <c r="E278" s="7"/>
      <c r="F278" s="7"/>
      <c r="G278" s="7"/>
      <c r="H278" s="7"/>
      <c r="I278" s="7"/>
    </row>
    <row r="279" spans="4:9">
      <c r="D279" s="7"/>
      <c r="E279" s="7"/>
      <c r="F279" s="7"/>
      <c r="G279" s="7"/>
      <c r="H279" s="7"/>
      <c r="I279" s="7"/>
    </row>
    <row r="280" spans="4:9">
      <c r="D280" s="7"/>
      <c r="E280" s="7"/>
      <c r="F280" s="7"/>
      <c r="G280" s="7"/>
      <c r="H280" s="7"/>
      <c r="I280" s="7"/>
    </row>
    <row r="281" spans="4:9">
      <c r="D281" s="7"/>
      <c r="E281" s="7"/>
      <c r="F281" s="7"/>
      <c r="G281" s="7"/>
      <c r="H281" s="7"/>
      <c r="I281" s="7"/>
    </row>
    <row r="282" spans="4:9">
      <c r="D282" s="7"/>
      <c r="E282" s="7"/>
      <c r="F282" s="7"/>
      <c r="G282" s="7"/>
      <c r="H282" s="7"/>
      <c r="I282" s="7"/>
    </row>
    <row r="283" spans="4:9">
      <c r="D283" s="7"/>
      <c r="E283" s="7"/>
      <c r="F283" s="7"/>
      <c r="G283" s="7"/>
      <c r="H283" s="7"/>
      <c r="I283" s="7"/>
    </row>
    <row r="284" spans="4:9">
      <c r="D284" s="7"/>
      <c r="E284" s="7"/>
      <c r="F284" s="7"/>
      <c r="G284" s="7"/>
      <c r="H284" s="7"/>
      <c r="I284" s="7"/>
    </row>
    <row r="285" spans="4:9">
      <c r="D285" s="7"/>
      <c r="E285" s="7"/>
      <c r="F285" s="7"/>
      <c r="G285" s="7"/>
      <c r="H285" s="7"/>
      <c r="I285" s="7"/>
    </row>
    <row r="286" spans="4:9">
      <c r="D286" s="7"/>
      <c r="E286" s="7"/>
      <c r="F286" s="7"/>
      <c r="G286" s="7"/>
      <c r="H286" s="7"/>
      <c r="I286" s="7"/>
    </row>
    <row r="287" spans="4:9">
      <c r="D287" s="7"/>
      <c r="E287" s="7"/>
      <c r="F287" s="7"/>
      <c r="G287" s="7"/>
      <c r="H287" s="7"/>
      <c r="I287" s="7"/>
    </row>
    <row r="288" spans="4:9">
      <c r="D288" s="7"/>
      <c r="E288" s="7"/>
      <c r="F288" s="7"/>
      <c r="G288" s="7"/>
      <c r="H288" s="7"/>
      <c r="I288" s="7"/>
    </row>
    <row r="289" spans="4:9">
      <c r="D289" s="7"/>
      <c r="E289" s="7"/>
      <c r="F289" s="7"/>
      <c r="G289" s="7"/>
      <c r="H289" s="7"/>
      <c r="I289" s="7"/>
    </row>
    <row r="290" spans="4:9">
      <c r="D290" s="7"/>
      <c r="E290" s="7"/>
      <c r="F290" s="7"/>
      <c r="G290" s="7"/>
      <c r="H290" s="7"/>
      <c r="I290" s="7"/>
    </row>
    <row r="291" spans="4:9">
      <c r="D291" s="7"/>
      <c r="E291" s="7"/>
      <c r="F291" s="7"/>
      <c r="G291" s="7"/>
      <c r="H291" s="7"/>
      <c r="I291" s="7"/>
    </row>
    <row r="292" spans="4:9">
      <c r="D292" s="7"/>
      <c r="E292" s="7"/>
      <c r="F292" s="7"/>
      <c r="G292" s="7"/>
      <c r="H292" s="7"/>
      <c r="I292" s="7"/>
    </row>
    <row r="293" spans="4:9">
      <c r="D293" s="7"/>
      <c r="E293" s="7"/>
      <c r="F293" s="7"/>
      <c r="G293" s="7"/>
      <c r="H293" s="7"/>
      <c r="I293" s="7"/>
    </row>
    <row r="294" spans="4:9">
      <c r="D294" s="7"/>
      <c r="E294" s="7"/>
      <c r="F294" s="7"/>
      <c r="G294" s="7"/>
      <c r="H294" s="7"/>
      <c r="I294" s="7"/>
    </row>
    <row r="295" spans="4:9">
      <c r="D295" s="7"/>
      <c r="E295" s="7"/>
      <c r="F295" s="7"/>
      <c r="G295" s="7"/>
      <c r="H295" s="7"/>
      <c r="I295" s="7"/>
    </row>
    <row r="296" spans="4:9">
      <c r="D296" s="7"/>
      <c r="E296" s="7"/>
      <c r="F296" s="7"/>
      <c r="G296" s="7"/>
      <c r="H296" s="7"/>
      <c r="I296" s="7"/>
    </row>
    <row r="297" spans="4:9">
      <c r="D297" s="7"/>
      <c r="E297" s="7"/>
      <c r="F297" s="7"/>
      <c r="G297" s="7"/>
      <c r="H297" s="7"/>
      <c r="I297" s="7"/>
    </row>
    <row r="298" spans="4:9">
      <c r="D298" s="7"/>
      <c r="E298" s="7"/>
      <c r="F298" s="7"/>
      <c r="G298" s="7"/>
      <c r="H298" s="7"/>
      <c r="I298" s="7"/>
    </row>
    <row r="299" spans="4:9">
      <c r="D299" s="7"/>
      <c r="E299" s="7"/>
      <c r="F299" s="7"/>
      <c r="G299" s="7"/>
      <c r="H299" s="7"/>
      <c r="I299" s="7"/>
    </row>
    <row r="300" spans="4:9">
      <c r="D300" s="7"/>
      <c r="E300" s="7"/>
      <c r="F300" s="7"/>
      <c r="G300" s="7"/>
      <c r="H300" s="7"/>
      <c r="I300" s="7"/>
    </row>
    <row r="301" spans="4:9">
      <c r="D301" s="7"/>
      <c r="E301" s="7"/>
      <c r="F301" s="7"/>
      <c r="G301" s="7"/>
      <c r="H301" s="7"/>
      <c r="I301" s="7"/>
    </row>
    <row r="302" spans="4:9">
      <c r="D302" s="7"/>
      <c r="E302" s="7"/>
      <c r="F302" s="7"/>
      <c r="G302" s="7"/>
      <c r="H302" s="7"/>
      <c r="I302" s="7"/>
    </row>
    <row r="303" spans="4:9">
      <c r="D303" s="7"/>
      <c r="E303" s="7"/>
      <c r="F303" s="7"/>
      <c r="G303" s="7"/>
      <c r="H303" s="7"/>
      <c r="I303" s="7"/>
    </row>
    <row r="304" spans="4:9">
      <c r="D304" s="7"/>
      <c r="E304" s="7"/>
      <c r="F304" s="7"/>
      <c r="G304" s="7"/>
      <c r="H304" s="7"/>
      <c r="I304" s="7"/>
    </row>
    <row r="305" spans="4:9">
      <c r="D305" s="7"/>
      <c r="E305" s="7"/>
      <c r="F305" s="7"/>
      <c r="G305" s="7"/>
      <c r="H305" s="7"/>
      <c r="I305" s="7"/>
    </row>
    <row r="306" spans="4:9">
      <c r="D306" s="7"/>
      <c r="E306" s="7"/>
      <c r="F306" s="7"/>
      <c r="G306" s="7"/>
      <c r="H306" s="7"/>
      <c r="I306" s="7"/>
    </row>
    <row r="307" spans="4:9">
      <c r="D307" s="7"/>
      <c r="E307" s="7"/>
      <c r="F307" s="7"/>
      <c r="G307" s="7"/>
      <c r="H307" s="7"/>
      <c r="I307" s="7"/>
    </row>
    <row r="308" spans="4:9">
      <c r="D308" s="7"/>
      <c r="E308" s="7"/>
      <c r="F308" s="7"/>
      <c r="G308" s="7"/>
      <c r="H308" s="7"/>
      <c r="I308" s="7"/>
    </row>
    <row r="309" spans="4:9">
      <c r="D309" s="7"/>
      <c r="E309" s="7"/>
      <c r="F309" s="7"/>
      <c r="G309" s="7"/>
      <c r="H309" s="7"/>
      <c r="I309" s="7"/>
    </row>
    <row r="310" spans="4:9">
      <c r="D310" s="7"/>
      <c r="E310" s="7"/>
      <c r="F310" s="7"/>
      <c r="G310" s="7"/>
      <c r="H310" s="7"/>
      <c r="I310" s="7"/>
    </row>
    <row r="311" spans="4:9">
      <c r="D311" s="7"/>
      <c r="E311" s="7"/>
      <c r="F311" s="7"/>
      <c r="G311" s="7"/>
      <c r="H311" s="7"/>
      <c r="I311" s="7"/>
    </row>
    <row r="312" spans="4:9">
      <c r="D312" s="7"/>
      <c r="E312" s="7"/>
      <c r="F312" s="7"/>
      <c r="G312" s="7"/>
      <c r="H312" s="7"/>
      <c r="I312" s="7"/>
    </row>
    <row r="313" spans="4:9">
      <c r="D313" s="7"/>
      <c r="E313" s="7"/>
      <c r="F313" s="7"/>
      <c r="G313" s="7"/>
      <c r="H313" s="7"/>
      <c r="I313" s="7"/>
    </row>
    <row r="314" spans="4:9">
      <c r="D314" s="7"/>
      <c r="E314" s="7"/>
      <c r="F314" s="7"/>
      <c r="G314" s="7"/>
      <c r="H314" s="7"/>
      <c r="I314" s="7"/>
    </row>
    <row r="315" spans="4:9">
      <c r="D315" s="7"/>
      <c r="E315" s="7"/>
      <c r="F315" s="7"/>
      <c r="G315" s="7"/>
      <c r="H315" s="7"/>
      <c r="I315" s="7"/>
    </row>
    <row r="316" spans="4:9">
      <c r="D316" s="7"/>
      <c r="E316" s="7"/>
      <c r="F316" s="7"/>
      <c r="G316" s="7"/>
      <c r="H316" s="7"/>
      <c r="I316" s="7"/>
    </row>
    <row r="317" spans="4:9">
      <c r="D317" s="7"/>
      <c r="E317" s="7"/>
      <c r="F317" s="7"/>
      <c r="G317" s="7"/>
      <c r="H317" s="7"/>
      <c r="I317" s="7"/>
    </row>
    <row r="318" spans="4:9">
      <c r="D318" s="7"/>
      <c r="E318" s="7"/>
      <c r="F318" s="7"/>
      <c r="G318" s="7"/>
      <c r="H318" s="7"/>
      <c r="I318" s="7"/>
    </row>
    <row r="319" spans="4:9">
      <c r="D319" s="7"/>
      <c r="E319" s="7"/>
      <c r="F319" s="7"/>
      <c r="G319" s="7"/>
      <c r="H319" s="7"/>
      <c r="I319" s="7"/>
    </row>
    <row r="320" spans="4:9">
      <c r="D320" s="7"/>
      <c r="E320" s="7"/>
      <c r="F320" s="7"/>
      <c r="G320" s="7"/>
      <c r="H320" s="7"/>
      <c r="I320" s="7"/>
    </row>
    <row r="321" spans="4:9">
      <c r="D321" s="7"/>
      <c r="E321" s="7"/>
      <c r="F321" s="7"/>
      <c r="G321" s="7"/>
      <c r="H321" s="7"/>
      <c r="I321" s="7"/>
    </row>
    <row r="322" spans="4:9">
      <c r="D322" s="7"/>
      <c r="E322" s="7"/>
      <c r="F322" s="7"/>
      <c r="G322" s="7"/>
      <c r="H322" s="7"/>
      <c r="I322" s="7"/>
    </row>
    <row r="323" spans="4:9">
      <c r="D323" s="7"/>
      <c r="E323" s="7"/>
      <c r="F323" s="7"/>
      <c r="G323" s="7"/>
      <c r="H323" s="7"/>
      <c r="I323" s="7"/>
    </row>
    <row r="324" spans="4:9">
      <c r="D324" s="7"/>
      <c r="E324" s="7"/>
      <c r="F324" s="7"/>
      <c r="G324" s="7"/>
      <c r="H324" s="7"/>
      <c r="I324" s="7"/>
    </row>
    <row r="325" spans="4:9">
      <c r="D325" s="7"/>
      <c r="E325" s="7"/>
      <c r="F325" s="7"/>
      <c r="G325" s="7"/>
      <c r="H325" s="7"/>
      <c r="I325" s="7"/>
    </row>
    <row r="326" spans="4:9">
      <c r="D326" s="7"/>
      <c r="E326" s="7"/>
      <c r="F326" s="7"/>
      <c r="G326" s="7"/>
      <c r="H326" s="7"/>
      <c r="I326" s="7"/>
    </row>
    <row r="327" spans="4:9">
      <c r="D327" s="7"/>
      <c r="E327" s="7"/>
      <c r="F327" s="7"/>
      <c r="G327" s="7"/>
      <c r="H327" s="7"/>
      <c r="I327" s="7"/>
    </row>
    <row r="328" spans="4:9">
      <c r="D328" s="7"/>
      <c r="E328" s="7"/>
      <c r="F328" s="7"/>
      <c r="G328" s="7"/>
      <c r="H328" s="7"/>
      <c r="I328" s="7"/>
    </row>
    <row r="329" spans="4:9">
      <c r="D329" s="7"/>
      <c r="E329" s="7"/>
      <c r="F329" s="7"/>
      <c r="G329" s="7"/>
      <c r="H329" s="7"/>
      <c r="I329" s="7"/>
    </row>
    <row r="330" spans="4:9">
      <c r="D330" s="7"/>
      <c r="E330" s="7"/>
      <c r="F330" s="7"/>
      <c r="G330" s="7"/>
      <c r="H330" s="7"/>
      <c r="I330" s="7"/>
    </row>
    <row r="331" spans="4:9">
      <c r="D331" s="7"/>
      <c r="E331" s="7"/>
      <c r="F331" s="7"/>
      <c r="G331" s="7"/>
      <c r="H331" s="7"/>
      <c r="I331" s="7"/>
    </row>
    <row r="332" spans="4:9">
      <c r="D332" s="7"/>
      <c r="E332" s="7"/>
      <c r="F332" s="7"/>
      <c r="G332" s="7"/>
      <c r="H332" s="7"/>
      <c r="I332" s="7"/>
    </row>
    <row r="333" spans="4:9">
      <c r="D333" s="7"/>
      <c r="E333" s="7"/>
      <c r="F333" s="7"/>
      <c r="G333" s="7"/>
      <c r="H333" s="7"/>
      <c r="I333" s="7"/>
    </row>
    <row r="334" spans="4:9">
      <c r="D334" s="7"/>
      <c r="E334" s="7"/>
      <c r="F334" s="7"/>
      <c r="G334" s="7"/>
      <c r="H334" s="7"/>
      <c r="I334" s="7"/>
    </row>
    <row r="335" spans="4:9">
      <c r="D335" s="7"/>
      <c r="E335" s="7"/>
      <c r="F335" s="7"/>
      <c r="G335" s="7"/>
      <c r="H335" s="7"/>
      <c r="I335" s="7"/>
    </row>
    <row r="336" spans="4:9">
      <c r="D336" s="7"/>
      <c r="E336" s="7"/>
      <c r="F336" s="7"/>
      <c r="G336" s="7"/>
      <c r="H336" s="7"/>
      <c r="I336" s="7"/>
    </row>
    <row r="337" spans="4:9">
      <c r="D337" s="7"/>
      <c r="E337" s="7"/>
      <c r="F337" s="7"/>
      <c r="G337" s="7"/>
      <c r="H337" s="7"/>
      <c r="I337" s="7"/>
    </row>
    <row r="338" spans="4:9">
      <c r="D338" s="7"/>
      <c r="E338" s="7"/>
      <c r="F338" s="7"/>
      <c r="G338" s="7"/>
      <c r="H338" s="7"/>
      <c r="I338" s="7"/>
    </row>
    <row r="339" spans="4:9">
      <c r="D339" s="7"/>
      <c r="E339" s="7"/>
      <c r="F339" s="7"/>
      <c r="G339" s="7"/>
      <c r="H339" s="7"/>
      <c r="I339" s="7"/>
    </row>
    <row r="340" spans="4:9">
      <c r="D340" s="7"/>
      <c r="E340" s="7"/>
      <c r="F340" s="7"/>
      <c r="G340" s="7"/>
      <c r="H340" s="7"/>
      <c r="I340" s="7"/>
    </row>
    <row r="341" spans="4:9">
      <c r="D341" s="7"/>
      <c r="E341" s="7"/>
      <c r="F341" s="7"/>
      <c r="G341" s="7"/>
      <c r="H341" s="7"/>
      <c r="I341" s="7"/>
    </row>
    <row r="342" spans="4:9">
      <c r="D342" s="7"/>
      <c r="E342" s="7"/>
      <c r="F342" s="7"/>
      <c r="G342" s="7"/>
      <c r="H342" s="7"/>
      <c r="I342" s="7"/>
    </row>
    <row r="343" spans="4:9">
      <c r="D343" s="7"/>
      <c r="E343" s="7"/>
      <c r="F343" s="7"/>
      <c r="G343" s="7"/>
      <c r="H343" s="7"/>
      <c r="I343" s="7"/>
    </row>
    <row r="344" spans="4:9">
      <c r="D344" s="7"/>
      <c r="E344" s="7"/>
      <c r="F344" s="7"/>
      <c r="G344" s="7"/>
      <c r="H344" s="7"/>
      <c r="I344" s="7"/>
    </row>
    <row r="345" spans="4:9">
      <c r="D345" s="7"/>
      <c r="E345" s="7"/>
      <c r="F345" s="7"/>
      <c r="G345" s="7"/>
      <c r="H345" s="7"/>
      <c r="I345" s="7"/>
    </row>
    <row r="346" spans="4:9">
      <c r="D346" s="7"/>
      <c r="E346" s="7"/>
      <c r="F346" s="7"/>
      <c r="G346" s="7"/>
      <c r="H346" s="7"/>
      <c r="I346" s="7"/>
    </row>
    <row r="347" spans="4:9">
      <c r="D347" s="7"/>
      <c r="E347" s="7"/>
      <c r="F347" s="7"/>
      <c r="G347" s="7"/>
      <c r="H347" s="7"/>
      <c r="I347" s="7"/>
    </row>
    <row r="348" spans="4:9">
      <c r="D348" s="7"/>
      <c r="E348" s="7"/>
      <c r="F348" s="7"/>
      <c r="G348" s="7"/>
      <c r="H348" s="7"/>
      <c r="I348" s="7"/>
    </row>
    <row r="349" spans="4:9">
      <c r="D349" s="7"/>
      <c r="E349" s="7"/>
      <c r="F349" s="7"/>
      <c r="G349" s="7"/>
      <c r="H349" s="7"/>
      <c r="I349" s="7"/>
    </row>
    <row r="350" spans="4:9">
      <c r="D350" s="7"/>
      <c r="E350" s="7"/>
      <c r="F350" s="7"/>
      <c r="G350" s="7"/>
      <c r="H350" s="7"/>
      <c r="I350" s="7"/>
    </row>
    <row r="351" spans="4:9">
      <c r="D351" s="7"/>
      <c r="E351" s="7"/>
      <c r="F351" s="7"/>
      <c r="G351" s="7"/>
      <c r="H351" s="7"/>
      <c r="I351" s="7"/>
    </row>
    <row r="352" spans="4:9">
      <c r="D352" s="7"/>
      <c r="E352" s="7"/>
      <c r="F352" s="7"/>
      <c r="G352" s="7"/>
      <c r="H352" s="7"/>
      <c r="I352" s="7"/>
    </row>
    <row r="353" spans="4:9">
      <c r="D353" s="7"/>
      <c r="E353" s="7"/>
      <c r="F353" s="7"/>
      <c r="G353" s="7"/>
      <c r="H353" s="7"/>
      <c r="I353" s="7"/>
    </row>
    <row r="354" spans="4:9">
      <c r="D354" s="7"/>
      <c r="E354" s="7"/>
      <c r="F354" s="7"/>
      <c r="G354" s="7"/>
      <c r="H354" s="7"/>
      <c r="I354" s="7"/>
    </row>
    <row r="355" spans="4:9">
      <c r="D355" s="7"/>
      <c r="E355" s="7"/>
      <c r="F355" s="7"/>
      <c r="G355" s="7"/>
      <c r="H355" s="7"/>
      <c r="I355" s="7"/>
    </row>
    <row r="356" spans="4:9">
      <c r="D356" s="7"/>
      <c r="E356" s="7"/>
      <c r="F356" s="7"/>
      <c r="G356" s="7"/>
      <c r="H356" s="7"/>
      <c r="I356" s="7"/>
    </row>
    <row r="357" spans="4:9">
      <c r="D357" s="7"/>
      <c r="E357" s="7"/>
      <c r="F357" s="7"/>
      <c r="G357" s="7"/>
      <c r="H357" s="7"/>
      <c r="I357" s="7"/>
    </row>
    <row r="358" spans="4:9">
      <c r="D358" s="7"/>
      <c r="E358" s="7"/>
      <c r="F358" s="7"/>
      <c r="G358" s="7"/>
      <c r="H358" s="7"/>
      <c r="I358" s="7"/>
    </row>
    <row r="359" spans="4:9">
      <c r="D359" s="7"/>
      <c r="E359" s="7"/>
      <c r="F359" s="7"/>
      <c r="G359" s="7"/>
      <c r="H359" s="7"/>
      <c r="I359" s="7"/>
    </row>
    <row r="360" spans="4:9">
      <c r="D360" s="7"/>
      <c r="E360" s="7"/>
      <c r="F360" s="7"/>
      <c r="G360" s="7"/>
      <c r="H360" s="7"/>
      <c r="I360" s="7"/>
    </row>
    <row r="361" spans="4:9">
      <c r="D361" s="7"/>
      <c r="E361" s="7"/>
      <c r="F361" s="7"/>
      <c r="G361" s="7"/>
      <c r="H361" s="7"/>
      <c r="I361" s="7"/>
    </row>
    <row r="362" spans="4:9">
      <c r="D362" s="7"/>
      <c r="E362" s="7"/>
      <c r="F362" s="7"/>
      <c r="G362" s="7"/>
      <c r="H362" s="7"/>
      <c r="I362" s="7"/>
    </row>
    <row r="363" spans="4:9">
      <c r="D363" s="7"/>
      <c r="E363" s="7"/>
      <c r="F363" s="7"/>
      <c r="G363" s="7"/>
      <c r="H363" s="7"/>
      <c r="I363" s="7"/>
    </row>
    <row r="364" spans="4:9">
      <c r="D364" s="7"/>
      <c r="E364" s="7"/>
      <c r="F364" s="7"/>
      <c r="G364" s="7"/>
      <c r="H364" s="7"/>
      <c r="I364" s="7"/>
    </row>
    <row r="365" spans="4:9">
      <c r="D365" s="7"/>
      <c r="E365" s="7"/>
      <c r="F365" s="7"/>
      <c r="G365" s="7"/>
      <c r="H365" s="7"/>
      <c r="I365" s="7"/>
    </row>
    <row r="366" spans="4:9">
      <c r="D366" s="7"/>
      <c r="E366" s="7"/>
      <c r="F366" s="7"/>
      <c r="G366" s="7"/>
      <c r="H366" s="7"/>
      <c r="I366" s="7"/>
    </row>
    <row r="367" spans="4:9">
      <c r="D367" s="7"/>
      <c r="E367" s="7"/>
      <c r="F367" s="7"/>
      <c r="G367" s="7"/>
      <c r="H367" s="7"/>
      <c r="I367" s="7"/>
    </row>
    <row r="368" spans="4:9">
      <c r="D368" s="7"/>
      <c r="E368" s="7"/>
      <c r="F368" s="7"/>
      <c r="G368" s="7"/>
      <c r="H368" s="7"/>
      <c r="I368" s="7"/>
    </row>
    <row r="369" spans="4:9">
      <c r="D369" s="7"/>
      <c r="E369" s="7"/>
      <c r="F369" s="7"/>
      <c r="G369" s="7"/>
      <c r="H369" s="7"/>
      <c r="I369" s="7"/>
    </row>
    <row r="370" spans="4:9">
      <c r="D370" s="7"/>
      <c r="E370" s="7"/>
      <c r="F370" s="7"/>
      <c r="G370" s="7"/>
      <c r="H370" s="7"/>
      <c r="I370" s="7"/>
    </row>
    <row r="371" spans="4:9">
      <c r="D371" s="7"/>
      <c r="E371" s="7"/>
      <c r="F371" s="7"/>
      <c r="G371" s="7"/>
      <c r="H371" s="7"/>
      <c r="I371" s="7"/>
    </row>
    <row r="372" spans="4:9">
      <c r="D372" s="7"/>
      <c r="E372" s="7"/>
      <c r="F372" s="7"/>
      <c r="G372" s="7"/>
      <c r="H372" s="7"/>
      <c r="I372" s="7"/>
    </row>
    <row r="373" spans="4:9">
      <c r="D373" s="7"/>
      <c r="E373" s="7"/>
      <c r="F373" s="7"/>
      <c r="G373" s="7"/>
      <c r="H373" s="7"/>
      <c r="I373" s="7"/>
    </row>
    <row r="374" spans="4:9">
      <c r="D374" s="7"/>
      <c r="E374" s="7"/>
      <c r="F374" s="7"/>
      <c r="G374" s="7"/>
      <c r="H374" s="7"/>
      <c r="I374" s="7"/>
    </row>
    <row r="375" spans="4:9">
      <c r="D375" s="7"/>
      <c r="E375" s="7"/>
      <c r="F375" s="7"/>
      <c r="G375" s="7"/>
      <c r="H375" s="7"/>
      <c r="I375" s="7"/>
    </row>
    <row r="376" spans="4:9">
      <c r="D376" s="7"/>
      <c r="E376" s="7"/>
      <c r="F376" s="7"/>
      <c r="G376" s="7"/>
      <c r="H376" s="7"/>
      <c r="I376" s="7"/>
    </row>
    <row r="377" spans="4:9">
      <c r="D377" s="7"/>
      <c r="E377" s="7"/>
      <c r="F377" s="7"/>
      <c r="G377" s="7"/>
      <c r="H377" s="7"/>
      <c r="I377" s="7"/>
    </row>
    <row r="378" spans="4:9">
      <c r="D378" s="7"/>
      <c r="E378" s="7"/>
      <c r="F378" s="7"/>
      <c r="G378" s="7"/>
      <c r="H378" s="7"/>
      <c r="I378" s="7"/>
    </row>
    <row r="379" spans="4:9">
      <c r="D379" s="7"/>
      <c r="E379" s="7"/>
      <c r="F379" s="7"/>
      <c r="G379" s="7"/>
      <c r="H379" s="7"/>
      <c r="I379" s="7"/>
    </row>
    <row r="380" spans="4:9">
      <c r="D380" s="7"/>
      <c r="E380" s="7"/>
      <c r="F380" s="7"/>
      <c r="G380" s="7"/>
      <c r="H380" s="7"/>
      <c r="I380" s="7"/>
    </row>
    <row r="381" spans="4:9">
      <c r="D381" s="7"/>
      <c r="E381" s="7"/>
      <c r="F381" s="7"/>
      <c r="G381" s="7"/>
      <c r="H381" s="7"/>
      <c r="I381" s="7"/>
    </row>
    <row r="382" spans="4:9">
      <c r="D382" s="7"/>
      <c r="E382" s="7"/>
      <c r="F382" s="7"/>
      <c r="G382" s="7"/>
      <c r="H382" s="7"/>
      <c r="I382" s="7"/>
    </row>
    <row r="383" spans="4:9">
      <c r="D383" s="7"/>
      <c r="E383" s="7"/>
      <c r="F383" s="7"/>
      <c r="G383" s="7"/>
      <c r="H383" s="7"/>
      <c r="I383" s="7"/>
    </row>
    <row r="384" spans="4:9">
      <c r="D384" s="7"/>
      <c r="E384" s="7"/>
      <c r="F384" s="7"/>
      <c r="G384" s="7"/>
      <c r="H384" s="7"/>
      <c r="I384" s="7"/>
    </row>
    <row r="385" spans="4:9">
      <c r="D385" s="7"/>
      <c r="E385" s="7"/>
      <c r="F385" s="7"/>
      <c r="G385" s="7"/>
      <c r="H385" s="7"/>
      <c r="I385" s="7"/>
    </row>
    <row r="386" spans="4:9">
      <c r="D386" s="7"/>
      <c r="E386" s="7"/>
      <c r="F386" s="7"/>
      <c r="G386" s="7"/>
      <c r="H386" s="7"/>
      <c r="I386" s="7"/>
    </row>
    <row r="387" spans="4:9">
      <c r="D387" s="7"/>
      <c r="E387" s="7"/>
      <c r="F387" s="7"/>
      <c r="G387" s="7"/>
      <c r="H387" s="7"/>
      <c r="I387" s="7"/>
    </row>
    <row r="388" spans="4:9">
      <c r="D388" s="7"/>
      <c r="E388" s="7"/>
      <c r="F388" s="7"/>
      <c r="G388" s="7"/>
      <c r="H388" s="7"/>
      <c r="I388" s="7"/>
    </row>
    <row r="389" spans="4:9">
      <c r="D389" s="7"/>
      <c r="E389" s="7"/>
      <c r="F389" s="7"/>
      <c r="G389" s="7"/>
      <c r="H389" s="7"/>
      <c r="I389" s="7"/>
    </row>
    <row r="390" spans="4:9">
      <c r="D390" s="7"/>
      <c r="E390" s="7"/>
      <c r="F390" s="7"/>
      <c r="G390" s="7"/>
      <c r="H390" s="7"/>
      <c r="I390" s="7"/>
    </row>
    <row r="391" spans="4:9">
      <c r="D391" s="7"/>
      <c r="E391" s="7"/>
      <c r="F391" s="7"/>
      <c r="G391" s="7"/>
      <c r="H391" s="7"/>
      <c r="I391" s="7"/>
    </row>
    <row r="392" spans="4:9">
      <c r="D392" s="7"/>
      <c r="E392" s="7"/>
      <c r="F392" s="7"/>
      <c r="G392" s="7"/>
      <c r="H392" s="7"/>
      <c r="I392" s="7"/>
    </row>
    <row r="393" spans="4:9">
      <c r="D393" s="7"/>
      <c r="E393" s="7"/>
      <c r="F393" s="7"/>
      <c r="G393" s="7"/>
      <c r="H393" s="7"/>
      <c r="I393" s="7"/>
    </row>
    <row r="394" spans="4:9">
      <c r="D394" s="7"/>
      <c r="E394" s="7"/>
      <c r="F394" s="7"/>
      <c r="G394" s="7"/>
      <c r="H394" s="7"/>
      <c r="I394" s="7"/>
    </row>
    <row r="395" spans="4:9">
      <c r="D395" s="7"/>
      <c r="E395" s="7"/>
      <c r="F395" s="7"/>
      <c r="G395" s="7"/>
      <c r="H395" s="7"/>
      <c r="I395" s="7"/>
    </row>
    <row r="396" spans="4:9">
      <c r="D396" s="7"/>
      <c r="E396" s="7"/>
      <c r="F396" s="7"/>
      <c r="G396" s="7"/>
      <c r="H396" s="7"/>
      <c r="I396" s="7"/>
    </row>
    <row r="397" spans="4:9">
      <c r="D397" s="7"/>
      <c r="E397" s="7"/>
      <c r="F397" s="7"/>
      <c r="G397" s="7"/>
      <c r="H397" s="7"/>
      <c r="I397" s="7"/>
    </row>
    <row r="398" spans="4:9">
      <c r="D398" s="7"/>
      <c r="E398" s="7"/>
      <c r="F398" s="7"/>
      <c r="G398" s="7"/>
      <c r="H398" s="7"/>
      <c r="I398" s="7"/>
    </row>
    <row r="399" spans="4:9">
      <c r="D399" s="7"/>
      <c r="E399" s="7"/>
      <c r="F399" s="7"/>
      <c r="G399" s="7"/>
      <c r="H399" s="7"/>
      <c r="I399" s="7"/>
    </row>
    <row r="400" spans="4:9">
      <c r="D400" s="7"/>
      <c r="E400" s="7"/>
      <c r="F400" s="7"/>
      <c r="G400" s="7"/>
      <c r="H400" s="7"/>
      <c r="I400" s="7"/>
    </row>
    <row r="401" spans="4:9">
      <c r="D401" s="7"/>
      <c r="E401" s="7"/>
      <c r="F401" s="7"/>
      <c r="G401" s="7"/>
      <c r="H401" s="7"/>
      <c r="I401" s="7"/>
    </row>
    <row r="402" spans="4:9">
      <c r="D402" s="7"/>
      <c r="E402" s="7"/>
      <c r="F402" s="7"/>
      <c r="G402" s="7"/>
      <c r="H402" s="7"/>
      <c r="I402" s="7"/>
    </row>
    <row r="403" spans="4:9">
      <c r="D403" s="7"/>
      <c r="E403" s="7"/>
      <c r="F403" s="7"/>
      <c r="G403" s="7"/>
      <c r="H403" s="7"/>
      <c r="I403" s="7"/>
    </row>
    <row r="404" spans="4:9">
      <c r="D404" s="7"/>
      <c r="E404" s="7"/>
      <c r="F404" s="7"/>
      <c r="G404" s="7"/>
      <c r="H404" s="7"/>
      <c r="I404" s="7"/>
    </row>
    <row r="405" spans="4:9">
      <c r="D405" s="7"/>
      <c r="E405" s="7"/>
      <c r="F405" s="7"/>
      <c r="G405" s="7"/>
      <c r="H405" s="7"/>
      <c r="I405" s="7"/>
    </row>
    <row r="406" spans="4:9">
      <c r="D406" s="7"/>
      <c r="E406" s="7"/>
      <c r="F406" s="7"/>
      <c r="G406" s="7"/>
      <c r="H406" s="7"/>
      <c r="I406" s="7"/>
    </row>
    <row r="407" spans="4:9">
      <c r="D407" s="7"/>
      <c r="E407" s="7"/>
      <c r="F407" s="7"/>
      <c r="G407" s="7"/>
      <c r="H407" s="7"/>
      <c r="I407" s="7"/>
    </row>
    <row r="408" spans="4:9">
      <c r="D408" s="7"/>
      <c r="E408" s="7"/>
      <c r="F408" s="7"/>
      <c r="G408" s="7"/>
      <c r="H408" s="7"/>
      <c r="I408" s="7"/>
    </row>
    <row r="409" spans="4:9">
      <c r="D409" s="7"/>
      <c r="E409" s="7"/>
      <c r="F409" s="7"/>
      <c r="G409" s="7"/>
      <c r="H409" s="7"/>
      <c r="I409" s="7"/>
    </row>
    <row r="410" spans="4:9">
      <c r="D410" s="7"/>
      <c r="E410" s="7"/>
      <c r="F410" s="7"/>
      <c r="G410" s="7"/>
      <c r="H410" s="7"/>
      <c r="I410" s="7"/>
    </row>
    <row r="411" spans="4:9">
      <c r="D411" s="7"/>
      <c r="E411" s="7"/>
      <c r="F411" s="7"/>
      <c r="G411" s="7"/>
      <c r="H411" s="7"/>
      <c r="I411" s="7"/>
    </row>
    <row r="412" spans="4:9">
      <c r="D412" s="7"/>
      <c r="E412" s="7"/>
      <c r="F412" s="7"/>
      <c r="G412" s="7"/>
      <c r="H412" s="7"/>
      <c r="I412" s="7"/>
    </row>
    <row r="413" spans="4:9">
      <c r="D413" s="7"/>
      <c r="E413" s="7"/>
      <c r="F413" s="7"/>
      <c r="G413" s="7"/>
      <c r="H413" s="7"/>
      <c r="I413" s="7"/>
    </row>
    <row r="414" spans="4:9">
      <c r="D414" s="7"/>
      <c r="E414" s="7"/>
      <c r="F414" s="7"/>
      <c r="G414" s="7"/>
      <c r="H414" s="7"/>
      <c r="I414" s="7"/>
    </row>
    <row r="415" spans="4:9">
      <c r="D415" s="7"/>
      <c r="E415" s="7"/>
      <c r="F415" s="7"/>
      <c r="G415" s="7"/>
      <c r="H415" s="7"/>
      <c r="I415" s="7"/>
    </row>
    <row r="416" spans="4:9">
      <c r="D416" s="7"/>
      <c r="E416" s="7"/>
      <c r="F416" s="7"/>
      <c r="G416" s="7"/>
      <c r="H416" s="7"/>
      <c r="I416" s="7"/>
    </row>
    <row r="417" spans="4:9">
      <c r="D417" s="7"/>
      <c r="E417" s="7"/>
      <c r="F417" s="7"/>
      <c r="G417" s="7"/>
      <c r="H417" s="7"/>
      <c r="I417" s="7"/>
    </row>
    <row r="418" spans="4:9">
      <c r="D418" s="7"/>
      <c r="E418" s="7"/>
      <c r="F418" s="7"/>
      <c r="G418" s="7"/>
      <c r="H418" s="7"/>
      <c r="I418" s="7"/>
    </row>
    <row r="419" spans="4:9">
      <c r="D419" s="7"/>
      <c r="E419" s="7"/>
      <c r="F419" s="7"/>
      <c r="G419" s="7"/>
      <c r="H419" s="7"/>
      <c r="I419" s="7"/>
    </row>
    <row r="420" spans="4:9">
      <c r="D420" s="7"/>
      <c r="E420" s="7"/>
      <c r="F420" s="7"/>
      <c r="G420" s="7"/>
      <c r="H420" s="7"/>
      <c r="I420" s="7"/>
    </row>
    <row r="421" spans="4:9">
      <c r="D421" s="7"/>
      <c r="E421" s="7"/>
      <c r="F421" s="7"/>
      <c r="G421" s="7"/>
      <c r="H421" s="7"/>
      <c r="I421" s="7"/>
    </row>
    <row r="422" spans="4:9">
      <c r="D422" s="7"/>
      <c r="E422" s="7"/>
      <c r="F422" s="7"/>
      <c r="G422" s="7"/>
      <c r="H422" s="7"/>
      <c r="I422" s="7"/>
    </row>
    <row r="423" spans="4:9">
      <c r="D423" s="7"/>
      <c r="E423" s="7"/>
      <c r="F423" s="7"/>
      <c r="G423" s="7"/>
      <c r="H423" s="7"/>
      <c r="I423" s="7"/>
    </row>
    <row r="424" spans="4:9">
      <c r="D424" s="7"/>
      <c r="E424" s="7"/>
      <c r="F424" s="7"/>
      <c r="G424" s="7"/>
      <c r="H424" s="7"/>
      <c r="I424" s="7"/>
    </row>
    <row r="425" spans="4:9">
      <c r="D425" s="7"/>
      <c r="E425" s="7"/>
      <c r="F425" s="7"/>
      <c r="G425" s="7"/>
      <c r="H425" s="7"/>
      <c r="I425" s="7"/>
    </row>
    <row r="426" spans="4:9">
      <c r="D426" s="7"/>
      <c r="E426" s="7"/>
      <c r="F426" s="7"/>
      <c r="G426" s="7"/>
      <c r="H426" s="7"/>
      <c r="I426" s="7"/>
    </row>
    <row r="427" spans="4:9">
      <c r="D427" s="7"/>
      <c r="E427" s="7"/>
      <c r="F427" s="7"/>
      <c r="G427" s="7"/>
      <c r="H427" s="7"/>
      <c r="I427" s="7"/>
    </row>
    <row r="428" spans="4:9">
      <c r="D428" s="7"/>
      <c r="E428" s="7"/>
      <c r="F428" s="7"/>
      <c r="G428" s="7"/>
      <c r="H428" s="7"/>
      <c r="I428" s="7"/>
    </row>
    <row r="429" spans="4:9">
      <c r="D429" s="7"/>
      <c r="E429" s="7"/>
      <c r="F429" s="7"/>
      <c r="G429" s="7"/>
      <c r="H429" s="7"/>
      <c r="I429" s="7"/>
    </row>
    <row r="430" spans="4:9">
      <c r="D430" s="7"/>
      <c r="E430" s="7"/>
      <c r="F430" s="7"/>
      <c r="G430" s="7"/>
      <c r="H430" s="7"/>
      <c r="I430" s="7"/>
    </row>
    <row r="431" spans="4:9">
      <c r="D431" s="7"/>
      <c r="E431" s="7"/>
      <c r="F431" s="7"/>
      <c r="G431" s="7"/>
      <c r="H431" s="7"/>
      <c r="I431" s="7"/>
    </row>
    <row r="432" spans="4:9">
      <c r="D432" s="7"/>
      <c r="E432" s="7"/>
      <c r="F432" s="7"/>
      <c r="G432" s="7"/>
      <c r="H432" s="7"/>
      <c r="I432" s="7"/>
    </row>
    <row r="433" spans="4:9">
      <c r="D433" s="7"/>
      <c r="E433" s="7"/>
      <c r="F433" s="7"/>
      <c r="G433" s="7"/>
      <c r="H433" s="7"/>
      <c r="I433" s="7"/>
    </row>
    <row r="434" spans="4:9">
      <c r="D434" s="7"/>
      <c r="E434" s="7"/>
      <c r="F434" s="7"/>
      <c r="G434" s="7"/>
      <c r="H434" s="7"/>
      <c r="I434" s="7"/>
    </row>
    <row r="435" spans="4:9">
      <c r="D435" s="7"/>
      <c r="E435" s="7"/>
      <c r="F435" s="7"/>
      <c r="G435" s="7"/>
      <c r="H435" s="7"/>
      <c r="I435" s="7"/>
    </row>
    <row r="436" spans="4:9">
      <c r="D436" s="7"/>
      <c r="E436" s="7"/>
      <c r="F436" s="7"/>
      <c r="G436" s="7"/>
      <c r="H436" s="7"/>
      <c r="I436" s="7"/>
    </row>
    <row r="437" spans="4:9">
      <c r="D437" s="7"/>
      <c r="E437" s="7"/>
      <c r="F437" s="7"/>
      <c r="G437" s="7"/>
      <c r="H437" s="7"/>
      <c r="I437" s="7"/>
    </row>
    <row r="438" spans="4:9">
      <c r="D438" s="7"/>
      <c r="E438" s="7"/>
      <c r="F438" s="7"/>
      <c r="G438" s="7"/>
      <c r="H438" s="7"/>
      <c r="I438" s="7"/>
    </row>
    <row r="439" spans="4:9">
      <c r="D439" s="7"/>
      <c r="E439" s="7"/>
      <c r="F439" s="7"/>
      <c r="G439" s="7"/>
      <c r="H439" s="7"/>
      <c r="I439" s="7"/>
    </row>
    <row r="440" spans="4:9">
      <c r="D440" s="7"/>
      <c r="E440" s="7"/>
      <c r="F440" s="7"/>
      <c r="G440" s="7"/>
      <c r="H440" s="7"/>
      <c r="I440" s="7"/>
    </row>
    <row r="441" spans="4:9">
      <c r="D441" s="7"/>
      <c r="E441" s="7"/>
      <c r="F441" s="7"/>
      <c r="G441" s="7"/>
      <c r="H441" s="7"/>
      <c r="I441" s="7"/>
    </row>
    <row r="442" spans="4:9">
      <c r="D442" s="7"/>
      <c r="E442" s="7"/>
      <c r="F442" s="7"/>
      <c r="G442" s="7"/>
      <c r="H442" s="7"/>
      <c r="I442" s="7"/>
    </row>
    <row r="443" spans="4:9">
      <c r="D443" s="7"/>
      <c r="E443" s="7"/>
      <c r="F443" s="7"/>
      <c r="G443" s="7"/>
      <c r="H443" s="7"/>
      <c r="I443" s="7"/>
    </row>
    <row r="444" spans="4:9">
      <c r="D444" s="7"/>
      <c r="E444" s="7"/>
      <c r="F444" s="7"/>
      <c r="G444" s="7"/>
      <c r="H444" s="7"/>
      <c r="I444" s="7"/>
    </row>
    <row r="445" spans="4:9">
      <c r="D445" s="7"/>
      <c r="E445" s="7"/>
      <c r="F445" s="7"/>
      <c r="G445" s="7"/>
      <c r="H445" s="7"/>
      <c r="I445" s="7"/>
    </row>
    <row r="446" spans="4:9">
      <c r="D446" s="7"/>
      <c r="E446" s="7"/>
      <c r="F446" s="7"/>
      <c r="G446" s="7"/>
      <c r="H446" s="7"/>
      <c r="I446" s="7"/>
    </row>
    <row r="447" spans="4:9">
      <c r="D447" s="7"/>
      <c r="E447" s="7"/>
      <c r="F447" s="7"/>
      <c r="G447" s="7"/>
      <c r="H447" s="7"/>
      <c r="I447" s="7"/>
    </row>
    <row r="448" spans="4:9">
      <c r="D448" s="7"/>
      <c r="E448" s="7"/>
      <c r="F448" s="7"/>
      <c r="G448" s="7"/>
      <c r="H448" s="7"/>
      <c r="I448" s="7"/>
    </row>
    <row r="449" spans="4:9">
      <c r="D449" s="7"/>
      <c r="E449" s="7"/>
      <c r="F449" s="7"/>
      <c r="G449" s="7"/>
      <c r="H449" s="7"/>
      <c r="I449" s="7"/>
    </row>
    <row r="450" spans="4:9">
      <c r="D450" s="7"/>
      <c r="E450" s="7"/>
      <c r="F450" s="7"/>
      <c r="G450" s="7"/>
      <c r="H450" s="7"/>
      <c r="I450" s="7"/>
    </row>
    <row r="451" spans="4:9">
      <c r="D451" s="7"/>
      <c r="E451" s="7"/>
      <c r="F451" s="7"/>
      <c r="G451" s="7"/>
      <c r="H451" s="7"/>
      <c r="I451" s="7"/>
    </row>
    <row r="452" spans="4:9">
      <c r="D452" s="7"/>
      <c r="E452" s="7"/>
      <c r="F452" s="7"/>
      <c r="G452" s="7"/>
      <c r="H452" s="7"/>
      <c r="I452" s="7"/>
    </row>
    <row r="453" spans="4:9">
      <c r="D453" s="7"/>
      <c r="E453" s="7"/>
      <c r="F453" s="7"/>
      <c r="G453" s="7"/>
      <c r="H453" s="7"/>
      <c r="I453" s="7"/>
    </row>
    <row r="454" spans="4:9">
      <c r="D454" s="7"/>
      <c r="E454" s="7"/>
      <c r="F454" s="7"/>
      <c r="G454" s="7"/>
      <c r="H454" s="7"/>
      <c r="I454" s="7"/>
    </row>
    <row r="455" spans="4:9">
      <c r="D455" s="7"/>
      <c r="E455" s="7"/>
      <c r="F455" s="7"/>
      <c r="G455" s="7"/>
      <c r="H455" s="7"/>
      <c r="I455" s="7"/>
    </row>
    <row r="456" spans="4:9">
      <c r="D456" s="7"/>
      <c r="E456" s="7"/>
      <c r="F456" s="7"/>
      <c r="G456" s="7"/>
      <c r="H456" s="7"/>
      <c r="I456" s="7"/>
    </row>
    <row r="457" spans="4:9">
      <c r="D457" s="7"/>
      <c r="E457" s="7"/>
      <c r="F457" s="7"/>
      <c r="G457" s="7"/>
      <c r="H457" s="7"/>
      <c r="I457" s="7"/>
    </row>
    <row r="458" spans="4:9">
      <c r="D458" s="7"/>
      <c r="E458" s="7"/>
      <c r="F458" s="7"/>
      <c r="G458" s="7"/>
      <c r="H458" s="7"/>
      <c r="I458" s="7"/>
    </row>
    <row r="459" spans="4:9">
      <c r="D459" s="7"/>
      <c r="E459" s="7"/>
      <c r="F459" s="7"/>
      <c r="G459" s="7"/>
      <c r="H459" s="7"/>
      <c r="I459" s="7"/>
    </row>
    <row r="460" spans="4:9">
      <c r="D460" s="7"/>
      <c r="E460" s="7"/>
      <c r="F460" s="7"/>
      <c r="G460" s="7"/>
      <c r="H460" s="7"/>
      <c r="I460" s="7"/>
    </row>
    <row r="461" spans="4:9">
      <c r="D461" s="7"/>
      <c r="E461" s="7"/>
      <c r="F461" s="7"/>
      <c r="G461" s="7"/>
      <c r="H461" s="7"/>
      <c r="I461" s="7"/>
    </row>
    <row r="462" spans="4:9">
      <c r="D462" s="7"/>
      <c r="E462" s="7"/>
      <c r="F462" s="7"/>
      <c r="G462" s="7"/>
      <c r="H462" s="7"/>
      <c r="I462" s="7"/>
    </row>
    <row r="463" spans="4:9">
      <c r="D463" s="7"/>
      <c r="E463" s="7"/>
      <c r="F463" s="7"/>
      <c r="G463" s="7"/>
      <c r="H463" s="7"/>
      <c r="I463" s="7"/>
    </row>
    <row r="464" spans="4:9">
      <c r="D464" s="7"/>
      <c r="E464" s="7"/>
      <c r="F464" s="7"/>
      <c r="G464" s="7"/>
      <c r="H464" s="7"/>
      <c r="I464" s="7"/>
    </row>
    <row r="465" spans="4:9">
      <c r="D465" s="7"/>
      <c r="E465" s="7"/>
      <c r="F465" s="7"/>
      <c r="G465" s="7"/>
      <c r="H465" s="7"/>
      <c r="I465" s="7"/>
    </row>
    <row r="466" spans="4:9">
      <c r="D466" s="7"/>
      <c r="E466" s="7"/>
      <c r="F466" s="7"/>
      <c r="G466" s="7"/>
      <c r="H466" s="7"/>
      <c r="I466" s="7"/>
    </row>
    <row r="467" spans="4:9">
      <c r="D467" s="7"/>
      <c r="E467" s="7"/>
      <c r="F467" s="7"/>
      <c r="G467" s="7"/>
      <c r="H467" s="7"/>
      <c r="I467" s="7"/>
    </row>
    <row r="468" spans="4:9">
      <c r="D468" s="7"/>
      <c r="E468" s="7"/>
      <c r="F468" s="7"/>
      <c r="G468" s="7"/>
      <c r="H468" s="7"/>
      <c r="I468" s="7"/>
    </row>
    <row r="469" spans="4:9">
      <c r="D469" s="7"/>
      <c r="E469" s="7"/>
      <c r="F469" s="7"/>
      <c r="G469" s="7"/>
      <c r="H469" s="7"/>
      <c r="I469" s="7"/>
    </row>
    <row r="470" spans="4:9">
      <c r="D470" s="7"/>
      <c r="E470" s="7"/>
      <c r="F470" s="7"/>
      <c r="G470" s="7"/>
      <c r="H470" s="7"/>
      <c r="I470" s="7"/>
    </row>
    <row r="471" spans="4:9">
      <c r="D471" s="7"/>
      <c r="E471" s="7"/>
      <c r="F471" s="7"/>
      <c r="G471" s="7"/>
      <c r="H471" s="7"/>
      <c r="I471" s="7"/>
    </row>
    <row r="472" spans="4:9">
      <c r="D472" s="7"/>
      <c r="E472" s="7"/>
      <c r="F472" s="7"/>
      <c r="G472" s="7"/>
      <c r="H472" s="7"/>
      <c r="I472" s="7"/>
    </row>
    <row r="473" spans="4:9">
      <c r="D473" s="7"/>
      <c r="E473" s="7"/>
      <c r="F473" s="7"/>
      <c r="G473" s="7"/>
      <c r="H473" s="7"/>
      <c r="I473" s="7"/>
    </row>
    <row r="474" spans="4:9">
      <c r="D474" s="7"/>
      <c r="E474" s="7"/>
      <c r="F474" s="7"/>
      <c r="G474" s="7"/>
      <c r="H474" s="7"/>
      <c r="I474" s="7"/>
    </row>
    <row r="475" spans="4:9">
      <c r="D475" s="7"/>
      <c r="E475" s="7"/>
      <c r="F475" s="7"/>
      <c r="G475" s="7"/>
      <c r="H475" s="7"/>
      <c r="I475" s="7"/>
    </row>
    <row r="476" spans="4:9">
      <c r="D476" s="7"/>
      <c r="E476" s="7"/>
      <c r="F476" s="7"/>
      <c r="G476" s="7"/>
      <c r="H476" s="7"/>
      <c r="I476" s="7"/>
    </row>
    <row r="477" spans="4:9">
      <c r="D477" s="7"/>
      <c r="E477" s="7"/>
      <c r="F477" s="7"/>
      <c r="G477" s="7"/>
      <c r="H477" s="7"/>
      <c r="I477" s="7"/>
    </row>
    <row r="478" spans="4:9">
      <c r="D478" s="7"/>
      <c r="E478" s="7"/>
      <c r="F478" s="7"/>
      <c r="G478" s="7"/>
      <c r="H478" s="7"/>
      <c r="I478" s="7"/>
    </row>
    <row r="479" spans="4:9">
      <c r="D479" s="7"/>
      <c r="E479" s="7"/>
      <c r="F479" s="7"/>
      <c r="G479" s="7"/>
      <c r="H479" s="7"/>
      <c r="I479" s="7"/>
    </row>
    <row r="480" spans="4:9">
      <c r="D480" s="7"/>
      <c r="E480" s="7"/>
      <c r="F480" s="7"/>
      <c r="G480" s="7"/>
      <c r="H480" s="7"/>
      <c r="I480" s="7"/>
    </row>
    <row r="481" spans="4:9">
      <c r="D481" s="7"/>
      <c r="E481" s="7"/>
      <c r="F481" s="7"/>
      <c r="G481" s="7"/>
      <c r="H481" s="7"/>
      <c r="I481" s="7"/>
    </row>
    <row r="482" spans="4:9">
      <c r="D482" s="7"/>
      <c r="E482" s="7"/>
      <c r="F482" s="7"/>
      <c r="G482" s="7"/>
      <c r="H482" s="7"/>
      <c r="I482" s="7"/>
    </row>
    <row r="483" spans="4:9">
      <c r="D483" s="7"/>
      <c r="E483" s="7"/>
      <c r="F483" s="7"/>
      <c r="G483" s="7"/>
      <c r="H483" s="7"/>
      <c r="I483" s="7"/>
    </row>
    <row r="484" spans="4:9">
      <c r="D484" s="7"/>
      <c r="E484" s="7"/>
      <c r="F484" s="7"/>
      <c r="G484" s="7"/>
      <c r="H484" s="7"/>
      <c r="I484" s="7"/>
    </row>
    <row r="485" spans="4:9">
      <c r="D485" s="7"/>
      <c r="E485" s="7"/>
      <c r="F485" s="7"/>
      <c r="G485" s="7"/>
      <c r="H485" s="7"/>
      <c r="I485" s="7"/>
    </row>
    <row r="486" spans="4:9">
      <c r="D486" s="7"/>
      <c r="E486" s="7"/>
      <c r="F486" s="7"/>
      <c r="G486" s="7"/>
      <c r="H486" s="7"/>
      <c r="I486" s="7"/>
    </row>
    <row r="487" spans="4:9">
      <c r="D487" s="7"/>
      <c r="E487" s="7"/>
      <c r="F487" s="7"/>
      <c r="G487" s="7"/>
      <c r="H487" s="7"/>
      <c r="I487" s="7"/>
    </row>
    <row r="488" spans="4:9">
      <c r="D488" s="7"/>
      <c r="E488" s="7"/>
      <c r="F488" s="7"/>
      <c r="G488" s="7"/>
      <c r="H488" s="7"/>
      <c r="I488" s="7"/>
    </row>
    <row r="489" spans="4:9">
      <c r="D489" s="7"/>
      <c r="E489" s="7"/>
      <c r="F489" s="7"/>
      <c r="G489" s="7"/>
      <c r="H489" s="7"/>
      <c r="I489" s="7"/>
    </row>
    <row r="490" spans="4:9">
      <c r="D490" s="7"/>
      <c r="E490" s="7"/>
      <c r="F490" s="7"/>
      <c r="G490" s="7"/>
      <c r="H490" s="7"/>
      <c r="I490" s="7"/>
    </row>
    <row r="491" spans="4:9">
      <c r="D491" s="7"/>
      <c r="E491" s="7"/>
      <c r="F491" s="7"/>
      <c r="G491" s="7"/>
      <c r="H491" s="7"/>
      <c r="I491" s="7"/>
    </row>
    <row r="492" spans="4:9">
      <c r="D492" s="7"/>
      <c r="E492" s="7"/>
      <c r="F492" s="7"/>
      <c r="G492" s="7"/>
      <c r="H492" s="7"/>
      <c r="I492" s="7"/>
    </row>
    <row r="493" spans="4:9">
      <c r="D493" s="7"/>
      <c r="E493" s="7"/>
      <c r="F493" s="7"/>
      <c r="G493" s="7"/>
      <c r="H493" s="7"/>
      <c r="I493" s="7"/>
    </row>
    <row r="494" spans="4:9">
      <c r="D494" s="7"/>
      <c r="E494" s="7"/>
      <c r="F494" s="7"/>
      <c r="G494" s="7"/>
      <c r="H494" s="7"/>
      <c r="I494" s="7"/>
    </row>
    <row r="495" spans="4:9">
      <c r="D495" s="7"/>
      <c r="E495" s="7"/>
      <c r="F495" s="7"/>
      <c r="G495" s="7"/>
      <c r="H495" s="7"/>
      <c r="I495" s="7"/>
    </row>
    <row r="496" spans="4:9">
      <c r="D496" s="7"/>
      <c r="E496" s="7"/>
      <c r="F496" s="7"/>
      <c r="G496" s="7"/>
      <c r="H496" s="7"/>
      <c r="I496" s="7"/>
    </row>
    <row r="497" spans="4:9">
      <c r="D497" s="7"/>
      <c r="E497" s="7"/>
      <c r="F497" s="7"/>
      <c r="G497" s="7"/>
      <c r="H497" s="7"/>
      <c r="I497" s="7"/>
    </row>
    <row r="498" spans="4:9">
      <c r="D498" s="7"/>
      <c r="E498" s="7"/>
      <c r="F498" s="7"/>
      <c r="G498" s="7"/>
      <c r="H498" s="7"/>
      <c r="I498" s="7"/>
    </row>
    <row r="499" spans="4:9">
      <c r="D499" s="7"/>
      <c r="E499" s="7"/>
      <c r="F499" s="7"/>
      <c r="G499" s="7"/>
      <c r="H499" s="7"/>
      <c r="I499" s="7"/>
    </row>
    <row r="500" spans="4:9">
      <c r="D500" s="7"/>
      <c r="E500" s="7"/>
      <c r="F500" s="7"/>
      <c r="G500" s="7"/>
      <c r="H500" s="7"/>
      <c r="I500" s="7"/>
    </row>
    <row r="501" spans="4:9">
      <c r="D501" s="7"/>
      <c r="E501" s="7"/>
      <c r="F501" s="7"/>
      <c r="G501" s="7"/>
      <c r="H501" s="7"/>
      <c r="I501" s="7"/>
    </row>
    <row r="502" spans="4:9">
      <c r="D502" s="7"/>
      <c r="E502" s="7"/>
      <c r="F502" s="7"/>
      <c r="G502" s="7"/>
      <c r="H502" s="7"/>
      <c r="I502" s="7"/>
    </row>
    <row r="503" spans="4:9">
      <c r="D503" s="7"/>
      <c r="E503" s="7"/>
      <c r="F503" s="7"/>
      <c r="G503" s="7"/>
      <c r="H503" s="7"/>
      <c r="I503" s="7"/>
    </row>
    <row r="504" spans="4:9">
      <c r="D504" s="7"/>
      <c r="E504" s="7"/>
      <c r="F504" s="7"/>
      <c r="G504" s="7"/>
      <c r="H504" s="7"/>
      <c r="I504" s="7"/>
    </row>
    <row r="505" spans="4:9">
      <c r="D505" s="7"/>
      <c r="E505" s="7"/>
      <c r="F505" s="7"/>
      <c r="G505" s="7"/>
      <c r="H505" s="7"/>
      <c r="I505" s="7"/>
    </row>
    <row r="506" spans="4:9">
      <c r="D506" s="7"/>
      <c r="E506" s="7"/>
      <c r="F506" s="7"/>
      <c r="G506" s="7"/>
      <c r="H506" s="7"/>
      <c r="I506" s="7"/>
    </row>
    <row r="507" spans="4:9">
      <c r="D507" s="7"/>
      <c r="E507" s="7"/>
      <c r="F507" s="7"/>
      <c r="G507" s="7"/>
      <c r="H507" s="7"/>
      <c r="I507" s="7"/>
    </row>
    <row r="508" spans="4:9">
      <c r="D508" s="7"/>
      <c r="E508" s="7"/>
      <c r="F508" s="7"/>
      <c r="G508" s="7"/>
      <c r="H508" s="7"/>
      <c r="I508" s="7"/>
    </row>
    <row r="509" spans="4:9">
      <c r="D509" s="7"/>
      <c r="E509" s="7"/>
      <c r="F509" s="7"/>
      <c r="G509" s="7"/>
      <c r="H509" s="7"/>
      <c r="I509" s="7"/>
    </row>
    <row r="510" spans="4:9">
      <c r="D510" s="7"/>
      <c r="E510" s="7"/>
      <c r="F510" s="7"/>
      <c r="G510" s="7"/>
      <c r="H510" s="7"/>
      <c r="I510" s="7"/>
    </row>
    <row r="511" spans="4:9">
      <c r="D511" s="7"/>
      <c r="E511" s="7"/>
      <c r="F511" s="7"/>
      <c r="G511" s="7"/>
      <c r="H511" s="7"/>
      <c r="I511" s="7"/>
    </row>
    <row r="512" spans="4:9">
      <c r="D512" s="7"/>
      <c r="E512" s="7"/>
      <c r="F512" s="7"/>
      <c r="G512" s="7"/>
      <c r="H512" s="7"/>
      <c r="I512" s="7"/>
    </row>
    <row r="513" spans="4:9">
      <c r="D513" s="7"/>
      <c r="E513" s="7"/>
      <c r="F513" s="7"/>
      <c r="G513" s="7"/>
      <c r="H513" s="7"/>
      <c r="I513" s="7"/>
    </row>
    <row r="514" spans="4:9">
      <c r="D514" s="7"/>
      <c r="E514" s="7"/>
      <c r="F514" s="7"/>
      <c r="G514" s="7"/>
      <c r="H514" s="7"/>
      <c r="I514" s="7"/>
    </row>
    <row r="515" spans="4:9">
      <c r="D515" s="7"/>
      <c r="E515" s="7"/>
      <c r="F515" s="7"/>
      <c r="G515" s="7"/>
      <c r="H515" s="7"/>
      <c r="I515" s="7"/>
    </row>
    <row r="516" spans="4:9">
      <c r="D516" s="7"/>
      <c r="E516" s="7"/>
      <c r="F516" s="7"/>
      <c r="G516" s="7"/>
      <c r="H516" s="7"/>
      <c r="I516" s="7"/>
    </row>
    <row r="517" spans="4:9">
      <c r="D517" s="7"/>
      <c r="E517" s="7"/>
      <c r="F517" s="7"/>
      <c r="G517" s="7"/>
      <c r="H517" s="7"/>
      <c r="I517" s="7"/>
    </row>
    <row r="518" spans="4:9">
      <c r="D518" s="7"/>
      <c r="E518" s="7"/>
      <c r="F518" s="7"/>
      <c r="G518" s="7"/>
      <c r="H518" s="7"/>
      <c r="I518" s="7"/>
    </row>
    <row r="519" spans="4:9">
      <c r="D519" s="7"/>
      <c r="E519" s="7"/>
      <c r="F519" s="7"/>
      <c r="G519" s="7"/>
      <c r="H519" s="7"/>
      <c r="I519" s="7"/>
    </row>
    <row r="520" spans="4:9">
      <c r="D520" s="7"/>
      <c r="E520" s="7"/>
      <c r="F520" s="7"/>
      <c r="G520" s="7"/>
      <c r="H520" s="7"/>
      <c r="I520" s="7"/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0669-EB39-2547-8A09-A20EBB356661}">
  <dimension ref="A4:B520"/>
  <sheetViews>
    <sheetView topLeftCell="A416" workbookViewId="0">
      <selection activeCell="B5" sqref="B5:B463"/>
    </sheetView>
  </sheetViews>
  <sheetFormatPr baseColWidth="10" defaultRowHeight="15"/>
  <sheetData>
    <row r="4" spans="1:2">
      <c r="A4" s="6" t="s">
        <v>49</v>
      </c>
      <c r="B4" s="6" t="s">
        <v>50</v>
      </c>
    </row>
    <row r="5" spans="1:2">
      <c r="A5" s="6">
        <v>1251.8599999999999</v>
      </c>
      <c r="B5" s="6">
        <v>957.98699999999997</v>
      </c>
    </row>
    <row r="6" spans="1:2">
      <c r="A6" s="6">
        <v>1007.151</v>
      </c>
      <c r="B6" s="6">
        <v>921.80200000000002</v>
      </c>
    </row>
    <row r="7" spans="1:2">
      <c r="A7" s="6">
        <v>1067.885</v>
      </c>
      <c r="B7" s="6">
        <v>923.49400000000003</v>
      </c>
    </row>
    <row r="8" spans="1:2">
      <c r="A8" s="6">
        <v>1063.586</v>
      </c>
      <c r="B8" s="6">
        <v>938.57100000000003</v>
      </c>
    </row>
    <row r="9" spans="1:2">
      <c r="A9" s="6">
        <v>1310.9749999999999</v>
      </c>
      <c r="B9" s="6">
        <v>853.88499999999999</v>
      </c>
    </row>
    <row r="10" spans="1:2">
      <c r="A10" s="6">
        <v>1129.7260000000001</v>
      </c>
      <c r="B10" s="6">
        <v>1003.819</v>
      </c>
    </row>
    <row r="11" spans="1:2">
      <c r="A11" s="6">
        <v>1258.961</v>
      </c>
      <c r="B11" s="6">
        <v>905.274</v>
      </c>
    </row>
    <row r="12" spans="1:2">
      <c r="A12" s="6">
        <v>1164.769</v>
      </c>
      <c r="B12" s="6">
        <v>730.31600000000003</v>
      </c>
    </row>
    <row r="13" spans="1:2">
      <c r="A13" s="6">
        <v>1619.664</v>
      </c>
      <c r="B13" s="6">
        <v>1539.836</v>
      </c>
    </row>
    <row r="14" spans="1:2">
      <c r="A14" s="6">
        <v>1634.261</v>
      </c>
      <c r="B14" s="6">
        <v>2109.9690000000001</v>
      </c>
    </row>
    <row r="15" spans="1:2">
      <c r="A15" s="6">
        <v>1892.1559999999999</v>
      </c>
      <c r="B15" s="6">
        <v>762.18299999999999</v>
      </c>
    </row>
    <row r="16" spans="1:2">
      <c r="A16" s="6">
        <v>1767.18</v>
      </c>
      <c r="B16" s="6">
        <v>748.59199999999998</v>
      </c>
    </row>
    <row r="17" spans="1:2">
      <c r="A17" s="6">
        <v>1307.471</v>
      </c>
      <c r="B17" s="6">
        <v>934.78200000000004</v>
      </c>
    </row>
    <row r="18" spans="1:2">
      <c r="A18" s="6">
        <v>1228.0730000000001</v>
      </c>
      <c r="B18" s="6">
        <v>1056.1089999999999</v>
      </c>
    </row>
    <row r="19" spans="1:2">
      <c r="A19" s="6">
        <v>1425.2850000000001</v>
      </c>
      <c r="B19" s="6">
        <v>1022.474</v>
      </c>
    </row>
    <row r="20" spans="1:2">
      <c r="A20" s="6">
        <v>2091.6680000000001</v>
      </c>
      <c r="B20" s="6">
        <v>1107.414</v>
      </c>
    </row>
    <row r="21" spans="1:2">
      <c r="A21" s="6">
        <v>1324.3820000000001</v>
      </c>
      <c r="B21" s="6">
        <v>782.06600000000003</v>
      </c>
    </row>
    <row r="22" spans="1:2">
      <c r="A22" s="6">
        <v>1099.0899999999999</v>
      </c>
      <c r="B22" s="6">
        <v>891.52800000000002</v>
      </c>
    </row>
    <row r="23" spans="1:2">
      <c r="A23" s="6">
        <v>1007.274</v>
      </c>
      <c r="B23" s="6">
        <v>852.95399999999995</v>
      </c>
    </row>
    <row r="24" spans="1:2">
      <c r="A24" s="6">
        <v>1339.1020000000001</v>
      </c>
      <c r="B24" s="6">
        <v>886.74099999999999</v>
      </c>
    </row>
    <row r="25" spans="1:2">
      <c r="A25" s="6">
        <v>1283.0840000000001</v>
      </c>
      <c r="B25" s="6">
        <v>1032.114</v>
      </c>
    </row>
    <row r="26" spans="1:2">
      <c r="A26" s="6">
        <v>1297.2139999999999</v>
      </c>
      <c r="B26" s="6">
        <v>1141.2349999999999</v>
      </c>
    </row>
    <row r="27" spans="1:2">
      <c r="A27" s="6">
        <v>1257.373</v>
      </c>
      <c r="B27" s="6">
        <v>858.19500000000005</v>
      </c>
    </row>
    <row r="28" spans="1:2">
      <c r="A28" s="6">
        <v>1435.0840000000001</v>
      </c>
      <c r="B28" s="6">
        <v>1755.6849999999999</v>
      </c>
    </row>
    <row r="29" spans="1:2">
      <c r="A29" s="6">
        <v>1089.5709999999999</v>
      </c>
      <c r="B29" s="6">
        <v>1403.3869999999999</v>
      </c>
    </row>
    <row r="30" spans="1:2">
      <c r="A30" s="6">
        <v>1111.259</v>
      </c>
      <c r="B30" s="6">
        <v>1278.2619999999999</v>
      </c>
    </row>
    <row r="31" spans="1:2">
      <c r="A31" s="6">
        <v>961.63499999999999</v>
      </c>
      <c r="B31" s="6">
        <v>1344.72</v>
      </c>
    </row>
    <row r="32" spans="1:2">
      <c r="A32" s="6">
        <v>664.52300000000002</v>
      </c>
      <c r="B32" s="6">
        <v>1272.548</v>
      </c>
    </row>
    <row r="33" spans="1:2">
      <c r="A33" s="6">
        <v>943.45899999999995</v>
      </c>
      <c r="B33" s="6">
        <v>1202.962</v>
      </c>
    </row>
    <row r="34" spans="1:2">
      <c r="A34" s="6">
        <v>1026.405</v>
      </c>
      <c r="B34" s="6">
        <v>1218.6500000000001</v>
      </c>
    </row>
    <row r="35" spans="1:2">
      <c r="A35" s="6">
        <v>1248.33</v>
      </c>
      <c r="B35" s="6">
        <v>963.67899999999997</v>
      </c>
    </row>
    <row r="36" spans="1:2">
      <c r="A36" s="6">
        <v>1013.6660000000001</v>
      </c>
      <c r="B36" s="6">
        <v>946.08399999999995</v>
      </c>
    </row>
    <row r="37" spans="1:2">
      <c r="A37" s="6">
        <v>1043.8720000000001</v>
      </c>
      <c r="B37" s="6">
        <v>966.35400000000004</v>
      </c>
    </row>
    <row r="38" spans="1:2">
      <c r="A38" s="6">
        <v>1261.617</v>
      </c>
      <c r="B38" s="6">
        <v>1075.991</v>
      </c>
    </row>
    <row r="39" spans="1:2">
      <c r="A39" s="6">
        <v>994.048</v>
      </c>
      <c r="B39" s="6">
        <v>919.45</v>
      </c>
    </row>
    <row r="40" spans="1:2">
      <c r="A40" s="6">
        <v>863.05</v>
      </c>
      <c r="B40" s="6">
        <v>757.50400000000002</v>
      </c>
    </row>
    <row r="41" spans="1:2">
      <c r="A41" s="6">
        <v>1393.549</v>
      </c>
      <c r="B41" s="6">
        <v>796.02599999999995</v>
      </c>
    </row>
    <row r="42" spans="1:2">
      <c r="A42" s="6">
        <v>1031.6199999999999</v>
      </c>
      <c r="B42" s="6">
        <v>933.80399999999997</v>
      </c>
    </row>
    <row r="43" spans="1:2">
      <c r="A43" s="6">
        <v>1264.4010000000001</v>
      </c>
      <c r="B43" s="6">
        <v>1105.835</v>
      </c>
    </row>
    <row r="44" spans="1:2">
      <c r="A44" s="6">
        <v>1610.836</v>
      </c>
      <c r="B44" s="6">
        <v>1056.9870000000001</v>
      </c>
    </row>
    <row r="45" spans="1:2">
      <c r="A45" s="6">
        <v>944.42</v>
      </c>
      <c r="B45" s="6">
        <v>932.67200000000003</v>
      </c>
    </row>
    <row r="46" spans="1:2">
      <c r="A46" s="6">
        <v>1078.184</v>
      </c>
      <c r="B46" s="6">
        <v>936.76800000000003</v>
      </c>
    </row>
    <row r="47" spans="1:2">
      <c r="A47" s="6">
        <v>1039.3399999999999</v>
      </c>
      <c r="B47" s="6">
        <v>1110.5440000000001</v>
      </c>
    </row>
    <row r="48" spans="1:2">
      <c r="A48" s="6">
        <v>1160.607</v>
      </c>
      <c r="B48" s="6">
        <v>1247.1579999999999</v>
      </c>
    </row>
    <row r="49" spans="1:2">
      <c r="A49" s="6">
        <v>1082.934</v>
      </c>
      <c r="B49" s="6">
        <v>876.34100000000001</v>
      </c>
    </row>
    <row r="50" spans="1:2">
      <c r="A50" s="6">
        <v>907.07</v>
      </c>
      <c r="B50" s="6">
        <v>734.08</v>
      </c>
    </row>
    <row r="51" spans="1:2">
      <c r="A51" s="6">
        <v>804.43399999999997</v>
      </c>
      <c r="B51" s="6">
        <v>1875.827</v>
      </c>
    </row>
    <row r="52" spans="1:2">
      <c r="A52" s="6">
        <v>780.524</v>
      </c>
      <c r="B52" s="6">
        <v>935.00199999999995</v>
      </c>
    </row>
    <row r="53" spans="1:2">
      <c r="A53" s="6">
        <v>688.52700000000004</v>
      </c>
      <c r="B53" s="6">
        <v>866.346</v>
      </c>
    </row>
    <row r="54" spans="1:2">
      <c r="A54" s="6">
        <v>933.68399999999997</v>
      </c>
      <c r="B54" s="6">
        <v>1049.2919999999999</v>
      </c>
    </row>
    <row r="55" spans="1:2">
      <c r="A55" s="6">
        <v>1082.684</v>
      </c>
      <c r="B55" s="6">
        <v>848.20699999999999</v>
      </c>
    </row>
    <row r="56" spans="1:2">
      <c r="A56" s="6">
        <v>1007.502</v>
      </c>
      <c r="B56" s="6">
        <v>896.93700000000001</v>
      </c>
    </row>
    <row r="57" spans="1:2">
      <c r="A57" s="6">
        <v>1017.804</v>
      </c>
      <c r="B57" s="6">
        <v>996.92899999999997</v>
      </c>
    </row>
    <row r="58" spans="1:2">
      <c r="A58" s="6">
        <v>1072.817</v>
      </c>
      <c r="B58" s="6">
        <v>907.077</v>
      </c>
    </row>
    <row r="59" spans="1:2">
      <c r="A59" s="6">
        <v>1044.319</v>
      </c>
      <c r="B59" s="6">
        <v>1032.663</v>
      </c>
    </row>
    <row r="60" spans="1:2">
      <c r="A60" s="6">
        <v>1380.24</v>
      </c>
      <c r="B60" s="6">
        <v>1565.645</v>
      </c>
    </row>
    <row r="61" spans="1:2">
      <c r="A61" s="6">
        <v>1869.3579999999999</v>
      </c>
      <c r="B61" s="6">
        <v>1822.6079999999999</v>
      </c>
    </row>
    <row r="62" spans="1:2">
      <c r="A62" s="6">
        <v>1613.6030000000001</v>
      </c>
      <c r="B62" s="6">
        <v>1396.7470000000001</v>
      </c>
    </row>
    <row r="63" spans="1:2">
      <c r="A63" s="6">
        <v>1915.97</v>
      </c>
      <c r="B63" s="6">
        <v>940.03099999999995</v>
      </c>
    </row>
    <row r="64" spans="1:2">
      <c r="A64" s="6">
        <v>1774.0160000000001</v>
      </c>
      <c r="B64" s="6">
        <v>905.66099999999994</v>
      </c>
    </row>
    <row r="65" spans="1:2">
      <c r="A65" s="6">
        <v>2032.6189999999999</v>
      </c>
      <c r="B65" s="6">
        <v>799.62800000000004</v>
      </c>
    </row>
    <row r="66" spans="1:2">
      <c r="A66" s="6">
        <v>1787.684</v>
      </c>
      <c r="B66" s="6">
        <v>1418.395</v>
      </c>
    </row>
    <row r="67" spans="1:2">
      <c r="A67" s="6">
        <v>1772.9280000000001</v>
      </c>
      <c r="B67" s="6">
        <v>1236.5050000000001</v>
      </c>
    </row>
    <row r="68" spans="1:2">
      <c r="A68" s="6">
        <v>2023.598</v>
      </c>
      <c r="B68" s="6">
        <v>1293.028</v>
      </c>
    </row>
    <row r="69" spans="1:2">
      <c r="A69" s="6">
        <v>1909.328</v>
      </c>
      <c r="B69" s="6">
        <v>1602.11</v>
      </c>
    </row>
    <row r="70" spans="1:2">
      <c r="A70" s="6">
        <v>1744.5519999999999</v>
      </c>
      <c r="B70" s="6">
        <v>1992.924</v>
      </c>
    </row>
    <row r="71" spans="1:2">
      <c r="A71" s="6">
        <v>2376.4920000000002</v>
      </c>
      <c r="B71" s="6">
        <v>839.76800000000003</v>
      </c>
    </row>
    <row r="72" spans="1:2">
      <c r="A72" s="6">
        <v>2040.078</v>
      </c>
      <c r="B72" s="6">
        <v>566.649</v>
      </c>
    </row>
    <row r="73" spans="1:2">
      <c r="A73" s="6">
        <v>1943.4469999999999</v>
      </c>
      <c r="B73" s="6">
        <v>504.738</v>
      </c>
    </row>
    <row r="74" spans="1:2">
      <c r="A74" s="6">
        <v>2834.6759999999999</v>
      </c>
      <c r="B74" s="6">
        <v>587.25199999999995</v>
      </c>
    </row>
    <row r="75" spans="1:2">
      <c r="A75" s="6">
        <v>3000.6289999999999</v>
      </c>
      <c r="B75" s="6">
        <v>539.05999999999995</v>
      </c>
    </row>
    <row r="76" spans="1:2">
      <c r="A76" s="6">
        <v>1802.7370000000001</v>
      </c>
      <c r="B76" s="6">
        <v>751.03300000000002</v>
      </c>
    </row>
    <row r="77" spans="1:2">
      <c r="A77" s="6">
        <v>2111.9940000000001</v>
      </c>
      <c r="B77" s="6">
        <v>871.96</v>
      </c>
    </row>
    <row r="78" spans="1:2">
      <c r="A78" s="6">
        <v>1970.83</v>
      </c>
      <c r="B78" s="6">
        <v>663.67499999999995</v>
      </c>
    </row>
    <row r="79" spans="1:2">
      <c r="A79" s="6">
        <v>1941.289</v>
      </c>
      <c r="B79" s="6">
        <v>805.18399999999997</v>
      </c>
    </row>
    <row r="80" spans="1:2">
      <c r="A80" s="6">
        <v>1990.454</v>
      </c>
      <c r="B80" s="6">
        <v>843.17200000000003</v>
      </c>
    </row>
    <row r="81" spans="1:2">
      <c r="A81" s="6">
        <v>2571.252</v>
      </c>
      <c r="B81" s="6">
        <v>1334.2070000000001</v>
      </c>
    </row>
    <row r="82" spans="1:2">
      <c r="A82" s="6">
        <v>2122.4459999999999</v>
      </c>
      <c r="B82" s="6">
        <v>1186.402</v>
      </c>
    </row>
    <row r="83" spans="1:2">
      <c r="A83" s="6">
        <v>982.60699999999997</v>
      </c>
      <c r="B83" s="6">
        <v>1024.703</v>
      </c>
    </row>
    <row r="84" spans="1:2">
      <c r="A84" s="6">
        <v>857.06100000000004</v>
      </c>
      <c r="B84" s="6">
        <v>1059.155</v>
      </c>
    </row>
    <row r="85" spans="1:2">
      <c r="A85" s="6">
        <v>905.97299999999996</v>
      </c>
      <c r="B85" s="6">
        <v>1165.318</v>
      </c>
    </row>
    <row r="86" spans="1:2">
      <c r="A86" s="6">
        <v>1295.2080000000001</v>
      </c>
      <c r="B86" s="6">
        <v>1121.9739999999999</v>
      </c>
    </row>
    <row r="87" spans="1:2">
      <c r="A87" s="6">
        <v>1194.9290000000001</v>
      </c>
      <c r="B87" s="6">
        <v>1534.1120000000001</v>
      </c>
    </row>
    <row r="88" spans="1:2">
      <c r="A88" s="6">
        <v>950.56100000000004</v>
      </c>
      <c r="B88" s="6">
        <v>1431.252</v>
      </c>
    </row>
    <row r="89" spans="1:2">
      <c r="A89" s="6">
        <v>1146.3209999999999</v>
      </c>
      <c r="B89" s="6">
        <v>1836.915</v>
      </c>
    </row>
    <row r="90" spans="1:2">
      <c r="A90" s="6">
        <v>1253.135</v>
      </c>
      <c r="B90" s="6">
        <v>1423.4359999999999</v>
      </c>
    </row>
    <row r="91" spans="1:2">
      <c r="A91" s="6">
        <v>599.327</v>
      </c>
      <c r="B91" s="6">
        <v>792.53</v>
      </c>
    </row>
    <row r="92" spans="1:2">
      <c r="A92" s="6">
        <v>619.84900000000005</v>
      </c>
      <c r="B92" s="6">
        <v>1027.6020000000001</v>
      </c>
    </row>
    <row r="93" spans="1:2">
      <c r="A93" s="6">
        <v>1788.7539999999999</v>
      </c>
      <c r="B93" s="6">
        <v>1159.989</v>
      </c>
    </row>
    <row r="94" spans="1:2">
      <c r="A94" s="6">
        <v>1806.1389999999999</v>
      </c>
      <c r="B94" s="6">
        <v>1142.768</v>
      </c>
    </row>
    <row r="95" spans="1:2">
      <c r="A95" s="6">
        <v>1481.62</v>
      </c>
      <c r="B95" s="6">
        <v>1216.567</v>
      </c>
    </row>
    <row r="96" spans="1:2">
      <c r="A96" s="6">
        <v>1610.0920000000001</v>
      </c>
      <c r="B96" s="6">
        <v>2267.5500000000002</v>
      </c>
    </row>
    <row r="97" spans="1:2">
      <c r="A97" s="6">
        <v>1381.8109999999999</v>
      </c>
      <c r="B97" s="6">
        <v>1310.836</v>
      </c>
    </row>
    <row r="98" spans="1:2">
      <c r="A98" s="6">
        <v>1107.6010000000001</v>
      </c>
      <c r="B98" s="6">
        <v>2252.6379999999999</v>
      </c>
    </row>
    <row r="99" spans="1:2">
      <c r="A99" s="6">
        <v>1189.364</v>
      </c>
      <c r="B99" s="6">
        <v>1458.1379999999999</v>
      </c>
    </row>
    <row r="100" spans="1:2">
      <c r="A100" s="6">
        <v>1410.58</v>
      </c>
      <c r="B100" s="6">
        <v>1335.77</v>
      </c>
    </row>
    <row r="101" spans="1:2">
      <c r="A101" s="6">
        <v>863.04499999999996</v>
      </c>
      <c r="B101" s="6">
        <v>1313.0519999999999</v>
      </c>
    </row>
    <row r="102" spans="1:2">
      <c r="A102" s="6">
        <v>852.86599999999999</v>
      </c>
      <c r="B102" s="6">
        <v>2958.3890000000001</v>
      </c>
    </row>
    <row r="103" spans="1:2">
      <c r="A103" s="6">
        <v>850.69299999999998</v>
      </c>
      <c r="B103" s="6">
        <v>1377.1189999999999</v>
      </c>
    </row>
    <row r="104" spans="1:2">
      <c r="A104" s="6">
        <v>1016.92</v>
      </c>
      <c r="B104" s="6">
        <v>1800.7570000000001</v>
      </c>
    </row>
    <row r="105" spans="1:2">
      <c r="A105" s="6">
        <v>1504.5419999999999</v>
      </c>
      <c r="B105" s="6">
        <v>1477.6790000000001</v>
      </c>
    </row>
    <row r="106" spans="1:2">
      <c r="A106" s="6">
        <v>988.37</v>
      </c>
      <c r="B106" s="6">
        <v>1546.896</v>
      </c>
    </row>
    <row r="107" spans="1:2">
      <c r="A107" s="6">
        <v>1046.992</v>
      </c>
      <c r="B107" s="6">
        <v>882.85500000000002</v>
      </c>
    </row>
    <row r="108" spans="1:2">
      <c r="A108" s="6">
        <v>1010.7859999999999</v>
      </c>
      <c r="B108" s="6">
        <v>939.55</v>
      </c>
    </row>
    <row r="109" spans="1:2">
      <c r="A109" s="6">
        <v>779.13900000000001</v>
      </c>
      <c r="B109" s="6">
        <v>1034.914</v>
      </c>
    </row>
    <row r="110" spans="1:2">
      <c r="A110" s="6">
        <v>938.11800000000005</v>
      </c>
      <c r="B110" s="6">
        <v>1949.4069999999999</v>
      </c>
    </row>
    <row r="111" spans="1:2">
      <c r="A111" s="6">
        <v>931.98299999999995</v>
      </c>
      <c r="B111" s="6">
        <v>803.66800000000001</v>
      </c>
    </row>
    <row r="112" spans="1:2">
      <c r="A112" s="6">
        <v>1045.5</v>
      </c>
      <c r="B112" s="6">
        <v>773.43100000000004</v>
      </c>
    </row>
    <row r="113" spans="1:2">
      <c r="A113" s="6">
        <v>745.50400000000002</v>
      </c>
      <c r="B113" s="6">
        <v>939.36900000000003</v>
      </c>
    </row>
    <row r="114" spans="1:2">
      <c r="A114" s="6">
        <v>1034.067</v>
      </c>
      <c r="B114" s="6">
        <v>2441.6709999999998</v>
      </c>
    </row>
    <row r="115" spans="1:2">
      <c r="A115" s="6">
        <v>951.03499999999997</v>
      </c>
      <c r="B115" s="6">
        <v>1602.875</v>
      </c>
    </row>
    <row r="116" spans="1:2">
      <c r="A116" s="6">
        <v>872.78399999999999</v>
      </c>
      <c r="B116" s="6">
        <v>2000.0260000000001</v>
      </c>
    </row>
    <row r="117" spans="1:2">
      <c r="A117" s="6">
        <v>1053.4090000000001</v>
      </c>
      <c r="B117" s="6">
        <v>996.28499999999997</v>
      </c>
    </row>
    <row r="118" spans="1:2">
      <c r="A118" s="6">
        <v>896.96400000000006</v>
      </c>
      <c r="B118" s="6">
        <v>916.85299999999995</v>
      </c>
    </row>
    <row r="119" spans="1:2">
      <c r="A119" s="6">
        <v>911.74599999999998</v>
      </c>
      <c r="B119" s="6">
        <v>963.42600000000004</v>
      </c>
    </row>
    <row r="120" spans="1:2">
      <c r="A120" s="6">
        <v>933.91700000000003</v>
      </c>
      <c r="B120" s="6">
        <v>770.66</v>
      </c>
    </row>
    <row r="121" spans="1:2">
      <c r="A121" s="6">
        <v>879.29700000000003</v>
      </c>
      <c r="B121" s="6">
        <v>742.06399999999996</v>
      </c>
    </row>
    <row r="122" spans="1:2">
      <c r="A122" s="6">
        <v>931.529</v>
      </c>
      <c r="B122" s="6">
        <v>606.57000000000005</v>
      </c>
    </row>
    <row r="123" spans="1:2">
      <c r="A123" s="6">
        <v>951.49900000000002</v>
      </c>
      <c r="B123" s="6">
        <v>745.13499999999999</v>
      </c>
    </row>
    <row r="124" spans="1:2">
      <c r="A124" s="6">
        <v>1029.4069999999999</v>
      </c>
      <c r="B124" s="6">
        <v>1006.535</v>
      </c>
    </row>
    <row r="125" spans="1:2">
      <c r="A125" s="6">
        <v>1596.008</v>
      </c>
      <c r="B125" s="6">
        <v>691.77300000000002</v>
      </c>
    </row>
    <row r="126" spans="1:2">
      <c r="A126" s="6">
        <v>1592.75</v>
      </c>
      <c r="B126" s="6">
        <v>791.74400000000003</v>
      </c>
    </row>
    <row r="127" spans="1:2">
      <c r="A127" s="6">
        <v>1541.7729999999999</v>
      </c>
      <c r="B127" s="6">
        <v>1013.011</v>
      </c>
    </row>
    <row r="128" spans="1:2">
      <c r="A128" s="6">
        <v>1732.078</v>
      </c>
      <c r="B128" s="6">
        <v>668.596</v>
      </c>
    </row>
    <row r="129" spans="1:2">
      <c r="A129" s="6">
        <v>2291.2089999999998</v>
      </c>
      <c r="B129" s="6">
        <v>891.94100000000003</v>
      </c>
    </row>
    <row r="130" spans="1:2">
      <c r="A130" s="6">
        <v>1838.645</v>
      </c>
      <c r="B130" s="6">
        <v>946.44500000000005</v>
      </c>
    </row>
    <row r="131" spans="1:2">
      <c r="A131" s="6">
        <v>1912.14</v>
      </c>
      <c r="B131" s="6">
        <v>948.86400000000003</v>
      </c>
    </row>
    <row r="132" spans="1:2">
      <c r="A132" s="6">
        <v>1936.3820000000001</v>
      </c>
      <c r="B132" s="6">
        <v>849.85799999999995</v>
      </c>
    </row>
    <row r="133" spans="1:2">
      <c r="A133" s="6">
        <v>2541.3229999999999</v>
      </c>
      <c r="B133" s="6">
        <v>747.50699999999995</v>
      </c>
    </row>
    <row r="134" spans="1:2">
      <c r="A134" s="6">
        <v>1967.2539999999999</v>
      </c>
      <c r="B134" s="6">
        <v>1024.376</v>
      </c>
    </row>
    <row r="135" spans="1:2">
      <c r="A135" s="6">
        <v>1173.7550000000001</v>
      </c>
      <c r="B135" s="6">
        <v>1107.202</v>
      </c>
    </row>
    <row r="136" spans="1:2">
      <c r="A136" s="6">
        <v>1478.087</v>
      </c>
      <c r="B136" s="6">
        <v>1507.8430000000001</v>
      </c>
    </row>
    <row r="137" spans="1:2">
      <c r="A137" s="6">
        <v>1586.9110000000001</v>
      </c>
      <c r="B137" s="6">
        <v>1037.5070000000001</v>
      </c>
    </row>
    <row r="138" spans="1:2">
      <c r="A138" s="6">
        <v>1886.4880000000001</v>
      </c>
      <c r="B138" s="6">
        <v>827.971</v>
      </c>
    </row>
    <row r="139" spans="1:2">
      <c r="A139" s="6">
        <v>2159.9540000000002</v>
      </c>
      <c r="B139" s="6">
        <v>1155.9290000000001</v>
      </c>
    </row>
    <row r="140" spans="1:2">
      <c r="A140" s="6">
        <v>1576.002</v>
      </c>
      <c r="B140" s="6">
        <v>1149.924</v>
      </c>
    </row>
    <row r="141" spans="1:2">
      <c r="A141" s="6">
        <v>1572.8889999999999</v>
      </c>
      <c r="B141" s="6">
        <v>963.77099999999996</v>
      </c>
    </row>
    <row r="142" spans="1:2">
      <c r="A142" s="6">
        <v>1577.643</v>
      </c>
      <c r="B142" s="6">
        <v>1168.8030000000001</v>
      </c>
    </row>
    <row r="143" spans="1:2">
      <c r="A143" s="6">
        <v>1447.9590000000001</v>
      </c>
      <c r="B143" s="6">
        <v>1318.1079999999999</v>
      </c>
    </row>
    <row r="144" spans="1:2">
      <c r="A144" s="6">
        <v>1382.7260000000001</v>
      </c>
      <c r="B144" s="6">
        <v>1043.8219999999999</v>
      </c>
    </row>
    <row r="145" spans="1:2">
      <c r="A145" s="6">
        <v>1382.04</v>
      </c>
      <c r="B145" s="6">
        <v>1083.328</v>
      </c>
    </row>
    <row r="146" spans="1:2">
      <c r="A146" s="6">
        <v>1677.261</v>
      </c>
      <c r="B146" s="6">
        <v>1370.356</v>
      </c>
    </row>
    <row r="147" spans="1:2">
      <c r="A147" s="6">
        <v>2080.1619999999998</v>
      </c>
      <c r="B147" s="6">
        <v>1223.885</v>
      </c>
    </row>
    <row r="148" spans="1:2">
      <c r="A148" s="6">
        <v>1720.9770000000001</v>
      </c>
      <c r="B148" s="6">
        <v>1386.597</v>
      </c>
    </row>
    <row r="149" spans="1:2">
      <c r="A149" s="6">
        <v>2490.1970000000001</v>
      </c>
      <c r="B149" s="6">
        <v>1809.6020000000001</v>
      </c>
    </row>
    <row r="150" spans="1:2">
      <c r="A150" s="6">
        <v>1801.5139999999999</v>
      </c>
      <c r="B150" s="6">
        <v>2206.3670000000002</v>
      </c>
    </row>
    <row r="151" spans="1:2">
      <c r="A151" s="6">
        <v>1527.9549999999999</v>
      </c>
      <c r="B151" s="6">
        <v>1786.43</v>
      </c>
    </row>
    <row r="152" spans="1:2">
      <c r="A152" s="6">
        <v>1954.9649999999999</v>
      </c>
      <c r="B152" s="6">
        <v>1671.681</v>
      </c>
    </row>
    <row r="153" spans="1:2">
      <c r="A153" s="6">
        <v>2192.0909999999999</v>
      </c>
      <c r="B153" s="6">
        <v>1687.5609999999999</v>
      </c>
    </row>
    <row r="154" spans="1:2">
      <c r="A154" s="6">
        <v>1930.838</v>
      </c>
      <c r="B154" s="6">
        <v>1703.329</v>
      </c>
    </row>
    <row r="155" spans="1:2">
      <c r="A155" s="6">
        <v>2141.8969999999999</v>
      </c>
      <c r="B155" s="6">
        <v>1795.539</v>
      </c>
    </row>
    <row r="156" spans="1:2">
      <c r="A156" s="6">
        <v>2293.1779999999999</v>
      </c>
      <c r="B156" s="6">
        <v>1471.029</v>
      </c>
    </row>
    <row r="157" spans="1:2">
      <c r="A157" s="6">
        <v>2022.5730000000001</v>
      </c>
      <c r="B157" s="6">
        <v>1629.8989999999999</v>
      </c>
    </row>
    <row r="158" spans="1:2">
      <c r="A158" s="6">
        <v>1949.3389999999999</v>
      </c>
      <c r="B158" s="6">
        <v>1366.646</v>
      </c>
    </row>
    <row r="159" spans="1:2">
      <c r="A159" s="6">
        <v>1926.079</v>
      </c>
      <c r="B159" s="6">
        <v>1472.951</v>
      </c>
    </row>
    <row r="160" spans="1:2">
      <c r="A160" s="6">
        <v>2474.011</v>
      </c>
      <c r="B160" s="6">
        <v>1450.7840000000001</v>
      </c>
    </row>
    <row r="161" spans="1:2">
      <c r="A161" s="6">
        <v>1872.194</v>
      </c>
      <c r="B161" s="6">
        <v>1578.7840000000001</v>
      </c>
    </row>
    <row r="162" spans="1:2">
      <c r="A162" s="6">
        <v>1447.1659999999999</v>
      </c>
      <c r="B162" s="6">
        <v>1603.501</v>
      </c>
    </row>
    <row r="163" spans="1:2">
      <c r="A163" s="6">
        <v>1317.4549999999999</v>
      </c>
      <c r="B163" s="6">
        <v>1834.1980000000001</v>
      </c>
    </row>
    <row r="164" spans="1:2">
      <c r="A164" s="6">
        <v>1467.3150000000001</v>
      </c>
      <c r="B164" s="6">
        <v>1896.7840000000001</v>
      </c>
    </row>
    <row r="165" spans="1:2">
      <c r="A165" s="6">
        <v>1614.3969999999999</v>
      </c>
      <c r="B165" s="6">
        <v>2030.319</v>
      </c>
    </row>
    <row r="166" spans="1:2">
      <c r="A166" s="6">
        <v>1430.2090000000001</v>
      </c>
      <c r="B166" s="6">
        <v>1457.7339999999999</v>
      </c>
    </row>
    <row r="167" spans="1:2">
      <c r="A167" s="6">
        <v>1138.7829999999999</v>
      </c>
      <c r="B167" s="6">
        <v>1332.403</v>
      </c>
    </row>
    <row r="168" spans="1:2">
      <c r="A168" s="6">
        <v>1084.829</v>
      </c>
      <c r="B168" s="6">
        <v>1495.213</v>
      </c>
    </row>
    <row r="169" spans="1:2">
      <c r="A169" s="6">
        <v>1124.1030000000001</v>
      </c>
      <c r="B169" s="6">
        <v>1792.11</v>
      </c>
    </row>
    <row r="170" spans="1:2">
      <c r="A170" s="6">
        <v>1221.77</v>
      </c>
      <c r="B170" s="6">
        <v>1396.498</v>
      </c>
    </row>
    <row r="171" spans="1:2">
      <c r="A171" s="6">
        <v>927.42</v>
      </c>
      <c r="B171" s="6">
        <v>1626.748</v>
      </c>
    </row>
    <row r="172" spans="1:2">
      <c r="A172" s="6">
        <v>987.66200000000003</v>
      </c>
      <c r="B172" s="6">
        <v>1558.8510000000001</v>
      </c>
    </row>
    <row r="173" spans="1:2">
      <c r="A173" s="6">
        <v>1387.807</v>
      </c>
      <c r="B173" s="6">
        <v>1582.4169999999999</v>
      </c>
    </row>
    <row r="174" spans="1:2">
      <c r="A174" s="6">
        <v>1699.472</v>
      </c>
      <c r="B174" s="6">
        <v>1718.6980000000001</v>
      </c>
    </row>
    <row r="175" spans="1:2">
      <c r="A175" s="6">
        <v>1455.06</v>
      </c>
      <c r="B175" s="6">
        <v>1345.567</v>
      </c>
    </row>
    <row r="176" spans="1:2">
      <c r="A176" s="6">
        <v>1517.087</v>
      </c>
      <c r="B176" s="6">
        <v>882.91300000000001</v>
      </c>
    </row>
    <row r="177" spans="1:2">
      <c r="A177" s="6">
        <v>1438.924</v>
      </c>
      <c r="B177" s="6">
        <v>1187.4179999999999</v>
      </c>
    </row>
    <row r="178" spans="1:2">
      <c r="A178" s="6">
        <v>1344.681</v>
      </c>
      <c r="B178" s="6">
        <v>1111.7049999999999</v>
      </c>
    </row>
    <row r="179" spans="1:2">
      <c r="A179" s="6">
        <v>1580.38</v>
      </c>
      <c r="B179" s="6">
        <v>1134.3510000000001</v>
      </c>
    </row>
    <row r="180" spans="1:2">
      <c r="A180" s="6">
        <v>1179.857</v>
      </c>
      <c r="B180" s="6">
        <v>1218.519</v>
      </c>
    </row>
    <row r="181" spans="1:2">
      <c r="A181" s="6">
        <v>1232.2660000000001</v>
      </c>
      <c r="B181" s="6">
        <v>959.88900000000001</v>
      </c>
    </row>
    <row r="182" spans="1:2">
      <c r="A182" s="6">
        <v>1457.951</v>
      </c>
      <c r="B182" s="6">
        <v>890.13699999999994</v>
      </c>
    </row>
    <row r="183" spans="1:2">
      <c r="A183" s="6">
        <v>1233.905</v>
      </c>
      <c r="B183" s="6">
        <v>893.88499999999999</v>
      </c>
    </row>
    <row r="184" spans="1:2">
      <c r="A184" s="6">
        <v>1718.9929999999999</v>
      </c>
      <c r="B184" s="6">
        <v>1073.8510000000001</v>
      </c>
    </row>
    <row r="185" spans="1:2">
      <c r="A185" s="6">
        <v>1772.1510000000001</v>
      </c>
      <c r="B185" s="6">
        <v>1047.2739999999999</v>
      </c>
    </row>
    <row r="186" spans="1:2">
      <c r="A186" s="6">
        <v>1380.52</v>
      </c>
      <c r="B186" s="6">
        <v>832.53200000000004</v>
      </c>
    </row>
    <row r="187" spans="1:2">
      <c r="A187" s="6">
        <v>1331.3140000000001</v>
      </c>
      <c r="B187" s="6">
        <v>1029.3040000000001</v>
      </c>
    </row>
    <row r="188" spans="1:2">
      <c r="A188" s="6">
        <v>1370.1980000000001</v>
      </c>
      <c r="B188" s="6">
        <v>870.58900000000006</v>
      </c>
    </row>
    <row r="189" spans="1:2">
      <c r="A189" s="6">
        <v>1618.7429999999999</v>
      </c>
      <c r="B189" s="6">
        <v>1954.37</v>
      </c>
    </row>
    <row r="190" spans="1:2">
      <c r="A190" s="6">
        <v>1470.819</v>
      </c>
      <c r="B190" s="6">
        <v>1679.1</v>
      </c>
    </row>
    <row r="191" spans="1:2">
      <c r="A191" s="6">
        <v>1409.704</v>
      </c>
      <c r="B191" s="6">
        <v>1311.6420000000001</v>
      </c>
    </row>
    <row r="192" spans="1:2">
      <c r="A192" s="6">
        <v>1067.8710000000001</v>
      </c>
      <c r="B192" s="6">
        <v>1282.0889999999999</v>
      </c>
    </row>
    <row r="193" spans="1:2">
      <c r="A193" s="6">
        <v>1250.4000000000001</v>
      </c>
      <c r="B193" s="6">
        <v>945.17700000000002</v>
      </c>
    </row>
    <row r="194" spans="1:2">
      <c r="A194" s="6">
        <v>1267.127</v>
      </c>
      <c r="B194" s="6">
        <v>940.76</v>
      </c>
    </row>
    <row r="195" spans="1:2">
      <c r="A195" s="6">
        <v>1276.7059999999999</v>
      </c>
      <c r="B195" s="6">
        <v>1144.606</v>
      </c>
    </row>
    <row r="196" spans="1:2">
      <c r="A196" s="6">
        <v>1844.5920000000001</v>
      </c>
      <c r="B196" s="6">
        <v>1445.37</v>
      </c>
    </row>
    <row r="197" spans="1:2">
      <c r="A197" s="6">
        <v>1566.3240000000001</v>
      </c>
      <c r="B197" s="6">
        <v>1246.867</v>
      </c>
    </row>
    <row r="198" spans="1:2">
      <c r="A198" s="6">
        <v>1385.992</v>
      </c>
      <c r="B198" s="6">
        <v>1546.9880000000001</v>
      </c>
    </row>
    <row r="199" spans="1:2">
      <c r="A199" s="6">
        <v>1893.7950000000001</v>
      </c>
      <c r="B199" s="6">
        <v>1298.481</v>
      </c>
    </row>
    <row r="200" spans="1:2">
      <c r="A200" s="6">
        <v>1776.65</v>
      </c>
      <c r="B200" s="6">
        <v>1174.7560000000001</v>
      </c>
    </row>
    <row r="201" spans="1:2">
      <c r="A201" s="6">
        <v>997.399</v>
      </c>
      <c r="B201" s="6">
        <v>1277.8019999999999</v>
      </c>
    </row>
    <row r="202" spans="1:2">
      <c r="A202" s="6">
        <v>1060.2460000000001</v>
      </c>
      <c r="B202" s="6">
        <v>1249.0740000000001</v>
      </c>
    </row>
    <row r="203" spans="1:2">
      <c r="A203" s="6">
        <v>1097.19</v>
      </c>
      <c r="B203" s="6">
        <v>1129.867</v>
      </c>
    </row>
    <row r="204" spans="1:2">
      <c r="A204" s="6">
        <v>995.48199999999997</v>
      </c>
      <c r="B204" s="6">
        <v>1348.268</v>
      </c>
    </row>
    <row r="205" spans="1:2">
      <c r="A205" s="6">
        <v>963.82299999999998</v>
      </c>
      <c r="B205" s="6">
        <v>1190.9549999999999</v>
      </c>
    </row>
    <row r="206" spans="1:2">
      <c r="A206" s="6">
        <v>1744.1759999999999</v>
      </c>
      <c r="B206" s="6">
        <v>2019.183</v>
      </c>
    </row>
    <row r="207" spans="1:2">
      <c r="A207" s="6">
        <v>2166.7240000000002</v>
      </c>
      <c r="B207" s="6">
        <v>2223.8049999999998</v>
      </c>
    </row>
    <row r="208" spans="1:2">
      <c r="A208" s="6">
        <v>1737.627</v>
      </c>
      <c r="B208" s="6">
        <v>2162.2579999999998</v>
      </c>
    </row>
    <row r="209" spans="1:2">
      <c r="A209" s="6">
        <v>1935.6759999999999</v>
      </c>
      <c r="B209" s="6">
        <v>2263.3609999999999</v>
      </c>
    </row>
    <row r="210" spans="1:2">
      <c r="A210" s="6">
        <v>1925.39</v>
      </c>
      <c r="B210" s="6">
        <v>2776.3829999999998</v>
      </c>
    </row>
    <row r="211" spans="1:2">
      <c r="A211" s="6">
        <v>2106.1260000000002</v>
      </c>
      <c r="B211" s="6">
        <v>1561.08</v>
      </c>
    </row>
    <row r="212" spans="1:2">
      <c r="A212" s="6">
        <v>2265.52</v>
      </c>
      <c r="B212" s="6">
        <v>1428.508</v>
      </c>
    </row>
    <row r="213" spans="1:2">
      <c r="A213" s="6">
        <v>2043.588</v>
      </c>
      <c r="B213" s="6">
        <v>1638.4649999999999</v>
      </c>
    </row>
    <row r="214" spans="1:2">
      <c r="A214" s="6">
        <v>1198.876</v>
      </c>
      <c r="B214" s="6">
        <v>1191.5650000000001</v>
      </c>
    </row>
    <row r="215" spans="1:2">
      <c r="A215" s="6">
        <v>1556.434</v>
      </c>
      <c r="B215" s="6">
        <v>1295.3620000000001</v>
      </c>
    </row>
    <row r="216" spans="1:2">
      <c r="A216" s="6">
        <v>1641.549</v>
      </c>
      <c r="B216" s="6">
        <v>1277.3900000000001</v>
      </c>
    </row>
    <row r="217" spans="1:2">
      <c r="A217" s="6">
        <v>2149.4259999999999</v>
      </c>
      <c r="B217" s="6">
        <v>1066.9559999999999</v>
      </c>
    </row>
    <row r="218" spans="1:2">
      <c r="A218" s="6">
        <v>2314.529</v>
      </c>
      <c r="B218" s="6">
        <v>1116.665</v>
      </c>
    </row>
    <row r="219" spans="1:2">
      <c r="A219" s="6">
        <v>1834.04</v>
      </c>
      <c r="B219" s="6">
        <v>1145.0319999999999</v>
      </c>
    </row>
    <row r="220" spans="1:2">
      <c r="A220" s="6">
        <v>1605.537</v>
      </c>
      <c r="B220" s="6">
        <v>1198.758</v>
      </c>
    </row>
    <row r="221" spans="1:2">
      <c r="A221" s="6">
        <v>1497.588</v>
      </c>
      <c r="B221" s="6">
        <v>1483.4949999999999</v>
      </c>
    </row>
    <row r="222" spans="1:2">
      <c r="A222" s="6">
        <v>1429.441</v>
      </c>
      <c r="B222" s="6">
        <v>836.86900000000003</v>
      </c>
    </row>
    <row r="223" spans="1:2">
      <c r="A223" s="6">
        <v>1281.114</v>
      </c>
      <c r="B223" s="6">
        <v>868.53099999999995</v>
      </c>
    </row>
    <row r="224" spans="1:2">
      <c r="A224" s="6">
        <v>1167.9490000000001</v>
      </c>
      <c r="B224" s="6">
        <v>977.52099999999996</v>
      </c>
    </row>
    <row r="225" spans="1:2">
      <c r="A225" s="6">
        <v>1139.732</v>
      </c>
      <c r="B225" s="6">
        <v>930.50800000000004</v>
      </c>
    </row>
    <row r="226" spans="1:2">
      <c r="A226" s="6">
        <v>1470.37</v>
      </c>
      <c r="B226" s="6">
        <v>1014.86</v>
      </c>
    </row>
    <row r="227" spans="1:2">
      <c r="A227" s="6">
        <v>1518.509</v>
      </c>
      <c r="B227" s="6">
        <v>956.70799999999997</v>
      </c>
    </row>
    <row r="228" spans="1:2">
      <c r="A228" s="6">
        <v>1158.83</v>
      </c>
      <c r="B228" s="6">
        <v>1005.349</v>
      </c>
    </row>
    <row r="229" spans="1:2">
      <c r="A229" s="6">
        <v>988.69799999999998</v>
      </c>
      <c r="B229" s="6">
        <v>1480.211</v>
      </c>
    </row>
    <row r="230" spans="1:2">
      <c r="A230" s="6">
        <v>1011.176</v>
      </c>
      <c r="B230" s="6">
        <v>1247.3030000000001</v>
      </c>
    </row>
    <row r="231" spans="1:2">
      <c r="A231" s="6">
        <v>1414.37</v>
      </c>
      <c r="B231" s="6">
        <v>1267.6199999999999</v>
      </c>
    </row>
    <row r="232" spans="1:2">
      <c r="A232" s="6">
        <v>1316.7940000000001</v>
      </c>
      <c r="B232" s="6">
        <v>1281.001</v>
      </c>
    </row>
    <row r="233" spans="1:2">
      <c r="A233" s="6">
        <v>1081.434</v>
      </c>
      <c r="B233" s="6">
        <v>1179.175</v>
      </c>
    </row>
    <row r="234" spans="1:2">
      <c r="A234" s="6">
        <v>1166.366</v>
      </c>
      <c r="B234" s="6">
        <v>2073.1770000000001</v>
      </c>
    </row>
    <row r="235" spans="1:2">
      <c r="A235" s="6">
        <v>930.96699999999998</v>
      </c>
      <c r="B235" s="6">
        <v>2411.6309999999999</v>
      </c>
    </row>
    <row r="236" spans="1:2">
      <c r="A236" s="6">
        <v>951.41300000000001</v>
      </c>
      <c r="B236" s="6">
        <v>2206.681</v>
      </c>
    </row>
    <row r="237" spans="1:2">
      <c r="A237" s="6">
        <v>1115.8340000000001</v>
      </c>
      <c r="B237" s="6">
        <v>2126.0320000000002</v>
      </c>
    </row>
    <row r="238" spans="1:2">
      <c r="A238" s="6">
        <v>1227.0139999999999</v>
      </c>
      <c r="B238" s="6">
        <v>2040.1769999999999</v>
      </c>
    </row>
    <row r="239" spans="1:2">
      <c r="A239" s="6">
        <v>954.09799999999996</v>
      </c>
      <c r="B239" s="6">
        <v>1755.864</v>
      </c>
    </row>
    <row r="240" spans="1:2">
      <c r="A240" s="6">
        <v>958.74099999999999</v>
      </c>
      <c r="B240" s="6">
        <v>1573.7639999999999</v>
      </c>
    </row>
    <row r="241" spans="1:2">
      <c r="A241" s="6">
        <v>1093.3689999999999</v>
      </c>
      <c r="B241" s="6">
        <v>1429.4939999999999</v>
      </c>
    </row>
    <row r="242" spans="1:2">
      <c r="A242" s="6">
        <v>938.32299999999998</v>
      </c>
      <c r="B242" s="6">
        <v>1757.057</v>
      </c>
    </row>
    <row r="243" spans="1:2">
      <c r="A243" s="6">
        <v>941.70799999999997</v>
      </c>
      <c r="B243" s="6">
        <v>1650.635</v>
      </c>
    </row>
    <row r="244" spans="1:2">
      <c r="A244" s="6">
        <v>1049.5619999999999</v>
      </c>
      <c r="B244" s="6">
        <v>1193.0139999999999</v>
      </c>
    </row>
    <row r="245" spans="1:2">
      <c r="A245" s="6">
        <v>1259.5309999999999</v>
      </c>
      <c r="B245" s="6">
        <v>1156.443</v>
      </c>
    </row>
    <row r="246" spans="1:2">
      <c r="A246" s="6">
        <v>1577.941</v>
      </c>
      <c r="B246" s="6">
        <v>1117.595</v>
      </c>
    </row>
    <row r="247" spans="1:2">
      <c r="A247" s="6">
        <v>1093.329</v>
      </c>
      <c r="B247" s="6">
        <v>1109.615</v>
      </c>
    </row>
    <row r="248" spans="1:2">
      <c r="A248" s="6">
        <v>1104.664</v>
      </c>
      <c r="B248" s="6">
        <v>1092.3520000000001</v>
      </c>
    </row>
    <row r="249" spans="1:2">
      <c r="A249" s="6">
        <v>1767.896</v>
      </c>
      <c r="B249" s="6">
        <v>1213.0519999999999</v>
      </c>
    </row>
    <row r="250" spans="1:2">
      <c r="A250" s="6">
        <v>1411.616</v>
      </c>
      <c r="B250" s="6">
        <v>1137.877</v>
      </c>
    </row>
    <row r="251" spans="1:2">
      <c r="A251" s="6">
        <v>1529.96</v>
      </c>
      <c r="B251" s="6">
        <v>1015.3630000000001</v>
      </c>
    </row>
    <row r="252" spans="1:2">
      <c r="A252" s="6">
        <v>832.89099999999996</v>
      </c>
      <c r="B252" s="6">
        <v>978.90200000000004</v>
      </c>
    </row>
    <row r="253" spans="1:2">
      <c r="A253" s="6">
        <v>1180.3910000000001</v>
      </c>
      <c r="B253" s="6">
        <v>1397.933</v>
      </c>
    </row>
    <row r="254" spans="1:2">
      <c r="A254" s="6">
        <v>1167.673</v>
      </c>
      <c r="B254" s="6">
        <v>1052.7190000000001</v>
      </c>
    </row>
    <row r="255" spans="1:2">
      <c r="A255" s="6">
        <v>1503.67</v>
      </c>
      <c r="B255" s="6">
        <v>822.42399999999998</v>
      </c>
    </row>
    <row r="256" spans="1:2">
      <c r="A256" s="6">
        <v>1441.2180000000001</v>
      </c>
      <c r="B256" s="6">
        <v>1048.502</v>
      </c>
    </row>
    <row r="257" spans="1:2">
      <c r="A257" s="6">
        <v>1687.39</v>
      </c>
      <c r="B257" s="6">
        <v>1039.8320000000001</v>
      </c>
    </row>
    <row r="258" spans="1:2">
      <c r="A258" s="6">
        <v>1916.4680000000001</v>
      </c>
      <c r="B258" s="6">
        <v>843.577</v>
      </c>
    </row>
    <row r="259" spans="1:2">
      <c r="A259" s="6">
        <v>1042.71</v>
      </c>
      <c r="B259" s="6">
        <v>985.63499999999999</v>
      </c>
    </row>
    <row r="260" spans="1:2">
      <c r="A260" s="6">
        <v>1346.462</v>
      </c>
      <c r="B260" s="6">
        <v>921.048</v>
      </c>
    </row>
    <row r="261" spans="1:2">
      <c r="A261" s="6">
        <v>1775.2919999999999</v>
      </c>
      <c r="B261" s="6">
        <v>1171.9269999999999</v>
      </c>
    </row>
    <row r="262" spans="1:2">
      <c r="A262" s="6">
        <v>2088.366</v>
      </c>
      <c r="B262" s="6">
        <v>1940.268</v>
      </c>
    </row>
    <row r="263" spans="1:2">
      <c r="A263" s="6">
        <v>924.11400000000003</v>
      </c>
      <c r="B263" s="6">
        <v>1667.078</v>
      </c>
    </row>
    <row r="264" spans="1:2">
      <c r="A264" s="6">
        <v>1251.8389999999999</v>
      </c>
      <c r="B264" s="6">
        <v>2492.9949999999999</v>
      </c>
    </row>
    <row r="265" spans="1:2">
      <c r="A265" s="6">
        <v>1377.6289999999999</v>
      </c>
      <c r="B265" s="6">
        <v>2305.712</v>
      </c>
    </row>
    <row r="266" spans="1:2">
      <c r="A266" s="6">
        <v>1421.7360000000001</v>
      </c>
      <c r="B266" s="6">
        <v>1142.5899999999999</v>
      </c>
    </row>
    <row r="267" spans="1:2">
      <c r="A267" s="6">
        <v>1851.5650000000001</v>
      </c>
      <c r="B267" s="6">
        <v>2016.5409999999999</v>
      </c>
    </row>
    <row r="268" spans="1:2">
      <c r="A268" s="6">
        <v>1765.77</v>
      </c>
      <c r="B268" s="6">
        <v>1422.289</v>
      </c>
    </row>
    <row r="269" spans="1:2">
      <c r="A269" s="6">
        <v>1806.5619999999999</v>
      </c>
      <c r="B269" s="6">
        <v>1798.828</v>
      </c>
    </row>
    <row r="270" spans="1:2">
      <c r="A270" s="6">
        <v>1673.191</v>
      </c>
      <c r="B270" s="6">
        <v>1960.2539999999999</v>
      </c>
    </row>
    <row r="271" spans="1:2">
      <c r="A271" s="6">
        <v>1679.461</v>
      </c>
      <c r="B271" s="6">
        <v>2381.049</v>
      </c>
    </row>
    <row r="272" spans="1:2">
      <c r="A272" s="6">
        <v>2074.2150000000001</v>
      </c>
      <c r="B272" s="6">
        <v>1267.671</v>
      </c>
    </row>
    <row r="273" spans="1:2">
      <c r="A273" s="6">
        <v>2225.9859999999999</v>
      </c>
      <c r="B273" s="6">
        <v>1209.492</v>
      </c>
    </row>
    <row r="274" spans="1:2">
      <c r="A274" s="6">
        <v>1598.143</v>
      </c>
      <c r="B274" s="6">
        <v>789.92499999999995</v>
      </c>
    </row>
    <row r="275" spans="1:2">
      <c r="A275" s="6">
        <v>1586.626</v>
      </c>
      <c r="B275" s="6">
        <v>607.85900000000004</v>
      </c>
    </row>
    <row r="276" spans="1:2">
      <c r="A276" s="6">
        <v>2276.1860000000001</v>
      </c>
      <c r="B276" s="6">
        <v>895.69899999999996</v>
      </c>
    </row>
    <row r="277" spans="1:2">
      <c r="A277" s="6">
        <v>1476.605</v>
      </c>
      <c r="B277" s="6">
        <v>944.36300000000006</v>
      </c>
    </row>
    <row r="278" spans="1:2">
      <c r="A278" s="6">
        <v>2433.7440000000001</v>
      </c>
      <c r="B278" s="6">
        <v>345.46499999999997</v>
      </c>
    </row>
    <row r="279" spans="1:2">
      <c r="A279" s="6">
        <v>1915.097</v>
      </c>
      <c r="B279" s="6">
        <v>473.48899999999998</v>
      </c>
    </row>
    <row r="280" spans="1:2">
      <c r="A280" s="6">
        <v>1440.172</v>
      </c>
      <c r="B280" s="6">
        <v>213.54599999999999</v>
      </c>
    </row>
    <row r="281" spans="1:2">
      <c r="A281" s="6">
        <v>1698.163</v>
      </c>
      <c r="B281" s="6">
        <v>303.86200000000002</v>
      </c>
    </row>
    <row r="282" spans="1:2">
      <c r="A282" s="6">
        <v>1697.789</v>
      </c>
      <c r="B282" s="6">
        <v>602.57500000000005</v>
      </c>
    </row>
    <row r="283" spans="1:2">
      <c r="A283" s="6">
        <v>1535.634</v>
      </c>
      <c r="B283" s="6">
        <v>232.857</v>
      </c>
    </row>
    <row r="284" spans="1:2">
      <c r="A284" s="6">
        <v>1942.731</v>
      </c>
      <c r="B284" s="6">
        <v>1.9E-2</v>
      </c>
    </row>
    <row r="285" spans="1:2">
      <c r="A285" s="6">
        <v>1415.0309999999999</v>
      </c>
      <c r="B285" s="6">
        <v>103.691</v>
      </c>
    </row>
    <row r="286" spans="1:2">
      <c r="A286" s="6">
        <v>1137.0840000000001</v>
      </c>
      <c r="B286" s="6">
        <v>-25.466000000000001</v>
      </c>
    </row>
    <row r="287" spans="1:2">
      <c r="A287" s="6">
        <v>1322.9079999999999</v>
      </c>
      <c r="B287" s="6">
        <v>170.261</v>
      </c>
    </row>
    <row r="288" spans="1:2">
      <c r="A288" s="6">
        <v>1205.6980000000001</v>
      </c>
      <c r="B288" s="6">
        <v>754.78700000000003</v>
      </c>
    </row>
    <row r="289" spans="1:2">
      <c r="A289" s="6">
        <v>1270.9259999999999</v>
      </c>
      <c r="B289" s="6">
        <v>642.23199999999997</v>
      </c>
    </row>
    <row r="290" spans="1:2">
      <c r="A290" s="6">
        <v>1065.079</v>
      </c>
      <c r="B290" s="6">
        <v>865.34500000000003</v>
      </c>
    </row>
    <row r="291" spans="1:2">
      <c r="A291" s="6">
        <v>751.25</v>
      </c>
      <c r="B291" s="6">
        <v>716.45799999999997</v>
      </c>
    </row>
    <row r="292" spans="1:2">
      <c r="A292" s="6">
        <v>715.46699999999998</v>
      </c>
      <c r="B292" s="6">
        <v>905.27800000000002</v>
      </c>
    </row>
    <row r="293" spans="1:2">
      <c r="A293" s="6">
        <v>817.45699999999999</v>
      </c>
      <c r="B293" s="6">
        <v>980.85500000000002</v>
      </c>
    </row>
    <row r="294" spans="1:2">
      <c r="A294" s="6">
        <v>1003.902</v>
      </c>
      <c r="B294" s="6">
        <v>752.52700000000004</v>
      </c>
    </row>
    <row r="295" spans="1:2">
      <c r="A295" s="6">
        <v>856.73099999999999</v>
      </c>
      <c r="B295" s="6">
        <v>795.09699999999998</v>
      </c>
    </row>
    <row r="296" spans="1:2">
      <c r="A296" s="6">
        <v>860.58799999999997</v>
      </c>
      <c r="B296" s="6">
        <v>949.77</v>
      </c>
    </row>
    <row r="297" spans="1:2">
      <c r="A297" s="6">
        <v>774.08600000000001</v>
      </c>
      <c r="B297" s="6">
        <v>772.97</v>
      </c>
    </row>
    <row r="298" spans="1:2">
      <c r="A298" s="6">
        <v>712.13</v>
      </c>
      <c r="B298" s="6">
        <v>734.13900000000001</v>
      </c>
    </row>
    <row r="299" spans="1:2">
      <c r="A299" s="6">
        <v>954.15200000000004</v>
      </c>
      <c r="B299" s="6">
        <v>1060.7739999999999</v>
      </c>
    </row>
    <row r="300" spans="1:2">
      <c r="A300" s="6">
        <v>893.423</v>
      </c>
      <c r="B300" s="6">
        <v>1370.8869999999999</v>
      </c>
    </row>
    <row r="301" spans="1:2">
      <c r="A301" s="6">
        <v>905.32899999999995</v>
      </c>
      <c r="B301" s="6">
        <v>934.51400000000001</v>
      </c>
    </row>
    <row r="302" spans="1:2">
      <c r="A302" s="6">
        <v>879.19</v>
      </c>
      <c r="B302" s="6">
        <v>998.00400000000002</v>
      </c>
    </row>
    <row r="303" spans="1:2">
      <c r="A303" s="6">
        <v>1061.2059999999999</v>
      </c>
      <c r="B303" s="6">
        <v>967.65800000000002</v>
      </c>
    </row>
    <row r="304" spans="1:2">
      <c r="A304" s="6">
        <v>1001.919</v>
      </c>
      <c r="B304" s="6">
        <v>933.91200000000003</v>
      </c>
    </row>
    <row r="305" spans="1:2">
      <c r="A305" s="6">
        <v>1348.4380000000001</v>
      </c>
      <c r="B305" s="6">
        <v>1152.6969999999999</v>
      </c>
    </row>
    <row r="306" spans="1:2">
      <c r="A306" s="6">
        <v>1305.431</v>
      </c>
      <c r="B306" s="6">
        <v>1646.837</v>
      </c>
    </row>
    <row r="307" spans="1:2">
      <c r="A307" s="6">
        <v>1443.067</v>
      </c>
      <c r="B307" s="6">
        <v>1243.8030000000001</v>
      </c>
    </row>
    <row r="308" spans="1:2">
      <c r="A308" s="6">
        <v>940.10299999999995</v>
      </c>
      <c r="B308" s="6">
        <v>1270.5029999999999</v>
      </c>
    </row>
    <row r="309" spans="1:2">
      <c r="A309" s="6">
        <v>1153.914</v>
      </c>
      <c r="B309" s="6">
        <v>1280.5350000000001</v>
      </c>
    </row>
    <row r="310" spans="1:2">
      <c r="A310" s="6">
        <v>1196.8889999999999</v>
      </c>
      <c r="B310" s="6">
        <v>1100.4559999999999</v>
      </c>
    </row>
    <row r="311" spans="1:2">
      <c r="A311" s="6">
        <v>1058.847</v>
      </c>
      <c r="B311" s="6">
        <v>1273.6559999999999</v>
      </c>
    </row>
    <row r="312" spans="1:2">
      <c r="A312" s="6">
        <v>1538.905</v>
      </c>
      <c r="B312" s="6">
        <v>1387.537</v>
      </c>
    </row>
    <row r="313" spans="1:2">
      <c r="A313" s="6">
        <v>1938.7670000000001</v>
      </c>
      <c r="B313" s="6">
        <v>1533.5409999999999</v>
      </c>
    </row>
    <row r="314" spans="1:2">
      <c r="A314" s="6">
        <v>1137.2049999999999</v>
      </c>
      <c r="B314" s="6">
        <v>1157.97</v>
      </c>
    </row>
    <row r="315" spans="1:2">
      <c r="A315" s="6">
        <v>1164.568</v>
      </c>
      <c r="B315" s="6">
        <v>1619.1579999999999</v>
      </c>
    </row>
    <row r="316" spans="1:2">
      <c r="A316" s="6">
        <v>1176.6500000000001</v>
      </c>
      <c r="B316" s="6">
        <v>1202.751</v>
      </c>
    </row>
    <row r="317" spans="1:2">
      <c r="A317" s="6">
        <v>1045</v>
      </c>
      <c r="B317" s="6">
        <v>1024.7470000000001</v>
      </c>
    </row>
    <row r="318" spans="1:2">
      <c r="A318" s="6">
        <v>1060.1500000000001</v>
      </c>
      <c r="B318" s="6">
        <v>1132.3599999999999</v>
      </c>
    </row>
    <row r="319" spans="1:2">
      <c r="A319" s="6">
        <v>1096.2809999999999</v>
      </c>
      <c r="B319" s="6">
        <v>1448.4860000000001</v>
      </c>
    </row>
    <row r="320" spans="1:2">
      <c r="A320" s="6">
        <v>1063.6220000000001</v>
      </c>
      <c r="B320" s="6">
        <v>1165.0930000000001</v>
      </c>
    </row>
    <row r="321" spans="1:2">
      <c r="A321" s="6">
        <v>1029.902</v>
      </c>
      <c r="B321" s="6">
        <v>1179.116</v>
      </c>
    </row>
    <row r="322" spans="1:2">
      <c r="A322" s="6">
        <v>1226.7429999999999</v>
      </c>
      <c r="B322" s="6">
        <v>954.31600000000003</v>
      </c>
    </row>
    <row r="323" spans="1:2">
      <c r="A323" s="6">
        <v>1102.1010000000001</v>
      </c>
      <c r="B323" s="6">
        <v>1307.4670000000001</v>
      </c>
    </row>
    <row r="324" spans="1:2">
      <c r="A324" s="6">
        <v>1232.278</v>
      </c>
      <c r="B324" s="6">
        <v>1604.817</v>
      </c>
    </row>
    <row r="325" spans="1:2">
      <c r="A325" s="6">
        <v>961.86300000000006</v>
      </c>
      <c r="B325" s="6">
        <v>1612.394</v>
      </c>
    </row>
    <row r="326" spans="1:2">
      <c r="A326" s="6">
        <v>1484.412</v>
      </c>
      <c r="B326" s="6">
        <v>1274.6130000000001</v>
      </c>
    </row>
    <row r="327" spans="1:2">
      <c r="A327" s="6">
        <v>1605.558</v>
      </c>
      <c r="B327" s="6">
        <v>1110.048</v>
      </c>
    </row>
    <row r="328" spans="1:2">
      <c r="A328" s="6">
        <v>1797.1559999999999</v>
      </c>
      <c r="B328" s="6">
        <v>1202.1890000000001</v>
      </c>
    </row>
    <row r="329" spans="1:2">
      <c r="A329" s="6">
        <v>1616.654</v>
      </c>
      <c r="B329" s="6">
        <v>1235.742</v>
      </c>
    </row>
    <row r="330" spans="1:2">
      <c r="A330" s="6">
        <v>1443.3330000000001</v>
      </c>
      <c r="B330" s="6">
        <v>1078.673</v>
      </c>
    </row>
    <row r="331" spans="1:2">
      <c r="A331" s="6">
        <v>1414.8240000000001</v>
      </c>
      <c r="B331" s="6">
        <v>1173.251</v>
      </c>
    </row>
    <row r="332" spans="1:2">
      <c r="A332" s="6">
        <v>1306.5</v>
      </c>
      <c r="B332" s="6">
        <v>1109.579</v>
      </c>
    </row>
    <row r="333" spans="1:2">
      <c r="A333" s="6">
        <v>1271.182</v>
      </c>
      <c r="B333" s="6">
        <v>1020.345</v>
      </c>
    </row>
    <row r="334" spans="1:2">
      <c r="A334" s="6">
        <v>1201.5</v>
      </c>
      <c r="B334" s="6">
        <v>903.15599999999995</v>
      </c>
    </row>
    <row r="335" spans="1:2">
      <c r="A335" s="6">
        <v>1221.097</v>
      </c>
      <c r="B335" s="6">
        <v>773.70299999999997</v>
      </c>
    </row>
    <row r="336" spans="1:2">
      <c r="A336" s="6">
        <v>1534.0909999999999</v>
      </c>
      <c r="B336" s="6">
        <v>945.14800000000002</v>
      </c>
    </row>
    <row r="337" spans="1:2">
      <c r="A337" s="6">
        <v>1305.182</v>
      </c>
      <c r="B337" s="6">
        <v>829.29499999999996</v>
      </c>
    </row>
    <row r="338" spans="1:2">
      <c r="A338" s="6">
        <v>1170.7329999999999</v>
      </c>
      <c r="B338" s="6">
        <v>1098.202</v>
      </c>
    </row>
    <row r="339" spans="1:2">
      <c r="A339" s="6">
        <v>1073.4770000000001</v>
      </c>
      <c r="B339" s="6">
        <v>971.37400000000002</v>
      </c>
    </row>
    <row r="340" spans="1:2">
      <c r="A340" s="6">
        <v>1218.865</v>
      </c>
      <c r="B340" s="6">
        <v>1256.751</v>
      </c>
    </row>
    <row r="341" spans="1:2">
      <c r="A341" s="6">
        <v>1187.038</v>
      </c>
      <c r="B341" s="6">
        <v>1213.748</v>
      </c>
    </row>
    <row r="342" spans="1:2">
      <c r="A342" s="6">
        <v>1361.617</v>
      </c>
      <c r="B342" s="6">
        <v>1179.9970000000001</v>
      </c>
    </row>
    <row r="343" spans="1:2">
      <c r="A343" s="6">
        <v>1080.75</v>
      </c>
      <c r="B343" s="6">
        <v>985.029</v>
      </c>
    </row>
    <row r="344" spans="1:2">
      <c r="A344" s="6">
        <v>1550.2829999999999</v>
      </c>
      <c r="B344" s="6">
        <v>1043.538</v>
      </c>
    </row>
    <row r="345" spans="1:2">
      <c r="A345" s="6">
        <v>1412.702</v>
      </c>
      <c r="B345" s="6">
        <v>1139.4770000000001</v>
      </c>
    </row>
    <row r="346" spans="1:2">
      <c r="A346" s="6">
        <v>2230.518</v>
      </c>
      <c r="B346" s="6">
        <v>1497.454</v>
      </c>
    </row>
    <row r="347" spans="1:2">
      <c r="A347" s="6">
        <v>1898.508</v>
      </c>
      <c r="B347" s="6">
        <v>2999.3670000000002</v>
      </c>
    </row>
    <row r="348" spans="1:2">
      <c r="A348" s="6">
        <v>2039.759</v>
      </c>
      <c r="B348" s="6">
        <v>3147.9540000000002</v>
      </c>
    </row>
    <row r="349" spans="1:2">
      <c r="A349" s="6">
        <v>2650.08</v>
      </c>
      <c r="B349" s="6">
        <v>2765.3009999999999</v>
      </c>
    </row>
    <row r="350" spans="1:2">
      <c r="A350" s="6">
        <v>2193.2310000000002</v>
      </c>
      <c r="B350" s="6">
        <v>2925.692</v>
      </c>
    </row>
    <row r="351" spans="1:2">
      <c r="A351" s="6">
        <v>2162.4560000000001</v>
      </c>
      <c r="B351" s="6">
        <v>2353.797</v>
      </c>
    </row>
    <row r="352" spans="1:2">
      <c r="A352" s="6">
        <v>2447.0949999999998</v>
      </c>
      <c r="B352" s="6">
        <v>2126.5880000000002</v>
      </c>
    </row>
    <row r="353" spans="1:2">
      <c r="A353" s="6">
        <v>2404.8069999999998</v>
      </c>
      <c r="B353" s="6">
        <v>2355.7840000000001</v>
      </c>
    </row>
    <row r="354" spans="1:2">
      <c r="A354" s="6">
        <v>2634.3209999999999</v>
      </c>
      <c r="B354" s="6">
        <v>2051.6089999999999</v>
      </c>
    </row>
    <row r="355" spans="1:2">
      <c r="A355" s="6">
        <v>2897.8449999999998</v>
      </c>
      <c r="B355" s="6">
        <v>1459.53</v>
      </c>
    </row>
    <row r="356" spans="1:2">
      <c r="A356" s="6">
        <v>2892.3449999999998</v>
      </c>
      <c r="B356" s="6">
        <v>1332.2139999999999</v>
      </c>
    </row>
    <row r="357" spans="1:2">
      <c r="A357" s="6">
        <v>2486.6509999999998</v>
      </c>
      <c r="B357" s="6">
        <v>913.74300000000005</v>
      </c>
    </row>
    <row r="358" spans="1:2">
      <c r="A358" s="6">
        <v>2422.3310000000001</v>
      </c>
      <c r="B358" s="6">
        <v>1013.784</v>
      </c>
    </row>
    <row r="359" spans="1:2">
      <c r="A359" s="6">
        <v>2883.3220000000001</v>
      </c>
      <c r="B359" s="6">
        <v>995.61699999999996</v>
      </c>
    </row>
    <row r="360" spans="1:2">
      <c r="A360" s="6">
        <v>2400.0120000000002</v>
      </c>
      <c r="B360" s="6">
        <v>1166.346</v>
      </c>
    </row>
    <row r="361" spans="1:2">
      <c r="A361" s="6">
        <v>2413.1959999999999</v>
      </c>
      <c r="B361" s="6">
        <v>1117.2950000000001</v>
      </c>
    </row>
    <row r="362" spans="1:2">
      <c r="A362" s="6">
        <v>1895.367</v>
      </c>
      <c r="B362" s="6">
        <v>1478.5930000000001</v>
      </c>
    </row>
    <row r="363" spans="1:2">
      <c r="A363" s="6">
        <v>1884.4680000000001</v>
      </c>
      <c r="B363" s="6">
        <v>1138.9110000000001</v>
      </c>
    </row>
    <row r="364" spans="1:2">
      <c r="A364" s="6">
        <v>1935.1389999999999</v>
      </c>
      <c r="B364" s="6">
        <v>1277.95</v>
      </c>
    </row>
    <row r="365" spans="1:2">
      <c r="A365" s="6">
        <v>2388.3829999999998</v>
      </c>
      <c r="B365" s="6">
        <v>1328.2190000000001</v>
      </c>
    </row>
    <row r="366" spans="1:2">
      <c r="A366" s="6">
        <v>2002.787</v>
      </c>
      <c r="B366" s="6">
        <v>1368.6220000000001</v>
      </c>
    </row>
    <row r="367" spans="1:2">
      <c r="A367" s="6">
        <v>2497.8159999999998</v>
      </c>
      <c r="B367" s="6">
        <v>1221.624</v>
      </c>
    </row>
    <row r="368" spans="1:2">
      <c r="A368" s="6">
        <v>2479.6729999999998</v>
      </c>
      <c r="B368" s="6">
        <v>950.04399999999998</v>
      </c>
    </row>
    <row r="369" spans="1:2">
      <c r="A369" s="6">
        <v>1782.4880000000001</v>
      </c>
      <c r="B369" s="6">
        <v>1159.0340000000001</v>
      </c>
    </row>
    <row r="370" spans="1:2">
      <c r="A370" s="6">
        <v>1778.58</v>
      </c>
      <c r="B370" s="6">
        <v>1176.2190000000001</v>
      </c>
    </row>
    <row r="371" spans="1:2">
      <c r="A371" s="6">
        <v>1940.6389999999999</v>
      </c>
      <c r="B371" s="6">
        <v>1137.991</v>
      </c>
    </row>
    <row r="372" spans="1:2">
      <c r="A372" s="6">
        <v>1873.999</v>
      </c>
      <c r="B372" s="6">
        <v>1432.7239999999999</v>
      </c>
    </row>
    <row r="373" spans="1:2">
      <c r="A373" s="6">
        <v>1498.7270000000001</v>
      </c>
      <c r="B373" s="6">
        <v>1366.357</v>
      </c>
    </row>
    <row r="374" spans="1:2">
      <c r="A374" s="6">
        <v>1308.845</v>
      </c>
      <c r="B374" s="6">
        <v>1708.367</v>
      </c>
    </row>
    <row r="375" spans="1:2">
      <c r="A375" s="6">
        <v>1127.845</v>
      </c>
      <c r="B375" s="6">
        <v>1228.117</v>
      </c>
    </row>
    <row r="376" spans="1:2">
      <c r="A376" s="6">
        <v>912.61860000000001</v>
      </c>
      <c r="B376" s="6">
        <v>1323.848</v>
      </c>
    </row>
    <row r="377" spans="1:2">
      <c r="A377" s="6">
        <v>1666.8</v>
      </c>
      <c r="B377" s="6">
        <v>1336.3910000000001</v>
      </c>
    </row>
    <row r="378" spans="1:2">
      <c r="A378" s="6">
        <v>2212.3539999999998</v>
      </c>
      <c r="B378" s="6">
        <v>1213.8879999999999</v>
      </c>
    </row>
    <row r="379" spans="1:2">
      <c r="A379" s="6">
        <v>1871.837</v>
      </c>
      <c r="B379" s="6">
        <v>1256.0139999999999</v>
      </c>
    </row>
    <row r="380" spans="1:2">
      <c r="A380" s="6">
        <v>2358.6889999999999</v>
      </c>
      <c r="B380" s="6">
        <v>1071.6880000000001</v>
      </c>
    </row>
    <row r="381" spans="1:2">
      <c r="A381" s="6">
        <v>2243.433</v>
      </c>
      <c r="B381" s="6">
        <v>1079.268</v>
      </c>
    </row>
    <row r="382" spans="1:2">
      <c r="A382" s="6">
        <v>2285.8000000000002</v>
      </c>
      <c r="B382" s="6">
        <v>1226.405</v>
      </c>
    </row>
    <row r="383" spans="1:2">
      <c r="A383" s="6">
        <v>2075.8159999999998</v>
      </c>
      <c r="B383" s="6">
        <v>1144.671</v>
      </c>
    </row>
    <row r="384" spans="1:2">
      <c r="A384" s="6">
        <v>2130.5810000000001</v>
      </c>
      <c r="B384" s="6">
        <v>907.57</v>
      </c>
    </row>
    <row r="385" spans="1:2">
      <c r="A385" s="6">
        <v>1993.213</v>
      </c>
      <c r="B385" s="6">
        <v>858.84199999999998</v>
      </c>
    </row>
    <row r="386" spans="1:2">
      <c r="A386" s="6">
        <v>1627.3440000000001</v>
      </c>
      <c r="B386" s="6">
        <v>854.44899999999996</v>
      </c>
    </row>
    <row r="387" spans="1:2">
      <c r="A387" s="6">
        <v>1565.7170000000001</v>
      </c>
      <c r="B387" s="6">
        <v>1011.302</v>
      </c>
    </row>
    <row r="388" spans="1:2">
      <c r="A388" s="6">
        <v>1554.3240000000001</v>
      </c>
      <c r="B388" s="6">
        <v>825.83399999999995</v>
      </c>
    </row>
    <row r="389" spans="1:2">
      <c r="A389" s="6">
        <v>1803.203</v>
      </c>
      <c r="B389" s="6">
        <v>1113.6659999999999</v>
      </c>
    </row>
    <row r="390" spans="1:2">
      <c r="A390" s="6">
        <v>1495.8889999999999</v>
      </c>
      <c r="B390" s="6">
        <v>1352.3989999999999</v>
      </c>
    </row>
    <row r="391" spans="1:2">
      <c r="A391" s="6">
        <v>1086.252</v>
      </c>
      <c r="B391" s="6">
        <v>1358.4749999999999</v>
      </c>
    </row>
    <row r="392" spans="1:2">
      <c r="A392" s="6">
        <v>1214.4590000000001</v>
      </c>
      <c r="B392" s="6">
        <v>1352.1079999999999</v>
      </c>
    </row>
    <row r="393" spans="1:2">
      <c r="A393" s="6">
        <v>1081.5</v>
      </c>
      <c r="B393" s="6">
        <v>1089.49</v>
      </c>
    </row>
    <row r="394" spans="1:2">
      <c r="A394" s="6">
        <v>1073.604</v>
      </c>
      <c r="B394" s="6">
        <v>1244.0730000000001</v>
      </c>
    </row>
    <row r="395" spans="1:2">
      <c r="A395" s="6">
        <v>1389.49</v>
      </c>
      <c r="B395" s="6">
        <v>1556.44</v>
      </c>
    </row>
    <row r="396" spans="1:2">
      <c r="A396" s="6">
        <v>2539.1750000000002</v>
      </c>
      <c r="B396" s="6">
        <v>1345.0239999999999</v>
      </c>
    </row>
    <row r="397" spans="1:2">
      <c r="A397" s="6">
        <v>2884.915</v>
      </c>
      <c r="B397" s="6">
        <v>1241.761</v>
      </c>
    </row>
    <row r="398" spans="1:2">
      <c r="A398" s="6">
        <v>1485.271</v>
      </c>
      <c r="B398" s="6">
        <v>1177.5889999999999</v>
      </c>
    </row>
    <row r="399" spans="1:2">
      <c r="A399" s="6">
        <v>4057.9470000000001</v>
      </c>
      <c r="B399" s="6">
        <v>1125.059</v>
      </c>
    </row>
    <row r="400" spans="1:2">
      <c r="A400" s="6">
        <v>1667.9079999999999</v>
      </c>
      <c r="B400" s="6">
        <v>1024.704</v>
      </c>
    </row>
    <row r="401" spans="1:2">
      <c r="A401" s="6">
        <v>1643.557</v>
      </c>
      <c r="B401" s="6">
        <v>1296.502</v>
      </c>
    </row>
    <row r="402" spans="1:2">
      <c r="A402" s="6">
        <v>1398.347</v>
      </c>
      <c r="B402" s="6">
        <v>1055.9829999999999</v>
      </c>
    </row>
    <row r="403" spans="1:2">
      <c r="A403" s="6">
        <v>1228.29</v>
      </c>
      <c r="B403" s="6">
        <v>1128.115</v>
      </c>
    </row>
    <row r="404" spans="1:2">
      <c r="A404" s="6">
        <v>1306.8309999999999</v>
      </c>
      <c r="B404" s="6">
        <v>1085.173</v>
      </c>
    </row>
    <row r="405" spans="1:2">
      <c r="A405" s="6">
        <v>1242.133</v>
      </c>
      <c r="B405" s="6">
        <v>1385.24</v>
      </c>
    </row>
    <row r="406" spans="1:2">
      <c r="A406" s="6">
        <v>1077.9090000000001</v>
      </c>
      <c r="B406" s="6">
        <v>1243.25</v>
      </c>
    </row>
    <row r="407" spans="1:2">
      <c r="A407" s="6">
        <v>1017.086</v>
      </c>
      <c r="B407" s="6">
        <v>1079.883</v>
      </c>
    </row>
    <row r="408" spans="1:2">
      <c r="A408" s="6">
        <v>1078.0329999999999</v>
      </c>
      <c r="B408" s="6">
        <v>1015.501</v>
      </c>
    </row>
    <row r="409" spans="1:2">
      <c r="A409" s="6">
        <v>1011.357</v>
      </c>
      <c r="B409" s="6">
        <v>989.81500000000005</v>
      </c>
    </row>
    <row r="410" spans="1:2">
      <c r="A410" s="6">
        <v>1156.5309999999999</v>
      </c>
      <c r="B410" s="6">
        <v>745.02099999999996</v>
      </c>
    </row>
    <row r="411" spans="1:2">
      <c r="A411" s="6">
        <v>1137.095</v>
      </c>
      <c r="B411" s="6">
        <v>777.90200000000004</v>
      </c>
    </row>
    <row r="412" spans="1:2">
      <c r="A412" s="6">
        <v>881.96100000000001</v>
      </c>
      <c r="B412" s="6">
        <v>701.74800000000005</v>
      </c>
    </row>
    <row r="413" spans="1:2">
      <c r="A413" s="6">
        <v>922.77300000000002</v>
      </c>
      <c r="B413" s="6">
        <v>566.11300000000006</v>
      </c>
    </row>
    <row r="414" spans="1:2">
      <c r="A414" s="6">
        <v>1226.4770000000001</v>
      </c>
      <c r="B414" s="6">
        <v>439.80799999999999</v>
      </c>
    </row>
    <row r="415" spans="1:2">
      <c r="A415" s="6">
        <v>991.03399999999999</v>
      </c>
      <c r="B415" s="6">
        <v>452.43599999999998</v>
      </c>
    </row>
    <row r="416" spans="1:2">
      <c r="A416" s="6">
        <v>1031.27</v>
      </c>
      <c r="B416" s="6">
        <v>555.29300000000001</v>
      </c>
    </row>
    <row r="417" spans="1:2">
      <c r="A417" s="6">
        <v>993.6</v>
      </c>
      <c r="B417" s="6">
        <v>522.66700000000003</v>
      </c>
    </row>
    <row r="418" spans="1:2">
      <c r="A418" s="6">
        <v>943.13300000000004</v>
      </c>
      <c r="B418" s="6">
        <v>552.38400000000001</v>
      </c>
    </row>
    <row r="419" spans="1:2">
      <c r="A419" s="6">
        <v>1103.672</v>
      </c>
      <c r="B419" s="6">
        <v>475.60500000000002</v>
      </c>
    </row>
    <row r="420" spans="1:2">
      <c r="A420" s="6">
        <v>1013.514</v>
      </c>
      <c r="B420" s="6">
        <v>2710.0340000000001</v>
      </c>
    </row>
    <row r="421" spans="1:2">
      <c r="A421" s="6">
        <v>1536.5</v>
      </c>
      <c r="B421" s="6">
        <v>3524.2339999999999</v>
      </c>
    </row>
    <row r="422" spans="1:2">
      <c r="A422" s="6">
        <v>1135.3530000000001</v>
      </c>
      <c r="B422" s="6">
        <v>3357.4969999999998</v>
      </c>
    </row>
    <row r="423" spans="1:2">
      <c r="A423" s="6">
        <v>800.93299999999999</v>
      </c>
      <c r="B423" s="6">
        <v>1884.83</v>
      </c>
    </row>
    <row r="424" spans="1:2">
      <c r="A424" s="6">
        <v>705.84299999999996</v>
      </c>
      <c r="B424" s="6">
        <v>2517.261</v>
      </c>
    </row>
    <row r="425" spans="1:2">
      <c r="A425" s="6">
        <v>779.7</v>
      </c>
      <c r="B425" s="6">
        <v>2131.873</v>
      </c>
    </row>
    <row r="426" spans="1:2">
      <c r="A426" s="6">
        <v>1016.942</v>
      </c>
      <c r="B426" s="6">
        <v>2553.2620000000002</v>
      </c>
    </row>
    <row r="427" spans="1:2">
      <c r="A427" s="6">
        <v>794.86699999999996</v>
      </c>
      <c r="B427" s="6">
        <v>2068.643</v>
      </c>
    </row>
    <row r="428" spans="1:2">
      <c r="A428" s="6">
        <v>703.71400000000006</v>
      </c>
      <c r="B428" s="6">
        <v>2290.3969999999999</v>
      </c>
    </row>
    <row r="429" spans="1:2">
      <c r="A429" s="6">
        <v>672.81700000000001</v>
      </c>
      <c r="B429" s="6">
        <v>2440.2249999999999</v>
      </c>
    </row>
    <row r="430" spans="1:2">
      <c r="A430" s="6">
        <v>827.32799999999997</v>
      </c>
      <c r="B430" s="6">
        <v>2036.9490000000001</v>
      </c>
    </row>
    <row r="431" spans="1:2">
      <c r="A431" s="6">
        <v>960.70500000000004</v>
      </c>
      <c r="B431" s="6">
        <v>2106.076</v>
      </c>
    </row>
    <row r="432" spans="1:2">
      <c r="A432" s="6">
        <v>665.21699999999998</v>
      </c>
      <c r="B432" s="6">
        <v>2639.163</v>
      </c>
    </row>
    <row r="433" spans="1:2">
      <c r="A433" s="6">
        <v>1923.1110000000001</v>
      </c>
      <c r="B433" s="6">
        <v>1926.538</v>
      </c>
    </row>
    <row r="434" spans="1:2">
      <c r="A434" s="6">
        <v>2203.4499999999998</v>
      </c>
      <c r="B434" s="6">
        <v>2926.683</v>
      </c>
    </row>
    <row r="435" spans="1:2">
      <c r="A435" s="6">
        <v>1652.088</v>
      </c>
      <c r="B435" s="6">
        <v>2414.643</v>
      </c>
    </row>
    <row r="436" spans="1:2">
      <c r="A436" s="6">
        <v>1539.433</v>
      </c>
      <c r="B436" s="6">
        <v>2357.886</v>
      </c>
    </row>
    <row r="437" spans="1:2">
      <c r="A437" s="6">
        <v>1692.4110000000001</v>
      </c>
      <c r="B437" s="6">
        <v>2213.9270000000001</v>
      </c>
    </row>
    <row r="438" spans="1:2">
      <c r="A438" s="6">
        <v>1817.1130000000001</v>
      </c>
      <c r="B438" s="6">
        <v>2343.2910000000002</v>
      </c>
    </row>
    <row r="439" spans="1:2">
      <c r="A439" s="6">
        <v>1839.0229999999999</v>
      </c>
      <c r="B439" s="6">
        <v>1455.4010000000001</v>
      </c>
    </row>
    <row r="440" spans="1:2">
      <c r="A440" s="6">
        <v>1430.538</v>
      </c>
      <c r="B440" s="6">
        <v>1253.3040000000001</v>
      </c>
    </row>
    <row r="441" spans="1:2">
      <c r="A441" s="6">
        <v>1976.35</v>
      </c>
      <c r="B441" s="6">
        <v>1057.8009999999999</v>
      </c>
    </row>
    <row r="442" spans="1:2">
      <c r="A442" s="6">
        <v>1796.4770000000001</v>
      </c>
      <c r="B442" s="6">
        <v>1263.82</v>
      </c>
    </row>
    <row r="443" spans="1:2">
      <c r="A443" s="6">
        <v>2000.2349999999999</v>
      </c>
      <c r="B443" s="6">
        <v>1508.7909999999999</v>
      </c>
    </row>
    <row r="444" spans="1:2">
      <c r="A444" s="6">
        <v>1846.242</v>
      </c>
      <c r="B444" s="6">
        <v>1137.9159999999999</v>
      </c>
    </row>
    <row r="445" spans="1:2">
      <c r="A445" s="6">
        <v>2036.3630000000001</v>
      </c>
      <c r="B445" s="6">
        <v>1104.645</v>
      </c>
    </row>
    <row r="446" spans="1:2">
      <c r="A446" s="6">
        <v>1604.278</v>
      </c>
      <c r="B446" s="6">
        <v>2855.31</v>
      </c>
    </row>
    <row r="447" spans="1:2">
      <c r="A447" s="6">
        <v>1767</v>
      </c>
      <c r="B447" s="6">
        <v>2189.681</v>
      </c>
    </row>
    <row r="448" spans="1:2">
      <c r="A448" s="6">
        <v>1838.3409999999999</v>
      </c>
      <c r="B448" s="6">
        <v>2511.9369999999999</v>
      </c>
    </row>
    <row r="449" spans="1:2">
      <c r="A449" s="6">
        <v>2168.306</v>
      </c>
      <c r="B449" s="6">
        <v>2537.3159999999998</v>
      </c>
    </row>
    <row r="450" spans="1:2">
      <c r="A450" s="6">
        <v>1594.3810000000001</v>
      </c>
      <c r="B450" s="6">
        <v>2481.7809999999999</v>
      </c>
    </row>
    <row r="451" spans="1:2">
      <c r="A451" s="6">
        <v>1238.519</v>
      </c>
      <c r="B451" s="6">
        <v>2525.8040000000001</v>
      </c>
    </row>
    <row r="452" spans="1:2">
      <c r="A452" s="6">
        <v>1469.6669999999999</v>
      </c>
      <c r="B452" s="6">
        <v>2676.1880000000001</v>
      </c>
    </row>
    <row r="453" spans="1:2">
      <c r="A453" s="6">
        <v>1736.029</v>
      </c>
      <c r="B453" s="6">
        <v>2282.9160000000002</v>
      </c>
    </row>
    <row r="454" spans="1:2">
      <c r="A454" s="6">
        <v>1615.453</v>
      </c>
      <c r="B454" s="6">
        <v>2223.4670000000001</v>
      </c>
    </row>
    <row r="455" spans="1:2">
      <c r="A455" s="6">
        <v>1646.056</v>
      </c>
      <c r="B455" s="6">
        <v>2251.652</v>
      </c>
    </row>
    <row r="456" spans="1:2">
      <c r="A456" s="6">
        <v>1469.971</v>
      </c>
      <c r="B456" s="6">
        <v>2555.8890000000001</v>
      </c>
    </row>
    <row r="457" spans="1:2">
      <c r="A457" s="6">
        <v>1475.13</v>
      </c>
      <c r="B457" s="6">
        <v>2552.0279999999998</v>
      </c>
    </row>
    <row r="458" spans="1:2">
      <c r="A458" s="6">
        <v>2033.1079999999999</v>
      </c>
      <c r="B458" s="6">
        <v>2178.355</v>
      </c>
    </row>
    <row r="459" spans="1:2">
      <c r="A459" s="6">
        <v>2054.48</v>
      </c>
      <c r="B459" s="6">
        <v>2059.806</v>
      </c>
    </row>
    <row r="460" spans="1:2">
      <c r="A460" s="6">
        <v>1819.769</v>
      </c>
      <c r="B460" s="6">
        <v>2221.3020000000001</v>
      </c>
    </row>
    <row r="461" spans="1:2">
      <c r="A461" s="6">
        <v>1577.595</v>
      </c>
      <c r="B461" s="6">
        <v>2411.0509999999999</v>
      </c>
    </row>
    <row r="462" spans="1:2">
      <c r="A462" s="6">
        <v>1892.729</v>
      </c>
      <c r="B462" s="6">
        <v>2260.8159999999998</v>
      </c>
    </row>
    <row r="463" spans="1:2">
      <c r="A463" s="6">
        <v>1985.405</v>
      </c>
      <c r="B463" s="6">
        <v>2125.989</v>
      </c>
    </row>
    <row r="464" spans="1:2">
      <c r="A464" s="6">
        <v>1819.56</v>
      </c>
      <c r="B464" s="6"/>
    </row>
    <row r="465" spans="1:2">
      <c r="A465" s="6">
        <v>2581.6709999999998</v>
      </c>
      <c r="B465" s="6"/>
    </row>
    <row r="466" spans="1:2">
      <c r="A466" s="6">
        <v>2154.8119999999999</v>
      </c>
      <c r="B466" s="6"/>
    </row>
    <row r="467" spans="1:2">
      <c r="A467" s="6">
        <v>2050.8510000000001</v>
      </c>
      <c r="B467" s="6"/>
    </row>
    <row r="468" spans="1:2">
      <c r="A468" s="6">
        <v>1557.952</v>
      </c>
      <c r="B468" s="6"/>
    </row>
    <row r="469" spans="1:2">
      <c r="A469" s="6">
        <v>2449.806</v>
      </c>
      <c r="B469" s="6"/>
    </row>
    <row r="470" spans="1:2">
      <c r="A470" s="6">
        <v>1939.694</v>
      </c>
      <c r="B470" s="6"/>
    </row>
    <row r="471" spans="1:2">
      <c r="A471" s="6">
        <v>2175.7860000000001</v>
      </c>
      <c r="B471" s="6"/>
    </row>
    <row r="472" spans="1:2">
      <c r="A472" s="6">
        <v>1929.615</v>
      </c>
      <c r="B472" s="6"/>
    </row>
    <row r="473" spans="1:2">
      <c r="A473" s="6">
        <v>1942.5940000000001</v>
      </c>
      <c r="B473" s="6"/>
    </row>
    <row r="474" spans="1:2">
      <c r="A474" s="6">
        <v>2032.7729999999999</v>
      </c>
      <c r="B474" s="6"/>
    </row>
    <row r="475" spans="1:2">
      <c r="A475" s="6">
        <v>2255.3180000000002</v>
      </c>
      <c r="B475" s="6"/>
    </row>
    <row r="476" spans="1:2">
      <c r="A476" s="6">
        <v>1837.7650000000001</v>
      </c>
      <c r="B476" s="6"/>
    </row>
    <row r="477" spans="1:2">
      <c r="A477" s="6">
        <v>1838.01</v>
      </c>
      <c r="B477" s="6"/>
    </row>
    <row r="478" spans="1:2">
      <c r="A478" s="6">
        <v>1768.6079999999999</v>
      </c>
      <c r="B478" s="6"/>
    </row>
    <row r="479" spans="1:2">
      <c r="A479" s="6">
        <v>2053.3330000000001</v>
      </c>
      <c r="B479" s="6"/>
    </row>
    <row r="480" spans="1:2">
      <c r="A480" s="6">
        <v>2105.1329999999998</v>
      </c>
      <c r="B480" s="6"/>
    </row>
    <row r="481" spans="1:2">
      <c r="A481" s="6">
        <v>2309.373</v>
      </c>
      <c r="B481" s="6"/>
    </row>
    <row r="482" spans="1:2">
      <c r="A482" s="6">
        <v>1489.1669999999999</v>
      </c>
      <c r="B482" s="6"/>
    </row>
    <row r="483" spans="1:2">
      <c r="A483" s="6">
        <v>1414.5830000000001</v>
      </c>
      <c r="B483" s="6"/>
    </row>
    <row r="484" spans="1:2">
      <c r="A484" s="6">
        <v>1374.0250000000001</v>
      </c>
      <c r="B484" s="6"/>
    </row>
    <row r="485" spans="1:2">
      <c r="A485" s="6">
        <v>1411.367</v>
      </c>
      <c r="B485" s="6"/>
    </row>
    <row r="486" spans="1:2">
      <c r="A486" s="6">
        <v>1454.2059999999999</v>
      </c>
      <c r="B486" s="6"/>
    </row>
    <row r="487" spans="1:2">
      <c r="A487" s="6">
        <v>1257.2619999999999</v>
      </c>
      <c r="B487" s="6"/>
    </row>
    <row r="488" spans="1:2">
      <c r="A488" s="6">
        <v>1188.117</v>
      </c>
      <c r="B488" s="6"/>
    </row>
    <row r="489" spans="1:2">
      <c r="A489" s="6">
        <v>1145.25</v>
      </c>
      <c r="B489" s="6"/>
    </row>
    <row r="490" spans="1:2">
      <c r="A490" s="6">
        <v>942.35299999999995</v>
      </c>
      <c r="B490" s="6"/>
    </row>
    <row r="491" spans="1:2">
      <c r="A491" s="6">
        <v>1288.3920000000001</v>
      </c>
      <c r="B491" s="6"/>
    </row>
    <row r="492" spans="1:2">
      <c r="A492" s="6">
        <v>871.125</v>
      </c>
      <c r="B492" s="6"/>
    </row>
    <row r="493" spans="1:2">
      <c r="A493" s="6">
        <v>2267.5709999999999</v>
      </c>
      <c r="B493" s="6"/>
    </row>
    <row r="494" spans="1:2">
      <c r="A494" s="6">
        <v>2169.8809999999999</v>
      </c>
      <c r="B494" s="6"/>
    </row>
    <row r="495" spans="1:2">
      <c r="A495" s="6">
        <v>1944.548</v>
      </c>
      <c r="B495" s="6"/>
    </row>
    <row r="496" spans="1:2">
      <c r="A496" s="6">
        <v>2103.7379999999998</v>
      </c>
      <c r="B496" s="6"/>
    </row>
    <row r="497" spans="1:2">
      <c r="A497" s="6">
        <v>2251.9380000000001</v>
      </c>
      <c r="B497" s="6"/>
    </row>
    <row r="498" spans="1:2">
      <c r="A498" s="6">
        <v>2071.7649999999999</v>
      </c>
      <c r="B498" s="6"/>
    </row>
    <row r="499" spans="1:2">
      <c r="A499" s="6">
        <v>1887.7929999999999</v>
      </c>
      <c r="B499" s="6"/>
    </row>
    <row r="500" spans="1:2">
      <c r="A500" s="6">
        <v>2001.615</v>
      </c>
      <c r="B500" s="6"/>
    </row>
    <row r="501" spans="1:2">
      <c r="A501" s="6">
        <v>1992.885</v>
      </c>
      <c r="B501" s="6"/>
    </row>
    <row r="502" spans="1:2">
      <c r="A502" s="6">
        <v>1676.107</v>
      </c>
      <c r="B502" s="6"/>
    </row>
    <row r="503" spans="1:2">
      <c r="A503" s="6">
        <v>1692.152</v>
      </c>
      <c r="B503" s="6"/>
    </row>
    <row r="504" spans="1:2">
      <c r="A504" s="6">
        <v>1889.846</v>
      </c>
      <c r="B504" s="6"/>
    </row>
    <row r="505" spans="1:2">
      <c r="A505" s="6">
        <v>2015.8440000000001</v>
      </c>
      <c r="B505" s="6"/>
    </row>
    <row r="506" spans="1:2">
      <c r="A506" s="6">
        <v>2296.4180000000001</v>
      </c>
      <c r="B506" s="6"/>
    </row>
    <row r="507" spans="1:2">
      <c r="A507" s="6">
        <v>2361.4580000000001</v>
      </c>
      <c r="B507" s="6"/>
    </row>
    <row r="508" spans="1:2">
      <c r="A508" s="6">
        <v>2083.971</v>
      </c>
      <c r="B508" s="6"/>
    </row>
    <row r="509" spans="1:2">
      <c r="A509" s="6">
        <v>2294.8000000000002</v>
      </c>
      <c r="B509" s="6"/>
    </row>
    <row r="510" spans="1:2">
      <c r="A510" s="6">
        <v>2692.8119999999999</v>
      </c>
      <c r="B510" s="6"/>
    </row>
    <row r="511" spans="1:2">
      <c r="A511" s="6">
        <v>2348.614</v>
      </c>
      <c r="B511" s="6"/>
    </row>
    <row r="512" spans="1:2">
      <c r="A512" s="6">
        <v>1756.875</v>
      </c>
      <c r="B512" s="6"/>
    </row>
    <row r="513" spans="1:2">
      <c r="A513" s="6">
        <v>2108.819</v>
      </c>
      <c r="B513" s="6"/>
    </row>
    <row r="514" spans="1:2">
      <c r="A514" s="6">
        <v>2077.9760000000001</v>
      </c>
      <c r="B514" s="6"/>
    </row>
    <row r="515" spans="1:2">
      <c r="A515" s="6">
        <v>2181.7730000000001</v>
      </c>
      <c r="B515" s="6"/>
    </row>
    <row r="516" spans="1:2">
      <c r="A516" s="6">
        <v>1645.617</v>
      </c>
      <c r="B516" s="6"/>
    </row>
    <row r="517" spans="1:2">
      <c r="A517" s="6">
        <v>1473.1210000000001</v>
      </c>
      <c r="B517" s="6"/>
    </row>
    <row r="518" spans="1:2">
      <c r="A518" s="6">
        <v>1379.7349999999999</v>
      </c>
      <c r="B518" s="6"/>
    </row>
    <row r="519" spans="1:2">
      <c r="A519" s="6">
        <v>1698.136</v>
      </c>
      <c r="B519" s="6"/>
    </row>
    <row r="520" spans="1:2">
      <c r="A520" s="6">
        <v>1670.365</v>
      </c>
      <c r="B520" s="6"/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8850-8654-4D41-8AFB-A9FCCE0E70E7}">
  <dimension ref="B5:G26"/>
  <sheetViews>
    <sheetView workbookViewId="0">
      <selection activeCell="E6" sqref="E6:E26"/>
    </sheetView>
  </sheetViews>
  <sheetFormatPr baseColWidth="10" defaultRowHeight="15"/>
  <sheetData>
    <row r="5" spans="2:7" ht="16">
      <c r="B5" s="3" t="s">
        <v>51</v>
      </c>
      <c r="C5" s="3" t="s">
        <v>52</v>
      </c>
      <c r="D5" s="3" t="s">
        <v>53</v>
      </c>
      <c r="E5" s="3" t="s">
        <v>54</v>
      </c>
      <c r="F5" s="3" t="s">
        <v>55</v>
      </c>
      <c r="G5" s="3" t="s">
        <v>56</v>
      </c>
    </row>
    <row r="6" spans="2:7" ht="16">
      <c r="B6" s="2">
        <v>20</v>
      </c>
      <c r="C6" s="2">
        <v>18</v>
      </c>
      <c r="D6" s="2">
        <v>5</v>
      </c>
      <c r="E6" s="2">
        <v>12</v>
      </c>
      <c r="F6" s="2">
        <v>14</v>
      </c>
      <c r="G6" s="2">
        <v>20</v>
      </c>
    </row>
    <row r="7" spans="2:7" ht="16">
      <c r="B7" s="2">
        <v>17</v>
      </c>
      <c r="C7" s="2">
        <v>9</v>
      </c>
      <c r="D7" s="2">
        <v>12</v>
      </c>
      <c r="E7" s="2">
        <v>1</v>
      </c>
      <c r="F7" s="2">
        <v>1</v>
      </c>
      <c r="G7" s="2">
        <v>18</v>
      </c>
    </row>
    <row r="8" spans="2:7" ht="16">
      <c r="B8" s="2">
        <v>26</v>
      </c>
      <c r="C8" s="2">
        <v>25</v>
      </c>
      <c r="D8" s="2">
        <v>11</v>
      </c>
      <c r="E8" s="2">
        <v>0</v>
      </c>
      <c r="F8" s="2">
        <v>5</v>
      </c>
      <c r="G8" s="2">
        <v>13</v>
      </c>
    </row>
    <row r="9" spans="2:7" ht="16">
      <c r="B9" s="2">
        <v>22</v>
      </c>
      <c r="C9" s="2">
        <v>14</v>
      </c>
      <c r="D9" s="2">
        <v>20</v>
      </c>
      <c r="E9" s="2">
        <v>1</v>
      </c>
      <c r="F9" s="2">
        <v>12</v>
      </c>
      <c r="G9" s="2">
        <v>16</v>
      </c>
    </row>
    <row r="10" spans="2:7" ht="16">
      <c r="B10" s="2">
        <v>19</v>
      </c>
      <c r="C10" s="2">
        <v>19</v>
      </c>
      <c r="D10" s="2">
        <v>2</v>
      </c>
      <c r="E10" s="2">
        <v>19</v>
      </c>
      <c r="F10" s="2">
        <v>5</v>
      </c>
      <c r="G10" s="2">
        <v>19</v>
      </c>
    </row>
    <row r="11" spans="2:7" ht="16">
      <c r="B11" s="2">
        <v>17</v>
      </c>
      <c r="C11" s="2">
        <v>6</v>
      </c>
      <c r="D11" s="2">
        <v>3</v>
      </c>
      <c r="E11" s="2">
        <v>0</v>
      </c>
      <c r="F11" s="2">
        <v>0</v>
      </c>
      <c r="G11" s="2">
        <v>8</v>
      </c>
    </row>
    <row r="12" spans="2:7" ht="16">
      <c r="B12" s="2">
        <v>22</v>
      </c>
      <c r="C12" s="2">
        <v>16</v>
      </c>
      <c r="D12" s="2">
        <v>22</v>
      </c>
      <c r="E12" s="2">
        <v>12</v>
      </c>
      <c r="F12" s="2">
        <v>1</v>
      </c>
      <c r="G12" s="2">
        <v>14</v>
      </c>
    </row>
    <row r="13" spans="2:7" ht="16">
      <c r="B13" s="2">
        <v>22</v>
      </c>
      <c r="C13" s="2">
        <v>22</v>
      </c>
      <c r="D13" s="2">
        <v>6</v>
      </c>
      <c r="E13" s="2">
        <v>9</v>
      </c>
      <c r="F13" s="2">
        <v>18</v>
      </c>
      <c r="G13" s="2">
        <v>16</v>
      </c>
    </row>
    <row r="14" spans="2:7" ht="16">
      <c r="B14" s="2">
        <v>22</v>
      </c>
      <c r="C14" s="2">
        <v>25</v>
      </c>
      <c r="D14" s="2">
        <v>4</v>
      </c>
      <c r="E14" s="2">
        <v>2</v>
      </c>
      <c r="F14" s="2">
        <v>2</v>
      </c>
      <c r="G14" s="2">
        <v>3</v>
      </c>
    </row>
    <row r="15" spans="2:7" ht="16">
      <c r="B15" s="2">
        <v>23</v>
      </c>
      <c r="C15" s="2">
        <v>18</v>
      </c>
      <c r="D15" s="2">
        <v>6</v>
      </c>
      <c r="E15" s="2">
        <v>10</v>
      </c>
      <c r="F15" s="2">
        <v>1</v>
      </c>
      <c r="G15" s="2">
        <v>13</v>
      </c>
    </row>
    <row r="16" spans="2:7" ht="16">
      <c r="B16" s="2">
        <v>20</v>
      </c>
      <c r="C16" s="2">
        <v>17</v>
      </c>
      <c r="D16" s="2">
        <v>13</v>
      </c>
      <c r="E16" s="2">
        <v>5</v>
      </c>
      <c r="F16" s="2">
        <v>1</v>
      </c>
      <c r="G16" s="2">
        <v>4</v>
      </c>
    </row>
    <row r="17" spans="2:7" ht="16">
      <c r="B17" s="2">
        <v>21</v>
      </c>
      <c r="C17" s="2">
        <v>12</v>
      </c>
      <c r="D17" s="2">
        <v>20</v>
      </c>
      <c r="E17" s="2">
        <v>2</v>
      </c>
      <c r="F17" s="2">
        <v>16</v>
      </c>
      <c r="G17" s="2">
        <v>18</v>
      </c>
    </row>
    <row r="18" spans="2:7" ht="16">
      <c r="B18" s="2"/>
      <c r="C18" s="2">
        <v>18</v>
      </c>
      <c r="D18" s="2">
        <v>17</v>
      </c>
      <c r="E18" s="2">
        <v>1</v>
      </c>
      <c r="F18" s="2">
        <v>24</v>
      </c>
      <c r="G18" s="2">
        <v>4</v>
      </c>
    </row>
    <row r="19" spans="2:7" ht="16">
      <c r="B19" s="2"/>
      <c r="C19" s="2">
        <v>23</v>
      </c>
      <c r="D19" s="2">
        <v>3</v>
      </c>
      <c r="E19" s="2">
        <v>5</v>
      </c>
      <c r="F19" s="2">
        <v>7</v>
      </c>
      <c r="G19" s="2">
        <v>17</v>
      </c>
    </row>
    <row r="20" spans="2:7" ht="16">
      <c r="B20" s="2"/>
      <c r="C20" s="2">
        <v>25</v>
      </c>
      <c r="D20" s="2">
        <v>9</v>
      </c>
      <c r="E20" s="2">
        <v>0</v>
      </c>
      <c r="F20" s="2">
        <v>17</v>
      </c>
      <c r="G20" s="2">
        <v>2</v>
      </c>
    </row>
    <row r="21" spans="2:7" ht="16">
      <c r="B21" s="2"/>
      <c r="C21" s="2">
        <v>18</v>
      </c>
      <c r="D21" s="2">
        <v>14</v>
      </c>
      <c r="E21" s="2">
        <v>6</v>
      </c>
      <c r="F21" s="2">
        <v>15</v>
      </c>
      <c r="G21" s="2">
        <v>11</v>
      </c>
    </row>
    <row r="22" spans="2:7" ht="16">
      <c r="B22" s="2"/>
      <c r="C22" s="2"/>
      <c r="D22" s="2">
        <v>10</v>
      </c>
      <c r="E22" s="2">
        <v>11</v>
      </c>
      <c r="F22" s="2">
        <v>23</v>
      </c>
      <c r="G22" s="2">
        <v>18</v>
      </c>
    </row>
    <row r="23" spans="2:7" ht="16">
      <c r="B23" s="2"/>
      <c r="C23" s="2"/>
      <c r="D23" s="2">
        <v>4</v>
      </c>
      <c r="E23" s="2">
        <v>0</v>
      </c>
      <c r="F23" s="2">
        <v>24</v>
      </c>
      <c r="G23" s="2">
        <v>18</v>
      </c>
    </row>
    <row r="24" spans="2:7" ht="16">
      <c r="B24" s="2"/>
      <c r="C24" s="2"/>
      <c r="D24" s="2">
        <v>2</v>
      </c>
      <c r="E24" s="2">
        <v>11</v>
      </c>
      <c r="F24" s="2"/>
      <c r="G24" s="2">
        <v>18</v>
      </c>
    </row>
    <row r="25" spans="2:7" ht="16">
      <c r="B25" s="2"/>
      <c r="C25" s="2"/>
      <c r="D25" s="2"/>
      <c r="E25" s="2">
        <v>23</v>
      </c>
      <c r="F25" s="2"/>
      <c r="G25" s="2">
        <v>8</v>
      </c>
    </row>
    <row r="26" spans="2:7" ht="16">
      <c r="B26" s="2"/>
      <c r="C26" s="2"/>
      <c r="D26" s="2"/>
      <c r="E26" s="2">
        <v>11</v>
      </c>
      <c r="F26" s="2"/>
      <c r="G26" s="2"/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8800-47D2-4643-B45B-D01C725C3E39}">
  <dimension ref="B3:H683"/>
  <sheetViews>
    <sheetView topLeftCell="A624" workbookViewId="0">
      <selection activeCell="G5" sqref="G5:G664"/>
    </sheetView>
  </sheetViews>
  <sheetFormatPr baseColWidth="10" defaultRowHeight="15"/>
  <sheetData>
    <row r="3" spans="2:8">
      <c r="B3" t="s">
        <v>57</v>
      </c>
      <c r="G3" t="s">
        <v>58</v>
      </c>
    </row>
    <row r="4" spans="2:8" ht="16">
      <c r="B4" s="3" t="s">
        <v>11</v>
      </c>
      <c r="C4" s="4" t="s">
        <v>19</v>
      </c>
      <c r="G4" s="3" t="s">
        <v>11</v>
      </c>
      <c r="H4" s="4" t="s">
        <v>19</v>
      </c>
    </row>
    <row r="5" spans="2:8" ht="16">
      <c r="B5" s="2">
        <v>33</v>
      </c>
      <c r="C5" s="2">
        <v>28</v>
      </c>
      <c r="G5" s="2">
        <v>657.00800000000004</v>
      </c>
      <c r="H5" s="2">
        <v>719.70500000000004</v>
      </c>
    </row>
    <row r="6" spans="2:8" ht="16">
      <c r="B6" s="2">
        <v>33</v>
      </c>
      <c r="C6" s="2">
        <v>29</v>
      </c>
      <c r="G6" s="2">
        <v>602.72799999999995</v>
      </c>
      <c r="H6" s="2">
        <v>737.976</v>
      </c>
    </row>
    <row r="7" spans="2:8" ht="16">
      <c r="B7" s="2">
        <v>35</v>
      </c>
      <c r="C7" s="2">
        <v>34</v>
      </c>
      <c r="G7" s="2">
        <v>555.16600000000005</v>
      </c>
      <c r="H7" s="2">
        <v>710.38099999999997</v>
      </c>
    </row>
    <row r="8" spans="2:8" ht="16">
      <c r="B8" s="2">
        <v>34</v>
      </c>
      <c r="C8" s="2">
        <v>38</v>
      </c>
      <c r="G8" s="2">
        <v>602.34500000000003</v>
      </c>
      <c r="H8" s="2">
        <v>1353.06</v>
      </c>
    </row>
    <row r="9" spans="2:8" ht="16">
      <c r="B9" s="2">
        <v>35</v>
      </c>
      <c r="C9" s="2">
        <v>36</v>
      </c>
      <c r="G9" s="2">
        <v>682.31200000000001</v>
      </c>
      <c r="H9" s="2">
        <v>1371.0039999999999</v>
      </c>
    </row>
    <row r="10" spans="2:8" ht="16">
      <c r="B10" s="2">
        <v>28</v>
      </c>
      <c r="C10" s="2">
        <v>33</v>
      </c>
      <c r="G10" s="2">
        <v>552.05899999999997</v>
      </c>
      <c r="H10" s="2">
        <v>1043.6790000000001</v>
      </c>
    </row>
    <row r="11" spans="2:8" ht="16">
      <c r="B11" s="2">
        <v>34</v>
      </c>
      <c r="C11" s="2">
        <v>40</v>
      </c>
      <c r="G11" s="2">
        <v>609.89300000000003</v>
      </c>
      <c r="H11" s="2">
        <v>1110.249</v>
      </c>
    </row>
    <row r="12" spans="2:8" ht="16">
      <c r="B12" s="2">
        <v>34</v>
      </c>
      <c r="C12" s="2">
        <v>38</v>
      </c>
      <c r="G12" s="2">
        <v>530.96699999999998</v>
      </c>
      <c r="H12" s="2">
        <v>640.19299999999998</v>
      </c>
    </row>
    <row r="13" spans="2:8" ht="16">
      <c r="B13" s="2">
        <v>35</v>
      </c>
      <c r="C13" s="2">
        <v>34</v>
      </c>
      <c r="G13" s="2">
        <v>515.63199999999995</v>
      </c>
      <c r="H13" s="2">
        <v>732.97699999999998</v>
      </c>
    </row>
    <row r="14" spans="2:8" ht="16">
      <c r="B14" s="2">
        <v>31</v>
      </c>
      <c r="C14" s="2">
        <v>31</v>
      </c>
      <c r="G14" s="2">
        <v>757.21699999999998</v>
      </c>
      <c r="H14" s="2">
        <v>607.505</v>
      </c>
    </row>
    <row r="15" spans="2:8" ht="16">
      <c r="B15" s="2">
        <v>35</v>
      </c>
      <c r="C15" s="2">
        <v>38</v>
      </c>
      <c r="G15" s="2">
        <v>873.58799999999997</v>
      </c>
      <c r="H15" s="2">
        <v>933.27099999999996</v>
      </c>
    </row>
    <row r="16" spans="2:8" ht="16">
      <c r="B16" s="2">
        <v>32</v>
      </c>
      <c r="C16" s="2">
        <v>29</v>
      </c>
      <c r="G16" s="2">
        <v>1009.081</v>
      </c>
      <c r="H16" s="2">
        <v>674.23</v>
      </c>
    </row>
    <row r="17" spans="2:8" ht="16">
      <c r="B17" s="2">
        <v>34</v>
      </c>
      <c r="C17" s="2">
        <v>34</v>
      </c>
      <c r="G17" s="2">
        <v>826.87400000000002</v>
      </c>
      <c r="H17" s="2">
        <v>1054.366</v>
      </c>
    </row>
    <row r="18" spans="2:8" ht="16">
      <c r="B18" s="2">
        <v>32</v>
      </c>
      <c r="C18" s="2">
        <v>28</v>
      </c>
      <c r="G18" s="2">
        <v>627.452</v>
      </c>
      <c r="H18" s="2">
        <v>839.11</v>
      </c>
    </row>
    <row r="19" spans="2:8" ht="16">
      <c r="B19" s="2">
        <v>36</v>
      </c>
      <c r="C19" s="2">
        <v>29</v>
      </c>
      <c r="G19" s="2">
        <v>487.54500000000002</v>
      </c>
      <c r="H19" s="2">
        <v>691.44299999999998</v>
      </c>
    </row>
    <row r="20" spans="2:8" ht="16">
      <c r="B20" s="2">
        <v>34</v>
      </c>
      <c r="C20" s="2">
        <v>38</v>
      </c>
      <c r="G20" s="2">
        <v>609.02300000000002</v>
      </c>
      <c r="H20" s="2">
        <v>614.70299999999997</v>
      </c>
    </row>
    <row r="21" spans="2:8" ht="16">
      <c r="B21" s="2">
        <v>33</v>
      </c>
      <c r="C21" s="2">
        <v>36</v>
      </c>
      <c r="G21" s="2">
        <v>575.08100000000002</v>
      </c>
      <c r="H21" s="2">
        <v>566.63400000000001</v>
      </c>
    </row>
    <row r="22" spans="2:8" ht="16">
      <c r="B22" s="2">
        <v>29</v>
      </c>
      <c r="C22" s="2">
        <v>35</v>
      </c>
      <c r="G22" s="2">
        <v>514.01199999999994</v>
      </c>
      <c r="H22" s="2">
        <v>821.99699999999996</v>
      </c>
    </row>
    <row r="23" spans="2:8" ht="16">
      <c r="B23" s="2">
        <v>34</v>
      </c>
      <c r="C23" s="2">
        <v>37</v>
      </c>
      <c r="G23" s="2">
        <v>559.31100000000004</v>
      </c>
      <c r="H23" s="2">
        <v>485.428</v>
      </c>
    </row>
    <row r="24" spans="2:8" ht="16">
      <c r="B24" s="2">
        <v>29</v>
      </c>
      <c r="C24" s="2">
        <v>34</v>
      </c>
      <c r="G24" s="2">
        <v>626.37400000000002</v>
      </c>
      <c r="H24" s="2">
        <v>365.53899999999999</v>
      </c>
    </row>
    <row r="25" spans="2:8" ht="16">
      <c r="G25" s="2">
        <v>740.67499999999995</v>
      </c>
      <c r="H25" s="2">
        <v>469.03899999999999</v>
      </c>
    </row>
    <row r="26" spans="2:8" ht="16">
      <c r="G26" s="2">
        <v>653.12699999999995</v>
      </c>
      <c r="H26" s="2">
        <v>509.625</v>
      </c>
    </row>
    <row r="27" spans="2:8" ht="16">
      <c r="G27" s="2">
        <v>620.96799999999996</v>
      </c>
      <c r="H27" s="2">
        <v>474.98099999999999</v>
      </c>
    </row>
    <row r="28" spans="2:8" ht="16">
      <c r="G28" s="2">
        <v>615.48299999999995</v>
      </c>
      <c r="H28" s="2">
        <v>562.274</v>
      </c>
    </row>
    <row r="29" spans="2:8" ht="16">
      <c r="G29" s="2">
        <v>594.82799999999997</v>
      </c>
      <c r="H29" s="2">
        <v>527.125</v>
      </c>
    </row>
    <row r="30" spans="2:8" ht="16">
      <c r="G30" s="2">
        <v>576.73299999999995</v>
      </c>
      <c r="H30" s="2">
        <v>506.72699999999998</v>
      </c>
    </row>
    <row r="31" spans="2:8" ht="16">
      <c r="G31" s="2">
        <v>788.52599999999995</v>
      </c>
      <c r="H31" s="2">
        <v>484.86</v>
      </c>
    </row>
    <row r="32" spans="2:8" ht="16">
      <c r="G32" s="2">
        <v>707.98699999999997</v>
      </c>
      <c r="H32" s="2">
        <v>713.84299999999996</v>
      </c>
    </row>
    <row r="33" spans="7:8" ht="16">
      <c r="G33" s="2">
        <v>612.995</v>
      </c>
      <c r="H33" s="2">
        <v>955.28300000000002</v>
      </c>
    </row>
    <row r="34" spans="7:8" ht="16">
      <c r="G34" s="2">
        <v>524.86900000000003</v>
      </c>
      <c r="H34" s="2">
        <v>748.42399999999998</v>
      </c>
    </row>
    <row r="35" spans="7:8" ht="16">
      <c r="G35" s="2">
        <v>468.73899999999998</v>
      </c>
      <c r="H35" s="2">
        <v>1521.3779999999999</v>
      </c>
    </row>
    <row r="36" spans="7:8" ht="16">
      <c r="G36" s="2">
        <v>551.18100000000004</v>
      </c>
      <c r="H36" s="2">
        <v>1542.16</v>
      </c>
    </row>
    <row r="37" spans="7:8" ht="16">
      <c r="G37" s="2">
        <v>671.06700000000001</v>
      </c>
      <c r="H37" s="2">
        <v>559.58299999999997</v>
      </c>
    </row>
    <row r="38" spans="7:8" ht="16">
      <c r="G38" s="2">
        <v>792.84699999999998</v>
      </c>
      <c r="H38" s="2">
        <v>632.00599999999997</v>
      </c>
    </row>
    <row r="39" spans="7:8" ht="16">
      <c r="G39" s="2">
        <v>619.83699999999999</v>
      </c>
      <c r="H39" s="2">
        <v>639.45799999999997</v>
      </c>
    </row>
    <row r="40" spans="7:8" ht="16">
      <c r="G40" s="2">
        <v>538.94000000000005</v>
      </c>
      <c r="H40" s="2">
        <v>892.08299999999997</v>
      </c>
    </row>
    <row r="41" spans="7:8" ht="16">
      <c r="G41" s="2">
        <v>561.25800000000004</v>
      </c>
      <c r="H41" s="2">
        <v>818.93399999999997</v>
      </c>
    </row>
    <row r="42" spans="7:8" ht="16">
      <c r="G42" s="2">
        <v>510.45299999999997</v>
      </c>
      <c r="H42" s="2">
        <v>749.702</v>
      </c>
    </row>
    <row r="43" spans="7:8" ht="16">
      <c r="G43" s="2">
        <v>489.35599999999999</v>
      </c>
      <c r="H43" s="2">
        <v>1456.5830000000001</v>
      </c>
    </row>
    <row r="44" spans="7:8" ht="16">
      <c r="G44" s="2">
        <v>557.12599999999998</v>
      </c>
      <c r="H44" s="2">
        <v>1218.0830000000001</v>
      </c>
    </row>
    <row r="45" spans="7:8" ht="16">
      <c r="G45" s="2">
        <v>674.52300000000002</v>
      </c>
      <c r="H45" s="2">
        <v>819.48800000000006</v>
      </c>
    </row>
    <row r="46" spans="7:8" ht="16">
      <c r="G46" s="2">
        <v>603.22299999999996</v>
      </c>
      <c r="H46" s="2">
        <v>946.06</v>
      </c>
    </row>
    <row r="47" spans="7:8" ht="16">
      <c r="G47" s="2">
        <v>586.19000000000005</v>
      </c>
      <c r="H47" s="2">
        <v>765.64499999999998</v>
      </c>
    </row>
    <row r="48" spans="7:8" ht="16">
      <c r="G48" s="2">
        <v>975.23699999999997</v>
      </c>
      <c r="H48" s="2">
        <v>817.93299999999999</v>
      </c>
    </row>
    <row r="49" spans="7:8" ht="16">
      <c r="G49" s="2">
        <v>781.14099999999996</v>
      </c>
      <c r="H49" s="2">
        <v>983.28300000000002</v>
      </c>
    </row>
    <row r="50" spans="7:8" ht="16">
      <c r="G50" s="2">
        <v>754.89800000000002</v>
      </c>
      <c r="H50" s="2">
        <v>633.52700000000004</v>
      </c>
    </row>
    <row r="51" spans="7:8" ht="16">
      <c r="G51" s="2">
        <v>726.976</v>
      </c>
      <c r="H51" s="2">
        <v>488.142</v>
      </c>
    </row>
    <row r="52" spans="7:8" ht="16">
      <c r="G52" s="2">
        <v>550.45399999999995</v>
      </c>
      <c r="H52" s="2">
        <v>490.31400000000002</v>
      </c>
    </row>
    <row r="53" spans="7:8" ht="16">
      <c r="G53" s="2">
        <v>726.37099999999998</v>
      </c>
      <c r="H53" s="2">
        <v>535.53499999999997</v>
      </c>
    </row>
    <row r="54" spans="7:8" ht="16">
      <c r="G54" s="2">
        <v>880.68</v>
      </c>
      <c r="H54" s="2">
        <v>923.17100000000005</v>
      </c>
    </row>
    <row r="55" spans="7:8" ht="16">
      <c r="G55" s="2">
        <v>700.83299999999997</v>
      </c>
      <c r="H55" s="2">
        <v>944.64499999999998</v>
      </c>
    </row>
    <row r="56" spans="7:8" ht="16">
      <c r="G56" s="2">
        <v>953.03700000000003</v>
      </c>
      <c r="H56" s="2">
        <v>535.42100000000005</v>
      </c>
    </row>
    <row r="57" spans="7:8" ht="16">
      <c r="G57" s="2">
        <v>621.98</v>
      </c>
      <c r="H57" s="2">
        <v>601.63699999999994</v>
      </c>
    </row>
    <row r="58" spans="7:8" ht="16">
      <c r="G58" s="2">
        <v>921.52300000000002</v>
      </c>
      <c r="H58" s="2">
        <v>522.87699999999995</v>
      </c>
    </row>
    <row r="59" spans="7:8" ht="16">
      <c r="G59" s="2">
        <v>1078.616</v>
      </c>
      <c r="H59" s="2">
        <v>701.35199999999998</v>
      </c>
    </row>
    <row r="60" spans="7:8" ht="16">
      <c r="G60" s="2">
        <v>781.21900000000005</v>
      </c>
      <c r="H60" s="2">
        <v>681.96900000000005</v>
      </c>
    </row>
    <row r="61" spans="7:8" ht="16">
      <c r="G61" s="2">
        <v>571.80999999999995</v>
      </c>
      <c r="H61" s="2">
        <v>756.42100000000005</v>
      </c>
    </row>
    <row r="62" spans="7:8" ht="16">
      <c r="G62" s="2">
        <v>699.61699999999996</v>
      </c>
      <c r="H62" s="2">
        <v>662.11800000000005</v>
      </c>
    </row>
    <row r="63" spans="7:8" ht="16">
      <c r="G63" s="2">
        <v>709.69399999999996</v>
      </c>
      <c r="H63" s="2">
        <v>911.64400000000001</v>
      </c>
    </row>
    <row r="64" spans="7:8" ht="16">
      <c r="G64" s="2">
        <v>638.10500000000002</v>
      </c>
      <c r="H64" s="2">
        <v>1140.106</v>
      </c>
    </row>
    <row r="65" spans="7:8" ht="16">
      <c r="G65" s="2">
        <v>759.976</v>
      </c>
      <c r="H65" s="2">
        <v>1261.2170000000001</v>
      </c>
    </row>
    <row r="66" spans="7:8" ht="16">
      <c r="G66" s="2">
        <v>577.02300000000002</v>
      </c>
      <c r="H66" s="2">
        <v>937.13499999999999</v>
      </c>
    </row>
    <row r="67" spans="7:8" ht="16">
      <c r="G67" s="2">
        <v>470.59</v>
      </c>
      <c r="H67" s="2">
        <v>1142.018</v>
      </c>
    </row>
    <row r="68" spans="7:8" ht="16">
      <c r="G68" s="2">
        <v>483.90899999999999</v>
      </c>
      <c r="H68" s="2">
        <v>813.21600000000001</v>
      </c>
    </row>
    <row r="69" spans="7:8" ht="16">
      <c r="G69" s="2">
        <v>607.54</v>
      </c>
      <c r="H69" s="2">
        <v>815.35299999999995</v>
      </c>
    </row>
    <row r="70" spans="7:8" ht="16">
      <c r="G70" s="2">
        <v>615.91499999999996</v>
      </c>
      <c r="H70" s="2">
        <v>958.84699999999998</v>
      </c>
    </row>
    <row r="71" spans="7:8" ht="16">
      <c r="G71" s="2">
        <v>708.41700000000003</v>
      </c>
      <c r="H71" s="2">
        <v>1025.9559999999999</v>
      </c>
    </row>
    <row r="72" spans="7:8" ht="16">
      <c r="G72" s="2">
        <v>1023.726</v>
      </c>
      <c r="H72" s="2">
        <v>658.89800000000002</v>
      </c>
    </row>
    <row r="73" spans="7:8" ht="16">
      <c r="G73" s="2">
        <v>928.71900000000005</v>
      </c>
      <c r="H73" s="2">
        <v>633.35299999999995</v>
      </c>
    </row>
    <row r="74" spans="7:8" ht="16">
      <c r="G74" s="2">
        <v>837.14499999999998</v>
      </c>
      <c r="H74" s="2">
        <v>730.83100000000002</v>
      </c>
    </row>
    <row r="75" spans="7:8" ht="16">
      <c r="G75" s="2">
        <v>880.99800000000005</v>
      </c>
      <c r="H75" s="2">
        <v>743.05200000000002</v>
      </c>
    </row>
    <row r="76" spans="7:8" ht="16">
      <c r="G76" s="2">
        <v>632.12099999999998</v>
      </c>
      <c r="H76" s="2">
        <v>1376.8789999999999</v>
      </c>
    </row>
    <row r="77" spans="7:8" ht="16">
      <c r="G77" s="2">
        <v>810.24699999999996</v>
      </c>
      <c r="H77" s="2">
        <v>1296.5709999999999</v>
      </c>
    </row>
    <row r="78" spans="7:8" ht="16">
      <c r="G78" s="2">
        <v>822.01900000000001</v>
      </c>
      <c r="H78" s="2">
        <v>843.38300000000004</v>
      </c>
    </row>
    <row r="79" spans="7:8" ht="16">
      <c r="G79" s="2">
        <v>911.923</v>
      </c>
      <c r="H79" s="2">
        <v>1156.0809999999999</v>
      </c>
    </row>
    <row r="80" spans="7:8" ht="16">
      <c r="G80" s="2">
        <v>801.87800000000004</v>
      </c>
      <c r="H80" s="2">
        <v>1054.9870000000001</v>
      </c>
    </row>
    <row r="81" spans="7:8" ht="16">
      <c r="G81" s="2">
        <v>908.70899999999995</v>
      </c>
      <c r="H81" s="2">
        <v>1350.2829999999999</v>
      </c>
    </row>
    <row r="82" spans="7:8" ht="16">
      <c r="G82" s="2">
        <v>521.76800000000003</v>
      </c>
      <c r="H82" s="2">
        <v>1181.4839999999999</v>
      </c>
    </row>
    <row r="83" spans="7:8" ht="16">
      <c r="G83" s="2">
        <v>883.66200000000003</v>
      </c>
      <c r="H83" s="2">
        <v>952.11199999999997</v>
      </c>
    </row>
    <row r="84" spans="7:8" ht="16">
      <c r="G84" s="2">
        <v>615.63300000000004</v>
      </c>
      <c r="H84" s="2">
        <v>582.56299999999999</v>
      </c>
    </row>
    <row r="85" spans="7:8" ht="16">
      <c r="G85" s="2">
        <v>535.19000000000005</v>
      </c>
      <c r="H85" s="2">
        <v>807.14400000000001</v>
      </c>
    </row>
    <row r="86" spans="7:8" ht="16">
      <c r="G86" s="2">
        <v>606.34100000000001</v>
      </c>
      <c r="H86" s="2">
        <v>731.20600000000002</v>
      </c>
    </row>
    <row r="87" spans="7:8" ht="16">
      <c r="G87" s="2">
        <v>604.03800000000001</v>
      </c>
      <c r="H87" s="2">
        <v>516.08100000000002</v>
      </c>
    </row>
    <row r="88" spans="7:8" ht="16">
      <c r="G88" s="2">
        <v>1210.011</v>
      </c>
      <c r="H88" s="2">
        <v>794.76800000000003</v>
      </c>
    </row>
    <row r="89" spans="7:8" ht="16">
      <c r="G89" s="2">
        <v>795.44100000000003</v>
      </c>
      <c r="H89" s="2">
        <v>857.80600000000004</v>
      </c>
    </row>
    <row r="90" spans="7:8" ht="16">
      <c r="G90" s="2">
        <v>662.59900000000005</v>
      </c>
      <c r="H90" s="2">
        <v>1094.664</v>
      </c>
    </row>
    <row r="91" spans="7:8" ht="16">
      <c r="G91" s="2">
        <v>1020.6849999999999</v>
      </c>
      <c r="H91" s="2">
        <v>712.19</v>
      </c>
    </row>
    <row r="92" spans="7:8" ht="16">
      <c r="G92" s="2">
        <v>782.04300000000001</v>
      </c>
      <c r="H92" s="2">
        <v>819.73800000000006</v>
      </c>
    </row>
    <row r="93" spans="7:8" ht="16">
      <c r="G93" s="2">
        <v>1109.348</v>
      </c>
      <c r="H93" s="2">
        <v>844.91200000000003</v>
      </c>
    </row>
    <row r="94" spans="7:8" ht="16">
      <c r="G94" s="2">
        <v>871.79399999999998</v>
      </c>
      <c r="H94" s="2">
        <v>870.13800000000003</v>
      </c>
    </row>
    <row r="95" spans="7:8" ht="16">
      <c r="G95" s="2">
        <v>887.13800000000003</v>
      </c>
      <c r="H95" s="2">
        <v>977.67499999999995</v>
      </c>
    </row>
    <row r="96" spans="7:8" ht="16">
      <c r="G96" s="2">
        <v>912.43700000000001</v>
      </c>
      <c r="H96" s="2">
        <v>858.25</v>
      </c>
    </row>
    <row r="97" spans="7:8" ht="16">
      <c r="G97" s="2">
        <v>695.31399999999996</v>
      </c>
      <c r="H97" s="2">
        <v>988.15599999999995</v>
      </c>
    </row>
    <row r="98" spans="7:8" ht="16">
      <c r="G98" s="2">
        <v>741.00900000000001</v>
      </c>
      <c r="H98" s="2">
        <v>1089.8989999999999</v>
      </c>
    </row>
    <row r="99" spans="7:8" ht="16">
      <c r="G99" s="2">
        <v>533.52599999999995</v>
      </c>
      <c r="H99" s="2">
        <v>1558.8489999999999</v>
      </c>
    </row>
    <row r="100" spans="7:8" ht="16">
      <c r="G100" s="2">
        <v>525.31899999999996</v>
      </c>
      <c r="H100" s="2">
        <v>691.774</v>
      </c>
    </row>
    <row r="101" spans="7:8" ht="16">
      <c r="G101" s="2">
        <v>680.30100000000004</v>
      </c>
      <c r="H101" s="2">
        <v>562.70600000000002</v>
      </c>
    </row>
    <row r="102" spans="7:8" ht="16">
      <c r="G102" s="2">
        <v>604.67600000000004</v>
      </c>
      <c r="H102" s="2">
        <v>650.06100000000004</v>
      </c>
    </row>
    <row r="103" spans="7:8" ht="16">
      <c r="G103" s="2">
        <v>647.77599999999995</v>
      </c>
      <c r="H103" s="2">
        <v>920.96400000000006</v>
      </c>
    </row>
    <row r="104" spans="7:8" ht="16">
      <c r="G104" s="2">
        <v>732.70500000000004</v>
      </c>
      <c r="H104" s="2">
        <v>1123.5139999999999</v>
      </c>
    </row>
    <row r="105" spans="7:8" ht="16">
      <c r="G105" s="2">
        <v>517.00099999999998</v>
      </c>
      <c r="H105" s="2">
        <v>1248.0930000000001</v>
      </c>
    </row>
    <row r="106" spans="7:8" ht="16">
      <c r="G106" s="2">
        <v>624.26700000000005</v>
      </c>
      <c r="H106" s="2">
        <v>1217.8489999999999</v>
      </c>
    </row>
    <row r="107" spans="7:8" ht="16">
      <c r="G107" s="2">
        <v>551.1</v>
      </c>
      <c r="H107" s="2">
        <v>731.34900000000005</v>
      </c>
    </row>
    <row r="108" spans="7:8" ht="16">
      <c r="G108" s="2">
        <v>794.62900000000002</v>
      </c>
      <c r="H108" s="2">
        <v>714.05200000000002</v>
      </c>
    </row>
    <row r="109" spans="7:8" ht="16">
      <c r="G109" s="2">
        <v>616.32899999999995</v>
      </c>
      <c r="H109" s="2">
        <v>740.28200000000004</v>
      </c>
    </row>
    <row r="110" spans="7:8" ht="16">
      <c r="G110" s="2">
        <v>807.99099999999999</v>
      </c>
      <c r="H110" s="2">
        <v>1116.3499999999999</v>
      </c>
    </row>
    <row r="111" spans="7:8" ht="16">
      <c r="G111" s="2">
        <v>501.173</v>
      </c>
      <c r="H111" s="2">
        <v>1114.48</v>
      </c>
    </row>
    <row r="112" spans="7:8" ht="16">
      <c r="G112" s="2">
        <v>663.96199999999999</v>
      </c>
      <c r="H112" s="2">
        <v>1896.14</v>
      </c>
    </row>
    <row r="113" spans="7:8" ht="16">
      <c r="G113" s="2">
        <v>819.02099999999996</v>
      </c>
      <c r="H113" s="2">
        <v>816.85</v>
      </c>
    </row>
    <row r="114" spans="7:8" ht="16">
      <c r="G114" s="2">
        <v>611.12699999999995</v>
      </c>
      <c r="H114" s="2">
        <v>1193.125</v>
      </c>
    </row>
    <row r="115" spans="7:8" ht="16">
      <c r="G115" s="2">
        <v>635.63699999999994</v>
      </c>
      <c r="H115" s="2">
        <v>855.69500000000005</v>
      </c>
    </row>
    <row r="116" spans="7:8" ht="16">
      <c r="G116" s="2">
        <v>585.97199999999998</v>
      </c>
      <c r="H116" s="2">
        <v>976.80700000000002</v>
      </c>
    </row>
    <row r="117" spans="7:8" ht="16">
      <c r="G117" s="2">
        <v>574.07899999999995</v>
      </c>
      <c r="H117" s="2">
        <v>1231.4639999999999</v>
      </c>
    </row>
    <row r="118" spans="7:8" ht="16">
      <c r="G118" s="2">
        <v>666.47699999999998</v>
      </c>
      <c r="H118" s="2">
        <v>1569.6859999999999</v>
      </c>
    </row>
    <row r="119" spans="7:8" ht="16">
      <c r="G119" s="2">
        <v>863.57100000000003</v>
      </c>
      <c r="H119" s="2">
        <v>801.678</v>
      </c>
    </row>
    <row r="120" spans="7:8" ht="16">
      <c r="G120" s="2">
        <v>735.774</v>
      </c>
      <c r="H120" s="2">
        <v>1076.258</v>
      </c>
    </row>
    <row r="121" spans="7:8" ht="16">
      <c r="G121" s="2">
        <v>772.36300000000006</v>
      </c>
      <c r="H121" s="2">
        <v>1049.058</v>
      </c>
    </row>
    <row r="122" spans="7:8" ht="16">
      <c r="G122" s="2">
        <v>484.42099999999999</v>
      </c>
      <c r="H122" s="2">
        <v>815.28700000000003</v>
      </c>
    </row>
    <row r="123" spans="7:8" ht="16">
      <c r="G123" s="2">
        <v>547.28200000000004</v>
      </c>
      <c r="H123" s="2">
        <v>526.65200000000004</v>
      </c>
    </row>
    <row r="124" spans="7:8" ht="16">
      <c r="G124" s="2">
        <v>610.33600000000001</v>
      </c>
      <c r="H124" s="2">
        <v>661.72900000000004</v>
      </c>
    </row>
    <row r="125" spans="7:8" ht="16">
      <c r="G125" s="2">
        <v>447.78399999999999</v>
      </c>
      <c r="H125" s="2">
        <v>604.04200000000003</v>
      </c>
    </row>
    <row r="126" spans="7:8" ht="16">
      <c r="G126" s="2">
        <v>820.01700000000005</v>
      </c>
      <c r="H126" s="2">
        <v>1303.4880000000001</v>
      </c>
    </row>
    <row r="127" spans="7:8" ht="16">
      <c r="G127" s="2">
        <v>1265.346</v>
      </c>
      <c r="H127" s="2">
        <v>1416.0260000000001</v>
      </c>
    </row>
    <row r="128" spans="7:8" ht="16">
      <c r="G128" s="2">
        <v>970.91</v>
      </c>
      <c r="H128" s="2">
        <v>776.40200000000004</v>
      </c>
    </row>
    <row r="129" spans="7:8" ht="16">
      <c r="G129" s="2">
        <v>795.41499999999996</v>
      </c>
      <c r="H129" s="2">
        <v>706.96400000000006</v>
      </c>
    </row>
    <row r="130" spans="7:8" ht="16">
      <c r="G130" s="2">
        <v>677.38199999999995</v>
      </c>
      <c r="H130" s="2">
        <v>779.54100000000005</v>
      </c>
    </row>
    <row r="131" spans="7:8" ht="16">
      <c r="G131" s="2">
        <v>940.60199999999998</v>
      </c>
      <c r="H131" s="2">
        <v>912.34900000000005</v>
      </c>
    </row>
    <row r="132" spans="7:8" ht="16">
      <c r="G132" s="2">
        <v>775.79899999999998</v>
      </c>
      <c r="H132" s="2">
        <v>589.55200000000002</v>
      </c>
    </row>
    <row r="133" spans="7:8" ht="16">
      <c r="G133" s="2">
        <v>590.96100000000001</v>
      </c>
      <c r="H133" s="2">
        <v>569.21400000000006</v>
      </c>
    </row>
    <row r="134" spans="7:8" ht="16">
      <c r="G134" s="2">
        <v>656.375</v>
      </c>
      <c r="H134" s="2">
        <v>827.00699999999995</v>
      </c>
    </row>
    <row r="135" spans="7:8" ht="16">
      <c r="G135" s="2">
        <v>598.52300000000002</v>
      </c>
      <c r="H135" s="2">
        <v>784.20299999999997</v>
      </c>
    </row>
    <row r="136" spans="7:8" ht="16">
      <c r="G136" s="2">
        <v>595.34199999999998</v>
      </c>
      <c r="H136" s="2">
        <v>735.77</v>
      </c>
    </row>
    <row r="137" spans="7:8" ht="16">
      <c r="G137" s="2">
        <v>597.60699999999997</v>
      </c>
      <c r="H137" s="2">
        <v>1245.82</v>
      </c>
    </row>
    <row r="138" spans="7:8" ht="16">
      <c r="G138" s="2">
        <v>891.39200000000005</v>
      </c>
      <c r="H138" s="2">
        <v>917.68600000000004</v>
      </c>
    </row>
    <row r="139" spans="7:8" ht="16">
      <c r="G139" s="2">
        <v>551.024</v>
      </c>
      <c r="H139" s="2">
        <v>835.46400000000006</v>
      </c>
    </row>
    <row r="140" spans="7:8" ht="16">
      <c r="G140" s="2">
        <v>420.43799999999999</v>
      </c>
      <c r="H140" s="2">
        <v>1196.5719999999999</v>
      </c>
    </row>
    <row r="141" spans="7:8" ht="16">
      <c r="G141" s="2">
        <v>371.488</v>
      </c>
      <c r="H141" s="2">
        <v>972.20100000000002</v>
      </c>
    </row>
    <row r="142" spans="7:8" ht="16">
      <c r="G142" s="2">
        <v>537.93299999999999</v>
      </c>
      <c r="H142" s="2">
        <v>1144.7070000000001</v>
      </c>
    </row>
    <row r="143" spans="7:8" ht="16">
      <c r="G143" s="2">
        <v>458.27800000000002</v>
      </c>
      <c r="H143" s="2">
        <v>752.15300000000002</v>
      </c>
    </row>
    <row r="144" spans="7:8" ht="16">
      <c r="G144" s="2">
        <v>593.06700000000001</v>
      </c>
      <c r="H144" s="2">
        <v>971.05899999999997</v>
      </c>
    </row>
    <row r="145" spans="7:8" ht="16">
      <c r="G145" s="2">
        <v>423.07100000000003</v>
      </c>
      <c r="H145" s="2">
        <v>1050.2639999999999</v>
      </c>
    </row>
    <row r="146" spans="7:8" ht="16">
      <c r="G146" s="2">
        <v>474.97199999999998</v>
      </c>
      <c r="H146" s="2">
        <v>663.16899999999998</v>
      </c>
    </row>
    <row r="147" spans="7:8" ht="16">
      <c r="G147" s="2">
        <v>456.964</v>
      </c>
      <c r="H147" s="2">
        <v>1096.6079999999999</v>
      </c>
    </row>
    <row r="148" spans="7:8" ht="16">
      <c r="G148" s="2">
        <v>482.096</v>
      </c>
      <c r="H148" s="2">
        <v>1421.2439999999999</v>
      </c>
    </row>
    <row r="149" spans="7:8" ht="16">
      <c r="G149" s="2">
        <v>530.60500000000002</v>
      </c>
      <c r="H149" s="2">
        <v>1052.9770000000001</v>
      </c>
    </row>
    <row r="150" spans="7:8" ht="16">
      <c r="G150" s="2">
        <v>561.73</v>
      </c>
      <c r="H150" s="2">
        <v>1052.896</v>
      </c>
    </row>
    <row r="151" spans="7:8" ht="16">
      <c r="G151" s="2">
        <v>412.16300000000001</v>
      </c>
      <c r="H151" s="2">
        <v>1164.7149999999999</v>
      </c>
    </row>
    <row r="152" spans="7:8" ht="16">
      <c r="G152" s="2">
        <v>412.80500000000001</v>
      </c>
      <c r="H152" s="2">
        <v>1046.3579999999999</v>
      </c>
    </row>
    <row r="153" spans="7:8" ht="16">
      <c r="G153" s="2">
        <v>373.20600000000002</v>
      </c>
      <c r="H153" s="2">
        <v>1090.884</v>
      </c>
    </row>
    <row r="154" spans="7:8" ht="16">
      <c r="G154" s="2">
        <v>563.86800000000005</v>
      </c>
      <c r="H154" s="2">
        <v>1125.5650000000001</v>
      </c>
    </row>
    <row r="155" spans="7:8" ht="16">
      <c r="G155" s="2">
        <v>447.17399999999998</v>
      </c>
      <c r="H155" s="2">
        <v>653.45299999999997</v>
      </c>
    </row>
    <row r="156" spans="7:8" ht="16">
      <c r="G156" s="2">
        <v>453.27100000000002</v>
      </c>
      <c r="H156" s="2">
        <v>713.19100000000003</v>
      </c>
    </row>
    <row r="157" spans="7:8" ht="16">
      <c r="G157" s="2">
        <v>386.23</v>
      </c>
      <c r="H157" s="2">
        <v>936.221</v>
      </c>
    </row>
    <row r="158" spans="7:8" ht="16">
      <c r="G158" s="2">
        <v>483.44099999999997</v>
      </c>
      <c r="H158" s="2">
        <v>1154.2719999999999</v>
      </c>
    </row>
    <row r="159" spans="7:8" ht="16">
      <c r="G159" s="2">
        <v>486.35500000000002</v>
      </c>
      <c r="H159" s="2">
        <v>1003.3579999999999</v>
      </c>
    </row>
    <row r="160" spans="7:8" ht="16">
      <c r="G160" s="2">
        <v>530.88900000000001</v>
      </c>
      <c r="H160" s="2">
        <v>932.90300000000002</v>
      </c>
    </row>
    <row r="161" spans="7:8" ht="16">
      <c r="G161" s="2">
        <v>673.46299999999997</v>
      </c>
      <c r="H161" s="2">
        <v>813.54499999999996</v>
      </c>
    </row>
    <row r="162" spans="7:8" ht="16">
      <c r="G162" s="2">
        <v>628.37099999999998</v>
      </c>
      <c r="H162" s="2">
        <v>846.03800000000001</v>
      </c>
    </row>
    <row r="163" spans="7:8" ht="16">
      <c r="G163" s="2">
        <v>751.24800000000005</v>
      </c>
      <c r="H163" s="2">
        <v>802.86099999999999</v>
      </c>
    </row>
    <row r="164" spans="7:8" ht="16">
      <c r="G164" s="2">
        <v>490.14600000000002</v>
      </c>
      <c r="H164" s="2">
        <v>863.875</v>
      </c>
    </row>
    <row r="165" spans="7:8" ht="16">
      <c r="G165" s="2">
        <v>599.505</v>
      </c>
      <c r="H165" s="2">
        <v>899.072</v>
      </c>
    </row>
    <row r="166" spans="7:8" ht="16">
      <c r="G166" s="2">
        <v>442.04300000000001</v>
      </c>
      <c r="H166" s="2">
        <v>639.85799999999995</v>
      </c>
    </row>
    <row r="167" spans="7:8" ht="16">
      <c r="G167" s="2">
        <v>679.798</v>
      </c>
      <c r="H167" s="2">
        <v>979.83500000000004</v>
      </c>
    </row>
    <row r="168" spans="7:8" ht="16">
      <c r="G168" s="2">
        <v>616.79700000000003</v>
      </c>
      <c r="H168" s="2">
        <v>806.65300000000002</v>
      </c>
    </row>
    <row r="169" spans="7:8" ht="16">
      <c r="G169" s="2">
        <v>455.36200000000002</v>
      </c>
      <c r="H169" s="2">
        <v>827.303</v>
      </c>
    </row>
    <row r="170" spans="7:8" ht="16">
      <c r="G170" s="2">
        <v>570</v>
      </c>
      <c r="H170" s="2">
        <v>945.65200000000004</v>
      </c>
    </row>
    <row r="171" spans="7:8" ht="16">
      <c r="G171" s="2">
        <v>561.69799999999998</v>
      </c>
      <c r="H171" s="2">
        <v>1155.654</v>
      </c>
    </row>
    <row r="172" spans="7:8" ht="16">
      <c r="G172" s="2">
        <v>694.44899999999996</v>
      </c>
      <c r="H172" s="2">
        <v>945.39599999999996</v>
      </c>
    </row>
    <row r="173" spans="7:8" ht="16">
      <c r="G173" s="2">
        <v>399.80799999999999</v>
      </c>
      <c r="H173" s="2">
        <v>932.28099999999995</v>
      </c>
    </row>
    <row r="174" spans="7:8" ht="16">
      <c r="G174" s="2">
        <v>648.63400000000001</v>
      </c>
      <c r="H174" s="2">
        <v>676.10900000000004</v>
      </c>
    </row>
    <row r="175" spans="7:8" ht="16">
      <c r="G175" s="2">
        <v>608.58100000000002</v>
      </c>
      <c r="H175" s="2">
        <v>588.81500000000005</v>
      </c>
    </row>
    <row r="176" spans="7:8" ht="16">
      <c r="G176" s="2">
        <v>587.71199999999999</v>
      </c>
      <c r="H176" s="2">
        <v>703.654</v>
      </c>
    </row>
    <row r="177" spans="7:8" ht="16">
      <c r="G177" s="2">
        <v>555.40800000000002</v>
      </c>
      <c r="H177" s="2">
        <v>1018.721</v>
      </c>
    </row>
    <row r="178" spans="7:8" ht="16">
      <c r="G178" s="2">
        <v>527.23099999999999</v>
      </c>
      <c r="H178" s="2">
        <v>1351.354</v>
      </c>
    </row>
    <row r="179" spans="7:8" ht="16">
      <c r="G179" s="2">
        <v>622.70899999999995</v>
      </c>
      <c r="H179" s="2">
        <v>854.976</v>
      </c>
    </row>
    <row r="180" spans="7:8" ht="16">
      <c r="G180" s="2">
        <v>609.71199999999999</v>
      </c>
      <c r="H180" s="2">
        <v>1158.373</v>
      </c>
    </row>
    <row r="181" spans="7:8" ht="16">
      <c r="G181" s="2">
        <v>751.75900000000001</v>
      </c>
      <c r="H181" s="2">
        <v>1217.7059999999999</v>
      </c>
    </row>
    <row r="182" spans="7:8" ht="16">
      <c r="G182" s="2">
        <v>459.88400000000001</v>
      </c>
      <c r="H182" s="2">
        <v>878.68799999999999</v>
      </c>
    </row>
    <row r="183" spans="7:8" ht="16">
      <c r="G183" s="2">
        <v>434.11399999999998</v>
      </c>
      <c r="H183" s="2">
        <v>1029.6659999999999</v>
      </c>
    </row>
    <row r="184" spans="7:8" ht="16">
      <c r="G184" s="2">
        <v>732.88900000000001</v>
      </c>
      <c r="H184" s="2">
        <v>797.327</v>
      </c>
    </row>
    <row r="185" spans="7:8" ht="16">
      <c r="G185" s="2">
        <v>321.32100000000003</v>
      </c>
      <c r="H185" s="2">
        <v>1394.7919999999999</v>
      </c>
    </row>
    <row r="186" spans="7:8" ht="16">
      <c r="G186" s="2">
        <v>657.92700000000002</v>
      </c>
      <c r="H186" s="2">
        <v>845.54399999999998</v>
      </c>
    </row>
    <row r="187" spans="7:8" ht="16">
      <c r="G187" s="2">
        <v>751.39400000000001</v>
      </c>
      <c r="H187" s="2">
        <v>1035.826</v>
      </c>
    </row>
    <row r="188" spans="7:8" ht="16">
      <c r="G188" s="2">
        <v>478.39400000000001</v>
      </c>
      <c r="H188" s="2">
        <v>876.38800000000003</v>
      </c>
    </row>
    <row r="189" spans="7:8" ht="16">
      <c r="G189" s="2">
        <v>502.06700000000001</v>
      </c>
      <c r="H189" s="2">
        <v>1227.2550000000001</v>
      </c>
    </row>
    <row r="190" spans="7:8" ht="16">
      <c r="G190" s="2">
        <v>523.83600000000001</v>
      </c>
      <c r="H190" s="2">
        <v>1060.2560000000001</v>
      </c>
    </row>
    <row r="191" spans="7:8" ht="16">
      <c r="G191" s="2">
        <v>689.93799999999999</v>
      </c>
      <c r="H191" s="2">
        <v>589.07600000000002</v>
      </c>
    </row>
    <row r="192" spans="7:8" ht="16">
      <c r="G192" s="2">
        <v>428.12</v>
      </c>
      <c r="H192" s="2">
        <v>418.28100000000001</v>
      </c>
    </row>
    <row r="193" spans="7:8" ht="16">
      <c r="G193" s="2">
        <v>583.27599999999995</v>
      </c>
      <c r="H193" s="2">
        <v>528.4</v>
      </c>
    </row>
    <row r="194" spans="7:8" ht="16">
      <c r="G194" s="2">
        <v>427.15</v>
      </c>
      <c r="H194" s="2">
        <v>721.7</v>
      </c>
    </row>
    <row r="195" spans="7:8" ht="16">
      <c r="G195" s="2">
        <v>689.75900000000001</v>
      </c>
      <c r="H195" s="2">
        <v>961.52300000000002</v>
      </c>
    </row>
    <row r="196" spans="7:8" ht="16">
      <c r="G196" s="2">
        <v>959.35199999999998</v>
      </c>
      <c r="H196" s="2">
        <v>734.99099999999999</v>
      </c>
    </row>
    <row r="197" spans="7:8" ht="16">
      <c r="G197" s="2">
        <v>618.21400000000006</v>
      </c>
      <c r="H197" s="2">
        <v>672.13800000000003</v>
      </c>
    </row>
    <row r="198" spans="7:8" ht="16">
      <c r="G198" s="2">
        <v>537.86800000000005</v>
      </c>
      <c r="H198" s="2">
        <v>554.13800000000003</v>
      </c>
    </row>
    <row r="199" spans="7:8" ht="16">
      <c r="G199" s="2">
        <v>548.98199999999997</v>
      </c>
      <c r="H199" s="2">
        <v>530.70600000000002</v>
      </c>
    </row>
    <row r="200" spans="7:8" ht="16">
      <c r="G200" s="2">
        <v>611.16</v>
      </c>
      <c r="H200" s="2">
        <v>784.005</v>
      </c>
    </row>
    <row r="201" spans="7:8" ht="16">
      <c r="G201" s="2">
        <v>407.65199999999999</v>
      </c>
      <c r="H201" s="2">
        <v>544.90899999999999</v>
      </c>
    </row>
    <row r="202" spans="7:8" ht="16">
      <c r="G202" s="2">
        <v>453.94099999999997</v>
      </c>
      <c r="H202" s="2">
        <v>635.07600000000002</v>
      </c>
    </row>
    <row r="203" spans="7:8" ht="16">
      <c r="G203" s="2">
        <v>454.089</v>
      </c>
      <c r="H203" s="2">
        <v>956.31899999999996</v>
      </c>
    </row>
    <row r="204" spans="7:8" ht="16">
      <c r="G204" s="2">
        <v>392.30500000000001</v>
      </c>
      <c r="H204" s="2">
        <v>963.81200000000001</v>
      </c>
    </row>
    <row r="205" spans="7:8" ht="16">
      <c r="G205" s="2">
        <v>552.79300000000001</v>
      </c>
      <c r="H205" s="2">
        <v>1216.7919999999999</v>
      </c>
    </row>
    <row r="206" spans="7:8" ht="16">
      <c r="G206" s="2">
        <v>420.03199999999998</v>
      </c>
      <c r="H206" s="2">
        <v>852.83100000000002</v>
      </c>
    </row>
    <row r="207" spans="7:8" ht="16">
      <c r="G207" s="2">
        <v>553.44000000000005</v>
      </c>
      <c r="H207" s="2">
        <v>749.39</v>
      </c>
    </row>
    <row r="208" spans="7:8" ht="16">
      <c r="G208" s="2">
        <v>333.27800000000002</v>
      </c>
      <c r="H208" s="2">
        <v>1200.684</v>
      </c>
    </row>
    <row r="209" spans="7:8" ht="16">
      <c r="G209" s="2">
        <v>395.26499999999999</v>
      </c>
      <c r="H209" s="2">
        <v>855.31899999999996</v>
      </c>
    </row>
    <row r="210" spans="7:8" ht="16">
      <c r="G210" s="2">
        <v>503.911</v>
      </c>
      <c r="H210" s="2">
        <v>878.452</v>
      </c>
    </row>
    <row r="211" spans="7:8" ht="16">
      <c r="G211" s="2">
        <v>419.83699999999999</v>
      </c>
      <c r="H211" s="2">
        <v>1205.204</v>
      </c>
    </row>
    <row r="212" spans="7:8" ht="16">
      <c r="G212" s="2">
        <v>465.54199999999997</v>
      </c>
      <c r="H212" s="2">
        <v>1011.537</v>
      </c>
    </row>
    <row r="213" spans="7:8" ht="16">
      <c r="G213" s="2">
        <v>432.57400000000001</v>
      </c>
      <c r="H213" s="2">
        <v>826.279</v>
      </c>
    </row>
    <row r="214" spans="7:8" ht="16">
      <c r="G214" s="2">
        <v>400.05700000000002</v>
      </c>
      <c r="H214" s="2">
        <v>1506.123</v>
      </c>
    </row>
    <row r="215" spans="7:8" ht="16">
      <c r="G215" s="2">
        <v>545.44100000000003</v>
      </c>
      <c r="H215" s="2">
        <v>988.68499999999995</v>
      </c>
    </row>
    <row r="216" spans="7:8" ht="16">
      <c r="G216" s="2">
        <v>640.72199999999998</v>
      </c>
      <c r="H216" s="2">
        <v>991.255</v>
      </c>
    </row>
    <row r="217" spans="7:8" ht="16">
      <c r="G217" s="2">
        <v>578.34199999999998</v>
      </c>
      <c r="H217" s="2">
        <v>806.52599999999995</v>
      </c>
    </row>
    <row r="218" spans="7:8" ht="16">
      <c r="G218" s="2">
        <v>545.24099999999999</v>
      </c>
      <c r="H218" s="2">
        <v>1105.537</v>
      </c>
    </row>
    <row r="219" spans="7:8" ht="16">
      <c r="G219" s="2">
        <v>377.82799999999997</v>
      </c>
      <c r="H219" s="2">
        <v>1038.607</v>
      </c>
    </row>
    <row r="220" spans="7:8" ht="16">
      <c r="G220" s="2">
        <v>456.38400000000001</v>
      </c>
      <c r="H220" s="2">
        <v>1030.566</v>
      </c>
    </row>
    <row r="221" spans="7:8" ht="16">
      <c r="G221" s="2">
        <v>506.428</v>
      </c>
      <c r="H221" s="2">
        <v>671.39</v>
      </c>
    </row>
    <row r="222" spans="7:8" ht="16">
      <c r="G222" s="2">
        <v>373.971</v>
      </c>
      <c r="H222" s="2">
        <v>748.505</v>
      </c>
    </row>
    <row r="223" spans="7:8" ht="16">
      <c r="G223" s="2">
        <v>646.35199999999998</v>
      </c>
      <c r="H223" s="2">
        <v>1075.7760000000001</v>
      </c>
    </row>
    <row r="224" spans="7:8" ht="16">
      <c r="G224" s="2">
        <v>905.30399999999997</v>
      </c>
      <c r="H224" s="2">
        <v>851.702</v>
      </c>
    </row>
    <row r="225" spans="7:8" ht="16">
      <c r="G225" s="2">
        <v>795.71199999999999</v>
      </c>
      <c r="H225" s="2">
        <v>1446.3130000000001</v>
      </c>
    </row>
    <row r="226" spans="7:8" ht="16">
      <c r="G226" s="2">
        <v>626.63400000000001</v>
      </c>
      <c r="H226" s="2">
        <v>655.27499999999998</v>
      </c>
    </row>
    <row r="227" spans="7:8" ht="16">
      <c r="G227" s="2">
        <v>602.577</v>
      </c>
      <c r="H227" s="2">
        <v>1307.299</v>
      </c>
    </row>
    <row r="228" spans="7:8" ht="16">
      <c r="G228" s="2">
        <v>937.49900000000002</v>
      </c>
      <c r="H228" s="2">
        <v>1367.223</v>
      </c>
    </row>
    <row r="229" spans="7:8" ht="16">
      <c r="G229" s="2">
        <v>825.28599999999994</v>
      </c>
      <c r="H229" s="2">
        <v>1200.9670000000001</v>
      </c>
    </row>
    <row r="230" spans="7:8" ht="16">
      <c r="G230" s="2">
        <v>660.96699999999998</v>
      </c>
      <c r="H230" s="2">
        <v>977.29</v>
      </c>
    </row>
    <row r="231" spans="7:8" ht="16">
      <c r="G231" s="2">
        <v>485.06299999999999</v>
      </c>
      <c r="H231" s="2">
        <v>932.89</v>
      </c>
    </row>
    <row r="232" spans="7:8" ht="16">
      <c r="G232" s="2">
        <v>517.46799999999996</v>
      </c>
      <c r="H232" s="2">
        <v>974.755</v>
      </c>
    </row>
    <row r="233" spans="7:8" ht="16">
      <c r="G233" s="2">
        <v>459.12700000000001</v>
      </c>
      <c r="H233" s="2">
        <v>1464.02</v>
      </c>
    </row>
    <row r="234" spans="7:8" ht="16">
      <c r="G234" s="2">
        <v>478.916</v>
      </c>
      <c r="H234" s="2">
        <v>1672.47</v>
      </c>
    </row>
    <row r="235" spans="7:8" ht="16">
      <c r="G235" s="2">
        <v>710.20299999999997</v>
      </c>
      <c r="H235" s="2">
        <v>916.34900000000005</v>
      </c>
    </row>
    <row r="236" spans="7:8" ht="16">
      <c r="G236" s="2">
        <v>405.76299999999998</v>
      </c>
      <c r="H236" s="2">
        <v>1024.374</v>
      </c>
    </row>
    <row r="237" spans="7:8" ht="16">
      <c r="G237" s="2">
        <v>473.86700000000002</v>
      </c>
      <c r="H237" s="2">
        <v>814.755</v>
      </c>
    </row>
    <row r="238" spans="7:8" ht="16">
      <c r="G238" s="2">
        <v>460.74299999999999</v>
      </c>
      <c r="H238" s="2">
        <v>729.72299999999996</v>
      </c>
    </row>
    <row r="239" spans="7:8" ht="16">
      <c r="G239" s="2">
        <v>369.05799999999999</v>
      </c>
      <c r="H239" s="2">
        <v>732.32799999999997</v>
      </c>
    </row>
    <row r="240" spans="7:8" ht="16">
      <c r="G240" s="2">
        <v>358.06299999999999</v>
      </c>
      <c r="H240" s="2">
        <v>702.59400000000005</v>
      </c>
    </row>
    <row r="241" spans="7:8" ht="16">
      <c r="G241" s="2">
        <v>319.09699999999998</v>
      </c>
      <c r="H241" s="2">
        <v>627.43799999999999</v>
      </c>
    </row>
    <row r="242" spans="7:8" ht="16">
      <c r="G242" s="2">
        <v>452.952</v>
      </c>
      <c r="H242" s="2">
        <v>837.26800000000003</v>
      </c>
    </row>
    <row r="243" spans="7:8" ht="16">
      <c r="G243" s="2">
        <v>329.94299999999998</v>
      </c>
      <c r="H243" s="2">
        <v>648.73299999999995</v>
      </c>
    </row>
    <row r="244" spans="7:8" ht="16">
      <c r="G244" s="2">
        <v>286.56599999999997</v>
      </c>
      <c r="H244" s="2">
        <v>648.41999999999996</v>
      </c>
    </row>
    <row r="245" spans="7:8" ht="16">
      <c r="G245" s="2">
        <v>361.34699999999998</v>
      </c>
      <c r="H245" s="2">
        <v>1063.5989999999999</v>
      </c>
    </row>
    <row r="246" spans="7:8" ht="16">
      <c r="G246" s="2">
        <v>354.76100000000002</v>
      </c>
      <c r="H246" s="2">
        <v>749.28099999999995</v>
      </c>
    </row>
    <row r="247" spans="7:8" ht="16">
      <c r="G247" s="2">
        <v>374.01799999999997</v>
      </c>
      <c r="H247" s="2">
        <v>582.28099999999995</v>
      </c>
    </row>
    <row r="248" spans="7:8" ht="16">
      <c r="G248" s="2">
        <v>455.17200000000003</v>
      </c>
      <c r="H248" s="2">
        <v>482.089</v>
      </c>
    </row>
    <row r="249" spans="7:8" ht="16">
      <c r="G249" s="2">
        <v>436.15600000000001</v>
      </c>
      <c r="H249" s="2">
        <v>821.09299999999996</v>
      </c>
    </row>
    <row r="250" spans="7:8" ht="16">
      <c r="G250" s="2">
        <v>677.62099999999998</v>
      </c>
      <c r="H250" s="2">
        <v>606.35799999999995</v>
      </c>
    </row>
    <row r="251" spans="7:8" ht="16">
      <c r="G251" s="2">
        <v>618.28300000000002</v>
      </c>
      <c r="H251" s="2">
        <v>827.81899999999996</v>
      </c>
    </row>
    <row r="252" spans="7:8" ht="16">
      <c r="G252" s="2">
        <v>386.89499999999998</v>
      </c>
      <c r="H252" s="2">
        <v>929.43700000000001</v>
      </c>
    </row>
    <row r="253" spans="7:8" ht="16">
      <c r="G253" s="2">
        <v>443.947</v>
      </c>
      <c r="H253" s="2">
        <v>1327.3889999999999</v>
      </c>
    </row>
    <row r="254" spans="7:8" ht="16">
      <c r="G254" s="2">
        <v>507.75</v>
      </c>
      <c r="H254" s="2">
        <v>620.37199999999996</v>
      </c>
    </row>
    <row r="255" spans="7:8" ht="16">
      <c r="G255" s="2">
        <v>434.34399999999999</v>
      </c>
      <c r="H255" s="2">
        <v>1374.6669999999999</v>
      </c>
    </row>
    <row r="256" spans="7:8" ht="16">
      <c r="G256" s="2">
        <v>745.08100000000002</v>
      </c>
      <c r="H256" s="2">
        <v>719.56399999999996</v>
      </c>
    </row>
    <row r="257" spans="7:8" ht="16">
      <c r="G257" s="2">
        <v>665.48699999999997</v>
      </c>
      <c r="H257" s="2">
        <v>849.71400000000006</v>
      </c>
    </row>
    <row r="258" spans="7:8" ht="16">
      <c r="G258" s="2">
        <v>742.66800000000001</v>
      </c>
      <c r="H258" s="2">
        <v>828.63400000000001</v>
      </c>
    </row>
    <row r="259" spans="7:8" ht="16">
      <c r="G259" s="2">
        <v>777.04700000000003</v>
      </c>
      <c r="H259" s="2">
        <v>627.76700000000005</v>
      </c>
    </row>
    <row r="260" spans="7:8" ht="16">
      <c r="G260" s="2">
        <v>691.76900000000001</v>
      </c>
      <c r="H260" s="2">
        <v>907.55399999999997</v>
      </c>
    </row>
    <row r="261" spans="7:8" ht="16">
      <c r="G261" s="2">
        <v>638.62699999999995</v>
      </c>
      <c r="H261" s="2">
        <v>674.125</v>
      </c>
    </row>
    <row r="262" spans="7:8" ht="16">
      <c r="G262" s="2">
        <v>915.93799999999999</v>
      </c>
      <c r="H262" s="2">
        <v>905.51599999999996</v>
      </c>
    </row>
    <row r="263" spans="7:8" ht="16">
      <c r="G263" s="2">
        <v>804.96</v>
      </c>
      <c r="H263" s="2">
        <v>1188.4369999999999</v>
      </c>
    </row>
    <row r="264" spans="7:8" ht="16">
      <c r="G264" s="2">
        <v>725.32799999999997</v>
      </c>
      <c r="H264" s="2">
        <v>678.81</v>
      </c>
    </row>
    <row r="265" spans="7:8" ht="16">
      <c r="G265" s="2">
        <v>818.79700000000003</v>
      </c>
      <c r="H265" s="2">
        <v>726.70399999999995</v>
      </c>
    </row>
    <row r="266" spans="7:8" ht="16">
      <c r="G266" s="2">
        <v>620.12199999999996</v>
      </c>
      <c r="H266" s="2">
        <v>621.46900000000005</v>
      </c>
    </row>
    <row r="267" spans="7:8" ht="16">
      <c r="G267" s="2">
        <v>795.60400000000004</v>
      </c>
      <c r="H267" s="2">
        <v>587.19299999999998</v>
      </c>
    </row>
    <row r="268" spans="7:8" ht="16">
      <c r="G268" s="2">
        <v>907.25</v>
      </c>
      <c r="H268" s="2">
        <v>704.78099999999995</v>
      </c>
    </row>
    <row r="269" spans="7:8" ht="16">
      <c r="G269" s="2">
        <v>1068.5309999999999</v>
      </c>
      <c r="H269" s="2">
        <v>539.96900000000005</v>
      </c>
    </row>
    <row r="270" spans="7:8" ht="16">
      <c r="G270" s="2">
        <v>716.197</v>
      </c>
      <c r="H270" s="2">
        <v>804.58699999999999</v>
      </c>
    </row>
    <row r="271" spans="7:8" ht="16">
      <c r="G271" s="2">
        <v>393.54700000000003</v>
      </c>
      <c r="H271" s="2">
        <v>672.93100000000004</v>
      </c>
    </row>
    <row r="272" spans="7:8" ht="16">
      <c r="G272" s="2">
        <v>673.68499999999995</v>
      </c>
      <c r="H272" s="2">
        <v>730.86900000000003</v>
      </c>
    </row>
    <row r="273" spans="7:8" ht="16">
      <c r="G273" s="2">
        <v>606.822</v>
      </c>
      <c r="H273" s="2">
        <v>586.73299999999995</v>
      </c>
    </row>
    <row r="274" spans="7:8" ht="16">
      <c r="G274" s="2">
        <v>787.322</v>
      </c>
      <c r="H274" s="2">
        <v>584.43100000000004</v>
      </c>
    </row>
    <row r="275" spans="7:8" ht="16">
      <c r="G275" s="2">
        <v>373.1</v>
      </c>
      <c r="H275" s="2">
        <v>765.49699999999996</v>
      </c>
    </row>
    <row r="276" spans="7:8" ht="16">
      <c r="G276" s="2">
        <v>416.18299999999999</v>
      </c>
      <c r="H276" s="2">
        <v>588.01900000000001</v>
      </c>
    </row>
    <row r="277" spans="7:8" ht="16">
      <c r="G277" s="2">
        <v>471.50799999999998</v>
      </c>
      <c r="H277" s="2">
        <v>805.09199999999998</v>
      </c>
    </row>
    <row r="278" spans="7:8" ht="16">
      <c r="G278" s="2">
        <v>421.82499999999999</v>
      </c>
      <c r="H278" s="2">
        <v>568.04</v>
      </c>
    </row>
    <row r="279" spans="7:8" ht="16">
      <c r="G279" s="2">
        <v>473.55799999999999</v>
      </c>
      <c r="H279" s="2">
        <v>546.86199999999997</v>
      </c>
    </row>
    <row r="280" spans="7:8" ht="16">
      <c r="G280" s="2">
        <v>406.41699999999997</v>
      </c>
      <c r="H280" s="2">
        <v>560.16200000000003</v>
      </c>
    </row>
    <row r="281" spans="7:8" ht="16">
      <c r="G281" s="2">
        <v>420.983</v>
      </c>
      <c r="H281" s="2">
        <v>859.92200000000003</v>
      </c>
    </row>
    <row r="282" spans="7:8" ht="16">
      <c r="G282" s="2">
        <v>1038.557</v>
      </c>
      <c r="H282" s="2">
        <v>887.85500000000002</v>
      </c>
    </row>
    <row r="283" spans="7:8" ht="16">
      <c r="G283" s="2">
        <v>542.83000000000004</v>
      </c>
      <c r="H283" s="2">
        <v>1197.492</v>
      </c>
    </row>
    <row r="284" spans="7:8" ht="16">
      <c r="G284" s="2">
        <v>514.89599999999996</v>
      </c>
      <c r="H284" s="2">
        <v>717.95799999999997</v>
      </c>
    </row>
    <row r="285" spans="7:8" ht="16">
      <c r="G285" s="2">
        <v>741.47299999999996</v>
      </c>
      <c r="H285" s="2">
        <v>658.21900000000005</v>
      </c>
    </row>
    <row r="286" spans="7:8" ht="16">
      <c r="G286" s="2">
        <v>583.87300000000005</v>
      </c>
      <c r="H286" s="2">
        <v>1055.444</v>
      </c>
    </row>
    <row r="287" spans="7:8" ht="16">
      <c r="G287" s="2">
        <v>483.01400000000001</v>
      </c>
      <c r="H287" s="2">
        <v>750.86900000000003</v>
      </c>
    </row>
    <row r="288" spans="7:8" ht="16">
      <c r="G288" s="2">
        <v>650.94100000000003</v>
      </c>
      <c r="H288" s="2">
        <v>731.1</v>
      </c>
    </row>
    <row r="289" spans="7:8" ht="16">
      <c r="G289" s="2">
        <v>758.14300000000003</v>
      </c>
      <c r="H289" s="2">
        <v>1128.652</v>
      </c>
    </row>
    <row r="290" spans="7:8" ht="16">
      <c r="G290" s="2">
        <v>753.24699999999996</v>
      </c>
      <c r="H290" s="2">
        <v>788.23599999999999</v>
      </c>
    </row>
    <row r="291" spans="7:8" ht="16">
      <c r="G291" s="2">
        <v>612.024</v>
      </c>
      <c r="H291" s="2">
        <v>695.95</v>
      </c>
    </row>
    <row r="292" spans="7:8" ht="16">
      <c r="G292" s="2">
        <v>709.63099999999997</v>
      </c>
      <c r="H292" s="2">
        <v>1463.2550000000001</v>
      </c>
    </row>
    <row r="293" spans="7:8" ht="16">
      <c r="G293" s="2">
        <v>718.46400000000006</v>
      </c>
      <c r="H293" s="2">
        <v>832.09799999999996</v>
      </c>
    </row>
    <row r="294" spans="7:8" ht="16">
      <c r="G294" s="2">
        <v>665.62699999999995</v>
      </c>
      <c r="H294" s="2">
        <v>943.89300000000003</v>
      </c>
    </row>
    <row r="295" spans="7:8" ht="16">
      <c r="G295" s="2">
        <v>624.69200000000001</v>
      </c>
      <c r="H295" s="2">
        <v>734.95</v>
      </c>
    </row>
    <row r="296" spans="7:8" ht="16">
      <c r="G296" s="2">
        <v>608.26800000000003</v>
      </c>
      <c r="H296" s="2">
        <v>1001.04</v>
      </c>
    </row>
    <row r="297" spans="7:8" ht="16">
      <c r="G297" s="2">
        <v>693.87099999999998</v>
      </c>
      <c r="H297" s="2">
        <v>1056.481</v>
      </c>
    </row>
    <row r="298" spans="7:8" ht="16">
      <c r="G298" s="2">
        <v>543.99699999999996</v>
      </c>
      <c r="H298" s="2">
        <v>1012.623</v>
      </c>
    </row>
    <row r="299" spans="7:8" ht="16">
      <c r="G299" s="2">
        <v>583.649</v>
      </c>
      <c r="H299" s="2">
        <v>564.75099999999998</v>
      </c>
    </row>
    <row r="300" spans="7:8" ht="16">
      <c r="G300" s="2">
        <v>629.36199999999997</v>
      </c>
      <c r="H300" s="2">
        <v>927.36300000000006</v>
      </c>
    </row>
    <row r="301" spans="7:8" ht="16">
      <c r="G301" s="2">
        <v>564.29499999999996</v>
      </c>
      <c r="H301" s="2">
        <v>1296.7249999999999</v>
      </c>
    </row>
    <row r="302" spans="7:8" ht="16">
      <c r="G302" s="2">
        <v>523.41399999999999</v>
      </c>
      <c r="H302" s="2">
        <v>1147.944</v>
      </c>
    </row>
    <row r="303" spans="7:8" ht="16">
      <c r="G303" s="2">
        <v>765.01099999999997</v>
      </c>
      <c r="H303" s="2">
        <v>845.87900000000002</v>
      </c>
    </row>
    <row r="304" spans="7:8" ht="16">
      <c r="G304" s="2">
        <v>526.40800000000002</v>
      </c>
      <c r="H304" s="2">
        <v>758.38099999999997</v>
      </c>
    </row>
    <row r="305" spans="7:8" ht="16">
      <c r="G305" s="2">
        <v>472.64600000000002</v>
      </c>
      <c r="H305" s="2">
        <v>808.56899999999996</v>
      </c>
    </row>
    <row r="306" spans="7:8" ht="16">
      <c r="G306" s="2">
        <v>555.495</v>
      </c>
      <c r="H306" s="2">
        <v>827.125</v>
      </c>
    </row>
    <row r="307" spans="7:8" ht="16">
      <c r="G307" s="2">
        <v>451.36200000000002</v>
      </c>
      <c r="H307" s="2">
        <v>648.56899999999996</v>
      </c>
    </row>
    <row r="308" spans="7:8" ht="16">
      <c r="G308" s="2">
        <v>494.81400000000002</v>
      </c>
      <c r="H308" s="2">
        <v>539.06899999999996</v>
      </c>
    </row>
    <row r="309" spans="7:8" ht="16">
      <c r="G309" s="2">
        <v>400.55399999999997</v>
      </c>
      <c r="H309" s="2">
        <v>643.89300000000003</v>
      </c>
    </row>
    <row r="310" spans="7:8" ht="16">
      <c r="G310" s="2">
        <v>385.73200000000003</v>
      </c>
      <c r="H310" s="2">
        <v>691.89300000000003</v>
      </c>
    </row>
    <row r="311" spans="7:8" ht="16">
      <c r="G311" s="2">
        <v>380.625</v>
      </c>
      <c r="H311" s="2">
        <v>582.56899999999996</v>
      </c>
    </row>
    <row r="312" spans="7:8" ht="16">
      <c r="G312" s="2">
        <v>421.15600000000001</v>
      </c>
      <c r="H312" s="2">
        <v>728.49199999999996</v>
      </c>
    </row>
    <row r="313" spans="7:8" ht="16">
      <c r="G313" s="2">
        <v>457.58300000000003</v>
      </c>
      <c r="H313" s="2">
        <v>550.53099999999995</v>
      </c>
    </row>
    <row r="314" spans="7:8" ht="16">
      <c r="G314" s="2">
        <v>504.45299999999997</v>
      </c>
      <c r="H314" s="2">
        <v>644.40200000000004</v>
      </c>
    </row>
    <row r="315" spans="7:8" ht="16">
      <c r="G315" s="2">
        <v>1028.2190000000001</v>
      </c>
      <c r="H315" s="2">
        <v>1437.8589999999999</v>
      </c>
    </row>
    <row r="316" spans="7:8" ht="16">
      <c r="G316" s="2">
        <v>623.47500000000002</v>
      </c>
      <c r="H316" s="2">
        <v>1239.519</v>
      </c>
    </row>
    <row r="317" spans="7:8" ht="16">
      <c r="G317" s="2">
        <v>791.34900000000005</v>
      </c>
      <c r="H317" s="2">
        <v>1083.5050000000001</v>
      </c>
    </row>
    <row r="318" spans="7:8" ht="16">
      <c r="G318" s="2">
        <v>494.82600000000002</v>
      </c>
      <c r="H318" s="2">
        <v>1056.7719999999999</v>
      </c>
    </row>
    <row r="319" spans="7:8" ht="16">
      <c r="G319" s="2">
        <v>549.05700000000002</v>
      </c>
      <c r="H319" s="2">
        <v>983.44399999999996</v>
      </c>
    </row>
    <row r="320" spans="7:8" ht="16">
      <c r="G320" s="2">
        <v>808.548</v>
      </c>
      <c r="H320" s="2">
        <v>1359.3340000000001</v>
      </c>
    </row>
    <row r="321" spans="7:8" ht="16">
      <c r="G321" s="2">
        <v>717.80100000000004</v>
      </c>
      <c r="H321" s="2">
        <v>1196.057</v>
      </c>
    </row>
    <row r="322" spans="7:8" ht="16">
      <c r="G322" s="2">
        <v>580.60500000000002</v>
      </c>
      <c r="H322" s="2">
        <v>1539.6869999999999</v>
      </c>
    </row>
    <row r="323" spans="7:8" ht="16">
      <c r="G323" s="2">
        <v>561.68100000000004</v>
      </c>
      <c r="H323" s="2">
        <v>1382.4190000000001</v>
      </c>
    </row>
    <row r="324" spans="7:8" ht="16">
      <c r="G324" s="2">
        <v>495.07100000000003</v>
      </c>
      <c r="H324" s="2">
        <v>1050.723</v>
      </c>
    </row>
    <row r="325" spans="7:8" ht="16">
      <c r="G325" s="2">
        <v>753.99800000000005</v>
      </c>
      <c r="H325" s="2">
        <v>1037.452</v>
      </c>
    </row>
    <row r="326" spans="7:8" ht="16">
      <c r="G326" s="2">
        <v>493.57299999999998</v>
      </c>
      <c r="H326" s="2">
        <v>1423.049</v>
      </c>
    </row>
    <row r="327" spans="7:8" ht="16">
      <c r="G327" s="2">
        <v>429.84800000000001</v>
      </c>
      <c r="H327" s="2">
        <v>1342.5519999999999</v>
      </c>
    </row>
    <row r="328" spans="7:8" ht="16">
      <c r="G328" s="2">
        <v>443.709</v>
      </c>
      <c r="H328" s="2">
        <v>1522.596</v>
      </c>
    </row>
    <row r="329" spans="7:8" ht="16">
      <c r="G329" s="2">
        <v>510.39600000000002</v>
      </c>
      <c r="H329" s="2">
        <v>1317.1089999999999</v>
      </c>
    </row>
    <row r="330" spans="7:8" ht="16">
      <c r="G330" s="2">
        <v>348.142</v>
      </c>
      <c r="H330" s="2">
        <v>1054.3610000000001</v>
      </c>
    </row>
    <row r="331" spans="7:8" ht="16">
      <c r="G331" s="2">
        <v>273.05599999999998</v>
      </c>
      <c r="H331" s="2">
        <v>983.21600000000001</v>
      </c>
    </row>
    <row r="332" spans="7:8" ht="16">
      <c r="G332" s="2">
        <v>440.899</v>
      </c>
      <c r="H332" s="2">
        <v>726.07799999999997</v>
      </c>
    </row>
    <row r="333" spans="7:8" ht="16">
      <c r="G333" s="2">
        <v>325.49099999999999</v>
      </c>
      <c r="H333" s="2">
        <v>683.096</v>
      </c>
    </row>
    <row r="334" spans="7:8" ht="16">
      <c r="G334" s="2">
        <v>316.65199999999999</v>
      </c>
      <c r="H334" s="2">
        <v>1024.7650000000001</v>
      </c>
    </row>
    <row r="335" spans="7:8" ht="16">
      <c r="G335" s="2">
        <v>466.47699999999998</v>
      </c>
      <c r="H335" s="2">
        <v>850.51499999999999</v>
      </c>
    </row>
    <row r="336" spans="7:8" ht="16">
      <c r="G336" s="2">
        <v>236.96700000000001</v>
      </c>
      <c r="H336" s="2">
        <v>938.97799999999995</v>
      </c>
    </row>
    <row r="337" spans="7:8" ht="16">
      <c r="G337" s="2">
        <v>733.11099999999999</v>
      </c>
      <c r="H337" s="2">
        <v>780.92100000000005</v>
      </c>
    </row>
    <row r="338" spans="7:8" ht="16">
      <c r="G338" s="2">
        <v>918.95399999999995</v>
      </c>
      <c r="H338" s="2">
        <v>974.97799999999995</v>
      </c>
    </row>
    <row r="339" spans="7:8" ht="16">
      <c r="G339" s="2">
        <v>792.13800000000003</v>
      </c>
      <c r="H339" s="2">
        <v>786.91899999999998</v>
      </c>
    </row>
    <row r="340" spans="7:8" ht="16">
      <c r="G340" s="2">
        <v>763.65800000000002</v>
      </c>
      <c r="H340" s="2">
        <v>771.06700000000001</v>
      </c>
    </row>
    <row r="341" spans="7:8" ht="16">
      <c r="G341" s="2">
        <v>677.39499999999998</v>
      </c>
      <c r="H341" s="2">
        <v>743.01199999999994</v>
      </c>
    </row>
    <row r="342" spans="7:8" ht="16">
      <c r="G342" s="2">
        <v>563.17100000000005</v>
      </c>
      <c r="H342" s="2">
        <v>793.32799999999997</v>
      </c>
    </row>
    <row r="343" spans="7:8" ht="16">
      <c r="G343" s="2">
        <v>591.44200000000001</v>
      </c>
      <c r="H343" s="2">
        <v>748.77599999999995</v>
      </c>
    </row>
    <row r="344" spans="7:8" ht="16">
      <c r="G344" s="2">
        <v>699.12599999999998</v>
      </c>
      <c r="H344" s="2">
        <v>842.75099999999998</v>
      </c>
    </row>
    <row r="345" spans="7:8" ht="16">
      <c r="G345" s="2">
        <v>587.77</v>
      </c>
      <c r="H345" s="2">
        <v>902.75099999999998</v>
      </c>
    </row>
    <row r="346" spans="7:8" ht="16">
      <c r="G346" s="2">
        <v>677.09100000000001</v>
      </c>
      <c r="H346" s="2">
        <v>996.41899999999998</v>
      </c>
    </row>
    <row r="347" spans="7:8" ht="16">
      <c r="G347" s="2">
        <v>725.21400000000006</v>
      </c>
      <c r="H347" s="2">
        <v>571.39599999999996</v>
      </c>
    </row>
    <row r="348" spans="7:8" ht="16">
      <c r="G348" s="2">
        <v>820.34500000000003</v>
      </c>
      <c r="H348" s="2">
        <v>788.87900000000002</v>
      </c>
    </row>
    <row r="349" spans="7:8" ht="16">
      <c r="G349" s="2">
        <v>920.05100000000004</v>
      </c>
      <c r="H349" s="2">
        <v>611.12</v>
      </c>
    </row>
    <row r="350" spans="7:8" ht="16">
      <c r="G350" s="2">
        <v>834.87199999999996</v>
      </c>
      <c r="H350" s="2">
        <v>610.25800000000004</v>
      </c>
    </row>
    <row r="351" spans="7:8" ht="16">
      <c r="G351" s="2">
        <v>591.03399999999999</v>
      </c>
      <c r="H351" s="2">
        <v>623.22500000000002</v>
      </c>
    </row>
    <row r="352" spans="7:8" ht="16">
      <c r="G352" s="2">
        <v>1050.758</v>
      </c>
      <c r="H352" s="2">
        <v>644.95500000000004</v>
      </c>
    </row>
    <row r="353" spans="7:8" ht="16">
      <c r="G353" s="2">
        <v>803.30899999999997</v>
      </c>
      <c r="H353" s="2">
        <v>835.80799999999999</v>
      </c>
    </row>
    <row r="354" spans="7:8" ht="16">
      <c r="G354" s="2">
        <v>647.57600000000002</v>
      </c>
      <c r="H354" s="2">
        <v>702.38900000000001</v>
      </c>
    </row>
    <row r="355" spans="7:8" ht="16">
      <c r="G355" s="2">
        <v>695.59500000000003</v>
      </c>
      <c r="H355" s="2">
        <v>811.72500000000002</v>
      </c>
    </row>
    <row r="356" spans="7:8" ht="16">
      <c r="G356" s="2">
        <v>748.99199999999996</v>
      </c>
      <c r="H356" s="2">
        <v>578.77700000000004</v>
      </c>
    </row>
    <row r="357" spans="7:8" ht="16">
      <c r="G357" s="2">
        <v>976.995</v>
      </c>
      <c r="H357" s="2">
        <v>855.77700000000004</v>
      </c>
    </row>
    <row r="358" spans="7:8" ht="16">
      <c r="G358" s="2">
        <v>874.13900000000001</v>
      </c>
      <c r="H358" s="2">
        <v>1507.933</v>
      </c>
    </row>
    <row r="359" spans="7:8" ht="16">
      <c r="G359" s="2">
        <v>858.51099999999997</v>
      </c>
      <c r="H359" s="2">
        <v>1127.308</v>
      </c>
    </row>
    <row r="360" spans="7:8" ht="16">
      <c r="G360" s="2">
        <v>686.71299999999997</v>
      </c>
      <c r="H360" s="2">
        <v>696.16499999999996</v>
      </c>
    </row>
    <row r="361" spans="7:8" ht="16">
      <c r="G361" s="2">
        <v>1021.431</v>
      </c>
      <c r="H361" s="2">
        <v>656.51400000000001</v>
      </c>
    </row>
    <row r="362" spans="7:8" ht="16">
      <c r="G362" s="2">
        <v>707.33799999999997</v>
      </c>
      <c r="H362" s="2">
        <v>1270.402</v>
      </c>
    </row>
    <row r="363" spans="7:8" ht="16">
      <c r="G363" s="2">
        <v>687.10299999999995</v>
      </c>
      <c r="H363" s="2">
        <v>925.423</v>
      </c>
    </row>
    <row r="364" spans="7:8" ht="16">
      <c r="G364" s="2">
        <v>737.36099999999999</v>
      </c>
      <c r="H364" s="2">
        <v>1303.4159999999999</v>
      </c>
    </row>
    <row r="365" spans="7:8" ht="16">
      <c r="G365" s="2">
        <v>887.702</v>
      </c>
      <c r="H365" s="2">
        <v>977.524</v>
      </c>
    </row>
    <row r="366" spans="7:8" ht="16">
      <c r="G366" s="2">
        <v>747.85400000000004</v>
      </c>
      <c r="H366" s="2">
        <v>743.92600000000004</v>
      </c>
    </row>
    <row r="367" spans="7:8" ht="16">
      <c r="G367" s="2">
        <v>645.50199999999995</v>
      </c>
      <c r="H367" s="2">
        <v>1019.749</v>
      </c>
    </row>
    <row r="368" spans="7:8" ht="16">
      <c r="G368" s="2">
        <v>599.07600000000002</v>
      </c>
      <c r="H368" s="2">
        <v>839.84199999999998</v>
      </c>
    </row>
    <row r="369" spans="7:8" ht="16">
      <c r="G369" s="2">
        <v>707.42</v>
      </c>
      <c r="H369" s="2">
        <v>1068.405</v>
      </c>
    </row>
    <row r="370" spans="7:8" ht="16">
      <c r="G370" s="2">
        <v>701.13400000000001</v>
      </c>
      <c r="H370" s="2">
        <v>413.66300000000001</v>
      </c>
    </row>
    <row r="371" spans="7:8" ht="16">
      <c r="G371" s="2">
        <v>944.654</v>
      </c>
      <c r="H371" s="2">
        <v>475.93299999999999</v>
      </c>
    </row>
    <row r="372" spans="7:8" ht="16">
      <c r="G372" s="2">
        <v>604.404</v>
      </c>
      <c r="H372" s="2">
        <v>512.90200000000004</v>
      </c>
    </row>
    <row r="373" spans="7:8" ht="16">
      <c r="G373" s="2">
        <v>549.34199999999998</v>
      </c>
      <c r="H373" s="2">
        <v>848.49599999999998</v>
      </c>
    </row>
    <row r="374" spans="7:8" ht="16">
      <c r="G374" s="2">
        <v>701.81399999999996</v>
      </c>
      <c r="H374" s="2">
        <v>758.69299999999998</v>
      </c>
    </row>
    <row r="375" spans="7:8" ht="16">
      <c r="G375" s="2">
        <v>657.16499999999996</v>
      </c>
      <c r="H375" s="2">
        <v>697.95500000000004</v>
      </c>
    </row>
    <row r="376" spans="7:8" ht="16">
      <c r="G376" s="2">
        <v>592.58299999999997</v>
      </c>
      <c r="H376" s="2">
        <v>817.47500000000002</v>
      </c>
    </row>
    <row r="377" spans="7:8" ht="16">
      <c r="G377" s="2">
        <v>493.11399999999998</v>
      </c>
      <c r="H377" s="2">
        <v>1062.008</v>
      </c>
    </row>
    <row r="378" spans="7:8" ht="16">
      <c r="G378" s="2">
        <v>520.12699999999995</v>
      </c>
      <c r="H378" s="2">
        <v>906.76700000000005</v>
      </c>
    </row>
    <row r="379" spans="7:8" ht="16">
      <c r="G379" s="2">
        <v>468.233</v>
      </c>
      <c r="H379" s="2">
        <v>592.89099999999996</v>
      </c>
    </row>
    <row r="380" spans="7:8" ht="16">
      <c r="G380" s="2">
        <v>463.28300000000002</v>
      </c>
      <c r="H380" s="2">
        <v>559.77700000000004</v>
      </c>
    </row>
    <row r="381" spans="7:8" ht="16">
      <c r="G381" s="2">
        <v>664.10799999999995</v>
      </c>
      <c r="H381" s="2">
        <v>629.62599999999998</v>
      </c>
    </row>
    <row r="382" spans="7:8" ht="16">
      <c r="G382" s="2">
        <v>742.46</v>
      </c>
      <c r="H382" s="2">
        <v>694.07500000000005</v>
      </c>
    </row>
    <row r="383" spans="7:8" ht="16">
      <c r="G383" s="2">
        <v>766.34699999999998</v>
      </c>
      <c r="H383" s="2">
        <v>574.44299999999998</v>
      </c>
    </row>
    <row r="384" spans="7:8" ht="16">
      <c r="G384" s="2">
        <v>668.18700000000001</v>
      </c>
      <c r="H384" s="2">
        <v>1456.115</v>
      </c>
    </row>
    <row r="385" spans="7:8" ht="16">
      <c r="G385" s="2">
        <v>697.971</v>
      </c>
      <c r="H385" s="2">
        <v>1220.835</v>
      </c>
    </row>
    <row r="386" spans="7:8" ht="16">
      <c r="G386" s="2">
        <v>933.30399999999997</v>
      </c>
      <c r="H386" s="2">
        <v>1119.499</v>
      </c>
    </row>
    <row r="387" spans="7:8" ht="16">
      <c r="G387" s="2">
        <v>719.28099999999995</v>
      </c>
      <c r="H387" s="2">
        <v>1022.356</v>
      </c>
    </row>
    <row r="388" spans="7:8" ht="16">
      <c r="G388" s="2">
        <v>964.12199999999996</v>
      </c>
      <c r="H388" s="2">
        <v>1315.43</v>
      </c>
    </row>
    <row r="389" spans="7:8" ht="16">
      <c r="G389" s="2">
        <v>1451.171</v>
      </c>
      <c r="H389" s="2">
        <v>1114.306</v>
      </c>
    </row>
    <row r="390" spans="7:8" ht="16">
      <c r="G390" s="2">
        <v>1211.1869999999999</v>
      </c>
      <c r="H390" s="2">
        <v>1008.6849999999999</v>
      </c>
    </row>
    <row r="391" spans="7:8" ht="16">
      <c r="G391" s="2">
        <v>832.98099999999999</v>
      </c>
      <c r="H391" s="2">
        <v>1434.136</v>
      </c>
    </row>
    <row r="392" spans="7:8" ht="16">
      <c r="G392" s="2">
        <v>547.63300000000004</v>
      </c>
      <c r="H392" s="2">
        <v>1438.357</v>
      </c>
    </row>
    <row r="393" spans="7:8" ht="16">
      <c r="G393" s="2">
        <v>743.35199999999998</v>
      </c>
      <c r="H393" s="2">
        <v>1556.0070000000001</v>
      </c>
    </row>
    <row r="394" spans="7:8" ht="16">
      <c r="G394" s="2">
        <v>693.08500000000004</v>
      </c>
      <c r="H394" s="2">
        <v>1624.202</v>
      </c>
    </row>
    <row r="395" spans="7:8" ht="16">
      <c r="G395" s="2">
        <v>878.62099999999998</v>
      </c>
      <c r="H395" s="2">
        <v>1338.0070000000001</v>
      </c>
    </row>
    <row r="396" spans="7:8" ht="16">
      <c r="G396" s="2">
        <v>998.65300000000002</v>
      </c>
      <c r="H396" s="2">
        <v>1093.231</v>
      </c>
    </row>
    <row r="397" spans="7:8" ht="16">
      <c r="G397" s="2">
        <v>677.26099999999997</v>
      </c>
      <c r="H397" s="2">
        <v>1494.509</v>
      </c>
    </row>
    <row r="398" spans="7:8" ht="16">
      <c r="G398" s="2">
        <v>782.20799999999997</v>
      </c>
      <c r="H398" s="2">
        <v>1263.203</v>
      </c>
    </row>
    <row r="399" spans="7:8" ht="16">
      <c r="G399" s="2">
        <v>828.67100000000005</v>
      </c>
      <c r="H399" s="2">
        <v>1195.0239999999999</v>
      </c>
    </row>
    <row r="400" spans="7:8" ht="16">
      <c r="G400" s="2">
        <v>781.38699999999994</v>
      </c>
      <c r="H400" s="2">
        <v>1039.2860000000001</v>
      </c>
    </row>
    <row r="401" spans="7:8" ht="16">
      <c r="G401" s="2">
        <v>728.29100000000005</v>
      </c>
      <c r="H401" s="2">
        <v>1466.1310000000001</v>
      </c>
    </row>
    <row r="402" spans="7:8" ht="16">
      <c r="G402" s="2">
        <v>1053.3040000000001</v>
      </c>
      <c r="H402" s="2">
        <v>1425.23</v>
      </c>
    </row>
    <row r="403" spans="7:8" ht="16">
      <c r="G403" s="2">
        <v>674.79</v>
      </c>
      <c r="H403" s="2">
        <v>1363.297</v>
      </c>
    </row>
    <row r="404" spans="7:8" ht="16">
      <c r="G404" s="2">
        <v>448.74700000000001</v>
      </c>
      <c r="H404" s="2">
        <v>1254.442</v>
      </c>
    </row>
    <row r="405" spans="7:8" ht="16">
      <c r="G405" s="2">
        <v>509.55200000000002</v>
      </c>
      <c r="H405" s="2">
        <v>1224.624</v>
      </c>
    </row>
    <row r="406" spans="7:8" ht="16">
      <c r="G406" s="2">
        <v>317.93700000000001</v>
      </c>
      <c r="H406" s="2">
        <v>1162.4190000000001</v>
      </c>
    </row>
    <row r="407" spans="7:8" ht="16">
      <c r="G407" s="2">
        <v>401.76100000000002</v>
      </c>
      <c r="H407" s="2">
        <v>1293.374</v>
      </c>
    </row>
    <row r="408" spans="7:8" ht="16">
      <c r="G408" s="2">
        <v>433.54</v>
      </c>
      <c r="H408" s="2">
        <v>1101.42</v>
      </c>
    </row>
    <row r="409" spans="7:8" ht="16">
      <c r="G409" s="2">
        <v>389.39600000000002</v>
      </c>
      <c r="H409" s="2">
        <v>917.24900000000002</v>
      </c>
    </row>
    <row r="410" spans="7:8" ht="16">
      <c r="G410" s="2">
        <v>443.70299999999997</v>
      </c>
      <c r="H410" s="2">
        <v>1062.309</v>
      </c>
    </row>
    <row r="411" spans="7:8" ht="16">
      <c r="G411" s="2">
        <v>366.43799999999999</v>
      </c>
      <c r="H411" s="2">
        <v>1091.7449999999999</v>
      </c>
    </row>
    <row r="412" spans="7:8" ht="16">
      <c r="G412" s="2">
        <v>479.36500000000001</v>
      </c>
      <c r="H412" s="2">
        <v>1147.47</v>
      </c>
    </row>
    <row r="413" spans="7:8" ht="16">
      <c r="G413" s="2">
        <v>442.37799999999999</v>
      </c>
      <c r="H413" s="2">
        <v>1123.7429999999999</v>
      </c>
    </row>
    <row r="414" spans="7:8" ht="16">
      <c r="G414" s="2">
        <v>287.096</v>
      </c>
      <c r="H414" s="2">
        <v>602.93100000000004</v>
      </c>
    </row>
    <row r="415" spans="7:8" ht="16">
      <c r="G415" s="2">
        <v>407.43</v>
      </c>
      <c r="H415" s="2">
        <v>605.03200000000004</v>
      </c>
    </row>
    <row r="416" spans="7:8" ht="16">
      <c r="G416" s="2">
        <v>779.01099999999997</v>
      </c>
      <c r="H416" s="2">
        <v>585.38499999999999</v>
      </c>
    </row>
    <row r="417" spans="7:8" ht="16">
      <c r="G417" s="2">
        <v>714.46699999999998</v>
      </c>
      <c r="H417" s="2">
        <v>704.34100000000001</v>
      </c>
    </row>
    <row r="418" spans="7:8" ht="16">
      <c r="G418" s="2">
        <v>684.28399999999999</v>
      </c>
      <c r="H418" s="2">
        <v>583.57600000000002</v>
      </c>
    </row>
    <row r="419" spans="7:8" ht="16">
      <c r="G419" s="2">
        <v>552.04999999999995</v>
      </c>
      <c r="H419" s="2">
        <v>859.59400000000005</v>
      </c>
    </row>
    <row r="420" spans="7:8" ht="16">
      <c r="G420" s="2">
        <v>582.31899999999996</v>
      </c>
      <c r="H420" s="2">
        <v>544.85299999999995</v>
      </c>
    </row>
    <row r="421" spans="7:8" ht="16">
      <c r="G421" s="2">
        <v>910.524</v>
      </c>
      <c r="H421" s="2">
        <v>742.19899999999996</v>
      </c>
    </row>
    <row r="422" spans="7:8" ht="16">
      <c r="G422" s="2">
        <v>649.86699999999996</v>
      </c>
      <c r="H422" s="2">
        <v>943.86400000000003</v>
      </c>
    </row>
    <row r="423" spans="7:8" ht="16">
      <c r="G423" s="2">
        <v>655.48900000000003</v>
      </c>
      <c r="H423" s="2">
        <v>779.28599999999994</v>
      </c>
    </row>
    <row r="424" spans="7:8" ht="16">
      <c r="G424" s="2">
        <v>783.52800000000002</v>
      </c>
      <c r="H424" s="2">
        <v>813.96400000000006</v>
      </c>
    </row>
    <row r="425" spans="7:8" ht="16">
      <c r="G425" s="2">
        <v>1145.93</v>
      </c>
      <c r="H425" s="2">
        <v>751.24199999999996</v>
      </c>
    </row>
    <row r="426" spans="7:8" ht="16">
      <c r="G426" s="2">
        <v>777.47199999999998</v>
      </c>
      <c r="H426" s="2">
        <v>1538.548</v>
      </c>
    </row>
    <row r="427" spans="7:8" ht="16">
      <c r="G427" s="2">
        <v>892.67499999999995</v>
      </c>
      <c r="H427" s="2">
        <v>889.16300000000001</v>
      </c>
    </row>
    <row r="428" spans="7:8" ht="16">
      <c r="G428" s="2">
        <v>987.54899999999998</v>
      </c>
      <c r="H428" s="2">
        <v>566.02</v>
      </c>
    </row>
    <row r="429" spans="7:8" ht="16">
      <c r="G429" s="2">
        <v>1151.809</v>
      </c>
      <c r="H429" s="2">
        <v>621.23900000000003</v>
      </c>
    </row>
    <row r="430" spans="7:8" ht="16">
      <c r="G430" s="2">
        <v>1235.2560000000001</v>
      </c>
      <c r="H430" s="2">
        <v>808.40599999999995</v>
      </c>
    </row>
    <row r="431" spans="7:8" ht="16">
      <c r="G431" s="2">
        <v>1112.972</v>
      </c>
      <c r="H431" s="2">
        <v>1077.8019999999999</v>
      </c>
    </row>
    <row r="432" spans="7:8" ht="16">
      <c r="G432" s="2">
        <v>1116.367</v>
      </c>
      <c r="H432" s="2">
        <v>765.57600000000002</v>
      </c>
    </row>
    <row r="433" spans="7:8" ht="16">
      <c r="G433" s="2">
        <v>1063.05</v>
      </c>
      <c r="H433" s="2">
        <v>625.41700000000003</v>
      </c>
    </row>
    <row r="434" spans="7:8" ht="16">
      <c r="G434" s="2">
        <v>1083.902</v>
      </c>
      <c r="H434" s="2">
        <v>1123.9059999999999</v>
      </c>
    </row>
    <row r="435" spans="7:8" ht="16">
      <c r="G435" s="2">
        <v>840.875</v>
      </c>
      <c r="H435" s="2">
        <v>608.35799999999995</v>
      </c>
    </row>
    <row r="436" spans="7:8" ht="16">
      <c r="G436" s="2">
        <v>1174.4739999999999</v>
      </c>
      <c r="H436" s="2">
        <v>809.45600000000002</v>
      </c>
    </row>
    <row r="437" spans="7:8" ht="16">
      <c r="G437" s="2">
        <v>703.98400000000004</v>
      </c>
      <c r="H437" s="2">
        <v>601.476</v>
      </c>
    </row>
    <row r="438" spans="7:8" ht="16">
      <c r="G438" s="2">
        <v>463</v>
      </c>
      <c r="H438" s="2">
        <v>335.20800000000003</v>
      </c>
    </row>
    <row r="439" spans="7:8" ht="16">
      <c r="G439" s="2">
        <v>456.92099999999999</v>
      </c>
      <c r="H439" s="2">
        <v>431.12700000000001</v>
      </c>
    </row>
    <row r="440" spans="7:8" ht="16">
      <c r="G440" s="2">
        <v>633.15099999999995</v>
      </c>
      <c r="H440" s="2">
        <v>384.9</v>
      </c>
    </row>
    <row r="441" spans="7:8" ht="16">
      <c r="G441" s="2">
        <v>467.3</v>
      </c>
      <c r="H441" s="2">
        <v>1098.319</v>
      </c>
    </row>
    <row r="442" spans="7:8" ht="16">
      <c r="G442" s="2">
        <v>579.721</v>
      </c>
      <c r="H442" s="2">
        <v>642.46199999999999</v>
      </c>
    </row>
    <row r="443" spans="7:8" ht="16">
      <c r="G443" s="2">
        <v>510.96100000000001</v>
      </c>
      <c r="H443" s="2">
        <v>590.25400000000002</v>
      </c>
    </row>
    <row r="444" spans="7:8" ht="16">
      <c r="G444" s="2">
        <v>454.32499999999999</v>
      </c>
      <c r="H444" s="2">
        <v>578.31500000000005</v>
      </c>
    </row>
    <row r="445" spans="7:8" ht="16">
      <c r="G445" s="2">
        <v>465.09399999999999</v>
      </c>
      <c r="H445" s="2">
        <v>673.65499999999997</v>
      </c>
    </row>
    <row r="446" spans="7:8" ht="16">
      <c r="G446" s="2">
        <v>380.37900000000002</v>
      </c>
      <c r="H446" s="2">
        <v>761.72799999999995</v>
      </c>
    </row>
    <row r="447" spans="7:8" ht="16">
      <c r="G447" s="2">
        <v>401.28</v>
      </c>
      <c r="H447" s="2">
        <v>915.32399999999996</v>
      </c>
    </row>
    <row r="448" spans="7:8" ht="16">
      <c r="G448" s="2">
        <v>575.93700000000001</v>
      </c>
      <c r="H448" s="2">
        <v>842.21299999999997</v>
      </c>
    </row>
    <row r="449" spans="7:8" ht="16">
      <c r="G449" s="2">
        <v>485.50700000000001</v>
      </c>
      <c r="H449" s="2">
        <v>1326.2819999999999</v>
      </c>
    </row>
    <row r="450" spans="7:8" ht="16">
      <c r="G450" s="2">
        <v>538.70799999999997</v>
      </c>
      <c r="H450" s="2">
        <v>840.83</v>
      </c>
    </row>
    <row r="451" spans="7:8" ht="16">
      <c r="G451" s="2">
        <v>490.55599999999998</v>
      </c>
      <c r="H451" s="2">
        <v>883.65300000000002</v>
      </c>
    </row>
    <row r="452" spans="7:8" ht="16">
      <c r="G452" s="2">
        <v>793.45799999999997</v>
      </c>
      <c r="H452" s="2">
        <v>1290.789</v>
      </c>
    </row>
    <row r="453" spans="7:8" ht="16">
      <c r="G453" s="2">
        <v>392.28199999999998</v>
      </c>
      <c r="H453" s="2">
        <v>872.71</v>
      </c>
    </row>
    <row r="454" spans="7:8" ht="16">
      <c r="G454" s="2">
        <v>558.34400000000005</v>
      </c>
      <c r="H454" s="2">
        <v>870.53200000000004</v>
      </c>
    </row>
    <row r="455" spans="7:8" ht="16">
      <c r="G455" s="2">
        <v>545.96100000000001</v>
      </c>
      <c r="H455" s="2">
        <v>963.51800000000003</v>
      </c>
    </row>
    <row r="456" spans="7:8" ht="16">
      <c r="G456" s="2">
        <v>393.30599999999998</v>
      </c>
      <c r="H456" s="2">
        <v>974.43200000000002</v>
      </c>
    </row>
    <row r="457" spans="7:8" ht="16">
      <c r="G457" s="2">
        <v>693.64800000000002</v>
      </c>
      <c r="H457" s="2">
        <v>782.49400000000003</v>
      </c>
    </row>
    <row r="458" spans="7:8" ht="16">
      <c r="G458" s="2">
        <v>535.51599999999996</v>
      </c>
      <c r="H458" s="2">
        <v>1163.1489999999999</v>
      </c>
    </row>
    <row r="459" spans="7:8" ht="16">
      <c r="G459" s="2">
        <v>859.43899999999996</v>
      </c>
      <c r="H459" s="2">
        <v>1194.1959999999999</v>
      </c>
    </row>
    <row r="460" spans="7:8" ht="16">
      <c r="G460" s="2">
        <v>789.71900000000005</v>
      </c>
      <c r="H460" s="2">
        <v>586.26199999999994</v>
      </c>
    </row>
    <row r="461" spans="7:8" ht="16">
      <c r="G461" s="2">
        <v>597.06100000000004</v>
      </c>
      <c r="H461" s="2">
        <v>776.66800000000001</v>
      </c>
    </row>
    <row r="462" spans="7:8" ht="16">
      <c r="G462" s="2">
        <v>645.88</v>
      </c>
      <c r="H462" s="2">
        <v>802.94899999999996</v>
      </c>
    </row>
    <row r="463" spans="7:8" ht="16">
      <c r="G463" s="2">
        <v>658.50599999999997</v>
      </c>
      <c r="H463" s="2">
        <v>909.96299999999997</v>
      </c>
    </row>
    <row r="464" spans="7:8" ht="16">
      <c r="G464" s="2">
        <v>566.82399999999996</v>
      </c>
      <c r="H464" s="2">
        <v>1011.282</v>
      </c>
    </row>
    <row r="465" spans="7:8" ht="16">
      <c r="G465" s="2">
        <v>785.81600000000003</v>
      </c>
      <c r="H465" s="2">
        <v>1078.4449999999999</v>
      </c>
    </row>
    <row r="466" spans="7:8" ht="16">
      <c r="G466" s="2">
        <v>879.17100000000005</v>
      </c>
      <c r="H466" s="2">
        <v>1012.341</v>
      </c>
    </row>
    <row r="467" spans="7:8" ht="16">
      <c r="G467" s="2">
        <v>770.97699999999998</v>
      </c>
      <c r="H467" s="2">
        <v>928.66800000000001</v>
      </c>
    </row>
    <row r="468" spans="7:8" ht="16">
      <c r="G468" s="2">
        <v>734.351</v>
      </c>
      <c r="H468" s="2">
        <v>641.55700000000002</v>
      </c>
    </row>
    <row r="469" spans="7:8" ht="16">
      <c r="G469" s="2">
        <v>575</v>
      </c>
      <c r="H469" s="2">
        <v>951.08500000000004</v>
      </c>
    </row>
    <row r="470" spans="7:8" ht="16">
      <c r="G470" s="2">
        <v>370.58499999999998</v>
      </c>
      <c r="H470" s="2">
        <v>671.02499999999998</v>
      </c>
    </row>
    <row r="471" spans="7:8" ht="16">
      <c r="G471" s="2">
        <v>412.96600000000001</v>
      </c>
      <c r="H471" s="2">
        <v>852.029</v>
      </c>
    </row>
    <row r="472" spans="7:8" ht="16">
      <c r="G472" s="2">
        <v>650.52499999999998</v>
      </c>
      <c r="H472" s="2">
        <v>742.00599999999997</v>
      </c>
    </row>
    <row r="473" spans="7:8" ht="16">
      <c r="G473" s="2">
        <v>491.55399999999997</v>
      </c>
      <c r="H473" s="2">
        <v>662.23</v>
      </c>
    </row>
    <row r="474" spans="7:8" ht="16">
      <c r="G474" s="2">
        <v>709.60900000000004</v>
      </c>
      <c r="H474" s="2">
        <v>936.53200000000004</v>
      </c>
    </row>
    <row r="475" spans="7:8" ht="16">
      <c r="G475" s="2">
        <v>677.05</v>
      </c>
      <c r="H475" s="2">
        <v>1319.32</v>
      </c>
    </row>
    <row r="476" spans="7:8" ht="16">
      <c r="G476" s="2">
        <v>639.86199999999997</v>
      </c>
      <c r="H476" s="2">
        <v>1731.585</v>
      </c>
    </row>
    <row r="477" spans="7:8" ht="16">
      <c r="G477" s="2">
        <v>653.15</v>
      </c>
      <c r="H477" s="2">
        <v>1692.2349999999999</v>
      </c>
    </row>
    <row r="478" spans="7:8" ht="16">
      <c r="G478" s="2">
        <v>465.75</v>
      </c>
      <c r="H478" s="2">
        <v>1615.806</v>
      </c>
    </row>
    <row r="479" spans="7:8" ht="16">
      <c r="G479" s="2">
        <v>519.62300000000005</v>
      </c>
      <c r="H479" s="2">
        <v>1387.3219999999999</v>
      </c>
    </row>
    <row r="480" spans="7:8" ht="16">
      <c r="G480" s="2">
        <v>499.4</v>
      </c>
      <c r="H480" s="2">
        <v>1031.6300000000001</v>
      </c>
    </row>
    <row r="481" spans="7:8" ht="16">
      <c r="G481" s="2">
        <v>873.10400000000004</v>
      </c>
      <c r="H481" s="2">
        <v>963.64099999999996</v>
      </c>
    </row>
    <row r="482" spans="7:8" ht="16">
      <c r="G482" s="2">
        <v>810.19100000000003</v>
      </c>
      <c r="H482" s="2">
        <v>1089.078</v>
      </c>
    </row>
    <row r="483" spans="7:8" ht="16">
      <c r="G483" s="2">
        <v>603.66600000000005</v>
      </c>
      <c r="H483" s="2">
        <v>1725.366</v>
      </c>
    </row>
    <row r="484" spans="7:8" ht="16">
      <c r="G484" s="2">
        <v>634.98800000000006</v>
      </c>
      <c r="H484" s="2">
        <v>1660.5609999999999</v>
      </c>
    </row>
    <row r="485" spans="7:8" ht="16">
      <c r="G485" s="2">
        <v>700.67200000000003</v>
      </c>
      <c r="H485" s="2">
        <v>1231.172</v>
      </c>
    </row>
    <row r="486" spans="7:8" ht="16">
      <c r="G486" s="2">
        <v>559.37199999999996</v>
      </c>
      <c r="H486" s="2">
        <v>1801.473</v>
      </c>
    </row>
    <row r="487" spans="7:8" ht="16">
      <c r="G487" s="2">
        <v>568.83299999999997</v>
      </c>
      <c r="H487" s="2">
        <v>1423.306</v>
      </c>
    </row>
    <row r="488" spans="7:8" ht="16">
      <c r="G488" s="2">
        <v>974.7</v>
      </c>
      <c r="H488" s="2">
        <v>1296.6089999999999</v>
      </c>
    </row>
    <row r="489" spans="7:8" ht="16">
      <c r="G489" s="2">
        <v>905.78300000000002</v>
      </c>
      <c r="H489" s="2">
        <v>1184.9169999999999</v>
      </c>
    </row>
    <row r="490" spans="7:8" ht="16">
      <c r="G490" s="2">
        <v>693.06600000000003</v>
      </c>
      <c r="H490" s="2">
        <v>1302.249</v>
      </c>
    </row>
    <row r="491" spans="7:8" ht="16">
      <c r="G491" s="2">
        <v>943.17100000000005</v>
      </c>
      <c r="H491" s="2">
        <v>1322.1510000000001</v>
      </c>
    </row>
    <row r="492" spans="7:8" ht="16">
      <c r="G492" s="2">
        <v>648.23299999999995</v>
      </c>
      <c r="H492" s="2">
        <v>1527.71</v>
      </c>
    </row>
    <row r="493" spans="7:8" ht="16">
      <c r="G493" s="2">
        <v>789.15</v>
      </c>
      <c r="H493" s="2">
        <v>1338.5029999999999</v>
      </c>
    </row>
    <row r="494" spans="7:8" ht="16">
      <c r="G494" s="2">
        <v>773.24699999999996</v>
      </c>
      <c r="H494" s="2">
        <v>1474.8589999999999</v>
      </c>
    </row>
    <row r="495" spans="7:8" ht="16">
      <c r="G495" s="2">
        <v>792.46600000000001</v>
      </c>
      <c r="H495" s="2">
        <v>1587.097</v>
      </c>
    </row>
    <row r="496" spans="7:8" ht="16">
      <c r="G496" s="2">
        <v>980.48099999999999</v>
      </c>
      <c r="H496" s="2">
        <v>1121.8810000000001</v>
      </c>
    </row>
    <row r="497" spans="7:8" ht="16">
      <c r="G497" s="2">
        <v>1220.856</v>
      </c>
      <c r="H497" s="2">
        <v>1008.732</v>
      </c>
    </row>
    <row r="498" spans="7:8" ht="16">
      <c r="G498" s="2">
        <v>1060.7</v>
      </c>
      <c r="H498" s="2">
        <v>879.07399999999996</v>
      </c>
    </row>
    <row r="499" spans="7:8" ht="16">
      <c r="G499" s="2">
        <v>884.76199999999994</v>
      </c>
      <c r="H499" s="2">
        <v>959.63199999999995</v>
      </c>
    </row>
    <row r="500" spans="7:8" ht="16">
      <c r="G500" s="2">
        <v>780.40200000000004</v>
      </c>
      <c r="H500" s="2">
        <v>934.65099999999995</v>
      </c>
    </row>
    <row r="501" spans="7:8" ht="16">
      <c r="G501" s="2">
        <v>773.55</v>
      </c>
      <c r="H501" s="2">
        <v>797.851</v>
      </c>
    </row>
    <row r="502" spans="7:8" ht="16">
      <c r="G502" s="2">
        <v>833.26</v>
      </c>
      <c r="H502" s="2">
        <v>708.65700000000004</v>
      </c>
    </row>
    <row r="503" spans="7:8" ht="16">
      <c r="G503" s="2">
        <v>849.53599999999994</v>
      </c>
      <c r="H503" s="2">
        <v>746.125</v>
      </c>
    </row>
    <row r="504" spans="7:8" ht="16">
      <c r="G504" s="2">
        <v>1070.6120000000001</v>
      </c>
      <c r="H504" s="2">
        <v>919.57799999999997</v>
      </c>
    </row>
    <row r="505" spans="7:8" ht="16">
      <c r="G505" s="2">
        <v>770.79600000000005</v>
      </c>
      <c r="H505" s="2">
        <v>1033.2470000000001</v>
      </c>
    </row>
    <row r="506" spans="7:8" ht="16">
      <c r="G506" s="2">
        <v>349.14100000000002</v>
      </c>
      <c r="H506" s="2">
        <v>1796.2349999999999</v>
      </c>
    </row>
    <row r="507" spans="7:8" ht="16">
      <c r="G507" s="2">
        <v>486.47899999999998</v>
      </c>
      <c r="H507" s="2">
        <v>1274.4970000000001</v>
      </c>
    </row>
    <row r="508" spans="7:8" ht="16">
      <c r="G508" s="2">
        <v>369.98200000000003</v>
      </c>
      <c r="H508" s="2">
        <v>921.06200000000001</v>
      </c>
    </row>
    <row r="509" spans="7:8" ht="16">
      <c r="G509" s="2">
        <v>344.36599999999999</v>
      </c>
      <c r="H509" s="2">
        <v>906.84299999999996</v>
      </c>
    </row>
    <row r="510" spans="7:8" ht="16">
      <c r="G510" s="2">
        <v>252.078</v>
      </c>
      <c r="H510" s="2">
        <v>1153.5250000000001</v>
      </c>
    </row>
    <row r="511" spans="7:8" ht="16">
      <c r="G511" s="2">
        <v>266.464</v>
      </c>
      <c r="H511" s="2">
        <v>1218.2750000000001</v>
      </c>
    </row>
    <row r="512" spans="7:8" ht="16">
      <c r="G512" s="2">
        <v>388.07400000000001</v>
      </c>
      <c r="H512" s="2">
        <v>1042.7829999999999</v>
      </c>
    </row>
    <row r="513" spans="7:8" ht="16">
      <c r="G513" s="2">
        <v>363.12200000000001</v>
      </c>
      <c r="H513" s="2">
        <v>1106.759</v>
      </c>
    </row>
    <row r="514" spans="7:8" ht="16">
      <c r="G514" s="2">
        <v>300.30799999999999</v>
      </c>
      <c r="H514" s="2">
        <v>970.553</v>
      </c>
    </row>
    <row r="515" spans="7:8" ht="16">
      <c r="G515" s="2">
        <v>314.74599999999998</v>
      </c>
      <c r="H515" s="2">
        <v>790.53499999999997</v>
      </c>
    </row>
    <row r="516" spans="7:8" ht="16">
      <c r="G516" s="2">
        <v>418.08100000000002</v>
      </c>
      <c r="H516" s="2">
        <v>978.03</v>
      </c>
    </row>
    <row r="517" spans="7:8" ht="16">
      <c r="G517" s="2">
        <v>358.78800000000001</v>
      </c>
      <c r="H517" s="2">
        <v>956.87</v>
      </c>
    </row>
    <row r="518" spans="7:8" ht="16">
      <c r="G518" s="2">
        <v>313.74599999999998</v>
      </c>
      <c r="H518" s="2">
        <v>756.57399999999996</v>
      </c>
    </row>
    <row r="519" spans="7:8" ht="16">
      <c r="G519" s="2">
        <v>418.94499999999999</v>
      </c>
      <c r="H519" s="2">
        <v>598.54700000000003</v>
      </c>
    </row>
    <row r="520" spans="7:8" ht="16">
      <c r="G520" s="2">
        <v>345.78800000000001</v>
      </c>
      <c r="H520" s="2">
        <v>630.14200000000005</v>
      </c>
    </row>
    <row r="521" spans="7:8" ht="16">
      <c r="G521" s="2">
        <v>553.98099999999999</v>
      </c>
      <c r="H521" s="2">
        <v>1237.9970000000001</v>
      </c>
    </row>
    <row r="522" spans="7:8" ht="16">
      <c r="G522" s="2">
        <v>600.13499999999999</v>
      </c>
      <c r="H522" s="2">
        <v>1008.6079999999999</v>
      </c>
    </row>
    <row r="523" spans="7:8" ht="16">
      <c r="G523" s="2">
        <v>440.358</v>
      </c>
      <c r="H523" s="2">
        <v>709.30799999999999</v>
      </c>
    </row>
    <row r="524" spans="7:8" ht="16">
      <c r="G524" s="2">
        <v>412.96499999999997</v>
      </c>
      <c r="H524" s="2">
        <v>937.33500000000004</v>
      </c>
    </row>
    <row r="525" spans="7:8" ht="16">
      <c r="G525" s="2">
        <v>398.98</v>
      </c>
      <c r="H525" s="2">
        <v>888.92600000000004</v>
      </c>
    </row>
    <row r="526" spans="7:8" ht="16">
      <c r="G526" s="2">
        <v>569.54300000000001</v>
      </c>
      <c r="H526" s="2">
        <v>936.84500000000003</v>
      </c>
    </row>
    <row r="527" spans="7:8" ht="16">
      <c r="G527" s="2">
        <v>902.25</v>
      </c>
      <c r="H527" s="2">
        <v>925.95899999999995</v>
      </c>
    </row>
    <row r="528" spans="7:8" ht="16">
      <c r="G528" s="2">
        <v>590.74699999999996</v>
      </c>
      <c r="H528" s="2">
        <v>872.28300000000002</v>
      </c>
    </row>
    <row r="529" spans="7:8" ht="16">
      <c r="G529" s="2">
        <v>1017.968</v>
      </c>
      <c r="H529" s="2">
        <v>955.11099999999999</v>
      </c>
    </row>
    <row r="530" spans="7:8" ht="16">
      <c r="G530" s="2">
        <v>771.52200000000005</v>
      </c>
      <c r="H530" s="2">
        <v>599.43899999999996</v>
      </c>
    </row>
    <row r="531" spans="7:8" ht="16">
      <c r="G531" s="2">
        <v>834.13699999999994</v>
      </c>
      <c r="H531" s="2">
        <v>611.70500000000004</v>
      </c>
    </row>
    <row r="532" spans="7:8" ht="16">
      <c r="G532" s="2">
        <v>996.95799999999997</v>
      </c>
      <c r="H532" s="2">
        <v>647.71</v>
      </c>
    </row>
    <row r="533" spans="7:8" ht="16">
      <c r="G533" s="2">
        <v>915.15099999999995</v>
      </c>
      <c r="H533" s="2">
        <v>817.91399999999999</v>
      </c>
    </row>
    <row r="534" spans="7:8" ht="16">
      <c r="G534" s="2">
        <v>969.53</v>
      </c>
      <c r="H534" s="2">
        <v>610.95600000000002</v>
      </c>
    </row>
    <row r="535" spans="7:8" ht="16">
      <c r="G535" s="2">
        <v>652.79100000000005</v>
      </c>
      <c r="H535" s="2">
        <v>623.66399999999999</v>
      </c>
    </row>
    <row r="536" spans="7:8" ht="16">
      <c r="G536" s="2">
        <v>576.21900000000005</v>
      </c>
      <c r="H536" s="2">
        <v>699.88</v>
      </c>
    </row>
    <row r="537" spans="7:8" ht="16">
      <c r="G537" s="2">
        <v>810.21299999999997</v>
      </c>
      <c r="H537" s="2">
        <v>654.178</v>
      </c>
    </row>
    <row r="538" spans="7:8" ht="16">
      <c r="G538" s="2">
        <v>783.68299999999999</v>
      </c>
      <c r="H538" s="2">
        <v>630.85900000000004</v>
      </c>
    </row>
    <row r="539" spans="7:8" ht="16">
      <c r="G539" s="2">
        <v>885.63699999999994</v>
      </c>
      <c r="H539" s="2">
        <v>646.84699999999998</v>
      </c>
    </row>
    <row r="540" spans="7:8" ht="16">
      <c r="G540" s="2">
        <v>627.94799999999998</v>
      </c>
      <c r="H540" s="2">
        <v>519.90300000000002</v>
      </c>
    </row>
    <row r="541" spans="7:8" ht="16">
      <c r="G541" s="2">
        <v>638.322</v>
      </c>
      <c r="H541" s="2">
        <v>889.33</v>
      </c>
    </row>
    <row r="542" spans="7:8" ht="16">
      <c r="G542" s="2">
        <v>751.88099999999997</v>
      </c>
      <c r="H542" s="2">
        <v>1281.2619999999999</v>
      </c>
    </row>
    <row r="543" spans="7:8" ht="16">
      <c r="G543" s="2">
        <v>735.13499999999999</v>
      </c>
      <c r="H543" s="2">
        <v>879.79600000000005</v>
      </c>
    </row>
    <row r="544" spans="7:8" ht="16">
      <c r="G544" s="2">
        <v>559.95699999999999</v>
      </c>
      <c r="H544" s="2">
        <v>1265.0630000000001</v>
      </c>
    </row>
    <row r="545" spans="7:8" ht="16">
      <c r="G545" s="2">
        <v>729.68100000000004</v>
      </c>
      <c r="H545" s="2">
        <v>1120.1600000000001</v>
      </c>
    </row>
    <row r="546" spans="7:8" ht="16">
      <c r="G546" s="2">
        <v>643.28300000000002</v>
      </c>
      <c r="H546" s="2">
        <v>1603.058</v>
      </c>
    </row>
    <row r="547" spans="7:8" ht="16">
      <c r="G547" s="2">
        <v>526.76300000000003</v>
      </c>
      <c r="H547" s="2">
        <v>1198.8789999999999</v>
      </c>
    </row>
    <row r="548" spans="7:8" ht="16">
      <c r="G548" s="2">
        <v>448.19600000000003</v>
      </c>
      <c r="H548" s="2">
        <v>1210.463</v>
      </c>
    </row>
    <row r="549" spans="7:8" ht="16">
      <c r="G549" s="2">
        <v>531.80100000000004</v>
      </c>
      <c r="H549" s="2">
        <v>1574.1959999999999</v>
      </c>
    </row>
    <row r="550" spans="7:8" ht="16">
      <c r="G550" s="2">
        <v>651.02499999999998</v>
      </c>
      <c r="H550" s="2">
        <v>684.51300000000003</v>
      </c>
    </row>
    <row r="551" spans="7:8" ht="16">
      <c r="G551" s="2">
        <v>698.327</v>
      </c>
      <c r="H551" s="2">
        <v>866.56899999999996</v>
      </c>
    </row>
    <row r="552" spans="7:8" ht="16">
      <c r="G552" s="2">
        <v>657.76700000000005</v>
      </c>
      <c r="H552" s="2">
        <v>1255.7049999999999</v>
      </c>
    </row>
    <row r="553" spans="7:8" ht="16">
      <c r="G553" s="2">
        <v>658.92899999999997</v>
      </c>
      <c r="H553" s="2">
        <v>1198.671</v>
      </c>
    </row>
    <row r="554" spans="7:8" ht="16">
      <c r="G554" s="2">
        <v>507.93200000000002</v>
      </c>
      <c r="H554" s="2">
        <v>913.56500000000005</v>
      </c>
    </row>
    <row r="555" spans="7:8" ht="16">
      <c r="G555" s="2">
        <v>528.75099999999998</v>
      </c>
      <c r="H555" s="2">
        <v>1492.3920000000001</v>
      </c>
    </row>
    <row r="556" spans="7:8" ht="16">
      <c r="G556" s="2">
        <v>485.16</v>
      </c>
      <c r="H556" s="2">
        <v>1673.6020000000001</v>
      </c>
    </row>
    <row r="557" spans="7:8" ht="16">
      <c r="G557" s="2">
        <v>711.70699999999999</v>
      </c>
      <c r="H557" s="2">
        <v>1262.8499999999999</v>
      </c>
    </row>
    <row r="558" spans="7:8" ht="16">
      <c r="G558" s="2">
        <v>685.43499999999995</v>
      </c>
      <c r="H558" s="2">
        <v>1389.2460000000001</v>
      </c>
    </row>
    <row r="559" spans="7:8" ht="16">
      <c r="G559" s="2">
        <v>835.41</v>
      </c>
      <c r="H559" s="2">
        <v>1673.9290000000001</v>
      </c>
    </row>
    <row r="560" spans="7:8" ht="16">
      <c r="G560" s="2">
        <v>617.36699999999996</v>
      </c>
      <c r="H560" s="2">
        <v>974.69</v>
      </c>
    </row>
    <row r="561" spans="7:8" ht="16">
      <c r="G561" s="2">
        <v>463.61799999999999</v>
      </c>
      <c r="H561" s="2">
        <v>426.16300000000001</v>
      </c>
    </row>
    <row r="562" spans="7:8" ht="16">
      <c r="G562" s="2">
        <v>414.89600000000002</v>
      </c>
      <c r="H562" s="2">
        <v>840.61300000000006</v>
      </c>
    </row>
    <row r="563" spans="7:8" ht="16">
      <c r="G563" s="2">
        <v>511.42599999999999</v>
      </c>
      <c r="H563" s="2">
        <v>649.44500000000005</v>
      </c>
    </row>
    <row r="564" spans="7:8" ht="16">
      <c r="G564" s="2">
        <v>782.62400000000002</v>
      </c>
      <c r="H564" s="2">
        <v>742.44799999999998</v>
      </c>
    </row>
    <row r="565" spans="7:8" ht="16">
      <c r="G565" s="2">
        <v>531.05999999999995</v>
      </c>
      <c r="H565" s="2">
        <v>894.41099999999994</v>
      </c>
    </row>
    <row r="566" spans="7:8" ht="16">
      <c r="G566" s="2">
        <v>683.73299999999995</v>
      </c>
      <c r="H566" s="2">
        <v>527.03899999999999</v>
      </c>
    </row>
    <row r="567" spans="7:8" ht="16">
      <c r="G567" s="2">
        <v>654.76</v>
      </c>
      <c r="H567" s="2">
        <v>540.34100000000001</v>
      </c>
    </row>
    <row r="568" spans="7:8" ht="16">
      <c r="G568" s="2">
        <v>536.22699999999998</v>
      </c>
      <c r="H568" s="2">
        <v>484.48200000000003</v>
      </c>
    </row>
    <row r="569" spans="7:8" ht="16">
      <c r="G569" s="2">
        <v>480.96100000000001</v>
      </c>
      <c r="H569" s="2">
        <v>850.98400000000004</v>
      </c>
    </row>
    <row r="570" spans="7:8" ht="16">
      <c r="G570" s="2">
        <v>649.86099999999999</v>
      </c>
      <c r="H570" s="2">
        <v>860.86400000000003</v>
      </c>
    </row>
    <row r="571" spans="7:8" ht="16">
      <c r="G571" s="2">
        <v>475.71800000000002</v>
      </c>
      <c r="H571" s="2">
        <v>527.1</v>
      </c>
    </row>
    <row r="572" spans="7:8" ht="16">
      <c r="G572" s="2">
        <v>547.78099999999995</v>
      </c>
      <c r="H572" s="2">
        <v>777.36400000000003</v>
      </c>
    </row>
    <row r="573" spans="7:8" ht="16">
      <c r="G573" s="2">
        <v>446.59300000000002</v>
      </c>
      <c r="H573" s="2">
        <v>636.60799999999995</v>
      </c>
    </row>
    <row r="574" spans="7:8" ht="16">
      <c r="G574" s="2">
        <v>474.70400000000001</v>
      </c>
      <c r="H574" s="2">
        <v>537.01300000000003</v>
      </c>
    </row>
    <row r="575" spans="7:8" ht="16">
      <c r="G575" s="2">
        <v>637.322</v>
      </c>
      <c r="H575" s="2">
        <v>805.71299999999997</v>
      </c>
    </row>
    <row r="576" spans="7:8" ht="16">
      <c r="G576" s="2">
        <v>562.46299999999997</v>
      </c>
      <c r="H576" s="2">
        <v>553.44799999999998</v>
      </c>
    </row>
    <row r="577" spans="7:8" ht="16">
      <c r="G577" s="2">
        <v>448.85300000000001</v>
      </c>
      <c r="H577" s="2">
        <v>558.51499999999999</v>
      </c>
    </row>
    <row r="578" spans="7:8" ht="16">
      <c r="G578" s="2">
        <v>411.04500000000002</v>
      </c>
      <c r="H578" s="2">
        <v>932.83500000000004</v>
      </c>
    </row>
    <row r="579" spans="7:8" ht="16">
      <c r="G579" s="2">
        <v>427.59300000000002</v>
      </c>
      <c r="H579" s="2">
        <v>1066.7090000000001</v>
      </c>
    </row>
    <row r="580" spans="7:8" ht="16">
      <c r="G580" s="2">
        <v>485.733</v>
      </c>
      <c r="H580" s="2">
        <v>1274.8040000000001</v>
      </c>
    </row>
    <row r="581" spans="7:8" ht="16">
      <c r="G581" s="2">
        <v>631.34299999999996</v>
      </c>
      <c r="H581" s="2">
        <v>1078.579</v>
      </c>
    </row>
    <row r="582" spans="7:8" ht="16">
      <c r="G582" s="2">
        <v>374.07900000000001</v>
      </c>
      <c r="H582" s="2">
        <v>1084.396</v>
      </c>
    </row>
    <row r="583" spans="7:8" ht="16">
      <c r="G583" s="2">
        <v>363.84300000000002</v>
      </c>
      <c r="H583" s="2">
        <v>1134.0709999999999</v>
      </c>
    </row>
    <row r="584" spans="7:8" ht="16">
      <c r="G584" s="2">
        <v>628.17399999999998</v>
      </c>
      <c r="H584" s="2">
        <v>1146.8879999999999</v>
      </c>
    </row>
    <row r="585" spans="7:8" ht="16">
      <c r="G585" s="2">
        <v>414.01</v>
      </c>
      <c r="H585" s="2">
        <v>1002.542</v>
      </c>
    </row>
    <row r="586" spans="7:8" ht="16">
      <c r="G586" s="2">
        <v>389.226</v>
      </c>
      <c r="H586" s="2">
        <v>1023.252</v>
      </c>
    </row>
    <row r="587" spans="7:8" ht="16">
      <c r="G587" s="2">
        <v>446.327</v>
      </c>
      <c r="H587" s="2">
        <v>830.89400000000001</v>
      </c>
    </row>
    <row r="588" spans="7:8" ht="16">
      <c r="G588" s="2">
        <v>455.63799999999998</v>
      </c>
      <c r="H588" s="2">
        <v>753.79</v>
      </c>
    </row>
    <row r="589" spans="7:8" ht="16">
      <c r="G589" s="2">
        <v>660.45699999999999</v>
      </c>
      <c r="H589" s="2">
        <v>1179.316</v>
      </c>
    </row>
    <row r="590" spans="7:8" ht="16">
      <c r="G590" s="2">
        <v>594.59299999999996</v>
      </c>
      <c r="H590" s="2">
        <v>1232.6559999999999</v>
      </c>
    </row>
    <row r="591" spans="7:8" ht="16">
      <c r="G591" s="2">
        <v>635.05999999999995</v>
      </c>
      <c r="H591" s="2">
        <v>894.67499999999995</v>
      </c>
    </row>
    <row r="592" spans="7:8" ht="16">
      <c r="G592" s="2">
        <v>901.88800000000003</v>
      </c>
      <c r="H592" s="2">
        <v>947.68200000000002</v>
      </c>
    </row>
    <row r="593" spans="7:8" ht="16">
      <c r="G593" s="2">
        <v>706.45399999999995</v>
      </c>
      <c r="H593" s="2">
        <v>1228.2940000000001</v>
      </c>
    </row>
    <row r="594" spans="7:8" ht="16">
      <c r="G594" s="2">
        <v>957.91700000000003</v>
      </c>
      <c r="H594" s="2">
        <v>1627.838</v>
      </c>
    </row>
    <row r="595" spans="7:8" ht="16">
      <c r="G595" s="2">
        <v>716.24300000000005</v>
      </c>
      <c r="H595" s="2">
        <v>1303.1969999999999</v>
      </c>
    </row>
    <row r="596" spans="7:8" ht="16">
      <c r="G596" s="2">
        <v>657.68399999999997</v>
      </c>
      <c r="H596" s="2">
        <v>1267.896</v>
      </c>
    </row>
    <row r="597" spans="7:8" ht="16">
      <c r="G597" s="2">
        <v>626.67899999999997</v>
      </c>
      <c r="H597" s="2">
        <v>1485.1210000000001</v>
      </c>
    </row>
    <row r="598" spans="7:8" ht="16">
      <c r="G598" s="2">
        <v>483.13099999999997</v>
      </c>
      <c r="H598" s="2">
        <v>1252.4269999999999</v>
      </c>
    </row>
    <row r="599" spans="7:8" ht="16">
      <c r="G599" s="2">
        <v>571.20699999999999</v>
      </c>
      <c r="H599" s="2">
        <v>1218.7940000000001</v>
      </c>
    </row>
    <row r="600" spans="7:8" ht="16">
      <c r="G600" s="2">
        <v>640.12800000000004</v>
      </c>
      <c r="H600" s="2">
        <v>993.16</v>
      </c>
    </row>
    <row r="601" spans="7:8" ht="16">
      <c r="G601" s="2">
        <v>400.01499999999999</v>
      </c>
      <c r="H601" s="2">
        <v>767.33299999999997</v>
      </c>
    </row>
    <row r="602" spans="7:8" ht="16">
      <c r="G602" s="2">
        <v>343.45800000000003</v>
      </c>
      <c r="H602" s="2">
        <v>1072.1969999999999</v>
      </c>
    </row>
    <row r="603" spans="7:8" ht="16">
      <c r="G603" s="2">
        <v>509.56299999999999</v>
      </c>
      <c r="H603" s="2">
        <v>1124.1969999999999</v>
      </c>
    </row>
    <row r="604" spans="7:8" ht="16">
      <c r="G604" s="2">
        <v>278.95699999999999</v>
      </c>
      <c r="H604" s="2">
        <v>824.13199999999995</v>
      </c>
    </row>
    <row r="605" spans="7:8" ht="16">
      <c r="G605" s="2">
        <v>295.44099999999997</v>
      </c>
      <c r="H605" s="2">
        <v>758.99</v>
      </c>
    </row>
    <row r="606" spans="7:8" ht="16">
      <c r="G606" s="2">
        <v>443.839</v>
      </c>
      <c r="H606" s="2">
        <v>912.02099999999996</v>
      </c>
    </row>
    <row r="607" spans="7:8" ht="16">
      <c r="G607" s="2">
        <v>355.98599999999999</v>
      </c>
      <c r="H607" s="2">
        <v>723.89599999999996</v>
      </c>
    </row>
    <row r="608" spans="7:8" ht="16">
      <c r="G608" s="2">
        <v>353.15300000000002</v>
      </c>
      <c r="H608" s="2">
        <v>685.178</v>
      </c>
    </row>
    <row r="609" spans="7:8" ht="16">
      <c r="G609" s="2">
        <v>407.98099999999999</v>
      </c>
      <c r="H609" s="2">
        <v>766.34400000000005</v>
      </c>
    </row>
    <row r="610" spans="7:8" ht="16">
      <c r="G610" s="2">
        <v>402.92399999999998</v>
      </c>
      <c r="H610" s="2">
        <v>853.33299999999997</v>
      </c>
    </row>
    <row r="611" spans="7:8" ht="16">
      <c r="G611" s="2">
        <v>462.44099999999997</v>
      </c>
      <c r="H611" s="2">
        <v>927.97</v>
      </c>
    </row>
    <row r="612" spans="7:8" ht="16">
      <c r="G612" s="2">
        <v>450.798</v>
      </c>
      <c r="H612" s="2">
        <v>744.21299999999997</v>
      </c>
    </row>
    <row r="613" spans="7:8" ht="16">
      <c r="G613" s="2">
        <v>487.52499999999998</v>
      </c>
      <c r="H613" s="2">
        <v>796.99900000000002</v>
      </c>
    </row>
    <row r="614" spans="7:8" ht="16">
      <c r="G614" s="2">
        <v>312.721</v>
      </c>
      <c r="H614" s="2">
        <v>759.43</v>
      </c>
    </row>
    <row r="615" spans="7:8" ht="16">
      <c r="G615" s="2">
        <v>295.553</v>
      </c>
      <c r="H615" s="2">
        <v>1535.7760000000001</v>
      </c>
    </row>
    <row r="616" spans="7:8" ht="16">
      <c r="G616" s="2">
        <v>607.68200000000002</v>
      </c>
      <c r="H616" s="2">
        <v>931.33100000000002</v>
      </c>
    </row>
    <row r="617" spans="7:8" ht="16">
      <c r="G617" s="2">
        <v>591.48599999999999</v>
      </c>
      <c r="H617" s="2">
        <v>939.54100000000005</v>
      </c>
    </row>
    <row r="618" spans="7:8" ht="16">
      <c r="G618" s="2">
        <v>445.30399999999997</v>
      </c>
      <c r="H618" s="2">
        <v>1123.0260000000001</v>
      </c>
    </row>
    <row r="619" spans="7:8" ht="16">
      <c r="G619" s="2">
        <v>378.108</v>
      </c>
      <c r="H619" s="2">
        <v>648.76400000000001</v>
      </c>
    </row>
    <row r="620" spans="7:8" ht="16">
      <c r="G620" s="2">
        <v>396.08600000000001</v>
      </c>
      <c r="H620" s="2">
        <v>753.18899999999996</v>
      </c>
    </row>
    <row r="621" spans="7:8" ht="16">
      <c r="G621" s="2">
        <v>398.64299999999997</v>
      </c>
      <c r="H621" s="2">
        <v>930.68899999999996</v>
      </c>
    </row>
    <row r="622" spans="7:8" ht="16">
      <c r="G622" s="2">
        <v>367.54300000000001</v>
      </c>
      <c r="H622" s="2">
        <v>1003.908</v>
      </c>
    </row>
    <row r="623" spans="7:8" ht="16">
      <c r="G623" s="2">
        <v>756.33600000000001</v>
      </c>
      <c r="H623" s="2">
        <v>1164.008</v>
      </c>
    </row>
    <row r="624" spans="7:8" ht="16">
      <c r="G624" s="2">
        <v>601.90899999999999</v>
      </c>
      <c r="H624" s="2">
        <v>2113.402</v>
      </c>
    </row>
    <row r="625" spans="7:8" ht="16">
      <c r="G625" s="2">
        <v>722.72400000000005</v>
      </c>
      <c r="H625" s="2">
        <v>722.31399999999996</v>
      </c>
    </row>
    <row r="626" spans="7:8" ht="16">
      <c r="G626" s="2">
        <v>646.41700000000003</v>
      </c>
      <c r="H626" s="2">
        <v>847.28700000000003</v>
      </c>
    </row>
    <row r="627" spans="7:8" ht="16">
      <c r="G627" s="2">
        <v>504.08600000000001</v>
      </c>
      <c r="H627" s="2">
        <v>1284.99</v>
      </c>
    </row>
    <row r="628" spans="7:8" ht="16">
      <c r="G628" s="2">
        <v>469.45299999999997</v>
      </c>
      <c r="H628" s="2">
        <v>1233.3820000000001</v>
      </c>
    </row>
    <row r="629" spans="7:8" ht="16">
      <c r="G629" s="2">
        <v>540.97400000000005</v>
      </c>
      <c r="H629" s="2">
        <v>665.23099999999999</v>
      </c>
    </row>
    <row r="630" spans="7:8" ht="16">
      <c r="G630" s="2">
        <v>578.91499999999996</v>
      </c>
      <c r="H630" s="2">
        <v>685.69200000000001</v>
      </c>
    </row>
    <row r="631" spans="7:8" ht="16">
      <c r="G631" s="2">
        <v>827.02099999999996</v>
      </c>
      <c r="H631" s="2">
        <v>1133.5840000000001</v>
      </c>
    </row>
    <row r="632" spans="7:8" ht="16">
      <c r="G632" s="2">
        <v>416.11399999999998</v>
      </c>
      <c r="H632" s="2">
        <v>907.255</v>
      </c>
    </row>
    <row r="633" spans="7:8" ht="16">
      <c r="G633" s="2">
        <v>531.10299999999995</v>
      </c>
      <c r="H633" s="2">
        <v>1014.079</v>
      </c>
    </row>
    <row r="634" spans="7:8" ht="16">
      <c r="G634" s="2">
        <v>464.81400000000002</v>
      </c>
      <c r="H634" s="2">
        <v>1128.1089999999999</v>
      </c>
    </row>
    <row r="635" spans="7:8" ht="16">
      <c r="G635" s="2">
        <v>832.34900000000005</v>
      </c>
      <c r="H635" s="2">
        <v>1020.155</v>
      </c>
    </row>
    <row r="636" spans="7:8" ht="16">
      <c r="G636" s="2">
        <v>378.62099999999998</v>
      </c>
      <c r="H636" s="2">
        <v>1308.7190000000001</v>
      </c>
    </row>
    <row r="637" spans="7:8" ht="16">
      <c r="G637" s="2">
        <v>427.88600000000002</v>
      </c>
      <c r="H637" s="2">
        <v>1385.4490000000001</v>
      </c>
    </row>
    <row r="638" spans="7:8" ht="16">
      <c r="G638" s="2">
        <v>473.15899999999999</v>
      </c>
      <c r="H638" s="2">
        <v>902.68899999999996</v>
      </c>
    </row>
    <row r="639" spans="7:8" ht="16">
      <c r="G639" s="2">
        <v>409.94200000000001</v>
      </c>
      <c r="H639" s="2">
        <v>511.60399999999998</v>
      </c>
    </row>
    <row r="640" spans="7:8" ht="16">
      <c r="G640" s="2">
        <v>323.90499999999997</v>
      </c>
      <c r="H640" s="2">
        <v>681.85500000000002</v>
      </c>
    </row>
    <row r="641" spans="7:8" ht="16">
      <c r="G641" s="2">
        <v>493.38600000000002</v>
      </c>
      <c r="H641" s="2">
        <v>825.33699999999999</v>
      </c>
    </row>
    <row r="642" spans="7:8" ht="16">
      <c r="G642" s="2">
        <v>408.15100000000001</v>
      </c>
      <c r="H642" s="2">
        <v>923.34299999999996</v>
      </c>
    </row>
    <row r="643" spans="7:8" ht="16">
      <c r="G643" s="2">
        <v>416.31900000000002</v>
      </c>
      <c r="H643" s="2">
        <v>903.42899999999997</v>
      </c>
    </row>
    <row r="644" spans="7:8" ht="16">
      <c r="G644" s="2">
        <v>389.553</v>
      </c>
      <c r="H644" s="2">
        <v>643.48599999999999</v>
      </c>
    </row>
    <row r="645" spans="7:8" ht="16">
      <c r="G645" s="2">
        <v>355.363</v>
      </c>
      <c r="H645" s="2">
        <v>678.99300000000005</v>
      </c>
    </row>
    <row r="646" spans="7:8" ht="16">
      <c r="G646" s="2">
        <v>411.31799999999998</v>
      </c>
      <c r="H646" s="2">
        <v>797.24599999999998</v>
      </c>
    </row>
    <row r="647" spans="7:8" ht="16">
      <c r="G647" s="2">
        <v>616.45699999999999</v>
      </c>
      <c r="H647" s="2">
        <v>741.40499999999997</v>
      </c>
    </row>
    <row r="648" spans="7:8" ht="16">
      <c r="G648" s="2">
        <v>587.67399999999998</v>
      </c>
      <c r="H648" s="2">
        <v>920.52200000000005</v>
      </c>
    </row>
    <row r="649" spans="7:8" ht="16">
      <c r="G649" s="2">
        <v>504.19400000000002</v>
      </c>
      <c r="H649" s="2">
        <v>889.26900000000001</v>
      </c>
    </row>
    <row r="650" spans="7:8" ht="16">
      <c r="G650" s="2">
        <v>556.16099999999994</v>
      </c>
      <c r="H650" s="2">
        <v>662.73199999999997</v>
      </c>
    </row>
    <row r="651" spans="7:8" ht="16">
      <c r="G651" s="2">
        <v>513.37199999999996</v>
      </c>
      <c r="H651" s="2">
        <v>680.827</v>
      </c>
    </row>
    <row r="652" spans="7:8" ht="16">
      <c r="G652" s="2">
        <v>446.88600000000002</v>
      </c>
      <c r="H652" s="2">
        <v>1008.907</v>
      </c>
    </row>
    <row r="653" spans="7:8" ht="16">
      <c r="G653" s="2">
        <v>592.85299999999995</v>
      </c>
      <c r="H653" s="2">
        <v>645.26099999999997</v>
      </c>
    </row>
    <row r="654" spans="7:8" ht="16">
      <c r="G654" s="2">
        <v>426.774</v>
      </c>
      <c r="H654" s="2">
        <v>770.346</v>
      </c>
    </row>
    <row r="655" spans="7:8" ht="16">
      <c r="G655" s="2">
        <v>491.77199999999999</v>
      </c>
      <c r="H655" s="2">
        <v>606.59400000000005</v>
      </c>
    </row>
    <row r="656" spans="7:8" ht="16">
      <c r="G656" s="2">
        <v>572.37599999999998</v>
      </c>
      <c r="H656" s="2">
        <v>760.78200000000004</v>
      </c>
    </row>
    <row r="657" spans="7:8" ht="16">
      <c r="G657" s="2">
        <v>596.48599999999999</v>
      </c>
      <c r="H657" s="2">
        <v>1086.2270000000001</v>
      </c>
    </row>
    <row r="658" spans="7:8" ht="16">
      <c r="G658" s="2">
        <v>495.36900000000003</v>
      </c>
      <c r="H658" s="2">
        <v>991.03700000000003</v>
      </c>
    </row>
    <row r="659" spans="7:8" ht="16">
      <c r="G659" s="2">
        <v>516.54399999999998</v>
      </c>
      <c r="H659" s="2">
        <v>857.11900000000003</v>
      </c>
    </row>
    <row r="660" spans="7:8" ht="16">
      <c r="G660" s="2">
        <v>522.37900000000002</v>
      </c>
      <c r="H660" s="2">
        <v>860.51900000000001</v>
      </c>
    </row>
    <row r="661" spans="7:8" ht="16">
      <c r="G661" s="2">
        <v>489.339</v>
      </c>
      <c r="H661" s="2">
        <v>668.36</v>
      </c>
    </row>
    <row r="662" spans="7:8" ht="16">
      <c r="G662" s="2">
        <v>439.01600000000002</v>
      </c>
      <c r="H662" s="2">
        <v>994.04600000000005</v>
      </c>
    </row>
    <row r="663" spans="7:8" ht="16">
      <c r="G663" s="2">
        <v>707.81399999999996</v>
      </c>
      <c r="H663" s="2">
        <v>983.44799999999998</v>
      </c>
    </row>
    <row r="664" spans="7:8" ht="16">
      <c r="G664" s="2">
        <v>450.84699999999998</v>
      </c>
      <c r="H664" s="2">
        <v>793.53099999999995</v>
      </c>
    </row>
    <row r="665" spans="7:8" ht="16">
      <c r="G665" s="2"/>
      <c r="H665" s="2">
        <v>907.44799999999998</v>
      </c>
    </row>
    <row r="666" spans="7:8" ht="16">
      <c r="G666" s="2"/>
      <c r="H666" s="2">
        <v>1185.713</v>
      </c>
    </row>
    <row r="667" spans="7:8" ht="16">
      <c r="G667" s="2"/>
      <c r="H667" s="2">
        <v>984.27499999999998</v>
      </c>
    </row>
    <row r="668" spans="7:8" ht="16">
      <c r="G668" s="2"/>
      <c r="H668" s="2">
        <v>913.15099999999995</v>
      </c>
    </row>
    <row r="669" spans="7:8" ht="16">
      <c r="G669" s="2"/>
      <c r="H669" s="2">
        <v>874.26199999999994</v>
      </c>
    </row>
    <row r="670" spans="7:8" ht="16">
      <c r="G670" s="2"/>
      <c r="H670" s="2">
        <v>1065.491</v>
      </c>
    </row>
    <row r="671" spans="7:8" ht="16">
      <c r="G671" s="2"/>
      <c r="H671" s="2">
        <v>800.90700000000004</v>
      </c>
    </row>
    <row r="672" spans="7:8" ht="16">
      <c r="G672" s="2"/>
      <c r="H672" s="2">
        <v>962.59500000000003</v>
      </c>
    </row>
    <row r="673" spans="7:8" ht="16">
      <c r="G673" s="2"/>
      <c r="H673" s="2">
        <v>1078.0640000000001</v>
      </c>
    </row>
    <row r="674" spans="7:8" ht="16">
      <c r="G674" s="2"/>
      <c r="H674" s="2">
        <v>543.327</v>
      </c>
    </row>
    <row r="675" spans="7:8" ht="16">
      <c r="G675" s="2"/>
      <c r="H675" s="2">
        <v>747.54600000000005</v>
      </c>
    </row>
    <row r="676" spans="7:8" ht="16">
      <c r="G676" s="2"/>
      <c r="H676" s="2">
        <v>820.61199999999997</v>
      </c>
    </row>
    <row r="677" spans="7:8" ht="16">
      <c r="G677" s="2"/>
      <c r="H677" s="2">
        <v>751.98599999999999</v>
      </c>
    </row>
    <row r="678" spans="7:8" ht="16">
      <c r="G678" s="2"/>
      <c r="H678" s="2">
        <v>771.57500000000005</v>
      </c>
    </row>
    <row r="679" spans="7:8" ht="16">
      <c r="G679" s="2"/>
      <c r="H679" s="2">
        <v>599.25099999999998</v>
      </c>
    </row>
    <row r="680" spans="7:8" ht="16">
      <c r="G680" s="2"/>
      <c r="H680" s="2">
        <v>607.88</v>
      </c>
    </row>
    <row r="681" spans="7:8" ht="16">
      <c r="G681" s="2"/>
      <c r="H681" s="2">
        <v>761.83100000000002</v>
      </c>
    </row>
    <row r="682" spans="7:8" ht="16">
      <c r="G682" s="2"/>
      <c r="H682" s="2">
        <v>880.44299999999998</v>
      </c>
    </row>
    <row r="683" spans="7:8" ht="16">
      <c r="G683" s="2"/>
      <c r="H683" s="2">
        <v>705.47900000000004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CD49-4993-784D-AC62-FD815C1F7DC0}">
  <dimension ref="B4:G290"/>
  <sheetViews>
    <sheetView topLeftCell="B225" workbookViewId="0">
      <selection activeCell="F7" sqref="F7:F270"/>
    </sheetView>
  </sheetViews>
  <sheetFormatPr baseColWidth="10" defaultRowHeight="15"/>
  <sheetData>
    <row r="4" spans="2:7">
      <c r="B4" t="s">
        <v>30</v>
      </c>
      <c r="F4" t="s">
        <v>58</v>
      </c>
    </row>
    <row r="6" spans="2:7" ht="16">
      <c r="B6" s="3" t="s">
        <v>11</v>
      </c>
      <c r="C6" s="3" t="s">
        <v>19</v>
      </c>
      <c r="F6" s="3" t="s">
        <v>11</v>
      </c>
      <c r="G6" s="3" t="s">
        <v>19</v>
      </c>
    </row>
    <row r="7" spans="2:7" ht="16">
      <c r="B7" s="2">
        <v>22</v>
      </c>
      <c r="C7" s="2">
        <v>32</v>
      </c>
      <c r="F7">
        <v>2515.808</v>
      </c>
      <c r="G7">
        <v>13211.097</v>
      </c>
    </row>
    <row r="8" spans="2:7" ht="16">
      <c r="B8" s="2">
        <v>25</v>
      </c>
      <c r="C8" s="2">
        <v>31</v>
      </c>
      <c r="F8">
        <v>2533.5790000000002</v>
      </c>
      <c r="G8">
        <v>13466.212</v>
      </c>
    </row>
    <row r="9" spans="2:7" ht="16">
      <c r="B9" s="2">
        <v>28</v>
      </c>
      <c r="C9" s="2">
        <v>28</v>
      </c>
      <c r="F9">
        <v>1591.886</v>
      </c>
      <c r="G9">
        <v>5973.1210000000001</v>
      </c>
    </row>
    <row r="10" spans="2:7" ht="16">
      <c r="B10" s="2">
        <v>28</v>
      </c>
      <c r="C10" s="2">
        <v>36</v>
      </c>
      <c r="F10">
        <v>869.49300000000005</v>
      </c>
      <c r="G10">
        <v>2410.7709999999997</v>
      </c>
    </row>
    <row r="11" spans="2:7" ht="16">
      <c r="B11" s="2">
        <v>28</v>
      </c>
      <c r="C11" s="2">
        <v>27</v>
      </c>
      <c r="F11">
        <v>6072.5770000000002</v>
      </c>
      <c r="G11">
        <v>2566.232</v>
      </c>
    </row>
    <row r="12" spans="2:7" ht="16">
      <c r="B12" s="2">
        <v>28</v>
      </c>
      <c r="C12" s="2">
        <v>29</v>
      </c>
      <c r="F12">
        <v>1534.777</v>
      </c>
      <c r="G12">
        <v>3989.0409999999997</v>
      </c>
    </row>
    <row r="13" spans="2:7" ht="16">
      <c r="B13" s="2">
        <v>25</v>
      </c>
      <c r="C13" s="2">
        <v>30</v>
      </c>
      <c r="F13">
        <v>4650.83</v>
      </c>
      <c r="G13">
        <v>13457.215</v>
      </c>
    </row>
    <row r="14" spans="2:7" ht="16">
      <c r="B14" s="2">
        <v>23</v>
      </c>
      <c r="C14" s="2">
        <v>29</v>
      </c>
      <c r="F14">
        <v>5972.9269999999997</v>
      </c>
      <c r="G14">
        <v>3666.7370000000001</v>
      </c>
    </row>
    <row r="15" spans="2:7" ht="16">
      <c r="B15" s="2">
        <v>29</v>
      </c>
      <c r="C15" s="2">
        <v>34</v>
      </c>
      <c r="F15">
        <v>5388.0950000000003</v>
      </c>
      <c r="G15">
        <v>3593.5540000000001</v>
      </c>
    </row>
    <row r="16" spans="2:7" ht="16">
      <c r="B16" s="2">
        <v>24</v>
      </c>
      <c r="C16" s="2">
        <v>24</v>
      </c>
      <c r="F16">
        <v>3324.6</v>
      </c>
      <c r="G16">
        <v>12307.222</v>
      </c>
    </row>
    <row r="17" spans="2:7" ht="16">
      <c r="B17" s="2">
        <v>24</v>
      </c>
      <c r="C17" s="2">
        <v>36</v>
      </c>
      <c r="F17">
        <v>1796.9100000000003</v>
      </c>
      <c r="G17">
        <v>8055.6049999999996</v>
      </c>
    </row>
    <row r="18" spans="2:7" ht="16">
      <c r="B18" s="2">
        <v>23</v>
      </c>
      <c r="C18" s="2">
        <v>34</v>
      </c>
      <c r="F18">
        <v>2379.4870000000001</v>
      </c>
      <c r="G18">
        <v>11789.889000000001</v>
      </c>
    </row>
    <row r="19" spans="2:7" ht="16">
      <c r="B19" s="2">
        <v>23</v>
      </c>
      <c r="C19" s="2">
        <v>30</v>
      </c>
      <c r="F19">
        <v>6098.5870000000004</v>
      </c>
      <c r="G19">
        <v>3524.7439999999997</v>
      </c>
    </row>
    <row r="20" spans="2:7" ht="16">
      <c r="B20" s="2">
        <v>21</v>
      </c>
      <c r="C20" s="2">
        <v>35</v>
      </c>
      <c r="F20">
        <v>4063.1459999999997</v>
      </c>
      <c r="G20">
        <v>8436.7579999999998</v>
      </c>
    </row>
    <row r="21" spans="2:7" ht="16">
      <c r="B21" s="2">
        <v>24</v>
      </c>
      <c r="C21" s="2">
        <v>37</v>
      </c>
      <c r="F21">
        <v>2077.0590000000002</v>
      </c>
      <c r="G21">
        <v>7875.4949999999999</v>
      </c>
    </row>
    <row r="22" spans="2:7" ht="16">
      <c r="B22" s="2">
        <v>29</v>
      </c>
      <c r="C22" s="2">
        <v>34</v>
      </c>
      <c r="F22">
        <v>6444.3710000000001</v>
      </c>
      <c r="G22">
        <v>3619.241</v>
      </c>
    </row>
    <row r="23" spans="2:7" ht="16">
      <c r="B23" s="2">
        <v>21</v>
      </c>
      <c r="C23" s="2">
        <v>28</v>
      </c>
      <c r="F23">
        <v>4127.0540000000001</v>
      </c>
      <c r="G23">
        <v>8646.1849999999995</v>
      </c>
    </row>
    <row r="24" spans="2:7" ht="16">
      <c r="B24" s="2">
        <v>27</v>
      </c>
      <c r="C24" s="2">
        <v>24</v>
      </c>
      <c r="F24">
        <v>1953.5280000000002</v>
      </c>
      <c r="G24">
        <v>6479.8640000000005</v>
      </c>
    </row>
    <row r="25" spans="2:7" ht="16">
      <c r="B25" s="2">
        <v>26</v>
      </c>
      <c r="C25" s="2">
        <v>26</v>
      </c>
      <c r="F25">
        <v>5325.8680000000004</v>
      </c>
      <c r="G25">
        <v>3514.7649999999999</v>
      </c>
    </row>
    <row r="26" spans="2:7" ht="16">
      <c r="B26" s="2">
        <v>19</v>
      </c>
      <c r="C26" s="2">
        <v>30</v>
      </c>
      <c r="F26">
        <v>3039.12</v>
      </c>
      <c r="G26">
        <v>4889.5700000000006</v>
      </c>
    </row>
    <row r="27" spans="2:7" ht="16">
      <c r="B27" s="2">
        <v>28</v>
      </c>
      <c r="C27" s="2">
        <v>37</v>
      </c>
      <c r="F27">
        <v>1336.7199999999998</v>
      </c>
      <c r="G27">
        <v>4387.5240000000003</v>
      </c>
    </row>
    <row r="28" spans="2:7" ht="16">
      <c r="B28" s="2">
        <v>25</v>
      </c>
      <c r="C28" s="2">
        <v>27</v>
      </c>
      <c r="F28">
        <v>3975.473</v>
      </c>
      <c r="G28">
        <v>5366.64</v>
      </c>
    </row>
    <row r="29" spans="2:7" ht="16">
      <c r="B29" s="2">
        <v>23</v>
      </c>
      <c r="C29" s="2">
        <v>23</v>
      </c>
      <c r="F29">
        <v>2414.1190000000001</v>
      </c>
      <c r="G29">
        <v>2380.6559999999999</v>
      </c>
    </row>
    <row r="30" spans="2:7" ht="16">
      <c r="B30" s="2"/>
      <c r="C30" s="2">
        <v>23</v>
      </c>
      <c r="F30">
        <v>3365.991</v>
      </c>
      <c r="G30">
        <v>6903.0520000000006</v>
      </c>
    </row>
    <row r="31" spans="2:7" ht="16">
      <c r="B31" s="2"/>
      <c r="C31" s="2">
        <v>26</v>
      </c>
      <c r="F31">
        <v>1340.241</v>
      </c>
      <c r="G31">
        <v>6331.6210000000001</v>
      </c>
    </row>
    <row r="32" spans="2:7">
      <c r="F32">
        <v>1282.373</v>
      </c>
      <c r="G32">
        <v>5808.3230000000003</v>
      </c>
    </row>
    <row r="33" spans="6:7">
      <c r="F33">
        <v>3301.0360000000001</v>
      </c>
      <c r="G33">
        <v>2689.5389999999998</v>
      </c>
    </row>
    <row r="34" spans="6:7">
      <c r="F34">
        <v>2248.0749999999998</v>
      </c>
      <c r="G34">
        <v>6762.6690000000008</v>
      </c>
    </row>
    <row r="35" spans="6:7">
      <c r="F35">
        <v>4314.2539999999999</v>
      </c>
      <c r="G35">
        <v>5928.8150000000005</v>
      </c>
    </row>
    <row r="36" spans="6:7">
      <c r="F36">
        <v>4041.9129999999996</v>
      </c>
      <c r="G36">
        <v>3792.6009999999997</v>
      </c>
    </row>
    <row r="37" spans="6:7">
      <c r="F37">
        <v>1319.5730000000001</v>
      </c>
      <c r="G37">
        <v>5907.143</v>
      </c>
    </row>
    <row r="38" spans="6:7">
      <c r="F38">
        <v>5092.4089999999997</v>
      </c>
      <c r="G38">
        <v>7215.4660000000003</v>
      </c>
    </row>
    <row r="39" spans="6:7">
      <c r="F39">
        <v>3391.62</v>
      </c>
      <c r="G39">
        <v>6301.6220000000003</v>
      </c>
    </row>
    <row r="40" spans="6:7">
      <c r="F40">
        <v>3355.3780000000002</v>
      </c>
      <c r="G40">
        <v>5498.4849999999997</v>
      </c>
    </row>
    <row r="41" spans="6:7">
      <c r="F41">
        <v>5013.2510000000002</v>
      </c>
      <c r="G41">
        <v>6340.9759999999997</v>
      </c>
    </row>
    <row r="42" spans="6:7">
      <c r="F42">
        <v>9404.9269999999997</v>
      </c>
      <c r="G42">
        <v>8436.9050000000007</v>
      </c>
    </row>
    <row r="43" spans="6:7">
      <c r="F43">
        <v>7006.2190000000001</v>
      </c>
      <c r="G43">
        <v>7258.8469999999998</v>
      </c>
    </row>
    <row r="44" spans="6:7">
      <c r="F44">
        <v>2979.087</v>
      </c>
      <c r="G44">
        <v>7325.9340000000002</v>
      </c>
    </row>
    <row r="45" spans="6:7">
      <c r="F45">
        <v>3445.134</v>
      </c>
      <c r="G45">
        <v>1779.9850000000001</v>
      </c>
    </row>
    <row r="46" spans="6:7">
      <c r="F46">
        <v>5631.1959999999999</v>
      </c>
      <c r="G46">
        <v>8175.375</v>
      </c>
    </row>
    <row r="47" spans="6:7">
      <c r="F47">
        <v>3885.0299999999997</v>
      </c>
      <c r="G47">
        <v>12793.259</v>
      </c>
    </row>
    <row r="48" spans="6:7">
      <c r="F48">
        <v>9230.637999999999</v>
      </c>
      <c r="G48">
        <v>6594.7020000000002</v>
      </c>
    </row>
    <row r="49" spans="6:7">
      <c r="F49">
        <v>3552.8829999999998</v>
      </c>
      <c r="G49">
        <v>7373.0360000000001</v>
      </c>
    </row>
    <row r="50" spans="6:7">
      <c r="F50">
        <v>1718.847</v>
      </c>
      <c r="G50">
        <v>8729.3379999999997</v>
      </c>
    </row>
    <row r="51" spans="6:7">
      <c r="F51">
        <v>4868.8530000000001</v>
      </c>
      <c r="G51">
        <v>11970.744000000001</v>
      </c>
    </row>
    <row r="52" spans="6:7">
      <c r="F52">
        <v>1847.2689999999998</v>
      </c>
      <c r="G52">
        <v>4769.75</v>
      </c>
    </row>
    <row r="53" spans="6:7">
      <c r="F53">
        <v>2734.6460000000002</v>
      </c>
      <c r="G53">
        <v>3308.069</v>
      </c>
    </row>
    <row r="54" spans="6:7">
      <c r="F54">
        <v>1172.7950000000001</v>
      </c>
      <c r="G54">
        <v>8005.9570000000003</v>
      </c>
    </row>
    <row r="55" spans="6:7">
      <c r="F55">
        <v>2527.9540000000002</v>
      </c>
      <c r="G55">
        <v>10554.977999999999</v>
      </c>
    </row>
    <row r="56" spans="6:7">
      <c r="F56">
        <v>5106.5169999999998</v>
      </c>
      <c r="G56">
        <v>5259.8370000000004</v>
      </c>
    </row>
    <row r="57" spans="6:7">
      <c r="F57">
        <v>1919.1880000000001</v>
      </c>
      <c r="G57">
        <v>9126.8559999999998</v>
      </c>
    </row>
    <row r="58" spans="6:7">
      <c r="F58">
        <v>1766.1610000000001</v>
      </c>
      <c r="G58">
        <v>9328.0470000000005</v>
      </c>
    </row>
    <row r="59" spans="6:7">
      <c r="F59">
        <v>3710.1039999999998</v>
      </c>
      <c r="G59">
        <v>3831.2470000000003</v>
      </c>
    </row>
    <row r="60" spans="6:7">
      <c r="F60">
        <v>392.06799999999998</v>
      </c>
      <c r="G60">
        <v>3068.7550000000001</v>
      </c>
    </row>
    <row r="61" spans="6:7">
      <c r="F61">
        <v>1298.579</v>
      </c>
      <c r="G61">
        <v>1226.856</v>
      </c>
    </row>
    <row r="62" spans="6:7">
      <c r="F62">
        <v>3825.4579999999996</v>
      </c>
      <c r="G62">
        <v>2500.319</v>
      </c>
    </row>
    <row r="63" spans="6:7">
      <c r="F63">
        <v>3993.0390000000002</v>
      </c>
      <c r="G63">
        <v>6280.8339999999998</v>
      </c>
    </row>
    <row r="64" spans="6:7">
      <c r="F64">
        <v>5488.9350000000004</v>
      </c>
      <c r="G64">
        <v>9055.4930000000004</v>
      </c>
    </row>
    <row r="65" spans="6:7">
      <c r="F65">
        <v>2283.922</v>
      </c>
      <c r="G65">
        <v>9925.7430000000004</v>
      </c>
    </row>
    <row r="66" spans="6:7">
      <c r="F66">
        <v>2562.752</v>
      </c>
      <c r="G66">
        <v>7718.0460000000003</v>
      </c>
    </row>
    <row r="67" spans="6:7">
      <c r="F67">
        <v>7318.0039999999999</v>
      </c>
      <c r="G67">
        <v>9840.9850000000006</v>
      </c>
    </row>
    <row r="68" spans="6:7">
      <c r="F68">
        <v>4742.1940000000004</v>
      </c>
      <c r="G68">
        <v>3890.5</v>
      </c>
    </row>
    <row r="69" spans="6:7">
      <c r="F69">
        <v>3484.3829999999998</v>
      </c>
      <c r="G69">
        <v>11771.458000000001</v>
      </c>
    </row>
    <row r="70" spans="6:7">
      <c r="F70">
        <v>1790.7469999999998</v>
      </c>
      <c r="G70">
        <v>9391.1149999999998</v>
      </c>
    </row>
    <row r="71" spans="6:7">
      <c r="F71">
        <v>6468.0380000000005</v>
      </c>
      <c r="G71">
        <v>7190.9480000000003</v>
      </c>
    </row>
    <row r="72" spans="6:7">
      <c r="F72">
        <v>7237.3789999999999</v>
      </c>
      <c r="G72">
        <v>8413.7900000000009</v>
      </c>
    </row>
    <row r="73" spans="6:7">
      <c r="F73">
        <v>4097.3940000000002</v>
      </c>
      <c r="G73">
        <v>4023.4589999999998</v>
      </c>
    </row>
    <row r="74" spans="6:7">
      <c r="F74">
        <v>3969.6789999999996</v>
      </c>
      <c r="G74">
        <v>3379.4670000000001</v>
      </c>
    </row>
    <row r="75" spans="6:7">
      <c r="F75">
        <v>7211.9320000000007</v>
      </c>
      <c r="G75">
        <v>8023.2639999999992</v>
      </c>
    </row>
    <row r="76" spans="6:7">
      <c r="F76">
        <v>6086.3010000000004</v>
      </c>
      <c r="G76">
        <v>7844.0619999999999</v>
      </c>
    </row>
    <row r="77" spans="6:7">
      <c r="F77">
        <v>3289.741</v>
      </c>
      <c r="G77">
        <v>1607.7280000000001</v>
      </c>
    </row>
    <row r="78" spans="6:7">
      <c r="F78">
        <v>7766.9190000000008</v>
      </c>
      <c r="G78">
        <v>7178.5860000000002</v>
      </c>
    </row>
    <row r="79" spans="6:7">
      <c r="F79">
        <v>2021.3269999999998</v>
      </c>
      <c r="G79">
        <v>5328.1130000000003</v>
      </c>
    </row>
    <row r="80" spans="6:7">
      <c r="F80">
        <v>1818.297</v>
      </c>
      <c r="G80">
        <v>6309.4110000000001</v>
      </c>
    </row>
    <row r="81" spans="6:7">
      <c r="F81">
        <v>9303.6550000000007</v>
      </c>
      <c r="G81">
        <v>6965.89</v>
      </c>
    </row>
    <row r="82" spans="6:7">
      <c r="F82">
        <v>3617.4639999999999</v>
      </c>
      <c r="G82">
        <v>8666.82</v>
      </c>
    </row>
    <row r="83" spans="6:7">
      <c r="F83">
        <v>1519.0250000000001</v>
      </c>
      <c r="G83">
        <v>11694.573</v>
      </c>
    </row>
    <row r="84" spans="6:7">
      <c r="F84">
        <v>4539.3040000000001</v>
      </c>
      <c r="G84">
        <v>3774.8829999999998</v>
      </c>
    </row>
    <row r="85" spans="6:7">
      <c r="F85">
        <v>7341.1289999999999</v>
      </c>
      <c r="G85">
        <v>8514.3989999999994</v>
      </c>
    </row>
    <row r="86" spans="6:7">
      <c r="F86">
        <v>2451.7840000000001</v>
      </c>
      <c r="G86">
        <v>6091.0749999999998</v>
      </c>
    </row>
    <row r="87" spans="6:7">
      <c r="F87">
        <v>1042.8710000000001</v>
      </c>
      <c r="G87">
        <v>5482.83</v>
      </c>
    </row>
    <row r="88" spans="6:7">
      <c r="F88">
        <v>4959.3730000000005</v>
      </c>
      <c r="G88">
        <v>10615.066000000001</v>
      </c>
    </row>
    <row r="89" spans="6:7">
      <c r="F89">
        <v>3104.6469999999999</v>
      </c>
      <c r="G89">
        <v>7852.8099999999995</v>
      </c>
    </row>
    <row r="90" spans="6:7">
      <c r="F90">
        <v>4630.2529999999997</v>
      </c>
      <c r="G90">
        <v>10032.733</v>
      </c>
    </row>
    <row r="91" spans="6:7">
      <c r="F91">
        <v>2698.1370000000002</v>
      </c>
      <c r="G91">
        <v>5329.5940000000001</v>
      </c>
    </row>
    <row r="92" spans="6:7">
      <c r="F92">
        <v>3606.52</v>
      </c>
      <c r="G92">
        <v>7461.0169999999998</v>
      </c>
    </row>
    <row r="93" spans="6:7">
      <c r="F93">
        <v>1910.8430000000003</v>
      </c>
      <c r="G93">
        <v>9303.3180000000011</v>
      </c>
    </row>
    <row r="94" spans="6:7">
      <c r="F94">
        <v>8485.42</v>
      </c>
      <c r="G94">
        <v>3554.81</v>
      </c>
    </row>
    <row r="95" spans="6:7">
      <c r="F95">
        <v>4374.174</v>
      </c>
      <c r="G95">
        <v>8109.186999999999</v>
      </c>
    </row>
    <row r="96" spans="6:7">
      <c r="F96">
        <v>2242.8130000000001</v>
      </c>
      <c r="G96">
        <v>5754.9579999999996</v>
      </c>
    </row>
    <row r="97" spans="6:7">
      <c r="F97">
        <v>6211.2449999999999</v>
      </c>
      <c r="G97">
        <v>5776.0829999999996</v>
      </c>
    </row>
    <row r="98" spans="6:7">
      <c r="F98">
        <v>8434.8119999999999</v>
      </c>
      <c r="G98">
        <v>8961.348</v>
      </c>
    </row>
    <row r="99" spans="6:7">
      <c r="F99">
        <v>3235.8650000000002</v>
      </c>
      <c r="G99">
        <v>7268.2560000000003</v>
      </c>
    </row>
    <row r="100" spans="6:7">
      <c r="F100">
        <v>3501.5540000000001</v>
      </c>
      <c r="G100">
        <v>3377.6010000000001</v>
      </c>
    </row>
    <row r="101" spans="6:7">
      <c r="F101">
        <v>2528.3360000000002</v>
      </c>
      <c r="G101">
        <v>4551.1319999999996</v>
      </c>
    </row>
    <row r="102" spans="6:7">
      <c r="F102">
        <v>7819.2839999999997</v>
      </c>
      <c r="G102">
        <v>3599.9859999999999</v>
      </c>
    </row>
    <row r="103" spans="6:7">
      <c r="F103">
        <v>5830.9009999999998</v>
      </c>
      <c r="G103">
        <v>9949.86</v>
      </c>
    </row>
    <row r="104" spans="6:7">
      <c r="F104">
        <v>3846.5329999999999</v>
      </c>
      <c r="G104">
        <v>4275.7579999999998</v>
      </c>
    </row>
    <row r="105" spans="6:7">
      <c r="F105">
        <v>9123.2939999999999</v>
      </c>
      <c r="G105">
        <v>6310.902</v>
      </c>
    </row>
    <row r="106" spans="6:7">
      <c r="F106">
        <v>6039.08</v>
      </c>
      <c r="G106">
        <v>3569.0830000000001</v>
      </c>
    </row>
    <row r="107" spans="6:7">
      <c r="F107">
        <v>2650.2049999999999</v>
      </c>
      <c r="G107">
        <v>6123.8859999999995</v>
      </c>
    </row>
    <row r="108" spans="6:7">
      <c r="F108">
        <v>6846.3939999999993</v>
      </c>
      <c r="G108">
        <v>6056.1310000000003</v>
      </c>
    </row>
    <row r="109" spans="6:7">
      <c r="F109">
        <v>3547.239</v>
      </c>
      <c r="G109">
        <v>7955.2660000000005</v>
      </c>
    </row>
    <row r="110" spans="6:7">
      <c r="F110">
        <v>2516.8610000000003</v>
      </c>
      <c r="G110">
        <v>4495.4669999999996</v>
      </c>
    </row>
    <row r="111" spans="6:7">
      <c r="F111">
        <v>6845.8739999999998</v>
      </c>
      <c r="G111">
        <v>4375.7110000000002</v>
      </c>
    </row>
    <row r="112" spans="6:7">
      <c r="F112">
        <v>3431.5070000000001</v>
      </c>
      <c r="G112">
        <v>5201.5360000000001</v>
      </c>
    </row>
    <row r="113" spans="6:7">
      <c r="F113">
        <v>1345.4650000000001</v>
      </c>
      <c r="G113">
        <v>9006.7620000000006</v>
      </c>
    </row>
    <row r="114" spans="6:7">
      <c r="F114">
        <v>7022.5919999999996</v>
      </c>
      <c r="G114">
        <v>7238.6449999999995</v>
      </c>
    </row>
    <row r="115" spans="6:7">
      <c r="F115">
        <v>3258.2560000000003</v>
      </c>
      <c r="G115">
        <v>8845.3550000000014</v>
      </c>
    </row>
    <row r="116" spans="6:7">
      <c r="F116">
        <v>6483.2539999999999</v>
      </c>
      <c r="G116">
        <v>2464.9169999999999</v>
      </c>
    </row>
    <row r="117" spans="6:7">
      <c r="F117">
        <v>5824.8160000000007</v>
      </c>
      <c r="G117">
        <v>5374.4070000000002</v>
      </c>
    </row>
    <row r="118" spans="6:7">
      <c r="F118">
        <v>6710.0030000000006</v>
      </c>
      <c r="G118">
        <v>4774.808</v>
      </c>
    </row>
    <row r="119" spans="6:7">
      <c r="F119">
        <v>3210.944</v>
      </c>
      <c r="G119">
        <v>8266.7930000000015</v>
      </c>
    </row>
    <row r="120" spans="6:7">
      <c r="F120">
        <v>1186.7040000000002</v>
      </c>
      <c r="G120">
        <v>7081.3720000000003</v>
      </c>
    </row>
    <row r="121" spans="6:7">
      <c r="F121">
        <v>4230.3980000000001</v>
      </c>
      <c r="G121">
        <v>12946.08</v>
      </c>
    </row>
    <row r="122" spans="6:7">
      <c r="F122">
        <v>8671.5669999999991</v>
      </c>
      <c r="G122">
        <v>2352.761</v>
      </c>
    </row>
    <row r="123" spans="6:7">
      <c r="F123">
        <v>4764.5370000000003</v>
      </c>
      <c r="G123">
        <v>5648.768</v>
      </c>
    </row>
    <row r="124" spans="6:7">
      <c r="F124">
        <v>3599.8009999999999</v>
      </c>
      <c r="G124">
        <v>6505.9009999999998</v>
      </c>
    </row>
    <row r="125" spans="6:7">
      <c r="F125">
        <v>7592.5340000000006</v>
      </c>
      <c r="G125">
        <v>2632.5320000000002</v>
      </c>
    </row>
    <row r="126" spans="6:7">
      <c r="F126">
        <v>2965.3709999999996</v>
      </c>
      <c r="G126">
        <v>3632.3150000000001</v>
      </c>
    </row>
    <row r="127" spans="6:7">
      <c r="F127">
        <v>1752.4340000000002</v>
      </c>
      <c r="G127">
        <v>9924.6530000000002</v>
      </c>
    </row>
    <row r="128" spans="6:7">
      <c r="F128">
        <v>3334.5189999999998</v>
      </c>
      <c r="G128">
        <v>7465.0509999999995</v>
      </c>
    </row>
    <row r="129" spans="6:7">
      <c r="F129">
        <v>5324.3510000000006</v>
      </c>
      <c r="G129">
        <v>9893.0259999999998</v>
      </c>
    </row>
    <row r="130" spans="6:7">
      <c r="F130">
        <v>6532.96</v>
      </c>
      <c r="G130">
        <v>5334.3879999999999</v>
      </c>
    </row>
    <row r="131" spans="6:7">
      <c r="F131">
        <v>5401.4310000000005</v>
      </c>
      <c r="G131">
        <v>4513.0289999999995</v>
      </c>
    </row>
    <row r="132" spans="6:7">
      <c r="F132">
        <v>4412.76</v>
      </c>
      <c r="G132">
        <v>4741.4589999999998</v>
      </c>
    </row>
    <row r="133" spans="6:7">
      <c r="F133">
        <v>3965.1089999999999</v>
      </c>
      <c r="G133">
        <v>2663.5149999999999</v>
      </c>
    </row>
    <row r="134" spans="6:7">
      <c r="F134">
        <v>1368.0839999999998</v>
      </c>
      <c r="G134">
        <v>5210.7250000000004</v>
      </c>
    </row>
    <row r="135" spans="6:7">
      <c r="F135">
        <v>1953.7709999999997</v>
      </c>
      <c r="G135">
        <v>4170.5619999999999</v>
      </c>
    </row>
    <row r="136" spans="6:7">
      <c r="F136">
        <v>3813.8820000000001</v>
      </c>
      <c r="G136">
        <v>9599.23</v>
      </c>
    </row>
    <row r="137" spans="6:7">
      <c r="F137">
        <v>11169.912999999999</v>
      </c>
      <c r="G137">
        <v>6935.0420000000004</v>
      </c>
    </row>
    <row r="138" spans="6:7">
      <c r="F138">
        <v>5472.26</v>
      </c>
      <c r="G138">
        <v>6758.71</v>
      </c>
    </row>
    <row r="139" spans="6:7">
      <c r="F139">
        <v>2866.587</v>
      </c>
      <c r="G139">
        <v>6274.2340000000004</v>
      </c>
    </row>
    <row r="140" spans="6:7">
      <c r="F140">
        <v>3480.018</v>
      </c>
      <c r="G140">
        <v>8565.8179999999993</v>
      </c>
    </row>
    <row r="141" spans="6:7">
      <c r="F141">
        <v>4725.4059999999999</v>
      </c>
      <c r="G141">
        <v>6636.64</v>
      </c>
    </row>
    <row r="142" spans="6:7">
      <c r="F142">
        <v>4604.1860000000006</v>
      </c>
      <c r="G142">
        <v>6673.4859999999999</v>
      </c>
    </row>
    <row r="143" spans="6:7">
      <c r="F143">
        <v>7113.2930000000006</v>
      </c>
      <c r="G143">
        <v>6047.2730000000001</v>
      </c>
    </row>
    <row r="144" spans="6:7">
      <c r="F144">
        <v>4458.58</v>
      </c>
      <c r="G144">
        <v>2325.241</v>
      </c>
    </row>
    <row r="145" spans="6:7">
      <c r="F145">
        <v>4352.9949999999999</v>
      </c>
      <c r="G145">
        <v>6684.7420000000002</v>
      </c>
    </row>
    <row r="146" spans="6:7">
      <c r="F146">
        <v>3862.0940000000005</v>
      </c>
      <c r="G146">
        <v>4799.9989999999998</v>
      </c>
    </row>
    <row r="147" spans="6:7">
      <c r="F147">
        <v>3315.9460000000004</v>
      </c>
      <c r="G147">
        <v>5731.8779999999997</v>
      </c>
    </row>
    <row r="148" spans="6:7">
      <c r="F148">
        <v>1718.845</v>
      </c>
      <c r="G148">
        <v>5406.2939999999999</v>
      </c>
    </row>
    <row r="149" spans="6:7">
      <c r="F149">
        <v>1885.7839999999999</v>
      </c>
      <c r="G149">
        <v>8062.4599999999991</v>
      </c>
    </row>
    <row r="150" spans="6:7">
      <c r="F150">
        <v>6475.75</v>
      </c>
      <c r="G150">
        <v>8353.33</v>
      </c>
    </row>
    <row r="151" spans="6:7">
      <c r="F151">
        <v>3430.0070000000001</v>
      </c>
      <c r="G151">
        <v>9227.3289999999997</v>
      </c>
    </row>
    <row r="152" spans="6:7">
      <c r="F152">
        <v>2558.5740000000001</v>
      </c>
      <c r="G152">
        <v>4604.933</v>
      </c>
    </row>
    <row r="153" spans="6:7">
      <c r="F153">
        <v>3676.1860000000001</v>
      </c>
      <c r="G153">
        <v>3487.6619999999998</v>
      </c>
    </row>
    <row r="154" spans="6:7">
      <c r="F154">
        <v>4631.067</v>
      </c>
      <c r="G154">
        <v>2330.2849999999999</v>
      </c>
    </row>
    <row r="155" spans="6:7">
      <c r="F155">
        <v>4200.1349999999993</v>
      </c>
      <c r="G155">
        <v>8268.2939999999999</v>
      </c>
    </row>
    <row r="156" spans="6:7">
      <c r="F156">
        <v>7108.84</v>
      </c>
      <c r="G156">
        <v>4690.55</v>
      </c>
    </row>
    <row r="157" spans="6:7">
      <c r="F157">
        <v>1555.4359999999999</v>
      </c>
      <c r="G157">
        <v>2475.9380000000001</v>
      </c>
    </row>
    <row r="158" spans="6:7">
      <c r="F158">
        <v>1754.085</v>
      </c>
      <c r="G158">
        <v>9942.7099999999991</v>
      </c>
    </row>
    <row r="159" spans="6:7">
      <c r="F159">
        <v>4212.9179999999997</v>
      </c>
      <c r="G159">
        <v>14175.84</v>
      </c>
    </row>
    <row r="160" spans="6:7">
      <c r="F160">
        <v>7122.616</v>
      </c>
      <c r="G160">
        <v>9587.5339999999997</v>
      </c>
    </row>
    <row r="161" spans="6:7">
      <c r="F161">
        <v>4167.2659999999996</v>
      </c>
      <c r="G161">
        <v>5813.6940000000004</v>
      </c>
    </row>
    <row r="162" spans="6:7">
      <c r="F162">
        <v>2304.8690000000001</v>
      </c>
      <c r="G162">
        <v>5314.2290000000003</v>
      </c>
    </row>
    <row r="163" spans="6:7">
      <c r="F163">
        <v>4345.5829999999996</v>
      </c>
      <c r="G163">
        <v>4050.8289999999997</v>
      </c>
    </row>
    <row r="164" spans="6:7">
      <c r="F164">
        <v>5488.78</v>
      </c>
      <c r="G164">
        <v>2908.279</v>
      </c>
    </row>
    <row r="165" spans="6:7">
      <c r="F165">
        <v>1399.0989999999999</v>
      </c>
      <c r="G165">
        <v>11062.094999999999</v>
      </c>
    </row>
    <row r="166" spans="6:7">
      <c r="F166">
        <v>4789.8099999999995</v>
      </c>
      <c r="G166">
        <v>12737.894</v>
      </c>
    </row>
    <row r="167" spans="6:7">
      <c r="F167">
        <v>1910.088</v>
      </c>
      <c r="G167">
        <v>11195.477000000001</v>
      </c>
    </row>
    <row r="168" spans="6:7">
      <c r="F168">
        <v>2220.5280000000002</v>
      </c>
      <c r="G168">
        <v>4853.4080000000004</v>
      </c>
    </row>
    <row r="169" spans="6:7">
      <c r="F169">
        <v>4933.0059999999994</v>
      </c>
      <c r="G169">
        <v>4396.3130000000001</v>
      </c>
    </row>
    <row r="170" spans="6:7">
      <c r="F170">
        <v>3101.4960000000001</v>
      </c>
      <c r="G170">
        <v>7501.277</v>
      </c>
    </row>
    <row r="171" spans="6:7">
      <c r="F171">
        <v>4123.4119999999994</v>
      </c>
      <c r="G171">
        <v>8340.5769999999993</v>
      </c>
    </row>
    <row r="172" spans="6:7">
      <c r="F172">
        <v>4544.4830000000002</v>
      </c>
      <c r="G172">
        <v>5050.1189999999997</v>
      </c>
    </row>
    <row r="173" spans="6:7">
      <c r="F173">
        <v>5602.2660000000005</v>
      </c>
      <c r="G173">
        <v>9927.8700000000008</v>
      </c>
    </row>
    <row r="174" spans="6:7">
      <c r="F174">
        <v>6785.5250000000005</v>
      </c>
      <c r="G174">
        <v>4494.125</v>
      </c>
    </row>
    <row r="175" spans="6:7">
      <c r="F175">
        <v>3719.991</v>
      </c>
      <c r="G175">
        <v>5842.7860000000001</v>
      </c>
    </row>
    <row r="176" spans="6:7">
      <c r="F176">
        <v>2865.7299999999996</v>
      </c>
      <c r="G176">
        <v>4436.4059999999999</v>
      </c>
    </row>
    <row r="177" spans="6:7">
      <c r="F177">
        <v>5984.3850000000002</v>
      </c>
      <c r="G177">
        <v>4275.1400000000003</v>
      </c>
    </row>
    <row r="178" spans="6:7">
      <c r="F178">
        <v>4834.6010000000006</v>
      </c>
      <c r="G178">
        <v>4255.5</v>
      </c>
    </row>
    <row r="179" spans="6:7">
      <c r="F179">
        <v>6218.8600000000006</v>
      </c>
      <c r="G179">
        <v>4022.8159999999998</v>
      </c>
    </row>
    <row r="180" spans="6:7">
      <c r="F180">
        <v>4877.3789999999999</v>
      </c>
      <c r="G180">
        <v>9163.1509999999998</v>
      </c>
    </row>
    <row r="181" spans="6:7">
      <c r="F181">
        <v>2311.54</v>
      </c>
      <c r="G181">
        <v>7815.7939999999999</v>
      </c>
    </row>
    <row r="182" spans="6:7">
      <c r="F182">
        <v>4645.2250000000004</v>
      </c>
      <c r="G182">
        <v>5004.4430000000002</v>
      </c>
    </row>
    <row r="183" spans="6:7">
      <c r="F183">
        <v>7968.4660000000003</v>
      </c>
      <c r="G183">
        <v>2932.8409999999999</v>
      </c>
    </row>
    <row r="184" spans="6:7">
      <c r="F184">
        <v>5121.9110000000001</v>
      </c>
      <c r="G184">
        <v>4875.7089999999998</v>
      </c>
    </row>
    <row r="185" spans="6:7">
      <c r="F185">
        <v>5220.1350000000002</v>
      </c>
      <c r="G185">
        <v>3101.6329999999998</v>
      </c>
    </row>
    <row r="186" spans="6:7">
      <c r="F186">
        <v>6481.4250000000002</v>
      </c>
      <c r="G186">
        <v>2558.3000000000002</v>
      </c>
    </row>
    <row r="187" spans="6:7">
      <c r="F187">
        <v>4359.6030000000001</v>
      </c>
      <c r="G187">
        <v>9397.009</v>
      </c>
    </row>
    <row r="188" spans="6:7">
      <c r="F188">
        <v>6241.7640000000001</v>
      </c>
      <c r="G188">
        <v>12070.416999999999</v>
      </c>
    </row>
    <row r="189" spans="6:7">
      <c r="F189">
        <v>4492.4110000000001</v>
      </c>
      <c r="G189">
        <v>8603.9390000000003</v>
      </c>
    </row>
    <row r="190" spans="6:7">
      <c r="F190">
        <v>2738.1890000000003</v>
      </c>
      <c r="G190">
        <v>3533.8270000000002</v>
      </c>
    </row>
    <row r="191" spans="6:7">
      <c r="F191">
        <v>3606.5510000000004</v>
      </c>
      <c r="G191">
        <v>4434.2439999999997</v>
      </c>
    </row>
    <row r="192" spans="6:7">
      <c r="F192">
        <v>2262.4610000000002</v>
      </c>
      <c r="G192">
        <v>12803.135</v>
      </c>
    </row>
    <row r="193" spans="6:7">
      <c r="F193">
        <v>5938.7750000000005</v>
      </c>
      <c r="G193">
        <v>7229.7740000000003</v>
      </c>
    </row>
    <row r="194" spans="6:7">
      <c r="F194">
        <v>6087.2440000000006</v>
      </c>
      <c r="G194">
        <v>4749.6760000000004</v>
      </c>
    </row>
    <row r="195" spans="6:7">
      <c r="F195">
        <v>4225.6869999999999</v>
      </c>
      <c r="G195">
        <v>7312.0169999999998</v>
      </c>
    </row>
    <row r="196" spans="6:7">
      <c r="F196">
        <v>4561.7240000000002</v>
      </c>
      <c r="G196">
        <v>9484.491</v>
      </c>
    </row>
    <row r="197" spans="6:7">
      <c r="F197">
        <v>2971.38</v>
      </c>
      <c r="G197">
        <v>3560.8409999999999</v>
      </c>
    </row>
    <row r="198" spans="6:7">
      <c r="F198">
        <v>4982.058</v>
      </c>
      <c r="G198">
        <v>6336.0820000000003</v>
      </c>
    </row>
    <row r="199" spans="6:7">
      <c r="F199">
        <v>4744.9210000000003</v>
      </c>
      <c r="G199">
        <v>3434.971</v>
      </c>
    </row>
    <row r="200" spans="6:7">
      <c r="F200">
        <v>1921.7860000000001</v>
      </c>
      <c r="G200">
        <v>1923.5839999999998</v>
      </c>
    </row>
    <row r="201" spans="6:7">
      <c r="F201">
        <v>4033.4610000000002</v>
      </c>
      <c r="G201">
        <v>7280.8810000000003</v>
      </c>
    </row>
    <row r="202" spans="6:7">
      <c r="F202">
        <v>4974.2699999999995</v>
      </c>
      <c r="G202">
        <v>8357.65</v>
      </c>
    </row>
    <row r="203" spans="6:7">
      <c r="F203">
        <v>4427.6359999999995</v>
      </c>
      <c r="G203">
        <v>7187.0889999999999</v>
      </c>
    </row>
    <row r="204" spans="6:7">
      <c r="F204">
        <v>3205.6819999999998</v>
      </c>
      <c r="G204">
        <v>6482.9830000000002</v>
      </c>
    </row>
    <row r="205" spans="6:7">
      <c r="F205">
        <v>2597.5149999999999</v>
      </c>
      <c r="G205">
        <v>1316.29</v>
      </c>
    </row>
    <row r="206" spans="6:7">
      <c r="F206">
        <v>5206.7520000000004</v>
      </c>
      <c r="G206">
        <v>4967.2809999999999</v>
      </c>
    </row>
    <row r="207" spans="6:7">
      <c r="F207">
        <v>4645.0109999999995</v>
      </c>
      <c r="G207">
        <v>1659.5260000000001</v>
      </c>
    </row>
    <row r="208" spans="6:7">
      <c r="F208">
        <v>5115.5150000000003</v>
      </c>
      <c r="G208">
        <v>5445.8860000000004</v>
      </c>
    </row>
    <row r="209" spans="6:7">
      <c r="F209">
        <v>3936.3519999999999</v>
      </c>
      <c r="G209">
        <v>12858.762000000001</v>
      </c>
    </row>
    <row r="210" spans="6:7">
      <c r="F210">
        <v>4107.8459999999995</v>
      </c>
      <c r="G210">
        <v>10838.513999999999</v>
      </c>
    </row>
    <row r="211" spans="6:7">
      <c r="F211">
        <v>2111.5740000000001</v>
      </c>
      <c r="G211">
        <v>4423.0780000000004</v>
      </c>
    </row>
    <row r="212" spans="6:7">
      <c r="F212">
        <v>4341.8159999999998</v>
      </c>
      <c r="G212">
        <v>4904.7659999999996</v>
      </c>
    </row>
    <row r="213" spans="6:7">
      <c r="F213">
        <v>3215.0079999999998</v>
      </c>
      <c r="G213">
        <v>8287.8109999999997</v>
      </c>
    </row>
    <row r="214" spans="6:7">
      <c r="F214">
        <v>3639.1959999999999</v>
      </c>
      <c r="G214">
        <v>5225.3249999999998</v>
      </c>
    </row>
    <row r="215" spans="6:7">
      <c r="F215">
        <v>2135.837</v>
      </c>
      <c r="G215">
        <v>11620.554</v>
      </c>
    </row>
    <row r="216" spans="6:7">
      <c r="F216">
        <v>5388.9</v>
      </c>
      <c r="G216">
        <v>12626.630999999999</v>
      </c>
    </row>
    <row r="217" spans="6:7">
      <c r="F217">
        <v>3985.5969999999998</v>
      </c>
      <c r="G217">
        <v>12206.708000000001</v>
      </c>
    </row>
    <row r="218" spans="6:7">
      <c r="F218">
        <v>2275.9939999999997</v>
      </c>
      <c r="G218">
        <v>5298.567</v>
      </c>
    </row>
    <row r="219" spans="6:7">
      <c r="F219">
        <v>1842.9529999999997</v>
      </c>
      <c r="G219">
        <v>4498.6220000000003</v>
      </c>
    </row>
    <row r="220" spans="6:7">
      <c r="F220">
        <v>2373.1260000000002</v>
      </c>
      <c r="G220">
        <v>2545.9140000000002</v>
      </c>
    </row>
    <row r="221" spans="6:7">
      <c r="F221">
        <v>6691.7379999999994</v>
      </c>
      <c r="G221">
        <v>5924.9070000000002</v>
      </c>
    </row>
    <row r="222" spans="6:7">
      <c r="F222">
        <v>7554.4489999999996</v>
      </c>
      <c r="G222">
        <v>14829.662</v>
      </c>
    </row>
    <row r="223" spans="6:7">
      <c r="F223">
        <v>5875.7439999999997</v>
      </c>
      <c r="G223">
        <v>9078.1389999999992</v>
      </c>
    </row>
    <row r="224" spans="6:7">
      <c r="F224">
        <v>9738.6400000000012</v>
      </c>
      <c r="G224">
        <v>3621.68</v>
      </c>
    </row>
    <row r="225" spans="6:7">
      <c r="F225">
        <v>4435.8279999999995</v>
      </c>
      <c r="G225">
        <v>7284.96</v>
      </c>
    </row>
    <row r="226" spans="6:7">
      <c r="F226">
        <v>4710.4679999999998</v>
      </c>
      <c r="G226">
        <v>2844.0619999999999</v>
      </c>
    </row>
    <row r="227" spans="6:7">
      <c r="F227">
        <v>4726.0709999999999</v>
      </c>
      <c r="G227">
        <v>3277.5360000000001</v>
      </c>
    </row>
    <row r="228" spans="6:7">
      <c r="F228">
        <v>11156.261</v>
      </c>
      <c r="G228">
        <v>4049.2120000000004</v>
      </c>
    </row>
    <row r="229" spans="6:7">
      <c r="F229">
        <v>5390.9089999999997</v>
      </c>
      <c r="G229">
        <v>6549.9129999999996</v>
      </c>
    </row>
    <row r="230" spans="6:7">
      <c r="F230">
        <v>3450.91</v>
      </c>
      <c r="G230">
        <v>6895.241</v>
      </c>
    </row>
    <row r="231" spans="6:7">
      <c r="F231">
        <v>8893.3100000000013</v>
      </c>
      <c r="G231">
        <v>6506.0029999999997</v>
      </c>
    </row>
    <row r="232" spans="6:7">
      <c r="F232">
        <v>7357.143</v>
      </c>
      <c r="G232">
        <v>3721.9720000000002</v>
      </c>
    </row>
    <row r="233" spans="6:7">
      <c r="F233">
        <v>3736.3509999999997</v>
      </c>
      <c r="G233">
        <v>5723.9279999999999</v>
      </c>
    </row>
    <row r="234" spans="6:7">
      <c r="F234">
        <v>1590.2719999999999</v>
      </c>
      <c r="G234">
        <v>4725.45</v>
      </c>
    </row>
    <row r="235" spans="6:7">
      <c r="F235">
        <v>2507.8729999999996</v>
      </c>
      <c r="G235">
        <v>4736.2889999999998</v>
      </c>
    </row>
    <row r="236" spans="6:7">
      <c r="F236">
        <v>6162.32</v>
      </c>
      <c r="G236">
        <v>6434.7849999999999</v>
      </c>
    </row>
    <row r="237" spans="6:7">
      <c r="F237">
        <v>3300.5299999999997</v>
      </c>
      <c r="G237">
        <v>6650.5420000000004</v>
      </c>
    </row>
    <row r="238" spans="6:7">
      <c r="F238">
        <v>2222.8310000000001</v>
      </c>
      <c r="G238">
        <v>4877.2870000000003</v>
      </c>
    </row>
    <row r="239" spans="6:7">
      <c r="F239">
        <v>5014.8980000000001</v>
      </c>
      <c r="G239">
        <v>2170.5309999999999</v>
      </c>
    </row>
    <row r="240" spans="6:7">
      <c r="F240">
        <v>7903.4650000000001</v>
      </c>
      <c r="G240">
        <v>8449.33</v>
      </c>
    </row>
    <row r="241" spans="6:7">
      <c r="F241">
        <v>3286.1360000000004</v>
      </c>
      <c r="G241">
        <v>9009.6129999999994</v>
      </c>
    </row>
    <row r="242" spans="6:7">
      <c r="F242">
        <v>6403.95</v>
      </c>
      <c r="G242">
        <v>8445.9529999999995</v>
      </c>
    </row>
    <row r="243" spans="6:7">
      <c r="F243">
        <v>2582.0659999999998</v>
      </c>
      <c r="G243">
        <v>4270.4219999999996</v>
      </c>
    </row>
    <row r="244" spans="6:7">
      <c r="F244">
        <v>3838.9709999999995</v>
      </c>
      <c r="G244">
        <v>3137.8789999999999</v>
      </c>
    </row>
    <row r="245" spans="6:7">
      <c r="F245">
        <v>3938.2250000000004</v>
      </c>
      <c r="G245">
        <v>6836.3209999999999</v>
      </c>
    </row>
    <row r="246" spans="6:7">
      <c r="F246">
        <v>2637.4880000000003</v>
      </c>
      <c r="G246">
        <v>10392.049000000001</v>
      </c>
    </row>
    <row r="247" spans="6:7">
      <c r="F247">
        <v>979.5150000000001</v>
      </c>
      <c r="G247">
        <v>5326.0309999999999</v>
      </c>
    </row>
    <row r="248" spans="6:7">
      <c r="F248">
        <v>1906.383</v>
      </c>
      <c r="G248">
        <v>9285.4940000000006</v>
      </c>
    </row>
    <row r="249" spans="6:7">
      <c r="F249">
        <v>8178.8310000000001</v>
      </c>
      <c r="G249">
        <v>7707.5860000000002</v>
      </c>
    </row>
    <row r="250" spans="6:7">
      <c r="F250">
        <v>3587.8469999999998</v>
      </c>
      <c r="G250">
        <v>3016.9839999999999</v>
      </c>
    </row>
    <row r="251" spans="6:7">
      <c r="F251">
        <v>2146.1689999999999</v>
      </c>
      <c r="G251">
        <v>4137.75</v>
      </c>
    </row>
    <row r="252" spans="6:7">
      <c r="F252">
        <v>3679.6490000000003</v>
      </c>
      <c r="G252">
        <v>2295.7199999999998</v>
      </c>
    </row>
    <row r="253" spans="6:7">
      <c r="F253">
        <v>4506.4390000000003</v>
      </c>
      <c r="G253">
        <v>7223.61</v>
      </c>
    </row>
    <row r="254" spans="6:7">
      <c r="F254">
        <v>3529.7719999999999</v>
      </c>
      <c r="G254">
        <v>14718.26</v>
      </c>
    </row>
    <row r="255" spans="6:7">
      <c r="F255">
        <v>1821.0040000000001</v>
      </c>
      <c r="G255">
        <v>14463.694</v>
      </c>
    </row>
    <row r="256" spans="6:7">
      <c r="F256">
        <v>2591.0529999999999</v>
      </c>
      <c r="G256">
        <v>3007.8609999999999</v>
      </c>
    </row>
    <row r="257" spans="6:7">
      <c r="F257">
        <v>5229.7350000000006</v>
      </c>
      <c r="G257">
        <v>4966.8209999999999</v>
      </c>
    </row>
    <row r="258" spans="6:7">
      <c r="F258">
        <v>2621.8599999999997</v>
      </c>
      <c r="G258">
        <v>2200.529</v>
      </c>
    </row>
    <row r="259" spans="6:7">
      <c r="F259">
        <v>1587.78</v>
      </c>
      <c r="G259">
        <v>1863.9070000000002</v>
      </c>
    </row>
    <row r="260" spans="6:7">
      <c r="F260">
        <v>4316.7020000000002</v>
      </c>
      <c r="G260">
        <v>5440.4709999999995</v>
      </c>
    </row>
    <row r="261" spans="6:7">
      <c r="F261">
        <v>5270.0190000000002</v>
      </c>
      <c r="G261">
        <v>1761.7950000000001</v>
      </c>
    </row>
    <row r="262" spans="6:7">
      <c r="F262">
        <v>2844.2640000000001</v>
      </c>
      <c r="G262">
        <v>1548.9639999999999</v>
      </c>
    </row>
    <row r="263" spans="6:7">
      <c r="F263">
        <v>1152.6590000000001</v>
      </c>
      <c r="G263">
        <v>7236.5730000000003</v>
      </c>
    </row>
    <row r="264" spans="6:7">
      <c r="F264">
        <v>2882.9790000000003</v>
      </c>
      <c r="G264">
        <v>5740.174</v>
      </c>
    </row>
    <row r="265" spans="6:7">
      <c r="F265">
        <v>744.02599999999995</v>
      </c>
      <c r="G265">
        <v>8482.9110000000001</v>
      </c>
    </row>
    <row r="266" spans="6:7">
      <c r="F266">
        <v>2637.8860000000004</v>
      </c>
      <c r="G266">
        <v>5372.0919999999996</v>
      </c>
    </row>
    <row r="267" spans="6:7">
      <c r="F267">
        <v>3567.4369999999999</v>
      </c>
      <c r="G267">
        <v>3104.9180000000001</v>
      </c>
    </row>
    <row r="268" spans="6:7">
      <c r="F268">
        <v>1984.84</v>
      </c>
      <c r="G268">
        <v>7236.4639999999999</v>
      </c>
    </row>
    <row r="269" spans="6:7">
      <c r="F269">
        <v>3062.1949999999997</v>
      </c>
      <c r="G269">
        <v>3607.0549999999998</v>
      </c>
    </row>
    <row r="270" spans="6:7">
      <c r="F270">
        <v>3315.0990000000002</v>
      </c>
      <c r="G270">
        <v>2659.4029999999998</v>
      </c>
    </row>
    <row r="271" spans="6:7">
      <c r="G271">
        <v>4707.3469999999998</v>
      </c>
    </row>
    <row r="272" spans="6:7">
      <c r="G272">
        <v>6369.4459999999999</v>
      </c>
    </row>
    <row r="273" spans="7:7">
      <c r="G273">
        <v>11580.83</v>
      </c>
    </row>
    <row r="274" spans="7:7">
      <c r="G274">
        <v>6771.2049999999999</v>
      </c>
    </row>
    <row r="275" spans="7:7">
      <c r="G275">
        <v>2551.2550000000001</v>
      </c>
    </row>
    <row r="276" spans="7:7">
      <c r="G276">
        <v>10268.666999999999</v>
      </c>
    </row>
    <row r="277" spans="7:7">
      <c r="G277">
        <v>11200.387000000001</v>
      </c>
    </row>
    <row r="278" spans="7:7">
      <c r="G278">
        <v>9473.4030000000002</v>
      </c>
    </row>
    <row r="279" spans="7:7">
      <c r="G279">
        <v>4029.9040000000005</v>
      </c>
    </row>
    <row r="280" spans="7:7">
      <c r="G280">
        <v>6323.7439999999997</v>
      </c>
    </row>
    <row r="281" spans="7:7">
      <c r="G281">
        <v>1791.2080000000001</v>
      </c>
    </row>
    <row r="282" spans="7:7">
      <c r="G282">
        <v>5983.9780000000001</v>
      </c>
    </row>
    <row r="283" spans="7:7">
      <c r="G283">
        <v>8019.6180000000004</v>
      </c>
    </row>
    <row r="284" spans="7:7">
      <c r="G284">
        <v>1848.9259999999999</v>
      </c>
    </row>
    <row r="285" spans="7:7">
      <c r="G285">
        <v>4257.6689999999999</v>
      </c>
    </row>
    <row r="286" spans="7:7">
      <c r="G286">
        <v>6037.7129999999997</v>
      </c>
    </row>
    <row r="287" spans="7:7">
      <c r="G287">
        <v>7589.3220000000001</v>
      </c>
    </row>
    <row r="288" spans="7:7">
      <c r="G288">
        <v>4550.7190000000001</v>
      </c>
    </row>
    <row r="289" spans="7:7">
      <c r="G289">
        <v>7073.1890000000003</v>
      </c>
    </row>
    <row r="290" spans="7:7">
      <c r="G290">
        <v>4088.5079999999998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3BCE-5AAB-4E45-A108-D31593D36EB9}">
  <dimension ref="B6:AP17"/>
  <sheetViews>
    <sheetView topLeftCell="U1" zoomScale="73" zoomScaleNormal="73" workbookViewId="0">
      <selection activeCell="W7" sqref="W7:AP7"/>
    </sheetView>
  </sheetViews>
  <sheetFormatPr baseColWidth="10" defaultRowHeight="15"/>
  <sheetData>
    <row r="6" spans="2:42" ht="16">
      <c r="B6" s="3"/>
      <c r="C6" s="10" t="s">
        <v>35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 t="s">
        <v>19</v>
      </c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2:42" ht="16">
      <c r="B7" s="5" t="s">
        <v>36</v>
      </c>
      <c r="C7" s="2">
        <v>2</v>
      </c>
      <c r="D7" s="2">
        <v>0</v>
      </c>
      <c r="E7" s="2">
        <v>0</v>
      </c>
      <c r="F7" s="2">
        <v>2</v>
      </c>
      <c r="G7" s="2">
        <v>1</v>
      </c>
      <c r="H7" s="2">
        <v>1</v>
      </c>
      <c r="I7" s="2">
        <v>2</v>
      </c>
      <c r="J7" s="2">
        <v>3</v>
      </c>
      <c r="K7" s="2">
        <v>2</v>
      </c>
      <c r="L7" s="2">
        <v>2</v>
      </c>
      <c r="M7" s="2">
        <v>5</v>
      </c>
      <c r="N7" s="2">
        <v>1</v>
      </c>
      <c r="O7" s="2">
        <v>0</v>
      </c>
      <c r="P7" s="2">
        <v>0</v>
      </c>
      <c r="Q7" s="2">
        <v>1</v>
      </c>
      <c r="R7" s="2">
        <v>1</v>
      </c>
      <c r="S7" s="2">
        <v>0</v>
      </c>
      <c r="T7" s="2">
        <v>1</v>
      </c>
      <c r="U7" s="2">
        <v>1</v>
      </c>
      <c r="V7" s="2">
        <v>0</v>
      </c>
      <c r="W7" s="2">
        <v>2</v>
      </c>
      <c r="X7" s="2">
        <v>2</v>
      </c>
      <c r="Y7" s="2">
        <v>3</v>
      </c>
      <c r="Z7" s="2">
        <v>6</v>
      </c>
      <c r="AA7" s="2">
        <v>5</v>
      </c>
      <c r="AB7" s="2">
        <v>3</v>
      </c>
      <c r="AC7" s="2">
        <v>5</v>
      </c>
      <c r="AD7" s="2">
        <v>0</v>
      </c>
      <c r="AE7" s="2">
        <v>4</v>
      </c>
      <c r="AF7" s="2">
        <v>4</v>
      </c>
      <c r="AG7" s="2">
        <v>3</v>
      </c>
      <c r="AH7" s="2">
        <v>1</v>
      </c>
      <c r="AI7" s="2">
        <v>0</v>
      </c>
      <c r="AJ7" s="2">
        <v>4</v>
      </c>
      <c r="AK7" s="2">
        <v>5</v>
      </c>
      <c r="AL7" s="2">
        <v>4</v>
      </c>
      <c r="AM7" s="2">
        <v>6</v>
      </c>
      <c r="AN7" s="2">
        <v>5</v>
      </c>
      <c r="AO7" s="2">
        <v>1</v>
      </c>
      <c r="AP7" s="2">
        <v>4</v>
      </c>
    </row>
    <row r="8" spans="2:42" ht="16">
      <c r="B8" s="5" t="s">
        <v>37</v>
      </c>
      <c r="C8" s="2">
        <v>3</v>
      </c>
      <c r="D8" s="2">
        <v>1</v>
      </c>
      <c r="E8" s="2">
        <v>1</v>
      </c>
      <c r="F8" s="2">
        <v>2</v>
      </c>
      <c r="G8" s="2">
        <v>2</v>
      </c>
      <c r="H8" s="2">
        <v>2</v>
      </c>
      <c r="I8" s="2">
        <v>2</v>
      </c>
      <c r="J8" s="2">
        <v>2</v>
      </c>
      <c r="K8" s="2">
        <v>1</v>
      </c>
      <c r="L8" s="2">
        <v>2</v>
      </c>
      <c r="M8" s="2">
        <v>1</v>
      </c>
      <c r="N8" s="2">
        <v>1</v>
      </c>
      <c r="O8" s="2">
        <v>1</v>
      </c>
      <c r="P8" s="2">
        <v>1</v>
      </c>
      <c r="Q8" s="2">
        <v>0</v>
      </c>
      <c r="R8" s="2">
        <v>2</v>
      </c>
      <c r="S8" s="2">
        <v>1</v>
      </c>
      <c r="T8" s="2">
        <v>4</v>
      </c>
      <c r="U8" s="2">
        <v>1</v>
      </c>
      <c r="V8" s="2">
        <v>2</v>
      </c>
      <c r="W8" s="2">
        <v>4</v>
      </c>
      <c r="X8" s="2">
        <v>2</v>
      </c>
      <c r="Y8" s="2">
        <v>3</v>
      </c>
      <c r="Z8" s="2">
        <v>4</v>
      </c>
      <c r="AA8" s="2">
        <v>6</v>
      </c>
      <c r="AB8" s="2">
        <v>1</v>
      </c>
      <c r="AC8" s="2">
        <v>2</v>
      </c>
      <c r="AD8" s="2">
        <v>1</v>
      </c>
      <c r="AE8" s="2">
        <v>1</v>
      </c>
      <c r="AF8" s="2">
        <v>3</v>
      </c>
      <c r="AG8" s="2">
        <v>4</v>
      </c>
      <c r="AH8" s="2">
        <v>4</v>
      </c>
      <c r="AI8" s="2">
        <v>0</v>
      </c>
      <c r="AJ8" s="2">
        <v>4</v>
      </c>
      <c r="AK8" s="2">
        <v>2</v>
      </c>
      <c r="AL8" s="2">
        <v>4</v>
      </c>
      <c r="AM8" s="2">
        <v>4</v>
      </c>
      <c r="AN8" s="2">
        <v>5</v>
      </c>
      <c r="AO8" s="2">
        <v>4</v>
      </c>
      <c r="AP8" s="2">
        <v>3</v>
      </c>
    </row>
    <row r="9" spans="2:42" ht="16">
      <c r="B9" s="5" t="s">
        <v>38</v>
      </c>
      <c r="C9" s="2">
        <v>3</v>
      </c>
      <c r="D9" s="2">
        <v>2</v>
      </c>
      <c r="E9" s="2">
        <v>3</v>
      </c>
      <c r="F9" s="2">
        <v>0</v>
      </c>
      <c r="G9" s="2">
        <v>4</v>
      </c>
      <c r="H9" s="2">
        <v>1</v>
      </c>
      <c r="I9" s="2">
        <v>3</v>
      </c>
      <c r="J9" s="2">
        <v>3</v>
      </c>
      <c r="K9" s="2">
        <v>4</v>
      </c>
      <c r="L9" s="2">
        <v>2</v>
      </c>
      <c r="M9" s="2">
        <v>5</v>
      </c>
      <c r="N9" s="2">
        <v>3</v>
      </c>
      <c r="O9" s="2">
        <v>0</v>
      </c>
      <c r="P9" s="2">
        <v>2</v>
      </c>
      <c r="Q9" s="2">
        <v>0</v>
      </c>
      <c r="R9" s="2">
        <v>1</v>
      </c>
      <c r="S9" s="2">
        <v>3</v>
      </c>
      <c r="T9" s="2">
        <v>1</v>
      </c>
      <c r="U9" s="2">
        <v>3</v>
      </c>
      <c r="V9" s="2">
        <v>1</v>
      </c>
      <c r="W9" s="2">
        <v>4</v>
      </c>
      <c r="X9" s="2">
        <v>4</v>
      </c>
      <c r="Y9" s="2">
        <v>4</v>
      </c>
      <c r="Z9" s="2">
        <v>3</v>
      </c>
      <c r="AA9" s="2">
        <v>5</v>
      </c>
      <c r="AB9" s="2">
        <v>8</v>
      </c>
      <c r="AC9" s="2">
        <v>5</v>
      </c>
      <c r="AD9" s="2">
        <v>1</v>
      </c>
      <c r="AE9" s="2">
        <v>3</v>
      </c>
      <c r="AF9" s="2">
        <v>4</v>
      </c>
      <c r="AG9" s="2">
        <v>2</v>
      </c>
      <c r="AH9" s="2">
        <v>1</v>
      </c>
      <c r="AI9" s="2">
        <v>3</v>
      </c>
      <c r="AJ9" s="2">
        <v>3</v>
      </c>
      <c r="AK9" s="2">
        <v>6</v>
      </c>
      <c r="AL9" s="2">
        <v>5</v>
      </c>
      <c r="AM9" s="2">
        <v>6</v>
      </c>
      <c r="AN9" s="2">
        <v>5</v>
      </c>
      <c r="AO9" s="2">
        <v>2</v>
      </c>
      <c r="AP9" s="2">
        <v>3</v>
      </c>
    </row>
    <row r="10" spans="2:42" ht="16">
      <c r="B10" s="5" t="s">
        <v>39</v>
      </c>
      <c r="C10" s="2">
        <v>2</v>
      </c>
      <c r="D10" s="2">
        <v>1</v>
      </c>
      <c r="E10" s="2">
        <v>3</v>
      </c>
      <c r="F10" s="2">
        <v>2</v>
      </c>
      <c r="G10" s="2">
        <v>2</v>
      </c>
      <c r="H10" s="2">
        <v>3</v>
      </c>
      <c r="I10" s="2">
        <v>4</v>
      </c>
      <c r="J10" s="2">
        <v>3</v>
      </c>
      <c r="K10" s="2">
        <v>2</v>
      </c>
      <c r="L10" s="2">
        <v>5</v>
      </c>
      <c r="M10" s="2">
        <v>3</v>
      </c>
      <c r="N10" s="2">
        <v>4</v>
      </c>
      <c r="O10" s="2">
        <v>2</v>
      </c>
      <c r="P10" s="2">
        <v>3</v>
      </c>
      <c r="Q10" s="2">
        <v>0</v>
      </c>
      <c r="R10" s="2">
        <v>0</v>
      </c>
      <c r="S10" s="2">
        <v>3</v>
      </c>
      <c r="T10" s="2">
        <v>3</v>
      </c>
      <c r="U10" s="2">
        <v>0</v>
      </c>
      <c r="V10" s="2">
        <v>0</v>
      </c>
      <c r="W10" s="2">
        <v>6</v>
      </c>
      <c r="X10" s="2">
        <v>6</v>
      </c>
      <c r="Y10" s="2">
        <v>4</v>
      </c>
      <c r="Z10" s="2">
        <v>6</v>
      </c>
      <c r="AA10" s="2">
        <v>3</v>
      </c>
      <c r="AB10" s="2">
        <v>9</v>
      </c>
      <c r="AC10" s="2">
        <v>5</v>
      </c>
      <c r="AD10" s="2">
        <v>3</v>
      </c>
      <c r="AE10" s="2">
        <v>5</v>
      </c>
      <c r="AF10" s="2">
        <v>5</v>
      </c>
      <c r="AG10" s="2">
        <v>4</v>
      </c>
      <c r="AH10" s="2">
        <v>1</v>
      </c>
      <c r="AI10" s="2">
        <v>2</v>
      </c>
      <c r="AJ10" s="2">
        <v>4</v>
      </c>
      <c r="AK10" s="2">
        <v>5</v>
      </c>
      <c r="AL10" s="2">
        <v>8</v>
      </c>
      <c r="AM10" s="2">
        <v>4</v>
      </c>
      <c r="AN10" s="2">
        <v>3</v>
      </c>
      <c r="AO10" s="2">
        <v>6</v>
      </c>
      <c r="AP10" s="2">
        <v>5</v>
      </c>
    </row>
    <row r="11" spans="2:42" ht="16">
      <c r="B11" s="5" t="s">
        <v>40</v>
      </c>
      <c r="C11" s="2">
        <v>3</v>
      </c>
      <c r="D11" s="2">
        <v>2</v>
      </c>
      <c r="E11" s="2">
        <v>2</v>
      </c>
      <c r="F11" s="2">
        <v>2</v>
      </c>
      <c r="G11" s="2">
        <v>1</v>
      </c>
      <c r="H11" s="2">
        <v>3</v>
      </c>
      <c r="I11" s="2">
        <v>6</v>
      </c>
      <c r="J11" s="2">
        <v>2</v>
      </c>
      <c r="K11" s="2">
        <v>2</v>
      </c>
      <c r="L11" s="2">
        <v>2</v>
      </c>
      <c r="M11" s="2">
        <v>3</v>
      </c>
      <c r="N11" s="2">
        <v>3</v>
      </c>
      <c r="O11" s="2">
        <v>1</v>
      </c>
      <c r="P11" s="2">
        <v>2</v>
      </c>
      <c r="Q11" s="2">
        <v>1</v>
      </c>
      <c r="R11" s="2">
        <v>2</v>
      </c>
      <c r="S11" s="2">
        <v>0</v>
      </c>
      <c r="T11" s="2">
        <v>1</v>
      </c>
      <c r="U11" s="2">
        <v>2</v>
      </c>
      <c r="V11" s="2">
        <v>0</v>
      </c>
      <c r="W11" s="2">
        <v>3</v>
      </c>
      <c r="X11" s="2">
        <v>3</v>
      </c>
      <c r="Y11" s="2">
        <v>3</v>
      </c>
      <c r="Z11" s="2">
        <v>6</v>
      </c>
      <c r="AA11" s="2">
        <v>4</v>
      </c>
      <c r="AB11" s="2">
        <v>4</v>
      </c>
      <c r="AC11" s="2">
        <v>5</v>
      </c>
      <c r="AD11" s="2">
        <v>3</v>
      </c>
      <c r="AE11" s="2">
        <v>7</v>
      </c>
      <c r="AF11" s="2">
        <v>5</v>
      </c>
      <c r="AG11" s="2">
        <v>3</v>
      </c>
      <c r="AH11" s="2">
        <v>5</v>
      </c>
      <c r="AI11" s="2">
        <v>2</v>
      </c>
      <c r="AJ11" s="2">
        <v>4</v>
      </c>
      <c r="AK11" s="2">
        <v>2</v>
      </c>
      <c r="AL11" s="2">
        <v>3</v>
      </c>
      <c r="AM11" s="2">
        <v>3</v>
      </c>
      <c r="AN11" s="2">
        <v>2</v>
      </c>
      <c r="AO11" s="2">
        <v>3</v>
      </c>
      <c r="AP11" s="2">
        <v>5</v>
      </c>
    </row>
    <row r="12" spans="2:42" ht="16">
      <c r="B12" s="5" t="s">
        <v>41</v>
      </c>
      <c r="C12" s="2">
        <v>3</v>
      </c>
      <c r="D12" s="2">
        <v>2</v>
      </c>
      <c r="E12" s="2">
        <v>2</v>
      </c>
      <c r="F12" s="2">
        <v>2</v>
      </c>
      <c r="G12" s="2">
        <v>2</v>
      </c>
      <c r="H12" s="2">
        <v>2</v>
      </c>
      <c r="I12" s="2">
        <v>4</v>
      </c>
      <c r="J12" s="2">
        <v>1</v>
      </c>
      <c r="K12" s="2">
        <v>4</v>
      </c>
      <c r="L12" s="2">
        <v>4</v>
      </c>
      <c r="M12" s="2">
        <v>4</v>
      </c>
      <c r="N12" s="2">
        <v>2</v>
      </c>
      <c r="O12" s="2">
        <v>5</v>
      </c>
      <c r="P12" s="2">
        <v>4</v>
      </c>
      <c r="Q12" s="2">
        <v>1</v>
      </c>
      <c r="R12" s="2">
        <v>4</v>
      </c>
      <c r="S12" s="2">
        <v>3</v>
      </c>
      <c r="T12" s="2">
        <v>3</v>
      </c>
      <c r="U12" s="2">
        <v>1</v>
      </c>
      <c r="V12" s="2">
        <v>4</v>
      </c>
      <c r="W12" s="2">
        <v>4</v>
      </c>
      <c r="X12" s="2">
        <v>2</v>
      </c>
      <c r="Y12" s="2">
        <v>4</v>
      </c>
      <c r="Z12" s="2">
        <v>5</v>
      </c>
      <c r="AA12" s="2">
        <v>3</v>
      </c>
      <c r="AB12" s="2">
        <v>6</v>
      </c>
      <c r="AC12" s="2">
        <v>5</v>
      </c>
      <c r="AD12" s="2">
        <v>5</v>
      </c>
      <c r="AE12" s="2">
        <v>5</v>
      </c>
      <c r="AF12" s="2">
        <v>6</v>
      </c>
      <c r="AG12" s="2">
        <v>3</v>
      </c>
      <c r="AH12" s="2">
        <v>4</v>
      </c>
      <c r="AI12" s="2">
        <v>3</v>
      </c>
      <c r="AJ12" s="2">
        <v>3</v>
      </c>
      <c r="AK12" s="2">
        <v>3</v>
      </c>
      <c r="AL12" s="2">
        <v>4</v>
      </c>
      <c r="AM12" s="2">
        <v>6</v>
      </c>
      <c r="AN12" s="2">
        <v>4</v>
      </c>
      <c r="AO12" s="2">
        <v>5</v>
      </c>
      <c r="AP12" s="2">
        <v>6</v>
      </c>
    </row>
    <row r="13" spans="2:42" ht="16">
      <c r="B13" s="5" t="s">
        <v>42</v>
      </c>
      <c r="C13" s="2">
        <v>1</v>
      </c>
      <c r="D13" s="2">
        <v>2</v>
      </c>
      <c r="E13" s="2">
        <v>2</v>
      </c>
      <c r="F13" s="2">
        <v>1</v>
      </c>
      <c r="G13" s="2">
        <v>2</v>
      </c>
      <c r="H13" s="2">
        <v>2</v>
      </c>
      <c r="I13" s="2">
        <v>3</v>
      </c>
      <c r="J13" s="2">
        <v>4</v>
      </c>
      <c r="K13" s="2">
        <v>3</v>
      </c>
      <c r="L13" s="2">
        <v>4</v>
      </c>
      <c r="M13" s="2">
        <v>3</v>
      </c>
      <c r="N13" s="2">
        <v>3</v>
      </c>
      <c r="O13" s="2">
        <v>3</v>
      </c>
      <c r="P13" s="2">
        <v>4</v>
      </c>
      <c r="Q13" s="2">
        <v>4</v>
      </c>
      <c r="R13" s="2">
        <v>2</v>
      </c>
      <c r="S13" s="2">
        <v>3</v>
      </c>
      <c r="T13" s="2">
        <v>3</v>
      </c>
      <c r="U13" s="2">
        <v>0</v>
      </c>
      <c r="V13" s="2">
        <v>3</v>
      </c>
      <c r="W13" s="2">
        <v>5</v>
      </c>
      <c r="X13" s="2">
        <v>4</v>
      </c>
      <c r="Y13" s="2">
        <v>6</v>
      </c>
      <c r="Z13" s="2">
        <v>6</v>
      </c>
      <c r="AA13" s="2">
        <v>6</v>
      </c>
      <c r="AB13" s="2">
        <v>5</v>
      </c>
      <c r="AC13" s="2">
        <v>3</v>
      </c>
      <c r="AD13" s="2">
        <v>4</v>
      </c>
      <c r="AE13" s="2">
        <v>4</v>
      </c>
      <c r="AF13" s="2">
        <v>7</v>
      </c>
      <c r="AG13" s="2">
        <v>1</v>
      </c>
      <c r="AH13" s="2">
        <v>5</v>
      </c>
      <c r="AI13" s="2">
        <v>5</v>
      </c>
      <c r="AJ13" s="2">
        <v>5</v>
      </c>
      <c r="AK13" s="2">
        <v>2</v>
      </c>
      <c r="AL13" s="2">
        <v>4</v>
      </c>
      <c r="AM13" s="2">
        <v>4</v>
      </c>
      <c r="AN13" s="2">
        <v>2</v>
      </c>
      <c r="AO13" s="2">
        <v>2</v>
      </c>
      <c r="AP13" s="2">
        <v>4</v>
      </c>
    </row>
    <row r="14" spans="2:42" ht="16">
      <c r="B14" s="5" t="s">
        <v>43</v>
      </c>
      <c r="C14" s="2">
        <v>2</v>
      </c>
      <c r="D14" s="2">
        <v>3</v>
      </c>
      <c r="E14" s="2">
        <v>2</v>
      </c>
      <c r="F14" s="2">
        <v>2</v>
      </c>
      <c r="G14" s="2">
        <v>1</v>
      </c>
      <c r="H14" s="2">
        <v>2</v>
      </c>
      <c r="I14" s="2">
        <v>2</v>
      </c>
      <c r="J14" s="2">
        <v>3</v>
      </c>
      <c r="K14" s="2">
        <v>1</v>
      </c>
      <c r="L14" s="2">
        <v>5</v>
      </c>
      <c r="M14" s="2">
        <v>3</v>
      </c>
      <c r="N14" s="2">
        <v>3</v>
      </c>
      <c r="O14" s="2">
        <v>2</v>
      </c>
      <c r="P14" s="2">
        <v>1</v>
      </c>
      <c r="Q14" s="2">
        <v>1</v>
      </c>
      <c r="R14" s="2">
        <v>2</v>
      </c>
      <c r="S14" s="2">
        <v>1</v>
      </c>
      <c r="T14" s="2">
        <v>2</v>
      </c>
      <c r="U14" s="2">
        <v>0</v>
      </c>
      <c r="V14" s="2">
        <v>3</v>
      </c>
      <c r="W14" s="2">
        <v>3</v>
      </c>
      <c r="X14" s="2">
        <v>3</v>
      </c>
      <c r="Y14" s="2">
        <v>8</v>
      </c>
      <c r="Z14" s="2">
        <v>2</v>
      </c>
      <c r="AA14" s="2">
        <v>5</v>
      </c>
      <c r="AB14" s="2">
        <v>7</v>
      </c>
      <c r="AC14" s="2">
        <v>4</v>
      </c>
      <c r="AD14" s="2">
        <v>5</v>
      </c>
      <c r="AE14" s="2">
        <v>4</v>
      </c>
      <c r="AF14" s="2">
        <v>3</v>
      </c>
      <c r="AG14" s="2">
        <v>3</v>
      </c>
      <c r="AH14" s="2">
        <v>3</v>
      </c>
      <c r="AI14" s="2">
        <v>3</v>
      </c>
      <c r="AJ14" s="2">
        <v>3</v>
      </c>
      <c r="AK14" s="2">
        <v>3</v>
      </c>
      <c r="AL14" s="2">
        <v>6</v>
      </c>
      <c r="AM14" s="2">
        <v>3</v>
      </c>
      <c r="AN14" s="2">
        <v>5</v>
      </c>
      <c r="AO14" s="2">
        <v>4</v>
      </c>
      <c r="AP14" s="2">
        <v>4</v>
      </c>
    </row>
    <row r="15" spans="2:42" ht="16">
      <c r="B15" s="5" t="s">
        <v>44</v>
      </c>
      <c r="C15" s="2">
        <v>3</v>
      </c>
      <c r="D15" s="2">
        <v>1</v>
      </c>
      <c r="E15" s="2">
        <v>0</v>
      </c>
      <c r="F15" s="2">
        <v>1</v>
      </c>
      <c r="G15" s="2">
        <v>1</v>
      </c>
      <c r="H15" s="2">
        <v>1</v>
      </c>
      <c r="I15" s="2">
        <v>2</v>
      </c>
      <c r="J15" s="2">
        <v>1</v>
      </c>
      <c r="K15" s="2">
        <v>1</v>
      </c>
      <c r="L15" s="2">
        <v>3</v>
      </c>
      <c r="M15" s="2">
        <v>1</v>
      </c>
      <c r="N15" s="2">
        <v>2</v>
      </c>
      <c r="O15" s="2">
        <v>0</v>
      </c>
      <c r="P15" s="2">
        <v>1</v>
      </c>
      <c r="Q15" s="2">
        <v>2</v>
      </c>
      <c r="R15" s="2">
        <v>1</v>
      </c>
      <c r="S15" s="2">
        <v>2</v>
      </c>
      <c r="T15" s="2">
        <v>1</v>
      </c>
      <c r="U15" s="2">
        <v>1</v>
      </c>
      <c r="V15" s="2">
        <v>1</v>
      </c>
      <c r="W15" s="2">
        <v>3</v>
      </c>
      <c r="X15" s="2">
        <v>1</v>
      </c>
      <c r="Y15" s="2">
        <v>6</v>
      </c>
      <c r="Z15" s="2">
        <v>0</v>
      </c>
      <c r="AA15" s="2">
        <v>3</v>
      </c>
      <c r="AB15" s="2">
        <v>4</v>
      </c>
      <c r="AC15" s="2">
        <v>1</v>
      </c>
      <c r="AD15" s="2">
        <v>5</v>
      </c>
      <c r="AE15" s="2">
        <v>2</v>
      </c>
      <c r="AF15" s="2">
        <v>5</v>
      </c>
      <c r="AG15" s="2">
        <v>3</v>
      </c>
      <c r="AH15" s="2">
        <v>4</v>
      </c>
      <c r="AI15" s="2">
        <v>4</v>
      </c>
      <c r="AJ15" s="2">
        <v>4</v>
      </c>
      <c r="AK15" s="2">
        <v>1</v>
      </c>
      <c r="AL15" s="2">
        <v>3</v>
      </c>
      <c r="AM15" s="2">
        <v>2</v>
      </c>
      <c r="AN15" s="2">
        <v>5</v>
      </c>
      <c r="AO15" s="2">
        <v>3</v>
      </c>
      <c r="AP15" s="2">
        <v>3</v>
      </c>
    </row>
    <row r="16" spans="2:42" ht="16">
      <c r="B16" s="5" t="s">
        <v>45</v>
      </c>
      <c r="C16" s="2">
        <v>0</v>
      </c>
      <c r="D16" s="2">
        <v>1</v>
      </c>
      <c r="E16" s="2">
        <v>1</v>
      </c>
      <c r="F16" s="2">
        <v>1</v>
      </c>
      <c r="G16" s="2">
        <v>1</v>
      </c>
      <c r="H16" s="2">
        <v>2</v>
      </c>
      <c r="I16" s="2">
        <v>3</v>
      </c>
      <c r="J16" s="2">
        <v>0</v>
      </c>
      <c r="K16" s="2">
        <v>2</v>
      </c>
      <c r="L16" s="2">
        <v>2</v>
      </c>
      <c r="M16" s="2">
        <v>1</v>
      </c>
      <c r="N16" s="2">
        <v>1</v>
      </c>
      <c r="O16" s="2">
        <v>2</v>
      </c>
      <c r="P16" s="2">
        <v>1</v>
      </c>
      <c r="Q16" s="2">
        <v>0</v>
      </c>
      <c r="R16" s="2">
        <v>1</v>
      </c>
      <c r="S16" s="2">
        <v>3</v>
      </c>
      <c r="T16" s="2">
        <v>1</v>
      </c>
      <c r="U16" s="2">
        <v>0</v>
      </c>
      <c r="V16" s="2">
        <v>1</v>
      </c>
      <c r="W16" s="2">
        <v>3</v>
      </c>
      <c r="X16" s="2">
        <v>2</v>
      </c>
      <c r="Y16" s="2">
        <v>6</v>
      </c>
      <c r="Z16" s="2">
        <v>3</v>
      </c>
      <c r="AA16" s="2">
        <v>5</v>
      </c>
      <c r="AB16" s="2">
        <v>2</v>
      </c>
      <c r="AC16" s="2">
        <v>3</v>
      </c>
      <c r="AD16" s="2">
        <v>8</v>
      </c>
      <c r="AE16" s="2">
        <v>5</v>
      </c>
      <c r="AF16" s="2">
        <v>4</v>
      </c>
      <c r="AG16" s="2">
        <v>4</v>
      </c>
      <c r="AH16" s="2">
        <v>1</v>
      </c>
      <c r="AI16" s="2">
        <v>4</v>
      </c>
      <c r="AJ16" s="2">
        <v>5</v>
      </c>
      <c r="AK16" s="2">
        <v>2</v>
      </c>
      <c r="AL16" s="2">
        <v>3</v>
      </c>
      <c r="AM16" s="2">
        <v>2</v>
      </c>
      <c r="AN16" s="2">
        <v>1</v>
      </c>
      <c r="AO16" s="2">
        <v>3</v>
      </c>
      <c r="AP16" s="2">
        <v>1</v>
      </c>
    </row>
    <row r="17" spans="2:42" ht="16">
      <c r="B17" s="5" t="s">
        <v>46</v>
      </c>
      <c r="C17" s="2">
        <v>0</v>
      </c>
      <c r="D17" s="2">
        <v>0</v>
      </c>
      <c r="E17" s="2">
        <v>1</v>
      </c>
      <c r="F17" s="2">
        <v>0</v>
      </c>
      <c r="G17" s="2">
        <v>1</v>
      </c>
      <c r="H17" s="2">
        <v>0</v>
      </c>
      <c r="I17" s="2">
        <v>1</v>
      </c>
      <c r="J17" s="2">
        <v>0</v>
      </c>
      <c r="K17" s="2">
        <v>0</v>
      </c>
      <c r="L17" s="2">
        <v>1</v>
      </c>
      <c r="M17" s="2">
        <v>1</v>
      </c>
      <c r="N17" s="2">
        <v>0</v>
      </c>
      <c r="O17" s="2">
        <v>1</v>
      </c>
      <c r="P17" s="2">
        <v>0</v>
      </c>
      <c r="Q17" s="2">
        <v>0</v>
      </c>
      <c r="R17" s="2">
        <v>1</v>
      </c>
      <c r="S17" s="2">
        <v>0</v>
      </c>
      <c r="T17" s="2">
        <v>1</v>
      </c>
      <c r="U17" s="2">
        <v>0</v>
      </c>
      <c r="V17" s="2">
        <v>0</v>
      </c>
      <c r="W17" s="2">
        <v>2</v>
      </c>
      <c r="X17" s="2">
        <v>1</v>
      </c>
      <c r="Y17" s="2">
        <v>2</v>
      </c>
      <c r="Z17" s="2">
        <v>1</v>
      </c>
      <c r="AA17" s="2">
        <v>3</v>
      </c>
      <c r="AB17" s="2">
        <v>0</v>
      </c>
      <c r="AC17" s="2">
        <v>1</v>
      </c>
      <c r="AD17" s="2">
        <v>2</v>
      </c>
      <c r="AE17" s="2">
        <v>4</v>
      </c>
      <c r="AF17" s="2">
        <v>1</v>
      </c>
      <c r="AG17" s="2">
        <v>1</v>
      </c>
      <c r="AH17" s="2">
        <v>0</v>
      </c>
      <c r="AI17" s="2">
        <v>3</v>
      </c>
      <c r="AJ17" s="2">
        <v>3</v>
      </c>
      <c r="AK17" s="2">
        <v>2</v>
      </c>
      <c r="AL17" s="2">
        <v>0</v>
      </c>
      <c r="AM17" s="2">
        <v>1</v>
      </c>
      <c r="AN17" s="2">
        <v>3</v>
      </c>
      <c r="AO17" s="2">
        <v>1</v>
      </c>
      <c r="AP17" s="2">
        <v>0</v>
      </c>
    </row>
  </sheetData>
  <mergeCells count="2">
    <mergeCell ref="C6:V6"/>
    <mergeCell ref="W6:AP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8E4C5-E965-BA40-94D2-0140D236D216}">
  <dimension ref="C10:D25"/>
  <sheetViews>
    <sheetView zoomScale="150" zoomScaleNormal="150" workbookViewId="0">
      <selection activeCell="C24" sqref="C24"/>
    </sheetView>
  </sheetViews>
  <sheetFormatPr baseColWidth="10" defaultRowHeight="15"/>
  <sheetData>
    <row r="10" spans="3:4">
      <c r="C10" t="s">
        <v>8</v>
      </c>
      <c r="D10" t="s">
        <v>10</v>
      </c>
    </row>
    <row r="11" spans="3:4">
      <c r="C11">
        <v>29</v>
      </c>
      <c r="D11">
        <v>2</v>
      </c>
    </row>
    <row r="12" spans="3:4">
      <c r="C12">
        <v>22</v>
      </c>
      <c r="D12">
        <v>4</v>
      </c>
    </row>
    <row r="13" spans="3:4">
      <c r="C13">
        <v>32</v>
      </c>
      <c r="D13">
        <v>5</v>
      </c>
    </row>
    <row r="14" spans="3:4">
      <c r="C14">
        <v>33</v>
      </c>
      <c r="D14">
        <v>6</v>
      </c>
    </row>
    <row r="15" spans="3:4">
      <c r="C15">
        <v>22</v>
      </c>
      <c r="D15">
        <v>5</v>
      </c>
    </row>
    <row r="16" spans="3:4">
      <c r="C16">
        <v>37</v>
      </c>
      <c r="D16">
        <v>4</v>
      </c>
    </row>
    <row r="17" spans="3:4">
      <c r="C17">
        <v>30</v>
      </c>
      <c r="D17">
        <v>4</v>
      </c>
    </row>
    <row r="18" spans="3:4">
      <c r="C18">
        <v>27</v>
      </c>
      <c r="D18">
        <v>1</v>
      </c>
    </row>
    <row r="19" spans="3:4">
      <c r="C19">
        <v>29</v>
      </c>
      <c r="D19">
        <v>0</v>
      </c>
    </row>
    <row r="20" spans="3:4">
      <c r="C20">
        <v>35</v>
      </c>
      <c r="D20">
        <v>1</v>
      </c>
    </row>
    <row r="21" spans="3:4">
      <c r="C21">
        <v>30</v>
      </c>
      <c r="D21">
        <v>6</v>
      </c>
    </row>
    <row r="22" spans="3:4">
      <c r="C22">
        <v>36</v>
      </c>
      <c r="D22">
        <v>4</v>
      </c>
    </row>
    <row r="23" spans="3:4">
      <c r="C23">
        <v>28</v>
      </c>
      <c r="D23">
        <v>1</v>
      </c>
    </row>
    <row r="24" spans="3:4">
      <c r="C24">
        <v>32</v>
      </c>
      <c r="D24">
        <v>6</v>
      </c>
    </row>
    <row r="25" spans="3:4">
      <c r="C25">
        <v>32</v>
      </c>
    </row>
  </sheetData>
  <phoneticPr fontId="2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6223-5114-8844-A3E4-58666CE4FF35}">
  <dimension ref="C4:F36"/>
  <sheetViews>
    <sheetView workbookViewId="0">
      <selection activeCell="C6" sqref="C6:C36"/>
    </sheetView>
  </sheetViews>
  <sheetFormatPr baseColWidth="10" defaultRowHeight="15"/>
  <sheetData>
    <row r="4" spans="3:6">
      <c r="C4" t="s">
        <v>59</v>
      </c>
      <c r="E4" t="s">
        <v>60</v>
      </c>
    </row>
    <row r="5" spans="3:6">
      <c r="C5" t="s">
        <v>0</v>
      </c>
      <c r="D5" t="s">
        <v>1</v>
      </c>
      <c r="E5" t="s">
        <v>0</v>
      </c>
      <c r="F5" t="s">
        <v>1</v>
      </c>
    </row>
    <row r="6" spans="3:6">
      <c r="C6">
        <v>6</v>
      </c>
      <c r="D6">
        <v>4</v>
      </c>
      <c r="E6" s="8">
        <v>5</v>
      </c>
      <c r="F6">
        <v>5</v>
      </c>
    </row>
    <row r="7" spans="3:6">
      <c r="C7">
        <v>6</v>
      </c>
      <c r="D7">
        <v>4</v>
      </c>
      <c r="E7" s="8">
        <v>6</v>
      </c>
      <c r="F7">
        <v>4</v>
      </c>
    </row>
    <row r="8" spans="3:6">
      <c r="C8">
        <v>6</v>
      </c>
      <c r="D8">
        <v>2</v>
      </c>
      <c r="E8" s="8">
        <v>6</v>
      </c>
      <c r="F8">
        <v>4</v>
      </c>
    </row>
    <row r="9" spans="3:6">
      <c r="C9">
        <v>6</v>
      </c>
      <c r="D9">
        <v>3</v>
      </c>
      <c r="E9" s="8">
        <v>6</v>
      </c>
      <c r="F9">
        <v>3</v>
      </c>
    </row>
    <row r="10" spans="3:6">
      <c r="C10">
        <v>6</v>
      </c>
      <c r="D10">
        <v>3</v>
      </c>
      <c r="E10" s="8">
        <v>6</v>
      </c>
      <c r="F10">
        <v>3</v>
      </c>
    </row>
    <row r="11" spans="3:6">
      <c r="C11">
        <v>6</v>
      </c>
      <c r="D11">
        <v>3</v>
      </c>
      <c r="E11" s="8">
        <v>6</v>
      </c>
      <c r="F11">
        <v>6</v>
      </c>
    </row>
    <row r="12" spans="3:6">
      <c r="C12">
        <v>6</v>
      </c>
      <c r="D12">
        <v>5</v>
      </c>
      <c r="E12" s="8">
        <v>5</v>
      </c>
      <c r="F12">
        <v>5</v>
      </c>
    </row>
    <row r="13" spans="3:6">
      <c r="C13">
        <v>6</v>
      </c>
      <c r="D13">
        <v>4</v>
      </c>
      <c r="E13" s="8">
        <v>6</v>
      </c>
      <c r="F13">
        <v>4</v>
      </c>
    </row>
    <row r="14" spans="3:6">
      <c r="C14">
        <v>6</v>
      </c>
      <c r="D14">
        <v>6</v>
      </c>
      <c r="E14" s="8">
        <v>6</v>
      </c>
      <c r="F14">
        <v>6</v>
      </c>
    </row>
    <row r="15" spans="3:6">
      <c r="C15">
        <v>6</v>
      </c>
      <c r="D15">
        <v>5</v>
      </c>
      <c r="E15" s="8">
        <v>6</v>
      </c>
      <c r="F15">
        <v>2</v>
      </c>
    </row>
    <row r="16" spans="3:6">
      <c r="C16">
        <v>6</v>
      </c>
      <c r="D16">
        <v>4</v>
      </c>
      <c r="E16" s="8">
        <v>6</v>
      </c>
      <c r="F16">
        <v>4</v>
      </c>
    </row>
    <row r="17" spans="3:6">
      <c r="C17">
        <v>6</v>
      </c>
      <c r="D17">
        <v>5</v>
      </c>
      <c r="E17" s="8">
        <v>6</v>
      </c>
      <c r="F17">
        <v>4</v>
      </c>
    </row>
    <row r="18" spans="3:6">
      <c r="C18">
        <v>6</v>
      </c>
      <c r="D18">
        <v>4</v>
      </c>
      <c r="E18" s="8">
        <v>6</v>
      </c>
      <c r="F18">
        <v>4</v>
      </c>
    </row>
    <row r="19" spans="3:6">
      <c r="C19">
        <v>6</v>
      </c>
      <c r="D19">
        <v>3</v>
      </c>
      <c r="E19" s="8">
        <v>5</v>
      </c>
      <c r="F19">
        <v>5</v>
      </c>
    </row>
    <row r="20" spans="3:6">
      <c r="C20">
        <v>6</v>
      </c>
      <c r="D20">
        <v>2</v>
      </c>
      <c r="E20" s="8">
        <v>6</v>
      </c>
      <c r="F20">
        <v>3</v>
      </c>
    </row>
    <row r="21" spans="3:6">
      <c r="C21">
        <v>6</v>
      </c>
      <c r="D21">
        <v>2</v>
      </c>
      <c r="E21" s="8">
        <v>5</v>
      </c>
      <c r="F21">
        <v>3</v>
      </c>
    </row>
    <row r="22" spans="3:6">
      <c r="C22">
        <v>6</v>
      </c>
      <c r="D22">
        <v>3</v>
      </c>
      <c r="E22" s="8">
        <v>6</v>
      </c>
      <c r="F22">
        <v>4</v>
      </c>
    </row>
    <row r="23" spans="3:6">
      <c r="C23">
        <v>6</v>
      </c>
      <c r="D23">
        <v>4</v>
      </c>
      <c r="F23">
        <v>4</v>
      </c>
    </row>
    <row r="24" spans="3:6">
      <c r="C24">
        <v>6</v>
      </c>
      <c r="D24">
        <v>6</v>
      </c>
      <c r="F24">
        <v>5</v>
      </c>
    </row>
    <row r="25" spans="3:6">
      <c r="C25">
        <v>6</v>
      </c>
      <c r="D25">
        <v>5</v>
      </c>
      <c r="F25">
        <v>3</v>
      </c>
    </row>
    <row r="26" spans="3:6">
      <c r="C26">
        <v>6</v>
      </c>
      <c r="D26">
        <v>3</v>
      </c>
      <c r="F26">
        <v>2</v>
      </c>
    </row>
    <row r="27" spans="3:6">
      <c r="C27">
        <v>6</v>
      </c>
      <c r="D27">
        <v>3</v>
      </c>
      <c r="F27">
        <v>5</v>
      </c>
    </row>
    <row r="28" spans="3:6">
      <c r="C28">
        <v>6</v>
      </c>
      <c r="D28">
        <v>4</v>
      </c>
      <c r="F28">
        <v>6</v>
      </c>
    </row>
    <row r="29" spans="3:6">
      <c r="C29">
        <v>6</v>
      </c>
      <c r="F29">
        <v>5</v>
      </c>
    </row>
    <row r="30" spans="3:6">
      <c r="C30">
        <v>6</v>
      </c>
    </row>
    <row r="31" spans="3:6">
      <c r="C31">
        <v>6</v>
      </c>
    </row>
    <row r="32" spans="3:6">
      <c r="C32">
        <v>6</v>
      </c>
    </row>
    <row r="33" spans="3:3">
      <c r="C33">
        <v>6</v>
      </c>
    </row>
    <row r="34" spans="3:3">
      <c r="C34">
        <v>6</v>
      </c>
    </row>
    <row r="35" spans="3:3">
      <c r="C35">
        <v>6</v>
      </c>
    </row>
    <row r="36" spans="3:3">
      <c r="C36">
        <v>6</v>
      </c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6183E-57F5-2E4B-98C3-55D8224B6947}">
  <dimension ref="B5:D30"/>
  <sheetViews>
    <sheetView workbookViewId="0">
      <selection activeCell="B6" sqref="B6:D30"/>
    </sheetView>
  </sheetViews>
  <sheetFormatPr baseColWidth="10" defaultRowHeight="15"/>
  <sheetData>
    <row r="5" spans="2:4">
      <c r="B5" t="s">
        <v>14</v>
      </c>
      <c r="C5" t="s">
        <v>0</v>
      </c>
      <c r="D5" t="s">
        <v>1</v>
      </c>
    </row>
    <row r="6" spans="2:4">
      <c r="B6">
        <v>6</v>
      </c>
      <c r="C6">
        <v>6</v>
      </c>
      <c r="D6">
        <v>5</v>
      </c>
    </row>
    <row r="7" spans="2:4">
      <c r="B7">
        <v>6</v>
      </c>
      <c r="C7">
        <v>6</v>
      </c>
      <c r="D7">
        <v>3</v>
      </c>
    </row>
    <row r="8" spans="2:4">
      <c r="B8">
        <v>6</v>
      </c>
      <c r="C8">
        <v>6</v>
      </c>
      <c r="D8">
        <v>3</v>
      </c>
    </row>
    <row r="9" spans="2:4">
      <c r="B9">
        <v>6</v>
      </c>
      <c r="C9">
        <v>6</v>
      </c>
      <c r="D9">
        <v>5</v>
      </c>
    </row>
    <row r="10" spans="2:4">
      <c r="B10">
        <v>6</v>
      </c>
      <c r="C10">
        <v>6</v>
      </c>
      <c r="D10">
        <v>6</v>
      </c>
    </row>
    <row r="11" spans="2:4">
      <c r="B11">
        <v>6</v>
      </c>
      <c r="C11">
        <v>6</v>
      </c>
      <c r="D11">
        <v>2</v>
      </c>
    </row>
    <row r="12" spans="2:4">
      <c r="B12">
        <v>6</v>
      </c>
      <c r="C12">
        <v>6</v>
      </c>
      <c r="D12">
        <v>3</v>
      </c>
    </row>
    <row r="13" spans="2:4">
      <c r="B13">
        <v>7</v>
      </c>
      <c r="C13">
        <v>6</v>
      </c>
      <c r="D13">
        <v>4</v>
      </c>
    </row>
    <row r="14" spans="2:4">
      <c r="B14">
        <v>6</v>
      </c>
      <c r="C14">
        <v>6</v>
      </c>
      <c r="D14">
        <v>4</v>
      </c>
    </row>
    <row r="15" spans="2:4">
      <c r="B15">
        <v>6</v>
      </c>
      <c r="C15">
        <v>6</v>
      </c>
      <c r="D15">
        <v>4</v>
      </c>
    </row>
    <row r="16" spans="2:4">
      <c r="B16">
        <v>6</v>
      </c>
      <c r="C16">
        <v>6</v>
      </c>
      <c r="D16">
        <v>3</v>
      </c>
    </row>
    <row r="17" spans="2:4">
      <c r="B17">
        <v>6</v>
      </c>
      <c r="C17">
        <v>6</v>
      </c>
      <c r="D17">
        <v>6</v>
      </c>
    </row>
    <row r="18" spans="2:4">
      <c r="B18">
        <v>6</v>
      </c>
      <c r="C18">
        <v>6</v>
      </c>
      <c r="D18">
        <v>6</v>
      </c>
    </row>
    <row r="19" spans="2:4">
      <c r="B19">
        <v>6</v>
      </c>
      <c r="C19">
        <v>6</v>
      </c>
      <c r="D19">
        <v>3</v>
      </c>
    </row>
    <row r="20" spans="2:4">
      <c r="B20">
        <v>6</v>
      </c>
      <c r="C20">
        <v>6</v>
      </c>
      <c r="D20">
        <v>5</v>
      </c>
    </row>
    <row r="21" spans="2:4">
      <c r="B21">
        <v>7</v>
      </c>
      <c r="C21">
        <v>6</v>
      </c>
      <c r="D21">
        <v>4</v>
      </c>
    </row>
    <row r="22" spans="2:4">
      <c r="B22">
        <v>6</v>
      </c>
      <c r="C22">
        <v>6</v>
      </c>
      <c r="D22">
        <v>4</v>
      </c>
    </row>
    <row r="23" spans="2:4">
      <c r="B23">
        <v>6</v>
      </c>
      <c r="C23">
        <v>6</v>
      </c>
      <c r="D23">
        <v>6</v>
      </c>
    </row>
    <row r="24" spans="2:4">
      <c r="B24">
        <v>6</v>
      </c>
      <c r="C24">
        <v>6</v>
      </c>
      <c r="D24">
        <v>5</v>
      </c>
    </row>
    <row r="25" spans="2:4">
      <c r="C25">
        <v>6</v>
      </c>
      <c r="D25">
        <v>2</v>
      </c>
    </row>
    <row r="26" spans="2:4">
      <c r="C26">
        <v>6</v>
      </c>
      <c r="D26">
        <v>3</v>
      </c>
    </row>
    <row r="27" spans="2:4">
      <c r="C27">
        <v>6</v>
      </c>
      <c r="D27">
        <v>6</v>
      </c>
    </row>
    <row r="28" spans="2:4">
      <c r="C28">
        <v>6</v>
      </c>
      <c r="D28">
        <v>6</v>
      </c>
    </row>
    <row r="29" spans="2:4">
      <c r="D29">
        <v>4</v>
      </c>
    </row>
    <row r="30" spans="2:4">
      <c r="D30">
        <v>5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3C72-047A-9742-BB4B-F190A41CE0B4}">
  <dimension ref="C5:F30"/>
  <sheetViews>
    <sheetView topLeftCell="A23" workbookViewId="0">
      <selection activeCell="F7" sqref="F7:F30"/>
    </sheetView>
  </sheetViews>
  <sheetFormatPr baseColWidth="10" defaultRowHeight="15"/>
  <sheetData>
    <row r="5" spans="3:6">
      <c r="C5" t="s">
        <v>59</v>
      </c>
      <c r="E5" t="s">
        <v>60</v>
      </c>
    </row>
    <row r="6" spans="3:6">
      <c r="C6" t="s">
        <v>8</v>
      </c>
      <c r="D6" t="s">
        <v>10</v>
      </c>
      <c r="E6" t="s">
        <v>8</v>
      </c>
      <c r="F6" t="s">
        <v>10</v>
      </c>
    </row>
    <row r="7" spans="3:6">
      <c r="C7">
        <v>3</v>
      </c>
      <c r="D7">
        <v>3</v>
      </c>
      <c r="E7" s="8">
        <v>4</v>
      </c>
      <c r="F7" s="8">
        <v>2</v>
      </c>
    </row>
    <row r="8" spans="3:6">
      <c r="C8">
        <v>5</v>
      </c>
      <c r="D8">
        <v>4</v>
      </c>
      <c r="E8" s="8">
        <v>3</v>
      </c>
      <c r="F8" s="8">
        <v>3</v>
      </c>
    </row>
    <row r="9" spans="3:6">
      <c r="C9">
        <v>4</v>
      </c>
      <c r="D9">
        <v>3</v>
      </c>
      <c r="E9" s="8">
        <v>4</v>
      </c>
      <c r="F9" s="8">
        <v>2</v>
      </c>
    </row>
    <row r="10" spans="3:6">
      <c r="C10">
        <v>4</v>
      </c>
      <c r="D10">
        <v>4</v>
      </c>
      <c r="E10" s="8">
        <v>4</v>
      </c>
      <c r="F10" s="8">
        <v>2</v>
      </c>
    </row>
    <row r="11" spans="3:6">
      <c r="C11">
        <v>3</v>
      </c>
      <c r="D11">
        <v>2</v>
      </c>
      <c r="E11" s="8">
        <v>3</v>
      </c>
      <c r="F11" s="8">
        <v>1</v>
      </c>
    </row>
    <row r="12" spans="3:6">
      <c r="C12">
        <v>4</v>
      </c>
      <c r="D12">
        <v>1</v>
      </c>
      <c r="E12" s="8">
        <v>3</v>
      </c>
      <c r="F12" s="8">
        <v>1</v>
      </c>
    </row>
    <row r="13" spans="3:6">
      <c r="C13">
        <v>5</v>
      </c>
      <c r="D13">
        <v>4</v>
      </c>
      <c r="E13" s="8">
        <v>5</v>
      </c>
      <c r="F13" s="8">
        <v>2</v>
      </c>
    </row>
    <row r="14" spans="3:6">
      <c r="C14">
        <v>4</v>
      </c>
      <c r="D14">
        <v>3</v>
      </c>
      <c r="E14" s="8">
        <v>2</v>
      </c>
      <c r="F14" s="8">
        <v>3</v>
      </c>
    </row>
    <row r="15" spans="3:6">
      <c r="C15">
        <v>5</v>
      </c>
      <c r="D15">
        <v>5</v>
      </c>
      <c r="E15" s="8">
        <v>3</v>
      </c>
      <c r="F15" s="8">
        <v>2</v>
      </c>
    </row>
    <row r="16" spans="3:6">
      <c r="C16">
        <v>4</v>
      </c>
      <c r="D16">
        <v>2</v>
      </c>
      <c r="E16" s="8">
        <v>2</v>
      </c>
      <c r="F16" s="8">
        <v>1</v>
      </c>
    </row>
    <row r="17" spans="3:6">
      <c r="C17">
        <v>6</v>
      </c>
      <c r="D17">
        <v>4</v>
      </c>
      <c r="E17" s="8">
        <v>3</v>
      </c>
      <c r="F17" s="8">
        <v>1</v>
      </c>
    </row>
    <row r="18" spans="3:6">
      <c r="C18">
        <v>4</v>
      </c>
      <c r="D18">
        <v>3</v>
      </c>
      <c r="E18" s="8">
        <v>3</v>
      </c>
      <c r="F18" s="8">
        <v>2</v>
      </c>
    </row>
    <row r="19" spans="3:6">
      <c r="C19">
        <v>5</v>
      </c>
      <c r="D19">
        <v>2</v>
      </c>
      <c r="E19" s="8">
        <v>3</v>
      </c>
      <c r="F19" s="8">
        <v>2</v>
      </c>
    </row>
    <row r="20" spans="3:6">
      <c r="C20">
        <v>3</v>
      </c>
      <c r="D20">
        <v>3</v>
      </c>
      <c r="E20" s="8">
        <v>5</v>
      </c>
      <c r="F20" s="8">
        <v>2</v>
      </c>
    </row>
    <row r="21" spans="3:6">
      <c r="C21">
        <v>4</v>
      </c>
      <c r="D21">
        <v>3</v>
      </c>
      <c r="E21" s="8">
        <v>2</v>
      </c>
      <c r="F21" s="8">
        <v>2</v>
      </c>
    </row>
    <row r="22" spans="3:6">
      <c r="C22">
        <v>4</v>
      </c>
      <c r="D22">
        <v>3</v>
      </c>
      <c r="E22" s="8">
        <v>2</v>
      </c>
      <c r="F22" s="8">
        <v>2</v>
      </c>
    </row>
    <row r="23" spans="3:6">
      <c r="C23">
        <v>4</v>
      </c>
      <c r="D23">
        <v>2</v>
      </c>
      <c r="E23" s="8">
        <v>2</v>
      </c>
      <c r="F23" s="8">
        <v>3</v>
      </c>
    </row>
    <row r="24" spans="3:6">
      <c r="C24">
        <v>4</v>
      </c>
      <c r="D24">
        <v>4</v>
      </c>
      <c r="E24" s="8">
        <v>2</v>
      </c>
      <c r="F24" s="8">
        <v>3</v>
      </c>
    </row>
    <row r="25" spans="3:6">
      <c r="C25">
        <v>5</v>
      </c>
      <c r="D25">
        <v>5</v>
      </c>
      <c r="E25" s="8">
        <v>4</v>
      </c>
      <c r="F25" s="8">
        <v>1</v>
      </c>
    </row>
    <row r="26" spans="3:6">
      <c r="C26">
        <v>4</v>
      </c>
      <c r="D26">
        <v>5</v>
      </c>
      <c r="E26" s="8">
        <v>3</v>
      </c>
      <c r="F26" s="8">
        <v>1</v>
      </c>
    </row>
    <row r="27" spans="3:6">
      <c r="D27">
        <v>5</v>
      </c>
      <c r="E27" s="8">
        <v>1</v>
      </c>
      <c r="F27" s="8">
        <v>2</v>
      </c>
    </row>
    <row r="28" spans="3:6">
      <c r="D28">
        <v>4</v>
      </c>
      <c r="E28" s="8">
        <v>2</v>
      </c>
      <c r="F28" s="8">
        <v>0</v>
      </c>
    </row>
    <row r="29" spans="3:6">
      <c r="E29" s="8">
        <v>3</v>
      </c>
      <c r="F29" s="8">
        <v>0</v>
      </c>
    </row>
    <row r="30" spans="3:6">
      <c r="E30" s="8">
        <v>4</v>
      </c>
      <c r="F30" s="8">
        <v>3</v>
      </c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D661-0208-E74F-949A-416D8DC1C54C}">
  <dimension ref="D13:G23"/>
  <sheetViews>
    <sheetView workbookViewId="0">
      <selection activeCell="K24" sqref="K24"/>
    </sheetView>
  </sheetViews>
  <sheetFormatPr baseColWidth="10" defaultRowHeight="15"/>
  <sheetData>
    <row r="13" spans="4:7" ht="16">
      <c r="E13" s="11" t="s">
        <v>64</v>
      </c>
      <c r="F13" s="11"/>
      <c r="G13" s="11" t="s">
        <v>65</v>
      </c>
    </row>
    <row r="14" spans="4:7" ht="16">
      <c r="D14" s="11" t="s">
        <v>66</v>
      </c>
      <c r="E14">
        <v>1</v>
      </c>
      <c r="G14">
        <v>1</v>
      </c>
    </row>
    <row r="15" spans="4:7" ht="16">
      <c r="D15" s="11" t="s">
        <v>66</v>
      </c>
      <c r="E15">
        <v>1</v>
      </c>
      <c r="G15">
        <v>1</v>
      </c>
    </row>
    <row r="16" spans="4:7" ht="16">
      <c r="D16" s="11"/>
    </row>
    <row r="17" spans="4:7" ht="16">
      <c r="D17" s="11"/>
    </row>
    <row r="18" spans="4:7" ht="16">
      <c r="D18" s="11" t="s">
        <v>67</v>
      </c>
      <c r="E18">
        <v>9.2354965459999994E-2</v>
      </c>
      <c r="G18">
        <v>0.13076061750000001</v>
      </c>
    </row>
    <row r="19" spans="4:7" ht="16">
      <c r="D19" s="11" t="s">
        <v>67</v>
      </c>
      <c r="E19">
        <v>7.7017672750000002E-2</v>
      </c>
      <c r="G19">
        <v>0.14947747459999999</v>
      </c>
    </row>
    <row r="20" spans="4:7" ht="16">
      <c r="D20" s="11" t="s">
        <v>67</v>
      </c>
      <c r="E20">
        <v>0.14966754330000001</v>
      </c>
      <c r="G20">
        <v>0.14141430790000001</v>
      </c>
    </row>
    <row r="21" spans="4:7" ht="16">
      <c r="D21" s="11" t="s">
        <v>67</v>
      </c>
      <c r="E21">
        <v>0.13092688669999999</v>
      </c>
      <c r="G21">
        <v>0.1900125573</v>
      </c>
    </row>
    <row r="22" spans="4:7" ht="16">
      <c r="D22" s="11" t="s">
        <v>67</v>
      </c>
      <c r="G22">
        <v>0.16415910440000001</v>
      </c>
    </row>
    <row r="23" spans="4:7" ht="16">
      <c r="D23" s="11" t="s">
        <v>67</v>
      </c>
      <c r="G23">
        <v>0.14682470759999999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31CD-9F22-704B-BF58-2DE99F7FCF6D}">
  <dimension ref="D8:E33"/>
  <sheetViews>
    <sheetView topLeftCell="A15" workbookViewId="0">
      <selection activeCell="U62" sqref="U62"/>
    </sheetView>
  </sheetViews>
  <sheetFormatPr baseColWidth="10" defaultRowHeight="15"/>
  <sheetData>
    <row r="8" spans="4:5" ht="16">
      <c r="D8" s="3" t="s">
        <v>11</v>
      </c>
      <c r="E8" s="3" t="s">
        <v>15</v>
      </c>
    </row>
    <row r="9" spans="4:5" ht="16">
      <c r="D9" s="2">
        <v>13</v>
      </c>
      <c r="E9" s="2">
        <v>5</v>
      </c>
    </row>
    <row r="10" spans="4:5" ht="16">
      <c r="D10" s="2">
        <v>9</v>
      </c>
      <c r="E10" s="2">
        <v>7</v>
      </c>
    </row>
    <row r="11" spans="4:5" ht="16">
      <c r="D11" s="2">
        <v>8</v>
      </c>
      <c r="E11" s="2">
        <v>9</v>
      </c>
    </row>
    <row r="12" spans="4:5" ht="16">
      <c r="D12" s="2">
        <v>8</v>
      </c>
      <c r="E12" s="2">
        <v>4</v>
      </c>
    </row>
    <row r="13" spans="4:5" ht="16">
      <c r="D13" s="2">
        <v>10</v>
      </c>
      <c r="E13" s="2">
        <v>5</v>
      </c>
    </row>
    <row r="14" spans="4:5" ht="16">
      <c r="D14" s="2">
        <v>8</v>
      </c>
      <c r="E14" s="2">
        <v>5</v>
      </c>
    </row>
    <row r="15" spans="4:5" ht="16">
      <c r="D15" s="2">
        <v>14</v>
      </c>
      <c r="E15" s="2">
        <v>6</v>
      </c>
    </row>
    <row r="16" spans="4:5" ht="16">
      <c r="D16" s="2">
        <v>12</v>
      </c>
      <c r="E16" s="2">
        <v>7</v>
      </c>
    </row>
    <row r="17" spans="4:5" ht="16">
      <c r="D17" s="2">
        <v>13</v>
      </c>
      <c r="E17" s="2">
        <v>11</v>
      </c>
    </row>
    <row r="18" spans="4:5" ht="16">
      <c r="D18" s="2">
        <v>11</v>
      </c>
      <c r="E18" s="2">
        <v>5</v>
      </c>
    </row>
    <row r="19" spans="4:5" ht="16">
      <c r="D19" s="2">
        <v>9</v>
      </c>
      <c r="E19" s="2">
        <v>7</v>
      </c>
    </row>
    <row r="20" spans="4:5" ht="16">
      <c r="D20" s="2">
        <v>11</v>
      </c>
      <c r="E20" s="2">
        <v>7</v>
      </c>
    </row>
    <row r="21" spans="4:5" ht="16">
      <c r="D21" s="2">
        <v>7</v>
      </c>
      <c r="E21" s="2">
        <v>5</v>
      </c>
    </row>
    <row r="22" spans="4:5" ht="16">
      <c r="D22" s="2">
        <v>10</v>
      </c>
      <c r="E22" s="2">
        <v>7</v>
      </c>
    </row>
    <row r="23" spans="4:5" ht="16">
      <c r="D23" s="2">
        <v>12</v>
      </c>
      <c r="E23" s="2">
        <v>8</v>
      </c>
    </row>
    <row r="24" spans="4:5" ht="16">
      <c r="D24" s="2">
        <v>7</v>
      </c>
      <c r="E24" s="2">
        <v>7</v>
      </c>
    </row>
    <row r="25" spans="4:5" ht="16">
      <c r="D25" s="2">
        <v>9</v>
      </c>
      <c r="E25" s="2"/>
    </row>
    <row r="26" spans="4:5" ht="16">
      <c r="D26" s="2">
        <v>12</v>
      </c>
      <c r="E26" s="2"/>
    </row>
    <row r="27" spans="4:5" ht="16">
      <c r="D27" s="2">
        <v>12</v>
      </c>
      <c r="E27" s="2"/>
    </row>
    <row r="28" spans="4:5" ht="16">
      <c r="D28" s="2">
        <v>13</v>
      </c>
      <c r="E28" s="2"/>
    </row>
    <row r="29" spans="4:5" ht="16">
      <c r="D29" s="2">
        <v>14</v>
      </c>
      <c r="E29" s="2"/>
    </row>
    <row r="30" spans="4:5" ht="16">
      <c r="D30" s="2">
        <v>11</v>
      </c>
      <c r="E30" s="2"/>
    </row>
    <row r="31" spans="4:5" ht="16">
      <c r="D31" s="2">
        <v>11</v>
      </c>
      <c r="E31" s="2"/>
    </row>
    <row r="32" spans="4:5" ht="16">
      <c r="D32" s="2">
        <v>8</v>
      </c>
      <c r="E32" s="2"/>
    </row>
    <row r="33" spans="4:5" ht="16">
      <c r="D33" s="2">
        <v>12</v>
      </c>
      <c r="E33" s="2"/>
    </row>
  </sheetData>
  <phoneticPr fontId="2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5BAE-D39A-E642-8281-09FE657DCD8E}">
  <dimension ref="C6:D33"/>
  <sheetViews>
    <sheetView workbookViewId="0">
      <selection activeCell="C6" sqref="C6:D33"/>
    </sheetView>
  </sheetViews>
  <sheetFormatPr baseColWidth="10" defaultRowHeight="15"/>
  <sheetData>
    <row r="6" spans="3:4" ht="16">
      <c r="C6" s="3" t="s">
        <v>11</v>
      </c>
      <c r="D6" s="3" t="s">
        <v>19</v>
      </c>
    </row>
    <row r="7" spans="3:4" ht="16">
      <c r="C7" s="2">
        <v>13</v>
      </c>
      <c r="D7" s="2">
        <v>12</v>
      </c>
    </row>
    <row r="8" spans="3:4" ht="16">
      <c r="C8" s="2">
        <v>9</v>
      </c>
      <c r="D8" s="2">
        <v>11</v>
      </c>
    </row>
    <row r="9" spans="3:4" ht="16">
      <c r="C9" s="2">
        <v>8</v>
      </c>
      <c r="D9" s="2">
        <v>16</v>
      </c>
    </row>
    <row r="10" spans="3:4" ht="16">
      <c r="C10" s="2">
        <v>8</v>
      </c>
      <c r="D10" s="2">
        <v>17</v>
      </c>
    </row>
    <row r="11" spans="3:4" ht="16">
      <c r="C11" s="2">
        <v>10</v>
      </c>
      <c r="D11" s="2">
        <v>16</v>
      </c>
    </row>
    <row r="12" spans="3:4" ht="16">
      <c r="C12" s="2">
        <v>8</v>
      </c>
      <c r="D12" s="2">
        <v>16</v>
      </c>
    </row>
    <row r="13" spans="3:4" ht="16">
      <c r="C13" s="2">
        <v>14</v>
      </c>
      <c r="D13" s="2">
        <v>12</v>
      </c>
    </row>
    <row r="14" spans="3:4" ht="16">
      <c r="C14" s="2">
        <v>12</v>
      </c>
      <c r="D14" s="2">
        <v>12</v>
      </c>
    </row>
    <row r="15" spans="3:4" ht="16">
      <c r="C15" s="2">
        <v>13</v>
      </c>
      <c r="D15" s="2">
        <v>14</v>
      </c>
    </row>
    <row r="16" spans="3:4" ht="16">
      <c r="C16" s="2">
        <v>11</v>
      </c>
      <c r="D16" s="2">
        <v>16</v>
      </c>
    </row>
    <row r="17" spans="3:4" ht="16">
      <c r="C17" s="2">
        <v>9</v>
      </c>
      <c r="D17" s="2">
        <v>16</v>
      </c>
    </row>
    <row r="18" spans="3:4" ht="16">
      <c r="C18" s="2">
        <v>11</v>
      </c>
      <c r="D18" s="2">
        <v>14</v>
      </c>
    </row>
    <row r="19" spans="3:4" ht="16">
      <c r="C19" s="2">
        <v>7</v>
      </c>
      <c r="D19" s="2">
        <v>14</v>
      </c>
    </row>
    <row r="20" spans="3:4" ht="16">
      <c r="C20" s="2">
        <v>10</v>
      </c>
      <c r="D20" s="2">
        <v>16</v>
      </c>
    </row>
    <row r="21" spans="3:4" ht="16">
      <c r="C21" s="2">
        <v>12</v>
      </c>
      <c r="D21" s="2">
        <v>17</v>
      </c>
    </row>
    <row r="22" spans="3:4" ht="16">
      <c r="C22" s="2">
        <v>7</v>
      </c>
      <c r="D22" s="2">
        <v>13</v>
      </c>
    </row>
    <row r="23" spans="3:4" ht="16">
      <c r="C23" s="2">
        <v>9</v>
      </c>
      <c r="D23" s="2">
        <v>15</v>
      </c>
    </row>
    <row r="24" spans="3:4" ht="16">
      <c r="C24" s="2">
        <v>12</v>
      </c>
      <c r="D24" s="2">
        <v>15</v>
      </c>
    </row>
    <row r="25" spans="3:4" ht="16">
      <c r="C25" s="2">
        <v>12</v>
      </c>
      <c r="D25" s="2">
        <v>16</v>
      </c>
    </row>
    <row r="26" spans="3:4" ht="16">
      <c r="C26" s="2">
        <v>13</v>
      </c>
      <c r="D26" s="2">
        <v>14</v>
      </c>
    </row>
    <row r="27" spans="3:4" ht="16">
      <c r="C27" s="2">
        <v>14</v>
      </c>
      <c r="D27" s="2">
        <v>17</v>
      </c>
    </row>
    <row r="28" spans="3:4" ht="16">
      <c r="C28" s="2">
        <v>11</v>
      </c>
      <c r="D28" s="2">
        <v>17</v>
      </c>
    </row>
    <row r="29" spans="3:4" ht="16">
      <c r="C29" s="2">
        <v>11</v>
      </c>
      <c r="D29" s="2">
        <v>16</v>
      </c>
    </row>
    <row r="30" spans="3:4" ht="16">
      <c r="C30" s="2">
        <v>8</v>
      </c>
      <c r="D30" s="2">
        <v>19</v>
      </c>
    </row>
    <row r="31" spans="3:4" ht="16">
      <c r="C31" s="2">
        <v>12</v>
      </c>
      <c r="D31" s="2">
        <v>15</v>
      </c>
    </row>
    <row r="32" spans="3:4" ht="16">
      <c r="C32" s="2"/>
      <c r="D32" s="2">
        <v>18</v>
      </c>
    </row>
    <row r="33" spans="3:4" ht="16">
      <c r="C33" s="2"/>
      <c r="D33" s="2">
        <v>13</v>
      </c>
    </row>
  </sheetData>
  <phoneticPr fontId="2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B073-2F34-904C-97CD-E389CAF22EE5}">
  <dimension ref="B6:F34"/>
  <sheetViews>
    <sheetView workbookViewId="0">
      <selection activeCell="K13" sqref="K13"/>
    </sheetView>
  </sheetViews>
  <sheetFormatPr baseColWidth="10" defaultRowHeight="15"/>
  <sheetData>
    <row r="6" spans="2:6" ht="16">
      <c r="B6" s="4" t="s">
        <v>11</v>
      </c>
      <c r="C6" s="3" t="s">
        <v>32</v>
      </c>
      <c r="D6" s="3" t="s">
        <v>61</v>
      </c>
      <c r="E6" s="3" t="s">
        <v>62</v>
      </c>
      <c r="F6" s="3" t="s">
        <v>19</v>
      </c>
    </row>
    <row r="7" spans="2:6" ht="16">
      <c r="B7" s="2">
        <v>12</v>
      </c>
      <c r="C7" s="2">
        <v>18</v>
      </c>
      <c r="D7" s="2">
        <v>33</v>
      </c>
      <c r="E7" s="2">
        <v>29</v>
      </c>
      <c r="F7" s="2">
        <v>32</v>
      </c>
    </row>
    <row r="8" spans="2:6" ht="16">
      <c r="B8" s="2">
        <v>15</v>
      </c>
      <c r="C8" s="2">
        <v>25</v>
      </c>
      <c r="D8" s="2">
        <v>27</v>
      </c>
      <c r="E8" s="2">
        <v>27</v>
      </c>
      <c r="F8" s="2">
        <v>31</v>
      </c>
    </row>
    <row r="9" spans="2:6" ht="16">
      <c r="B9" s="2">
        <v>10</v>
      </c>
      <c r="C9" s="2">
        <v>22</v>
      </c>
      <c r="D9" s="2">
        <v>23</v>
      </c>
      <c r="E9" s="2">
        <v>34</v>
      </c>
      <c r="F9" s="2">
        <v>28</v>
      </c>
    </row>
    <row r="10" spans="2:6" ht="16">
      <c r="B10" s="2">
        <v>15</v>
      </c>
      <c r="C10" s="2">
        <v>16</v>
      </c>
      <c r="D10" s="2">
        <v>28</v>
      </c>
      <c r="E10" s="2">
        <v>26</v>
      </c>
      <c r="F10" s="2">
        <v>36</v>
      </c>
    </row>
    <row r="11" spans="2:6" ht="16">
      <c r="B11" s="2">
        <v>14</v>
      </c>
      <c r="C11" s="2">
        <v>23</v>
      </c>
      <c r="D11" s="2">
        <v>23</v>
      </c>
      <c r="E11" s="2">
        <v>28</v>
      </c>
      <c r="F11" s="2">
        <v>27</v>
      </c>
    </row>
    <row r="12" spans="2:6" ht="16">
      <c r="B12" s="2">
        <v>22</v>
      </c>
      <c r="C12" s="2">
        <v>21</v>
      </c>
      <c r="D12" s="2">
        <v>30</v>
      </c>
      <c r="E12" s="2">
        <v>29</v>
      </c>
      <c r="F12" s="2">
        <v>29</v>
      </c>
    </row>
    <row r="13" spans="2:6" ht="16">
      <c r="B13" s="2">
        <v>25</v>
      </c>
      <c r="C13" s="2">
        <v>14</v>
      </c>
      <c r="D13" s="2">
        <v>28</v>
      </c>
      <c r="E13" s="2">
        <v>28</v>
      </c>
      <c r="F13" s="2">
        <v>30</v>
      </c>
    </row>
    <row r="14" spans="2:6" ht="16">
      <c r="B14" s="2">
        <v>28</v>
      </c>
      <c r="C14" s="2">
        <v>23</v>
      </c>
      <c r="D14" s="2">
        <v>29</v>
      </c>
      <c r="E14" s="2">
        <v>29</v>
      </c>
      <c r="F14" s="2">
        <v>29</v>
      </c>
    </row>
    <row r="15" spans="2:6" ht="16">
      <c r="B15" s="2">
        <v>28</v>
      </c>
      <c r="C15" s="2">
        <v>21</v>
      </c>
      <c r="D15" s="2">
        <v>26</v>
      </c>
      <c r="E15" s="2">
        <v>32</v>
      </c>
      <c r="F15" s="2">
        <v>34</v>
      </c>
    </row>
    <row r="16" spans="2:6" ht="16">
      <c r="B16" s="2">
        <v>28</v>
      </c>
      <c r="C16" s="2">
        <v>19</v>
      </c>
      <c r="D16" s="2">
        <v>35</v>
      </c>
      <c r="E16" s="2">
        <v>30</v>
      </c>
      <c r="F16" s="2">
        <v>24</v>
      </c>
    </row>
    <row r="17" spans="2:6" ht="16">
      <c r="B17" s="2">
        <v>28</v>
      </c>
      <c r="C17" s="2">
        <v>22</v>
      </c>
      <c r="D17" s="2">
        <v>26</v>
      </c>
      <c r="E17" s="2">
        <v>25</v>
      </c>
      <c r="F17" s="2">
        <v>36</v>
      </c>
    </row>
    <row r="18" spans="2:6" ht="16">
      <c r="B18" s="2">
        <v>25</v>
      </c>
      <c r="C18" s="2">
        <v>22</v>
      </c>
      <c r="D18" s="2">
        <v>30</v>
      </c>
      <c r="E18" s="2">
        <v>31</v>
      </c>
      <c r="F18" s="2">
        <v>34</v>
      </c>
    </row>
    <row r="19" spans="2:6" ht="16">
      <c r="B19" s="2">
        <v>23</v>
      </c>
      <c r="C19" s="2">
        <v>22</v>
      </c>
      <c r="D19" s="2">
        <v>30</v>
      </c>
      <c r="E19" s="2">
        <v>27</v>
      </c>
      <c r="F19" s="2">
        <v>30</v>
      </c>
    </row>
    <row r="20" spans="2:6" ht="16">
      <c r="B20" s="2">
        <v>29</v>
      </c>
      <c r="C20" s="2">
        <v>12</v>
      </c>
      <c r="D20" s="2">
        <v>33</v>
      </c>
      <c r="E20" s="2">
        <v>31</v>
      </c>
      <c r="F20" s="2">
        <v>35</v>
      </c>
    </row>
    <row r="21" spans="2:6" ht="16">
      <c r="B21" s="2">
        <v>24</v>
      </c>
      <c r="C21" s="2">
        <v>28</v>
      </c>
      <c r="D21" s="2">
        <v>27</v>
      </c>
      <c r="E21" s="2">
        <v>30</v>
      </c>
      <c r="F21" s="2">
        <v>37</v>
      </c>
    </row>
    <row r="22" spans="2:6" ht="16">
      <c r="B22" s="2">
        <v>24</v>
      </c>
      <c r="C22" s="2">
        <v>27</v>
      </c>
      <c r="D22" s="2">
        <v>32</v>
      </c>
      <c r="E22" s="2">
        <v>26</v>
      </c>
      <c r="F22" s="2">
        <v>34</v>
      </c>
    </row>
    <row r="23" spans="2:6" ht="16">
      <c r="B23" s="2">
        <v>23</v>
      </c>
      <c r="C23" s="2">
        <v>24</v>
      </c>
      <c r="D23" s="2">
        <v>35</v>
      </c>
      <c r="E23" s="2">
        <v>33</v>
      </c>
      <c r="F23" s="2">
        <v>28</v>
      </c>
    </row>
    <row r="24" spans="2:6" ht="16">
      <c r="B24" s="2">
        <v>23</v>
      </c>
      <c r="C24" s="2">
        <v>13</v>
      </c>
      <c r="D24" s="2">
        <v>28</v>
      </c>
      <c r="E24" s="2"/>
      <c r="F24" s="2">
        <v>24</v>
      </c>
    </row>
    <row r="25" spans="2:6" ht="16">
      <c r="B25" s="2">
        <v>21</v>
      </c>
      <c r="C25" s="2">
        <v>22</v>
      </c>
      <c r="D25" s="2">
        <v>25</v>
      </c>
      <c r="E25" s="2"/>
      <c r="F25" s="2">
        <v>26</v>
      </c>
    </row>
    <row r="26" spans="2:6" ht="16">
      <c r="B26" s="2">
        <v>24</v>
      </c>
      <c r="C26" s="2"/>
      <c r="D26" s="2">
        <v>30</v>
      </c>
      <c r="E26" s="2"/>
      <c r="F26" s="2">
        <v>30</v>
      </c>
    </row>
    <row r="27" spans="2:6" ht="16">
      <c r="B27" s="2">
        <v>29</v>
      </c>
      <c r="C27" s="2"/>
      <c r="D27" s="2">
        <v>25</v>
      </c>
      <c r="E27" s="2"/>
      <c r="F27" s="2">
        <v>37</v>
      </c>
    </row>
    <row r="28" spans="2:6" ht="16">
      <c r="B28" s="2">
        <v>21</v>
      </c>
      <c r="C28" s="2"/>
      <c r="D28" s="2">
        <v>30</v>
      </c>
      <c r="E28" s="2"/>
      <c r="F28" s="2">
        <v>27</v>
      </c>
    </row>
    <row r="29" spans="2:6" ht="16">
      <c r="B29" s="2">
        <v>27</v>
      </c>
      <c r="C29" s="2"/>
      <c r="D29" s="2">
        <v>34</v>
      </c>
      <c r="E29" s="2"/>
      <c r="F29" s="2">
        <v>23</v>
      </c>
    </row>
    <row r="30" spans="2:6" ht="16">
      <c r="B30" s="2">
        <v>26</v>
      </c>
      <c r="C30" s="2"/>
      <c r="D30" s="2">
        <v>35</v>
      </c>
      <c r="E30" s="2"/>
      <c r="F30" s="2">
        <v>23</v>
      </c>
    </row>
    <row r="31" spans="2:6" ht="16">
      <c r="B31" s="2">
        <v>19</v>
      </c>
      <c r="C31" s="2"/>
      <c r="D31" s="2">
        <v>35</v>
      </c>
      <c r="E31" s="2"/>
      <c r="F31" s="2">
        <v>26</v>
      </c>
    </row>
    <row r="32" spans="2:6" ht="16">
      <c r="B32" s="2">
        <v>28</v>
      </c>
      <c r="C32" s="2"/>
      <c r="D32" s="2"/>
      <c r="E32" s="2"/>
      <c r="F32" s="2"/>
    </row>
    <row r="33" spans="2:6" ht="16">
      <c r="B33" s="2">
        <v>25</v>
      </c>
      <c r="C33" s="2"/>
      <c r="D33" s="2"/>
      <c r="E33" s="2"/>
      <c r="F33" s="2"/>
    </row>
    <row r="34" spans="2:6" ht="16">
      <c r="B34" s="2">
        <v>23</v>
      </c>
      <c r="C34" s="2"/>
      <c r="D34" s="2"/>
      <c r="E34" s="2"/>
      <c r="F34" s="2"/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8D50-2622-D84C-8795-1DBCCFFB9810}">
  <dimension ref="B6:D16"/>
  <sheetViews>
    <sheetView workbookViewId="0">
      <selection activeCell="N25" sqref="N25"/>
    </sheetView>
  </sheetViews>
  <sheetFormatPr baseColWidth="10" defaultRowHeight="15"/>
  <sheetData>
    <row r="6" spans="2:4" ht="16">
      <c r="C6" s="11" t="s">
        <v>64</v>
      </c>
      <c r="D6" s="11"/>
    </row>
    <row r="7" spans="2:4" ht="16">
      <c r="B7" s="11" t="s">
        <v>66</v>
      </c>
      <c r="C7">
        <v>1</v>
      </c>
    </row>
    <row r="8" spans="2:4" ht="16">
      <c r="B8" s="11" t="s">
        <v>66</v>
      </c>
      <c r="C8">
        <v>1</v>
      </c>
    </row>
    <row r="9" spans="2:4" ht="16">
      <c r="B9" s="11"/>
    </row>
    <row r="10" spans="2:4" ht="16">
      <c r="B10" s="11"/>
    </row>
    <row r="11" spans="2:4" ht="16">
      <c r="B11" s="11" t="s">
        <v>68</v>
      </c>
      <c r="C11">
        <v>0.15357337360000001</v>
      </c>
    </row>
    <row r="12" spans="2:4" ht="16">
      <c r="B12" s="11" t="s">
        <v>68</v>
      </c>
      <c r="C12">
        <v>0.14958112139999999</v>
      </c>
    </row>
    <row r="13" spans="2:4" ht="16">
      <c r="B13" s="11" t="s">
        <v>68</v>
      </c>
      <c r="C13">
        <v>0.1370714495</v>
      </c>
    </row>
    <row r="14" spans="2:4" ht="16">
      <c r="B14" s="11" t="s">
        <v>68</v>
      </c>
      <c r="C14">
        <v>0.27442807740000003</v>
      </c>
    </row>
    <row r="15" spans="2:4" ht="16">
      <c r="B15" s="11" t="s">
        <v>68</v>
      </c>
      <c r="C15">
        <v>0.1900564642</v>
      </c>
    </row>
    <row r="16" spans="2:4" ht="16">
      <c r="B16" s="11" t="s">
        <v>68</v>
      </c>
      <c r="C16">
        <v>0.2081218007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C044-502B-5C46-AD44-B41E1752CE23}">
  <dimension ref="B2:I779"/>
  <sheetViews>
    <sheetView tabSelected="1" workbookViewId="0">
      <selection activeCell="R23" sqref="R23"/>
    </sheetView>
  </sheetViews>
  <sheetFormatPr baseColWidth="10" defaultRowHeight="15"/>
  <sheetData>
    <row r="2" spans="2:9" ht="16">
      <c r="B2" s="12" t="s">
        <v>69</v>
      </c>
      <c r="C2" s="12"/>
      <c r="H2" s="12" t="s">
        <v>69</v>
      </c>
      <c r="I2" s="12"/>
    </row>
    <row r="3" spans="2:9" ht="16">
      <c r="B3" s="11" t="s">
        <v>70</v>
      </c>
      <c r="C3" s="11" t="s">
        <v>71</v>
      </c>
      <c r="H3" s="11" t="s">
        <v>70</v>
      </c>
      <c r="I3" s="11" t="s">
        <v>71</v>
      </c>
    </row>
    <row r="4" spans="2:9">
      <c r="B4" s="13">
        <v>1297.903</v>
      </c>
      <c r="C4" s="13">
        <v>1984.2909999999999</v>
      </c>
      <c r="H4" s="13">
        <v>4047.3539999999998</v>
      </c>
      <c r="I4" s="13">
        <v>4073.857</v>
      </c>
    </row>
    <row r="5" spans="2:9">
      <c r="B5" s="13">
        <v>2204.8710000000001</v>
      </c>
      <c r="C5" s="13">
        <v>2723.7539999999999</v>
      </c>
      <c r="H5" s="13">
        <v>2634.4850000000001</v>
      </c>
      <c r="I5" s="13">
        <v>1476.297</v>
      </c>
    </row>
    <row r="6" spans="2:9">
      <c r="B6" s="13">
        <v>1497.3489999999999</v>
      </c>
      <c r="C6" s="13">
        <v>3040.2930000000001</v>
      </c>
      <c r="H6" s="13">
        <v>1054.9290000000001</v>
      </c>
      <c r="I6" s="13">
        <v>3022.99</v>
      </c>
    </row>
    <row r="7" spans="2:9">
      <c r="B7" s="13">
        <v>1064.616</v>
      </c>
      <c r="C7" s="13">
        <v>2667.8670000000002</v>
      </c>
      <c r="H7" s="13">
        <v>2654.1210000000001</v>
      </c>
      <c r="I7" s="13">
        <v>3980.0450000000001</v>
      </c>
    </row>
    <row r="8" spans="2:9">
      <c r="B8" s="13">
        <v>1422.018</v>
      </c>
      <c r="C8" s="13">
        <v>2700.0520000000001</v>
      </c>
      <c r="H8" s="13">
        <v>2345.5</v>
      </c>
      <c r="I8" s="13">
        <v>2992.2759999999998</v>
      </c>
    </row>
    <row r="9" spans="2:9">
      <c r="B9" s="13">
        <v>1940.2180000000001</v>
      </c>
      <c r="C9" s="13">
        <v>1353.9480000000001</v>
      </c>
      <c r="H9" s="13">
        <v>2919.203</v>
      </c>
      <c r="I9" s="13">
        <v>4216.6400000000003</v>
      </c>
    </row>
    <row r="10" spans="2:9">
      <c r="B10" s="13">
        <v>2843.6750000000002</v>
      </c>
      <c r="C10" s="13">
        <v>2059.299</v>
      </c>
      <c r="H10" s="13">
        <v>2234.1210000000001</v>
      </c>
      <c r="I10" s="13">
        <v>1671.405</v>
      </c>
    </row>
    <row r="11" spans="2:9">
      <c r="B11" s="13">
        <v>2746.0239999999999</v>
      </c>
      <c r="C11" s="13">
        <v>1836.886</v>
      </c>
      <c r="H11" s="13">
        <v>1709.2270000000001</v>
      </c>
      <c r="I11" s="13">
        <v>3050.3710000000001</v>
      </c>
    </row>
    <row r="12" spans="2:9">
      <c r="B12" s="13">
        <v>2108.422</v>
      </c>
      <c r="C12" s="13">
        <v>1791.903</v>
      </c>
      <c r="H12" s="13">
        <v>2802.3850000000002</v>
      </c>
      <c r="I12" s="13">
        <v>3814.5749999999998</v>
      </c>
    </row>
    <row r="13" spans="2:9">
      <c r="B13" s="13">
        <v>2345.1060000000002</v>
      </c>
      <c r="C13" s="13">
        <v>1365.0160000000001</v>
      </c>
      <c r="H13" s="13">
        <v>3485.2269999999999</v>
      </c>
      <c r="I13" s="13">
        <v>4466.0129999999999</v>
      </c>
    </row>
    <row r="14" spans="2:9">
      <c r="B14" s="13">
        <v>4724.3010000000004</v>
      </c>
      <c r="C14" s="13">
        <v>4272.1369999999997</v>
      </c>
      <c r="H14" s="13">
        <v>2004.085</v>
      </c>
      <c r="I14" s="13">
        <v>2212.3229999999999</v>
      </c>
    </row>
    <row r="15" spans="2:9">
      <c r="B15" s="13">
        <v>4283.9780000000001</v>
      </c>
      <c r="C15" s="13">
        <v>4354.817</v>
      </c>
      <c r="H15" s="13">
        <v>2518.2559999999999</v>
      </c>
      <c r="I15" s="13">
        <v>4543.13</v>
      </c>
    </row>
    <row r="16" spans="2:9">
      <c r="B16" s="13">
        <v>4553.5020000000004</v>
      </c>
      <c r="C16" s="13">
        <v>3982.4090000000001</v>
      </c>
      <c r="H16" s="13">
        <v>1475.347</v>
      </c>
      <c r="I16" s="13">
        <v>2837.3330000000001</v>
      </c>
    </row>
    <row r="17" spans="2:9">
      <c r="B17" s="13">
        <v>2567.1689999999999</v>
      </c>
      <c r="C17" s="13">
        <v>3033.942</v>
      </c>
      <c r="H17" s="13">
        <v>2812.1210000000001</v>
      </c>
      <c r="I17" s="13">
        <v>3262.4180000000001</v>
      </c>
    </row>
    <row r="18" spans="2:9">
      <c r="B18" s="13">
        <v>3083.43</v>
      </c>
      <c r="C18" s="13">
        <v>2998.3159999999998</v>
      </c>
      <c r="H18" s="13">
        <v>2262.4360000000001</v>
      </c>
      <c r="I18" s="13">
        <v>1630.7660000000001</v>
      </c>
    </row>
    <row r="19" spans="2:9">
      <c r="B19" s="13">
        <v>2948.8310000000001</v>
      </c>
      <c r="C19" s="13">
        <v>3800.7460000000001</v>
      </c>
      <c r="H19" s="13">
        <v>2282.4459999999999</v>
      </c>
      <c r="I19" s="13">
        <v>2860.0740000000001</v>
      </c>
    </row>
    <row r="20" spans="2:9">
      <c r="B20" s="13">
        <v>3676.0169999999998</v>
      </c>
      <c r="C20" s="13">
        <v>5345.0060000000003</v>
      </c>
      <c r="H20" s="13">
        <v>1716.489</v>
      </c>
      <c r="I20" s="13">
        <v>2782.2739999999999</v>
      </c>
    </row>
    <row r="21" spans="2:9">
      <c r="B21" s="13">
        <v>3199.4380000000001</v>
      </c>
      <c r="C21" s="13">
        <v>5371.1480000000001</v>
      </c>
      <c r="H21" s="13">
        <v>3348.991</v>
      </c>
      <c r="I21" s="13">
        <v>3131.3049999999998</v>
      </c>
    </row>
    <row r="22" spans="2:9">
      <c r="B22" s="13">
        <v>4136.2969999999996</v>
      </c>
      <c r="C22" s="13">
        <v>4009.04</v>
      </c>
      <c r="H22" s="13">
        <v>2580.402</v>
      </c>
      <c r="I22" s="13">
        <v>1532.31</v>
      </c>
    </row>
    <row r="23" spans="2:9">
      <c r="B23" s="13">
        <v>3957.6880000000001</v>
      </c>
      <c r="C23" s="13">
        <v>3338.1979999999999</v>
      </c>
      <c r="H23" s="13">
        <v>3116.4470000000001</v>
      </c>
      <c r="I23" s="13">
        <v>3406.8710000000001</v>
      </c>
    </row>
    <row r="24" spans="2:9">
      <c r="B24" s="13">
        <v>4402.2489999999998</v>
      </c>
      <c r="C24" s="13">
        <v>5324.5450000000001</v>
      </c>
      <c r="H24" s="13">
        <v>1183.0139999999999</v>
      </c>
      <c r="I24" s="13">
        <v>2199.5419999999999</v>
      </c>
    </row>
    <row r="25" spans="2:9">
      <c r="B25" s="13">
        <v>5096.1239999999998</v>
      </c>
      <c r="C25" s="13">
        <v>4913.9520000000002</v>
      </c>
      <c r="H25" s="13">
        <v>2293.7370000000001</v>
      </c>
      <c r="I25" s="13">
        <v>3166.9119999999998</v>
      </c>
    </row>
    <row r="26" spans="2:9">
      <c r="B26" s="13">
        <v>4859.2179999999998</v>
      </c>
      <c r="C26" s="13">
        <v>6490.5020000000004</v>
      </c>
      <c r="H26" s="13">
        <v>3103.0430000000001</v>
      </c>
      <c r="I26" s="13">
        <v>1274.9490000000001</v>
      </c>
    </row>
    <row r="27" spans="2:9">
      <c r="B27" s="13">
        <v>4918.8149999999996</v>
      </c>
      <c r="C27" s="13">
        <v>3887.6379999999999</v>
      </c>
      <c r="H27" s="13">
        <v>2943.1210000000001</v>
      </c>
      <c r="I27" s="13">
        <v>3126.52</v>
      </c>
    </row>
    <row r="28" spans="2:9">
      <c r="B28" s="13">
        <v>2610.886</v>
      </c>
      <c r="C28" s="13">
        <v>3240.627</v>
      </c>
      <c r="H28" s="13">
        <v>1142.675</v>
      </c>
      <c r="I28" s="13">
        <v>2444.2809999999999</v>
      </c>
    </row>
    <row r="29" spans="2:9">
      <c r="B29" s="13">
        <v>4610.9610000000002</v>
      </c>
      <c r="C29" s="13">
        <v>3254</v>
      </c>
      <c r="H29" s="13">
        <v>2751.018</v>
      </c>
      <c r="I29" s="13">
        <v>2934.8589999999999</v>
      </c>
    </row>
    <row r="30" spans="2:9">
      <c r="B30" s="13">
        <v>4283.5940000000001</v>
      </c>
      <c r="C30" s="13">
        <v>2973.8290000000002</v>
      </c>
      <c r="H30" s="13">
        <v>2127.8020000000001</v>
      </c>
      <c r="I30" s="13">
        <v>1404.0940000000001</v>
      </c>
    </row>
    <row r="31" spans="2:9">
      <c r="B31" s="13">
        <v>3219.42</v>
      </c>
      <c r="C31" s="13">
        <v>2142.866</v>
      </c>
      <c r="H31" s="13">
        <v>3310.6190000000001</v>
      </c>
      <c r="I31" s="13">
        <v>3660.134</v>
      </c>
    </row>
    <row r="32" spans="2:9">
      <c r="B32" s="13">
        <v>3107.0889999999999</v>
      </c>
      <c r="C32" s="13">
        <v>2547.8670000000002</v>
      </c>
      <c r="H32" s="13">
        <v>1060.45</v>
      </c>
      <c r="I32" s="13">
        <v>3172</v>
      </c>
    </row>
    <row r="33" spans="2:9">
      <c r="B33" s="13">
        <v>4225.9369999999999</v>
      </c>
      <c r="C33" s="13">
        <v>1909.575</v>
      </c>
      <c r="H33" s="13">
        <v>3117.723</v>
      </c>
      <c r="I33" s="13">
        <v>3500.4009999999998</v>
      </c>
    </row>
    <row r="34" spans="2:9">
      <c r="B34" s="13">
        <v>3004.491</v>
      </c>
      <c r="C34" s="13">
        <v>1485.27</v>
      </c>
      <c r="H34" s="13">
        <v>3083.8850000000002</v>
      </c>
      <c r="I34" s="13">
        <v>2768.1909999999998</v>
      </c>
    </row>
    <row r="35" spans="2:9">
      <c r="B35" s="13">
        <v>2628.616</v>
      </c>
      <c r="C35" s="13">
        <v>1728.19</v>
      </c>
      <c r="H35" s="13">
        <v>3024.9679999999998</v>
      </c>
      <c r="I35" s="13">
        <v>1422.556</v>
      </c>
    </row>
    <row r="36" spans="2:9">
      <c r="B36" s="13">
        <v>3822.3249999999998</v>
      </c>
      <c r="C36" s="13">
        <v>3982.2260000000001</v>
      </c>
      <c r="H36" s="13">
        <v>1468.0250000000001</v>
      </c>
      <c r="I36" s="13">
        <v>2588.2719999999999</v>
      </c>
    </row>
    <row r="37" spans="2:9">
      <c r="B37" s="13">
        <v>2837.1819999999998</v>
      </c>
      <c r="C37" s="13">
        <v>5116.4179999999997</v>
      </c>
      <c r="H37" s="13">
        <v>2325.8989999999999</v>
      </c>
      <c r="I37" s="13">
        <v>3161.123</v>
      </c>
    </row>
    <row r="38" spans="2:9">
      <c r="B38" s="13">
        <v>2772.759</v>
      </c>
      <c r="C38" s="13">
        <v>4419.375</v>
      </c>
      <c r="H38" s="13">
        <v>2156.0309999999999</v>
      </c>
      <c r="I38" s="13">
        <v>2832.34</v>
      </c>
    </row>
    <row r="39" spans="2:9">
      <c r="B39" s="13">
        <v>2458.0230000000001</v>
      </c>
      <c r="C39" s="13">
        <v>3946.0369999999998</v>
      </c>
      <c r="H39" s="13">
        <v>2829.462</v>
      </c>
      <c r="I39" s="13">
        <v>2608.7759999999998</v>
      </c>
    </row>
    <row r="40" spans="2:9">
      <c r="B40" s="13">
        <v>2220.9899999999998</v>
      </c>
      <c r="C40" s="13">
        <v>3396.2359999999999</v>
      </c>
      <c r="H40" s="13">
        <v>1916.25</v>
      </c>
      <c r="I40" s="13">
        <v>716.17600000000004</v>
      </c>
    </row>
    <row r="41" spans="2:9">
      <c r="B41" s="13">
        <v>4158.8490000000002</v>
      </c>
      <c r="C41" s="13">
        <v>5643.27</v>
      </c>
      <c r="H41" s="13">
        <v>1096.2270000000001</v>
      </c>
      <c r="I41" s="13">
        <v>2764.2260000000001</v>
      </c>
    </row>
    <row r="42" spans="2:9">
      <c r="B42" s="13">
        <v>1588.8810000000001</v>
      </c>
      <c r="C42" s="13">
        <v>4168.2979999999998</v>
      </c>
      <c r="H42" s="13">
        <v>2392.9679999999998</v>
      </c>
      <c r="I42" s="13">
        <v>4325.4759999999997</v>
      </c>
    </row>
    <row r="43" spans="2:9">
      <c r="B43" s="13">
        <v>2096.1570000000002</v>
      </c>
      <c r="C43" s="13">
        <v>4296.2380000000003</v>
      </c>
      <c r="H43" s="13">
        <v>4479.18</v>
      </c>
      <c r="I43" s="13">
        <v>2885.049</v>
      </c>
    </row>
    <row r="44" spans="2:9">
      <c r="B44" s="13">
        <v>1741.4680000000001</v>
      </c>
      <c r="C44" s="13">
        <v>4542.7830000000004</v>
      </c>
      <c r="H44" s="13">
        <v>3335.3519999999999</v>
      </c>
      <c r="I44" s="13">
        <v>1083.325</v>
      </c>
    </row>
    <row r="45" spans="2:9">
      <c r="B45" s="13">
        <v>1890.489</v>
      </c>
      <c r="C45" s="13">
        <v>3956.078</v>
      </c>
      <c r="H45" s="13">
        <v>2134.5540000000001</v>
      </c>
      <c r="I45" s="13">
        <v>1987.732</v>
      </c>
    </row>
    <row r="46" spans="2:9">
      <c r="B46" s="13">
        <v>1935.5350000000001</v>
      </c>
      <c r="C46" s="13">
        <v>2516.1390000000001</v>
      </c>
      <c r="H46" s="13">
        <v>3349.0219999999999</v>
      </c>
      <c r="I46" s="13">
        <v>2235.9319999999998</v>
      </c>
    </row>
    <row r="47" spans="2:9">
      <c r="B47" s="13">
        <v>2195.6509999999998</v>
      </c>
      <c r="C47" s="13">
        <v>3065.4549999999999</v>
      </c>
      <c r="H47" s="13">
        <v>3099.453</v>
      </c>
      <c r="I47" s="13">
        <v>1976.604</v>
      </c>
    </row>
    <row r="48" spans="2:9">
      <c r="B48" s="13">
        <v>2369.1930000000002</v>
      </c>
      <c r="C48" s="13">
        <v>3065.989</v>
      </c>
      <c r="H48" s="13">
        <v>3946.8780000000002</v>
      </c>
      <c r="I48" s="13">
        <v>2355.402</v>
      </c>
    </row>
    <row r="49" spans="2:9">
      <c r="B49" s="13">
        <v>2066.9609999999998</v>
      </c>
      <c r="C49" s="13">
        <v>5478.692</v>
      </c>
      <c r="H49" s="13">
        <v>3909.7150000000001</v>
      </c>
      <c r="I49" s="13">
        <v>1229.5909999999999</v>
      </c>
    </row>
    <row r="50" spans="2:9">
      <c r="B50" s="13">
        <v>2142.1060000000002</v>
      </c>
      <c r="C50" s="13">
        <v>4722.848</v>
      </c>
      <c r="H50" s="13">
        <v>2122.2130000000002</v>
      </c>
      <c r="I50" s="13">
        <v>1819.2349999999999</v>
      </c>
    </row>
    <row r="51" spans="2:9">
      <c r="B51" s="13">
        <v>4009.8829999999998</v>
      </c>
      <c r="C51" s="13">
        <v>4469.55</v>
      </c>
      <c r="H51" s="13">
        <v>3689.1210000000001</v>
      </c>
      <c r="I51" s="13">
        <v>2179.944</v>
      </c>
    </row>
    <row r="52" spans="2:9">
      <c r="B52" s="13">
        <v>3411.6309999999999</v>
      </c>
      <c r="C52" s="13">
        <v>2921.2040000000002</v>
      </c>
      <c r="H52" s="13">
        <v>4330.4679999999998</v>
      </c>
      <c r="I52" s="13">
        <v>2872.944</v>
      </c>
    </row>
    <row r="53" spans="2:9">
      <c r="B53" s="13">
        <v>3088.2289999999998</v>
      </c>
      <c r="C53" s="13">
        <v>3904.8850000000002</v>
      </c>
      <c r="H53" s="13">
        <v>3834.75</v>
      </c>
      <c r="I53" s="13">
        <v>1294.6980000000001</v>
      </c>
    </row>
    <row r="54" spans="2:9">
      <c r="B54" s="13">
        <v>2335.2379999999998</v>
      </c>
      <c r="C54" s="13">
        <v>5052.32</v>
      </c>
      <c r="H54" s="13">
        <v>3772.2220000000002</v>
      </c>
      <c r="I54" s="13">
        <v>2493.8850000000002</v>
      </c>
    </row>
    <row r="55" spans="2:9">
      <c r="B55" s="13">
        <v>2861.1559999999999</v>
      </c>
      <c r="C55" s="13">
        <v>5442.5020000000004</v>
      </c>
      <c r="H55" s="13">
        <v>2301.1819999999998</v>
      </c>
      <c r="I55" s="13">
        <v>1878.9639999999999</v>
      </c>
    </row>
    <row r="56" spans="2:9">
      <c r="B56" s="13">
        <v>3138.9389999999999</v>
      </c>
      <c r="C56" s="13">
        <v>5037.8389999999999</v>
      </c>
      <c r="H56" s="13">
        <v>4416.2020000000002</v>
      </c>
      <c r="I56" s="13">
        <v>2262.2719999999999</v>
      </c>
    </row>
    <row r="57" spans="2:9">
      <c r="B57" s="13">
        <v>3025.12</v>
      </c>
      <c r="C57" s="13">
        <v>5303.1880000000001</v>
      </c>
      <c r="H57" s="13">
        <v>3163.4319999999998</v>
      </c>
      <c r="I57" s="13">
        <v>1357.489</v>
      </c>
    </row>
    <row r="58" spans="2:9">
      <c r="B58" s="13">
        <v>3152.7939999999999</v>
      </c>
      <c r="C58" s="13">
        <v>3577.3820000000001</v>
      </c>
      <c r="H58" s="13">
        <v>1994.221</v>
      </c>
      <c r="I58" s="13">
        <v>1539.191</v>
      </c>
    </row>
    <row r="59" spans="2:9">
      <c r="B59" s="13">
        <v>2879.556</v>
      </c>
      <c r="C59" s="13">
        <v>2437.6</v>
      </c>
      <c r="H59" s="13">
        <v>3016.6489999999999</v>
      </c>
      <c r="I59" s="13">
        <v>1637.4169999999999</v>
      </c>
    </row>
    <row r="60" spans="2:9">
      <c r="B60" s="13">
        <v>3754.4140000000002</v>
      </c>
      <c r="C60" s="13">
        <v>4209.8500000000004</v>
      </c>
      <c r="H60" s="13">
        <v>4547.8919999999998</v>
      </c>
      <c r="I60" s="13">
        <v>1711.835</v>
      </c>
    </row>
    <row r="61" spans="2:9">
      <c r="B61" s="13">
        <v>4386.9129999999996</v>
      </c>
      <c r="C61" s="13">
        <v>3291.5259999999998</v>
      </c>
      <c r="H61" s="13">
        <v>3815.2020000000002</v>
      </c>
      <c r="I61" s="13">
        <v>1279.807</v>
      </c>
    </row>
    <row r="62" spans="2:9">
      <c r="B62" s="13">
        <v>4166.3959999999997</v>
      </c>
      <c r="C62" s="13">
        <v>3521.0650000000001</v>
      </c>
      <c r="H62" s="13">
        <v>4685.2299999999996</v>
      </c>
      <c r="I62" s="13">
        <v>2200.0529999999999</v>
      </c>
    </row>
    <row r="63" spans="2:9">
      <c r="B63" s="13">
        <v>3769.5610000000001</v>
      </c>
      <c r="C63" s="13">
        <v>3600.5410000000002</v>
      </c>
      <c r="H63" s="13">
        <v>2615.5079999999998</v>
      </c>
      <c r="I63" s="13">
        <v>1454.7149999999999</v>
      </c>
    </row>
    <row r="64" spans="2:9">
      <c r="B64" s="13">
        <v>2033.135</v>
      </c>
      <c r="C64" s="13">
        <v>5272.2510000000002</v>
      </c>
      <c r="H64" s="13">
        <v>3807.8690000000001</v>
      </c>
      <c r="I64" s="13">
        <v>1917.806</v>
      </c>
    </row>
    <row r="65" spans="2:9">
      <c r="B65" s="13">
        <v>1431.23</v>
      </c>
      <c r="C65" s="13">
        <v>4351.2700000000004</v>
      </c>
      <c r="H65" s="13">
        <v>3555.4810000000002</v>
      </c>
      <c r="I65" s="13">
        <v>685.35</v>
      </c>
    </row>
    <row r="66" spans="2:9">
      <c r="B66" s="13">
        <v>1317.7270000000001</v>
      </c>
      <c r="C66" s="13">
        <v>4203.3029999999999</v>
      </c>
      <c r="H66" s="13">
        <v>3690.5529999999999</v>
      </c>
      <c r="I66" s="13">
        <v>2227.4839999999999</v>
      </c>
    </row>
    <row r="67" spans="2:9">
      <c r="B67" s="13">
        <v>1321.1959999999999</v>
      </c>
      <c r="C67" s="13">
        <v>4602.79</v>
      </c>
      <c r="H67" s="13">
        <v>2209.1149999999998</v>
      </c>
      <c r="I67" s="13">
        <v>1867.9059999999999</v>
      </c>
    </row>
    <row r="68" spans="2:9">
      <c r="B68" s="13">
        <v>1054.5350000000001</v>
      </c>
      <c r="C68" s="13">
        <v>3683.252</v>
      </c>
      <c r="H68" s="13">
        <v>4472.3059999999996</v>
      </c>
      <c r="I68" s="13">
        <v>2759.1950000000002</v>
      </c>
    </row>
    <row r="69" spans="2:9">
      <c r="B69" s="13">
        <v>918.91399999999999</v>
      </c>
      <c r="C69" s="13">
        <v>3993.6889999999999</v>
      </c>
      <c r="H69" s="13">
        <v>3432.2060000000001</v>
      </c>
      <c r="I69" s="13">
        <v>1380.46</v>
      </c>
    </row>
    <row r="70" spans="2:9">
      <c r="B70" s="13">
        <v>934.86500000000001</v>
      </c>
      <c r="C70" s="13">
        <v>4510.8159999999998</v>
      </c>
      <c r="H70" s="13">
        <v>4108.6689999999999</v>
      </c>
      <c r="I70" s="13">
        <v>2459.4050000000002</v>
      </c>
    </row>
    <row r="71" spans="2:9">
      <c r="B71" s="13">
        <v>1114.3869999999999</v>
      </c>
      <c r="C71" s="13">
        <v>4121.3429999999998</v>
      </c>
      <c r="H71" s="13">
        <v>2363.6350000000002</v>
      </c>
      <c r="I71" s="13">
        <v>2330.527</v>
      </c>
    </row>
    <row r="72" spans="2:9">
      <c r="B72" s="13">
        <v>856.16200000000003</v>
      </c>
      <c r="C72" s="13">
        <v>3260.1149999999998</v>
      </c>
      <c r="H72" s="13">
        <v>3824.94</v>
      </c>
      <c r="I72" s="13">
        <v>3431.25</v>
      </c>
    </row>
    <row r="73" spans="2:9">
      <c r="B73" s="13">
        <v>2328.3809999999999</v>
      </c>
      <c r="C73" s="13">
        <v>2420.3620000000001</v>
      </c>
      <c r="H73" s="13">
        <v>4129.9620000000004</v>
      </c>
      <c r="I73" s="13">
        <v>2582.5450000000001</v>
      </c>
    </row>
    <row r="74" spans="2:9">
      <c r="B74" s="13">
        <v>2957.9490000000001</v>
      </c>
      <c r="C74" s="13">
        <v>3384.2370000000001</v>
      </c>
      <c r="H74" s="13">
        <v>3838.819</v>
      </c>
      <c r="I74" s="13">
        <v>777.63599999999997</v>
      </c>
    </row>
    <row r="75" spans="2:9">
      <c r="B75" s="13">
        <v>3585.5790000000002</v>
      </c>
      <c r="C75" s="13">
        <v>2913.6109999999999</v>
      </c>
      <c r="H75" s="13">
        <v>2316.63</v>
      </c>
      <c r="I75" s="13">
        <v>1781.41</v>
      </c>
    </row>
    <row r="76" spans="2:9">
      <c r="B76" s="13">
        <v>2849.4380000000001</v>
      </c>
      <c r="C76" s="13">
        <v>2380.049</v>
      </c>
      <c r="H76" s="13">
        <v>3366.1819999999998</v>
      </c>
      <c r="I76" s="13">
        <v>2594.0349999999999</v>
      </c>
    </row>
    <row r="77" spans="2:9">
      <c r="B77" s="13">
        <v>4157.5680000000002</v>
      </c>
      <c r="C77" s="13">
        <v>1616.691</v>
      </c>
      <c r="H77" s="13">
        <v>3094.22</v>
      </c>
      <c r="I77" s="13">
        <v>2196.585</v>
      </c>
    </row>
    <row r="78" spans="2:9">
      <c r="B78" s="13">
        <v>3653.0230000000001</v>
      </c>
      <c r="H78" s="13">
        <v>3994.5619999999999</v>
      </c>
      <c r="I78" s="13">
        <v>1829.6890000000001</v>
      </c>
    </row>
    <row r="79" spans="2:9">
      <c r="B79" s="13">
        <v>3078.471</v>
      </c>
      <c r="H79" s="13">
        <v>2175.114</v>
      </c>
      <c r="I79" s="13">
        <v>789.95100000000002</v>
      </c>
    </row>
    <row r="80" spans="2:9">
      <c r="B80" s="13">
        <v>2475.3980000000001</v>
      </c>
      <c r="H80" s="13">
        <v>3428.0819999999999</v>
      </c>
      <c r="I80" s="13">
        <v>2965.9169999999999</v>
      </c>
    </row>
    <row r="81" spans="2:9">
      <c r="B81" s="13">
        <v>2421.855</v>
      </c>
      <c r="H81" s="13">
        <v>3972.1790000000001</v>
      </c>
      <c r="I81" s="13">
        <v>3029.46</v>
      </c>
    </row>
    <row r="82" spans="2:9">
      <c r="B82" s="13">
        <v>2832.03</v>
      </c>
      <c r="H82" s="13">
        <v>3553.0610000000001</v>
      </c>
      <c r="I82" s="13">
        <v>5607.4129999999996</v>
      </c>
    </row>
    <row r="83" spans="2:9">
      <c r="B83" s="13">
        <v>3535.6909999999998</v>
      </c>
      <c r="H83" s="13">
        <v>2523.9430000000002</v>
      </c>
      <c r="I83" s="13">
        <v>2125.596</v>
      </c>
    </row>
    <row r="84" spans="2:9">
      <c r="B84" s="13">
        <v>2949.4690000000001</v>
      </c>
      <c r="H84" s="13">
        <v>3624.6489999999999</v>
      </c>
      <c r="I84" s="13">
        <v>6540.2250000000004</v>
      </c>
    </row>
    <row r="85" spans="2:9">
      <c r="B85" s="13">
        <v>2414.3330000000001</v>
      </c>
      <c r="H85" s="13">
        <v>1259.106</v>
      </c>
      <c r="I85" s="13">
        <v>6521.0110000000004</v>
      </c>
    </row>
    <row r="86" spans="2:9">
      <c r="H86" s="13">
        <v>3699.07</v>
      </c>
      <c r="I86" s="13">
        <v>4290.8860000000004</v>
      </c>
    </row>
    <row r="87" spans="2:9">
      <c r="H87" s="13">
        <v>3649.0120000000002</v>
      </c>
      <c r="I87" s="13">
        <v>5671.6109999999999</v>
      </c>
    </row>
    <row r="88" spans="2:9">
      <c r="H88" s="13">
        <v>3278.085</v>
      </c>
      <c r="I88" s="13">
        <v>2875.0329999999999</v>
      </c>
    </row>
    <row r="89" spans="2:9">
      <c r="H89" s="13">
        <v>849.73299999999995</v>
      </c>
      <c r="I89" s="13">
        <v>6726.2470000000003</v>
      </c>
    </row>
    <row r="90" spans="2:9">
      <c r="H90" s="13">
        <v>3014.6590000000001</v>
      </c>
      <c r="I90" s="13">
        <v>3774.1610000000001</v>
      </c>
    </row>
    <row r="91" spans="2:9">
      <c r="H91" s="13">
        <v>3296.1260000000002</v>
      </c>
      <c r="I91" s="13">
        <v>5350.2430000000004</v>
      </c>
    </row>
    <row r="92" spans="2:9">
      <c r="H92" s="13">
        <v>3332.5659999999998</v>
      </c>
      <c r="I92" s="13">
        <v>2397.5569999999998</v>
      </c>
    </row>
    <row r="93" spans="2:9">
      <c r="H93" s="13">
        <v>2262.7089999999998</v>
      </c>
      <c r="I93" s="13">
        <v>8917.93</v>
      </c>
    </row>
    <row r="94" spans="2:9">
      <c r="H94" s="13">
        <v>1394.482</v>
      </c>
      <c r="I94" s="13">
        <v>4839.63</v>
      </c>
    </row>
    <row r="95" spans="2:9">
      <c r="H95" s="13">
        <v>1653.645</v>
      </c>
      <c r="I95" s="13">
        <v>4726.75</v>
      </c>
    </row>
    <row r="96" spans="2:9">
      <c r="H96" s="13">
        <v>1686.61</v>
      </c>
      <c r="I96" s="13">
        <v>2870.3919999999998</v>
      </c>
    </row>
    <row r="97" spans="8:9">
      <c r="H97" s="13">
        <v>2343.2049999999999</v>
      </c>
      <c r="I97" s="13">
        <v>7185.643</v>
      </c>
    </row>
    <row r="98" spans="8:9">
      <c r="H98" s="13">
        <v>1104.21</v>
      </c>
      <c r="I98" s="13">
        <v>5245.848</v>
      </c>
    </row>
    <row r="99" spans="8:9">
      <c r="H99" s="13">
        <v>2451.2159999999999</v>
      </c>
      <c r="I99" s="13">
        <v>5110.7349999999997</v>
      </c>
    </row>
    <row r="100" spans="8:9">
      <c r="H100" s="13">
        <v>2013.4839999999999</v>
      </c>
      <c r="I100" s="13">
        <v>7507.6459999999997</v>
      </c>
    </row>
    <row r="101" spans="8:9">
      <c r="H101" s="13">
        <v>3713.9209999999998</v>
      </c>
      <c r="I101" s="13">
        <v>2805.7559999999999</v>
      </c>
    </row>
    <row r="102" spans="8:9">
      <c r="H102" s="13">
        <v>1566.2929999999999</v>
      </c>
      <c r="I102" s="13">
        <v>5261.57</v>
      </c>
    </row>
    <row r="103" spans="8:9">
      <c r="H103" s="13">
        <v>2965.7359999999999</v>
      </c>
      <c r="I103" s="13">
        <v>5621.7280000000001</v>
      </c>
    </row>
    <row r="104" spans="8:9">
      <c r="H104" s="13">
        <v>2591.9499999999998</v>
      </c>
      <c r="I104" s="13">
        <v>4189.1850000000004</v>
      </c>
    </row>
    <row r="105" spans="8:9">
      <c r="H105" s="13">
        <v>2467.9690000000001</v>
      </c>
      <c r="I105" s="13">
        <v>1685.1569999999999</v>
      </c>
    </row>
    <row r="106" spans="8:9">
      <c r="H106" s="13">
        <v>1517.912</v>
      </c>
      <c r="I106" s="13">
        <v>6547.5789999999997</v>
      </c>
    </row>
    <row r="107" spans="8:9">
      <c r="H107" s="13">
        <v>3327.6280000000002</v>
      </c>
      <c r="I107" s="13">
        <v>7893.9080000000004</v>
      </c>
    </row>
    <row r="108" spans="8:9">
      <c r="H108" s="13">
        <v>2687.5650000000001</v>
      </c>
      <c r="I108" s="13">
        <v>2881.2</v>
      </c>
    </row>
    <row r="109" spans="8:9">
      <c r="H109" s="13">
        <v>3703.6689999999999</v>
      </c>
      <c r="I109" s="13">
        <v>6790.6629999999996</v>
      </c>
    </row>
    <row r="110" spans="8:9">
      <c r="H110" s="13">
        <v>1494.2739999999999</v>
      </c>
      <c r="I110" s="13">
        <v>5981.3950000000004</v>
      </c>
    </row>
    <row r="111" spans="8:9">
      <c r="H111" s="13">
        <v>2752.8530000000001</v>
      </c>
      <c r="I111" s="13">
        <v>8077.8890000000001</v>
      </c>
    </row>
    <row r="112" spans="8:9">
      <c r="H112" s="13">
        <v>4308.0889999999999</v>
      </c>
      <c r="I112" s="13">
        <v>4959.3019999999997</v>
      </c>
    </row>
    <row r="113" spans="8:9">
      <c r="H113" s="13">
        <v>3723.308</v>
      </c>
      <c r="I113" s="13">
        <v>3949.692</v>
      </c>
    </row>
    <row r="114" spans="8:9">
      <c r="H114" s="13">
        <v>1576.8219999999999</v>
      </c>
      <c r="I114" s="13">
        <v>5471.12</v>
      </c>
    </row>
    <row r="115" spans="8:9">
      <c r="H115" s="13">
        <v>4021.1790000000001</v>
      </c>
      <c r="I115" s="13">
        <v>5913.1459999999997</v>
      </c>
    </row>
    <row r="116" spans="8:9">
      <c r="H116" s="13">
        <v>3308.0149999999999</v>
      </c>
      <c r="I116" s="13">
        <v>5229.2619999999997</v>
      </c>
    </row>
    <row r="117" spans="8:9">
      <c r="H117" s="13">
        <v>3875.3829999999998</v>
      </c>
      <c r="I117" s="13">
        <v>4349.3879999999999</v>
      </c>
    </row>
    <row r="118" spans="8:9">
      <c r="H118" s="13">
        <v>3704.933</v>
      </c>
      <c r="I118" s="13">
        <v>3001.4569999999999</v>
      </c>
    </row>
    <row r="119" spans="8:9">
      <c r="H119" s="13">
        <v>1384.4690000000001</v>
      </c>
      <c r="I119" s="13">
        <v>5937</v>
      </c>
    </row>
    <row r="120" spans="8:9">
      <c r="H120" s="13">
        <v>3570.4360000000001</v>
      </c>
      <c r="I120" s="13">
        <v>6965.6210000000001</v>
      </c>
    </row>
    <row r="121" spans="8:9">
      <c r="H121" s="13">
        <v>6596.1329999999998</v>
      </c>
      <c r="I121" s="13">
        <v>5536.9350000000004</v>
      </c>
    </row>
    <row r="122" spans="8:9">
      <c r="H122" s="13">
        <v>3474.8789999999999</v>
      </c>
      <c r="I122" s="13">
        <v>5467.48</v>
      </c>
    </row>
    <row r="123" spans="8:9">
      <c r="H123" s="13">
        <v>2249.4630000000002</v>
      </c>
      <c r="I123" s="13">
        <v>2432.0169999999998</v>
      </c>
    </row>
    <row r="124" spans="8:9">
      <c r="H124" s="13">
        <v>4191.96</v>
      </c>
      <c r="I124" s="13">
        <v>6950.3649999999998</v>
      </c>
    </row>
    <row r="125" spans="8:9">
      <c r="H125" s="13">
        <v>4300.0889999999999</v>
      </c>
      <c r="I125" s="13">
        <v>6652.2790000000005</v>
      </c>
    </row>
    <row r="126" spans="8:9">
      <c r="H126" s="13">
        <v>5685.4660000000003</v>
      </c>
      <c r="I126" s="13">
        <v>5834.2569999999996</v>
      </c>
    </row>
    <row r="127" spans="8:9">
      <c r="H127" s="13">
        <v>3919.7289999999998</v>
      </c>
      <c r="I127" s="13">
        <v>3534.8620000000001</v>
      </c>
    </row>
    <row r="128" spans="8:9">
      <c r="H128" s="13">
        <v>2009.252</v>
      </c>
      <c r="I128" s="13">
        <v>4420.6390000000001</v>
      </c>
    </row>
    <row r="129" spans="8:9">
      <c r="H129" s="13">
        <v>3465.0309999999999</v>
      </c>
      <c r="I129" s="13">
        <v>4979.1000000000004</v>
      </c>
    </row>
    <row r="130" spans="8:9">
      <c r="H130" s="13">
        <v>4756.4660000000003</v>
      </c>
      <c r="I130" s="13">
        <v>5596.5739999999996</v>
      </c>
    </row>
    <row r="131" spans="8:9">
      <c r="H131" s="13">
        <v>3807.6260000000002</v>
      </c>
      <c r="I131" s="13">
        <v>3688.5349999999999</v>
      </c>
    </row>
    <row r="132" spans="8:9">
      <c r="H132" s="13">
        <v>4418.0069999999996</v>
      </c>
      <c r="I132" s="13">
        <v>4901.7370000000001</v>
      </c>
    </row>
    <row r="133" spans="8:9">
      <c r="H133" s="13">
        <v>2885.4789999999998</v>
      </c>
      <c r="I133" s="13">
        <v>5245.71</v>
      </c>
    </row>
    <row r="134" spans="8:9">
      <c r="H134" s="13">
        <v>4002.6579999999999</v>
      </c>
      <c r="I134" s="13">
        <v>6250.625</v>
      </c>
    </row>
    <row r="135" spans="8:9">
      <c r="H135" s="13">
        <v>3113.4340000000002</v>
      </c>
      <c r="I135" s="13">
        <v>3015.87</v>
      </c>
    </row>
    <row r="136" spans="8:9">
      <c r="H136" s="13">
        <v>3162.2080000000001</v>
      </c>
      <c r="I136" s="13">
        <v>5217.3509999999997</v>
      </c>
    </row>
    <row r="137" spans="8:9">
      <c r="H137" s="13">
        <v>1598.4190000000001</v>
      </c>
      <c r="I137" s="13">
        <v>4503.2659999999996</v>
      </c>
    </row>
    <row r="138" spans="8:9">
      <c r="H138" s="13">
        <v>3894.2460000000001</v>
      </c>
      <c r="I138" s="13">
        <v>4990.9309999999996</v>
      </c>
    </row>
    <row r="139" spans="8:9">
      <c r="H139" s="13">
        <v>3580.7660000000001</v>
      </c>
      <c r="I139" s="13">
        <v>3333.0120000000002</v>
      </c>
    </row>
    <row r="140" spans="8:9">
      <c r="H140" s="13">
        <v>4299.0230000000001</v>
      </c>
      <c r="I140" s="13">
        <v>3284.364</v>
      </c>
    </row>
    <row r="141" spans="8:9">
      <c r="H141" s="13">
        <v>2676.788</v>
      </c>
      <c r="I141" s="13">
        <v>3866.6239999999998</v>
      </c>
    </row>
    <row r="142" spans="8:9">
      <c r="H142" s="13">
        <v>3308.0709999999999</v>
      </c>
      <c r="I142" s="13">
        <v>4103.6670000000004</v>
      </c>
    </row>
    <row r="143" spans="8:9">
      <c r="H143" s="13">
        <v>4489.1819999999998</v>
      </c>
      <c r="I143" s="13">
        <v>2196.3789999999999</v>
      </c>
    </row>
    <row r="144" spans="8:9">
      <c r="H144" s="13">
        <v>3285.4290000000001</v>
      </c>
      <c r="I144" s="13">
        <v>4169.1909999999998</v>
      </c>
    </row>
    <row r="145" spans="8:9">
      <c r="H145" s="13">
        <v>2271.6190000000001</v>
      </c>
      <c r="I145" s="13">
        <v>4926.2</v>
      </c>
    </row>
    <row r="146" spans="8:9">
      <c r="H146" s="13">
        <v>3498.1529999999998</v>
      </c>
      <c r="I146" s="13">
        <v>2922.9810000000002</v>
      </c>
    </row>
    <row r="147" spans="8:9">
      <c r="H147" s="13">
        <v>3058.413</v>
      </c>
      <c r="I147" s="13">
        <v>2640.59</v>
      </c>
    </row>
    <row r="148" spans="8:9">
      <c r="H148" s="13">
        <v>3210.0790000000002</v>
      </c>
      <c r="I148" s="13">
        <v>3967.6309999999999</v>
      </c>
    </row>
    <row r="149" spans="8:9">
      <c r="H149" s="13">
        <v>1859.454</v>
      </c>
      <c r="I149" s="13">
        <v>4086.2849999999999</v>
      </c>
    </row>
    <row r="150" spans="8:9">
      <c r="H150" s="13">
        <v>3524.5329999999999</v>
      </c>
      <c r="I150" s="13">
        <v>4702.0370000000003</v>
      </c>
    </row>
    <row r="151" spans="8:9">
      <c r="H151" s="13">
        <v>3618.8919999999998</v>
      </c>
      <c r="I151" s="13">
        <v>4021.0749999999998</v>
      </c>
    </row>
    <row r="152" spans="8:9">
      <c r="H152" s="13">
        <v>3694.768</v>
      </c>
      <c r="I152" s="13">
        <v>2627.3330000000001</v>
      </c>
    </row>
    <row r="153" spans="8:9">
      <c r="H153" s="13">
        <v>2185.0650000000001</v>
      </c>
      <c r="I153" s="13">
        <v>3439.7</v>
      </c>
    </row>
    <row r="154" spans="8:9">
      <c r="H154" s="13">
        <v>3301.3739999999998</v>
      </c>
      <c r="I154" s="13">
        <v>3999.0889999999999</v>
      </c>
    </row>
    <row r="155" spans="8:9">
      <c r="H155" s="13">
        <v>2591.1790000000001</v>
      </c>
      <c r="I155" s="13">
        <v>6756.58</v>
      </c>
    </row>
    <row r="156" spans="8:9">
      <c r="H156" s="13">
        <v>3045.07</v>
      </c>
      <c r="I156" s="13">
        <v>3027.6039999999998</v>
      </c>
    </row>
    <row r="157" spans="8:9">
      <c r="H157" s="13">
        <v>2236.0369999999998</v>
      </c>
      <c r="I157" s="13">
        <v>6796.2259999999997</v>
      </c>
    </row>
    <row r="158" spans="8:9">
      <c r="H158" s="13">
        <v>1706.3219999999999</v>
      </c>
      <c r="I158" s="13">
        <v>7955.4690000000001</v>
      </c>
    </row>
    <row r="159" spans="8:9">
      <c r="H159" s="13">
        <v>3578.2570000000001</v>
      </c>
      <c r="I159" s="13">
        <v>5906.924</v>
      </c>
    </row>
    <row r="160" spans="8:9">
      <c r="H160" s="13">
        <v>4373.933</v>
      </c>
      <c r="I160" s="13">
        <v>6907.0420000000004</v>
      </c>
    </row>
    <row r="161" spans="8:9">
      <c r="H161" s="13">
        <v>3296.8380000000002</v>
      </c>
      <c r="I161" s="13">
        <v>3585.971</v>
      </c>
    </row>
    <row r="162" spans="8:9">
      <c r="H162" s="13">
        <v>1733.761</v>
      </c>
      <c r="I162" s="13">
        <v>7407.8940000000002</v>
      </c>
    </row>
    <row r="163" spans="8:9">
      <c r="H163" s="13">
        <v>2826.2620000000002</v>
      </c>
      <c r="I163" s="13">
        <v>6796.3689999999997</v>
      </c>
    </row>
    <row r="164" spans="8:9">
      <c r="H164" s="13">
        <v>4081.1</v>
      </c>
      <c r="I164" s="13">
        <v>6779.4750000000004</v>
      </c>
    </row>
    <row r="165" spans="8:9">
      <c r="H165" s="13">
        <v>4047.808</v>
      </c>
      <c r="I165" s="13">
        <v>2075.4899999999998</v>
      </c>
    </row>
    <row r="166" spans="8:9">
      <c r="H166" s="13">
        <v>3454.703</v>
      </c>
      <c r="I166" s="13">
        <v>8394.027</v>
      </c>
    </row>
    <row r="167" spans="8:9">
      <c r="H167" s="13">
        <v>2230.663</v>
      </c>
      <c r="I167" s="13">
        <v>7076.9740000000002</v>
      </c>
    </row>
    <row r="168" spans="8:9">
      <c r="H168" s="13">
        <v>4724.63</v>
      </c>
      <c r="I168" s="13">
        <v>6391.4290000000001</v>
      </c>
    </row>
    <row r="169" spans="8:9">
      <c r="H169" s="13">
        <v>5046.1949999999997</v>
      </c>
      <c r="I169" s="13">
        <v>3927.1619999999998</v>
      </c>
    </row>
    <row r="170" spans="8:9">
      <c r="H170" s="13">
        <v>3392.8980000000001</v>
      </c>
      <c r="I170" s="13">
        <v>5678.0709999999999</v>
      </c>
    </row>
    <row r="171" spans="8:9">
      <c r="H171" s="13">
        <v>3687.5160000000001</v>
      </c>
      <c r="I171" s="13">
        <v>8034.9129999999996</v>
      </c>
    </row>
    <row r="172" spans="8:9">
      <c r="H172" s="13">
        <v>1853.576</v>
      </c>
      <c r="I172" s="13">
        <v>6049.9350000000004</v>
      </c>
    </row>
    <row r="173" spans="8:9">
      <c r="H173" s="13">
        <v>4397.451</v>
      </c>
      <c r="I173" s="13">
        <v>2712.7779999999998</v>
      </c>
    </row>
    <row r="174" spans="8:9">
      <c r="H174" s="13">
        <v>3279.3069999999998</v>
      </c>
      <c r="I174" s="13">
        <v>8427.9079999999994</v>
      </c>
    </row>
    <row r="175" spans="8:9">
      <c r="H175" s="13">
        <v>2995.7539999999999</v>
      </c>
      <c r="I175" s="13">
        <v>7470.6589999999997</v>
      </c>
    </row>
    <row r="176" spans="8:9">
      <c r="H176" s="13">
        <v>1729.6369999999999</v>
      </c>
      <c r="I176" s="13">
        <v>5428.875</v>
      </c>
    </row>
    <row r="177" spans="8:9">
      <c r="H177" s="13">
        <v>3796.1019999999999</v>
      </c>
      <c r="I177" s="13">
        <v>3139.3960000000002</v>
      </c>
    </row>
    <row r="178" spans="8:9">
      <c r="H178" s="13">
        <v>2773.4760000000001</v>
      </c>
      <c r="I178" s="13">
        <v>6617.3519999999999</v>
      </c>
    </row>
    <row r="179" spans="8:9">
      <c r="H179" s="13">
        <v>4255.241</v>
      </c>
      <c r="I179" s="13">
        <v>7363.0129999999999</v>
      </c>
    </row>
    <row r="180" spans="8:9">
      <c r="H180" s="13">
        <v>1805.6510000000001</v>
      </c>
      <c r="I180" s="13">
        <v>7384.7979999999998</v>
      </c>
    </row>
    <row r="181" spans="8:9">
      <c r="H181" s="13">
        <v>2998.364</v>
      </c>
      <c r="I181" s="13">
        <v>4443.3159999999998</v>
      </c>
    </row>
    <row r="182" spans="8:9">
      <c r="H182" s="13">
        <v>4003.4110000000001</v>
      </c>
      <c r="I182" s="13">
        <v>8607.2029999999995</v>
      </c>
    </row>
    <row r="183" spans="8:9">
      <c r="H183" s="13">
        <v>3448.9549999999999</v>
      </c>
      <c r="I183" s="13">
        <v>8404.4</v>
      </c>
    </row>
    <row r="184" spans="8:9">
      <c r="H184" s="13">
        <v>2084.4070000000002</v>
      </c>
      <c r="I184" s="13">
        <v>5088.4769999999999</v>
      </c>
    </row>
    <row r="185" spans="8:9">
      <c r="H185" s="13">
        <v>4141.8320000000003</v>
      </c>
      <c r="I185" s="13">
        <v>6773.7160000000003</v>
      </c>
    </row>
    <row r="186" spans="8:9">
      <c r="H186" s="13">
        <v>3394.0830000000001</v>
      </c>
      <c r="I186" s="13">
        <v>2820.5349999999999</v>
      </c>
    </row>
    <row r="187" spans="8:9">
      <c r="H187" s="13">
        <v>5025.0259999999998</v>
      </c>
      <c r="I187" s="13">
        <v>5319.3850000000002</v>
      </c>
    </row>
    <row r="188" spans="8:9">
      <c r="H188" s="13">
        <v>2219.3139999999999</v>
      </c>
      <c r="I188" s="13">
        <v>8414.5789999999997</v>
      </c>
    </row>
    <row r="189" spans="8:9">
      <c r="H189" s="13">
        <v>2355.4940000000001</v>
      </c>
      <c r="I189" s="13">
        <v>7484.9589999999998</v>
      </c>
    </row>
    <row r="190" spans="8:9">
      <c r="H190" s="13">
        <v>2722.5</v>
      </c>
      <c r="I190" s="13">
        <v>3848.7539999999999</v>
      </c>
    </row>
    <row r="191" spans="8:9">
      <c r="H191" s="13">
        <v>3041.0509999999999</v>
      </c>
      <c r="I191" s="13">
        <v>6176.0959999999995</v>
      </c>
    </row>
    <row r="192" spans="8:9">
      <c r="H192" s="13">
        <v>1716.482</v>
      </c>
      <c r="I192" s="13">
        <v>5663.66</v>
      </c>
    </row>
    <row r="193" spans="8:9">
      <c r="H193" s="13">
        <v>4045.83</v>
      </c>
      <c r="I193" s="13">
        <v>8427.8709999999992</v>
      </c>
    </row>
    <row r="194" spans="8:9">
      <c r="H194" s="13">
        <v>3868.721</v>
      </c>
      <c r="I194" s="13">
        <v>8033.6130000000003</v>
      </c>
    </row>
    <row r="195" spans="8:9">
      <c r="H195" s="13">
        <v>3811.1869999999999</v>
      </c>
      <c r="I195" s="13">
        <v>5375.25</v>
      </c>
    </row>
    <row r="196" spans="8:9">
      <c r="H196" s="13">
        <v>2577.625</v>
      </c>
      <c r="I196" s="13">
        <v>3516.837</v>
      </c>
    </row>
    <row r="197" spans="8:9">
      <c r="H197" s="13">
        <v>1507.6669999999999</v>
      </c>
      <c r="I197" s="13">
        <v>5962.893</v>
      </c>
    </row>
    <row r="198" spans="8:9">
      <c r="H198" s="13">
        <v>2504.4960000000001</v>
      </c>
      <c r="I198" s="13">
        <v>4311.9279999999999</v>
      </c>
    </row>
    <row r="199" spans="8:9">
      <c r="H199" s="13">
        <v>6230.1279999999997</v>
      </c>
      <c r="I199" s="13">
        <v>5466.826</v>
      </c>
    </row>
    <row r="200" spans="8:9">
      <c r="H200" s="13">
        <v>3913.3240000000001</v>
      </c>
      <c r="I200" s="13">
        <v>4707.4750000000004</v>
      </c>
    </row>
    <row r="201" spans="8:9">
      <c r="H201" s="13">
        <v>2605.8980000000001</v>
      </c>
      <c r="I201" s="13">
        <v>2277.096</v>
      </c>
    </row>
    <row r="202" spans="8:9">
      <c r="H202" s="13">
        <v>4830.1440000000002</v>
      </c>
      <c r="I202" s="13">
        <v>5720.4139999999998</v>
      </c>
    </row>
    <row r="203" spans="8:9">
      <c r="H203" s="13">
        <v>5873.2479999999996</v>
      </c>
      <c r="I203" s="13">
        <v>6855.7430000000004</v>
      </c>
    </row>
    <row r="204" spans="8:9">
      <c r="H204" s="13">
        <v>5579.5910000000003</v>
      </c>
      <c r="I204" s="13">
        <v>6083.7640000000001</v>
      </c>
    </row>
    <row r="205" spans="8:9">
      <c r="H205" s="13">
        <v>4239.2389999999996</v>
      </c>
      <c r="I205" s="13">
        <v>6247.06</v>
      </c>
    </row>
    <row r="206" spans="8:9">
      <c r="H206" s="13">
        <v>2018.9580000000001</v>
      </c>
      <c r="I206" s="13">
        <v>3457.299</v>
      </c>
    </row>
    <row r="207" spans="8:9">
      <c r="H207" s="13">
        <v>5657.8829999999998</v>
      </c>
      <c r="I207" s="13">
        <v>5884.6319999999996</v>
      </c>
    </row>
    <row r="208" spans="8:9">
      <c r="H208" s="13">
        <v>6045.8710000000001</v>
      </c>
      <c r="I208" s="13">
        <v>5156.9790000000003</v>
      </c>
    </row>
    <row r="209" spans="8:9">
      <c r="H209" s="13">
        <v>4093.413</v>
      </c>
      <c r="I209" s="13">
        <v>3422.152</v>
      </c>
    </row>
    <row r="210" spans="8:9">
      <c r="H210" s="13">
        <v>4629.6019999999999</v>
      </c>
      <c r="I210" s="13">
        <v>1144.9359999999999</v>
      </c>
    </row>
    <row r="211" spans="8:9">
      <c r="H211" s="13">
        <v>1599.3330000000001</v>
      </c>
      <c r="I211" s="13">
        <v>2372.6889999999999</v>
      </c>
    </row>
    <row r="212" spans="8:9">
      <c r="H212" s="13">
        <v>5125.6279999999997</v>
      </c>
      <c r="I212" s="13">
        <v>5334.7039999999997</v>
      </c>
    </row>
    <row r="213" spans="8:9">
      <c r="H213" s="13">
        <v>4149.1350000000002</v>
      </c>
      <c r="I213" s="13">
        <v>3480.067</v>
      </c>
    </row>
    <row r="214" spans="8:9">
      <c r="H214" s="13">
        <v>4461.5119999999997</v>
      </c>
      <c r="I214" s="13">
        <v>6140.0780000000004</v>
      </c>
    </row>
    <row r="215" spans="8:9">
      <c r="H215" s="13">
        <v>2289.355</v>
      </c>
      <c r="I215" s="13">
        <v>2302.5259999999998</v>
      </c>
    </row>
    <row r="216" spans="8:9">
      <c r="H216" s="13">
        <v>4948.99</v>
      </c>
      <c r="I216" s="13">
        <v>4459.357</v>
      </c>
    </row>
    <row r="217" spans="8:9">
      <c r="H217" s="13">
        <v>3911.752</v>
      </c>
      <c r="I217" s="13">
        <v>5382.17</v>
      </c>
    </row>
    <row r="218" spans="8:9">
      <c r="H218" s="13">
        <v>4034.181</v>
      </c>
      <c r="I218" s="13">
        <v>4292.7839999999997</v>
      </c>
    </row>
    <row r="219" spans="8:9">
      <c r="H219" s="13">
        <v>2541.75</v>
      </c>
      <c r="I219" s="13">
        <v>3623.018</v>
      </c>
    </row>
    <row r="220" spans="8:9">
      <c r="H220" s="13">
        <v>4400.4740000000002</v>
      </c>
      <c r="I220" s="13">
        <v>3476.4720000000002</v>
      </c>
    </row>
    <row r="221" spans="8:9">
      <c r="H221" s="13">
        <v>3712.3519999999999</v>
      </c>
      <c r="I221" s="13">
        <v>3557.3580000000002</v>
      </c>
    </row>
    <row r="222" spans="8:9">
      <c r="H222" s="13">
        <v>3692.721</v>
      </c>
      <c r="I222" s="13">
        <v>5997.165</v>
      </c>
    </row>
    <row r="223" spans="8:9">
      <c r="H223" s="13">
        <v>1517.0319999999999</v>
      </c>
      <c r="I223" s="13">
        <v>3082.855</v>
      </c>
    </row>
    <row r="224" spans="8:9">
      <c r="H224" s="13">
        <v>4758.5349999999999</v>
      </c>
      <c r="I224" s="13">
        <v>4792.1890000000003</v>
      </c>
    </row>
    <row r="225" spans="8:9">
      <c r="H225" s="13">
        <v>3146.087</v>
      </c>
      <c r="I225" s="13">
        <v>6159.0659999999998</v>
      </c>
    </row>
    <row r="226" spans="8:9">
      <c r="H226" s="13">
        <v>3836.971</v>
      </c>
      <c r="I226" s="13">
        <v>6776.8879999999999</v>
      </c>
    </row>
    <row r="227" spans="8:9">
      <c r="H227" s="13">
        <v>1289.1320000000001</v>
      </c>
      <c r="I227" s="13">
        <v>3529.5169999999998</v>
      </c>
    </row>
    <row r="228" spans="8:9">
      <c r="H228" s="13">
        <v>3206.0140000000001</v>
      </c>
      <c r="I228" s="13">
        <v>3886.7919999999999</v>
      </c>
    </row>
    <row r="229" spans="8:9">
      <c r="H229" s="13">
        <v>3431.2860000000001</v>
      </c>
      <c r="I229" s="13">
        <v>5452.7219999999998</v>
      </c>
    </row>
    <row r="230" spans="8:9">
      <c r="H230" s="13">
        <v>2888.1550000000002</v>
      </c>
      <c r="I230" s="13">
        <v>7737.1959999999999</v>
      </c>
    </row>
    <row r="231" spans="8:9">
      <c r="H231" s="13">
        <v>1489.3330000000001</v>
      </c>
      <c r="I231" s="13">
        <v>5103.067</v>
      </c>
    </row>
    <row r="232" spans="8:9">
      <c r="H232" s="13">
        <v>3326.6610000000001</v>
      </c>
      <c r="I232" s="13">
        <v>2284.1790000000001</v>
      </c>
    </row>
    <row r="233" spans="8:9">
      <c r="H233" s="13">
        <v>3130.2179999999998</v>
      </c>
      <c r="I233" s="13">
        <v>5747.6809999999996</v>
      </c>
    </row>
    <row r="234" spans="8:9">
      <c r="H234" s="13">
        <v>3741.6590000000001</v>
      </c>
      <c r="I234" s="13">
        <v>5159.8770000000004</v>
      </c>
    </row>
    <row r="235" spans="8:9">
      <c r="H235" s="13">
        <v>2007.675</v>
      </c>
      <c r="I235" s="13">
        <v>4477.4799999999996</v>
      </c>
    </row>
    <row r="236" spans="8:9">
      <c r="H236" s="13">
        <v>3016.9479999999999</v>
      </c>
      <c r="I236" s="13">
        <v>4220.8559999999998</v>
      </c>
    </row>
    <row r="237" spans="8:9">
      <c r="H237" s="13">
        <v>2527.4650000000001</v>
      </c>
      <c r="I237" s="13">
        <v>5650.165</v>
      </c>
    </row>
    <row r="238" spans="8:9">
      <c r="H238" s="13">
        <v>4985.9440000000004</v>
      </c>
      <c r="I238" s="13">
        <v>2394.136</v>
      </c>
    </row>
    <row r="239" spans="8:9">
      <c r="H239" s="13">
        <v>2615.37</v>
      </c>
      <c r="I239" s="13">
        <v>4880.3999999999996</v>
      </c>
    </row>
    <row r="240" spans="8:9">
      <c r="H240" s="13">
        <v>4867.3649999999998</v>
      </c>
      <c r="I240" s="13">
        <v>4363.99</v>
      </c>
    </row>
    <row r="241" spans="8:9">
      <c r="H241" s="13">
        <v>6725.9080000000004</v>
      </c>
      <c r="I241" s="13">
        <v>2600.3330000000001</v>
      </c>
    </row>
    <row r="242" spans="8:9">
      <c r="H242" s="13">
        <v>4771.5309999999999</v>
      </c>
      <c r="I242" s="13">
        <v>4082.4720000000002</v>
      </c>
    </row>
    <row r="243" spans="8:9">
      <c r="H243" s="13">
        <v>5108.5460000000003</v>
      </c>
      <c r="I243" s="13">
        <v>4450.3429999999998</v>
      </c>
    </row>
    <row r="244" spans="8:9">
      <c r="H244" s="13">
        <v>3046.7289999999998</v>
      </c>
      <c r="I244" s="13">
        <v>6865.7969999999996</v>
      </c>
    </row>
    <row r="245" spans="8:9">
      <c r="H245" s="13">
        <v>5269.4030000000002</v>
      </c>
      <c r="I245" s="13">
        <v>5274.2439999999997</v>
      </c>
    </row>
    <row r="246" spans="8:9">
      <c r="H246" s="13">
        <v>5002.2969999999996</v>
      </c>
      <c r="I246" s="13">
        <v>1042.78</v>
      </c>
    </row>
    <row r="247" spans="8:9">
      <c r="H247" s="13">
        <v>4408.8530000000001</v>
      </c>
      <c r="I247" s="13">
        <v>4645.8919999999998</v>
      </c>
    </row>
    <row r="248" spans="8:9">
      <c r="H248" s="13">
        <v>6449</v>
      </c>
      <c r="I248" s="13">
        <v>5948.1949999999997</v>
      </c>
    </row>
    <row r="249" spans="8:9">
      <c r="H249" s="13">
        <v>3758.4760000000001</v>
      </c>
      <c r="I249" s="13">
        <v>4005.7310000000002</v>
      </c>
    </row>
    <row r="250" spans="8:9">
      <c r="H250" s="13">
        <v>3266.5459999999998</v>
      </c>
      <c r="I250" s="13">
        <v>1760.096</v>
      </c>
    </row>
    <row r="251" spans="8:9">
      <c r="H251" s="13">
        <v>2681.11</v>
      </c>
      <c r="I251" s="13">
        <v>4446</v>
      </c>
    </row>
    <row r="252" spans="8:9">
      <c r="H252" s="13">
        <v>4300.7719999999999</v>
      </c>
      <c r="I252" s="13">
        <v>4338.7910000000002</v>
      </c>
    </row>
    <row r="253" spans="8:9">
      <c r="H253" s="13">
        <v>4668.0379999999996</v>
      </c>
      <c r="I253" s="13">
        <v>4706.7749999999996</v>
      </c>
    </row>
    <row r="254" spans="8:9">
      <c r="H254" s="13">
        <v>5307.241</v>
      </c>
      <c r="I254" s="13">
        <v>2252.895</v>
      </c>
    </row>
    <row r="255" spans="8:9">
      <c r="H255" s="13">
        <v>1921.107</v>
      </c>
      <c r="I255" s="13">
        <v>4151.3789999999999</v>
      </c>
    </row>
    <row r="256" spans="8:9">
      <c r="H256" s="13">
        <v>3791.2469999999998</v>
      </c>
      <c r="I256" s="13">
        <v>3526.67</v>
      </c>
    </row>
    <row r="257" spans="8:9">
      <c r="H257" s="13">
        <v>5196.6779999999999</v>
      </c>
      <c r="I257" s="13">
        <v>4020.9169999999999</v>
      </c>
    </row>
    <row r="258" spans="8:9">
      <c r="H258" s="13">
        <v>4195.5749999999998</v>
      </c>
      <c r="I258" s="13">
        <v>1945.5139999999999</v>
      </c>
    </row>
    <row r="259" spans="8:9">
      <c r="H259" s="13">
        <v>3506.1370000000002</v>
      </c>
      <c r="I259" s="13">
        <v>2778.5</v>
      </c>
    </row>
    <row r="260" spans="8:9">
      <c r="H260" s="13">
        <v>1612.136</v>
      </c>
      <c r="I260" s="13">
        <v>2878.5</v>
      </c>
    </row>
    <row r="261" spans="8:9">
      <c r="H261" s="13">
        <v>3936.0880000000002</v>
      </c>
      <c r="I261" s="13">
        <v>3840.5239999999999</v>
      </c>
    </row>
    <row r="262" spans="8:9">
      <c r="H262" s="13">
        <v>5523.982</v>
      </c>
      <c r="I262" s="13">
        <v>1579.3019999999999</v>
      </c>
    </row>
    <row r="263" spans="8:9">
      <c r="H263" s="13">
        <v>2093.828</v>
      </c>
      <c r="I263" s="13">
        <v>2391.8820000000001</v>
      </c>
    </row>
    <row r="264" spans="8:9">
      <c r="H264" s="13">
        <v>1222.951</v>
      </c>
      <c r="I264" s="13">
        <v>3897.183</v>
      </c>
    </row>
    <row r="265" spans="8:9">
      <c r="H265" s="13">
        <v>5111.3450000000003</v>
      </c>
      <c r="I265" s="13">
        <v>2985.3649999999998</v>
      </c>
    </row>
    <row r="266" spans="8:9">
      <c r="H266" s="13">
        <v>5465.8029999999999</v>
      </c>
      <c r="I266" s="13">
        <v>1938.6579999999999</v>
      </c>
    </row>
    <row r="267" spans="8:9">
      <c r="H267" s="13">
        <v>4759.5240000000003</v>
      </c>
      <c r="I267" s="13">
        <v>3258.5349999999999</v>
      </c>
    </row>
    <row r="268" spans="8:9">
      <c r="H268" s="13">
        <v>4641.4290000000001</v>
      </c>
      <c r="I268" s="13">
        <v>3068.567</v>
      </c>
    </row>
    <row r="269" spans="8:9">
      <c r="H269" s="13">
        <v>1868.2070000000001</v>
      </c>
      <c r="I269" s="13">
        <v>2192.0990000000002</v>
      </c>
    </row>
    <row r="270" spans="8:9">
      <c r="H270" s="13">
        <v>5257.5789999999997</v>
      </c>
      <c r="I270" s="13">
        <v>3107.8679999999999</v>
      </c>
    </row>
    <row r="271" spans="8:9">
      <c r="H271" s="13">
        <v>9457.5589999999993</v>
      </c>
      <c r="I271" s="13">
        <v>1800.1890000000001</v>
      </c>
    </row>
    <row r="272" spans="8:9">
      <c r="H272" s="13">
        <v>6091.89</v>
      </c>
      <c r="I272" s="13">
        <v>3465.5540000000001</v>
      </c>
    </row>
    <row r="273" spans="8:9">
      <c r="H273" s="13">
        <v>2776.328</v>
      </c>
      <c r="I273" s="13">
        <v>5767.7049999999999</v>
      </c>
    </row>
    <row r="274" spans="8:9">
      <c r="H274" s="13">
        <v>6317.3919999999998</v>
      </c>
      <c r="I274" s="13">
        <v>3542.598</v>
      </c>
    </row>
    <row r="275" spans="8:9">
      <c r="H275" s="13">
        <v>3805.8249999999998</v>
      </c>
      <c r="I275" s="13">
        <v>4028.9169999999999</v>
      </c>
    </row>
    <row r="276" spans="8:9">
      <c r="H276" s="13">
        <v>8438.3850000000002</v>
      </c>
      <c r="I276" s="13">
        <v>4283.2290000000003</v>
      </c>
    </row>
    <row r="277" spans="8:9">
      <c r="H277" s="13">
        <v>4586.2070000000003</v>
      </c>
      <c r="I277" s="13">
        <v>4486.1949999999997</v>
      </c>
    </row>
    <row r="278" spans="8:9">
      <c r="H278" s="13">
        <v>4879.1580000000004</v>
      </c>
      <c r="I278" s="13">
        <v>2832.902</v>
      </c>
    </row>
    <row r="279" spans="8:9">
      <c r="H279" s="13">
        <v>2806.944</v>
      </c>
      <c r="I279" s="13">
        <v>1210.1179999999999</v>
      </c>
    </row>
    <row r="280" spans="8:9">
      <c r="H280" s="13">
        <v>6320.2169999999996</v>
      </c>
      <c r="I280" s="13">
        <v>3615.154</v>
      </c>
    </row>
    <row r="281" spans="8:9">
      <c r="H281" s="13">
        <v>5534.5559999999996</v>
      </c>
      <c r="I281" s="13">
        <v>5565.4880000000003</v>
      </c>
    </row>
    <row r="282" spans="8:9">
      <c r="H282" s="13">
        <v>6133.067</v>
      </c>
      <c r="I282" s="13">
        <v>3508.5</v>
      </c>
    </row>
    <row r="283" spans="8:9">
      <c r="H283" s="13">
        <v>4301.4639999999999</v>
      </c>
      <c r="I283" s="13">
        <v>4965.8559999999998</v>
      </c>
    </row>
    <row r="284" spans="8:9">
      <c r="H284" s="13">
        <v>6126.9920000000002</v>
      </c>
      <c r="I284" s="13">
        <v>1747.0440000000001</v>
      </c>
    </row>
    <row r="285" spans="8:9">
      <c r="H285" s="13">
        <v>6663.2730000000001</v>
      </c>
      <c r="I285" s="13">
        <v>4339.1499999999996</v>
      </c>
    </row>
    <row r="286" spans="8:9">
      <c r="H286" s="13">
        <v>6354.0360000000001</v>
      </c>
      <c r="I286" s="13">
        <v>3281.817</v>
      </c>
    </row>
    <row r="287" spans="8:9">
      <c r="H287" s="13">
        <v>3840.5529999999999</v>
      </c>
      <c r="I287" s="13">
        <v>2943.3069999999998</v>
      </c>
    </row>
    <row r="288" spans="8:9">
      <c r="H288" s="13">
        <v>7763.0739999999996</v>
      </c>
      <c r="I288" s="13">
        <v>967.65599999999995</v>
      </c>
    </row>
    <row r="289" spans="8:9">
      <c r="H289" s="13">
        <v>1140.587</v>
      </c>
      <c r="I289" s="13">
        <v>3893.2649999999999</v>
      </c>
    </row>
    <row r="290" spans="8:9">
      <c r="H290" s="13">
        <v>6222.8469999999998</v>
      </c>
      <c r="I290" s="13">
        <v>4216.125</v>
      </c>
    </row>
    <row r="291" spans="8:9">
      <c r="H291" s="13">
        <v>7791.0309999999999</v>
      </c>
      <c r="I291" s="13">
        <v>4613.5169999999998</v>
      </c>
    </row>
    <row r="292" spans="8:9">
      <c r="H292" s="13">
        <v>3088.2289999999998</v>
      </c>
      <c r="I292" s="13">
        <v>1022.224</v>
      </c>
    </row>
    <row r="293" spans="8:9">
      <c r="H293" s="13">
        <v>3599.8510000000001</v>
      </c>
      <c r="I293" s="13">
        <v>2957.9780000000001</v>
      </c>
    </row>
    <row r="294" spans="8:9">
      <c r="H294" s="13">
        <v>5022.6360000000004</v>
      </c>
      <c r="I294" s="13">
        <v>3936.3110000000001</v>
      </c>
    </row>
    <row r="295" spans="8:9">
      <c r="H295" s="13">
        <v>4926.18</v>
      </c>
      <c r="I295" s="13">
        <v>2931.172</v>
      </c>
    </row>
    <row r="296" spans="8:9">
      <c r="H296" s="13">
        <v>2922.625</v>
      </c>
      <c r="I296" s="13">
        <v>1658.527</v>
      </c>
    </row>
    <row r="297" spans="8:9">
      <c r="H297" s="13">
        <v>5526.3620000000001</v>
      </c>
      <c r="I297" s="13">
        <v>3313.2109999999998</v>
      </c>
    </row>
    <row r="298" spans="8:9">
      <c r="H298" s="13">
        <v>5574.7979999999998</v>
      </c>
      <c r="I298" s="13">
        <v>2192.364</v>
      </c>
    </row>
    <row r="299" spans="8:9">
      <c r="H299" s="13">
        <v>6241.2969999999996</v>
      </c>
      <c r="I299" s="13">
        <v>3749.248</v>
      </c>
    </row>
    <row r="300" spans="8:9">
      <c r="H300" s="13">
        <v>6281.009</v>
      </c>
      <c r="I300" s="13">
        <v>1025.8679999999999</v>
      </c>
    </row>
    <row r="301" spans="8:9">
      <c r="H301" s="13">
        <v>3000.433</v>
      </c>
      <c r="I301" s="13">
        <v>2641.0189999999998</v>
      </c>
    </row>
    <row r="302" spans="8:9">
      <c r="H302" s="13">
        <v>1282.7929999999999</v>
      </c>
      <c r="I302" s="13">
        <v>2715.0230000000001</v>
      </c>
    </row>
    <row r="303" spans="8:9">
      <c r="H303" s="13">
        <v>4067.32</v>
      </c>
      <c r="I303" s="13">
        <v>2881.9569999999999</v>
      </c>
    </row>
    <row r="304" spans="8:9">
      <c r="H304" s="13">
        <v>6556.6949999999997</v>
      </c>
      <c r="I304" s="13">
        <v>1414.1669999999999</v>
      </c>
    </row>
    <row r="305" spans="8:9">
      <c r="H305" s="13">
        <v>1844.1130000000001</v>
      </c>
      <c r="I305" s="13">
        <v>2808.346</v>
      </c>
    </row>
    <row r="306" spans="8:9">
      <c r="H306" s="13">
        <v>4904.6959999999999</v>
      </c>
      <c r="I306" s="13">
        <v>2769.7950000000001</v>
      </c>
    </row>
    <row r="307" spans="8:9">
      <c r="H307" s="13">
        <v>6698.6440000000002</v>
      </c>
      <c r="I307" s="13">
        <v>3588.5940000000001</v>
      </c>
    </row>
    <row r="308" spans="8:9">
      <c r="H308" s="13">
        <v>8198.0869999999995</v>
      </c>
      <c r="I308" s="13">
        <v>4645.6710000000003</v>
      </c>
    </row>
    <row r="309" spans="8:9">
      <c r="H309" s="13">
        <v>3364.1489999999999</v>
      </c>
      <c r="I309" s="13">
        <v>1891.4570000000001</v>
      </c>
    </row>
    <row r="310" spans="8:9">
      <c r="H310" s="13">
        <v>6179.2269999999999</v>
      </c>
      <c r="I310" s="13">
        <v>3160.136</v>
      </c>
    </row>
    <row r="311" spans="8:9">
      <c r="H311" s="13">
        <v>3070.7759999999998</v>
      </c>
      <c r="I311" s="13">
        <v>8456.5840000000007</v>
      </c>
    </row>
    <row r="312" spans="8:9">
      <c r="H312" s="13">
        <v>4523.2929999999997</v>
      </c>
      <c r="I312" s="13">
        <v>4733.3959999999997</v>
      </c>
    </row>
    <row r="313" spans="8:9">
      <c r="H313" s="13">
        <v>2142.982</v>
      </c>
      <c r="I313" s="13">
        <v>5822.8180000000002</v>
      </c>
    </row>
    <row r="314" spans="8:9">
      <c r="H314" s="13">
        <v>4762.5469999999996</v>
      </c>
      <c r="I314" s="13">
        <v>4109.9840000000004</v>
      </c>
    </row>
    <row r="315" spans="8:9">
      <c r="H315" s="13">
        <v>3645.2689999999998</v>
      </c>
      <c r="I315" s="13">
        <v>6866.7730000000001</v>
      </c>
    </row>
    <row r="316" spans="8:9">
      <c r="H316" s="13">
        <v>5960.6549999999997</v>
      </c>
      <c r="I316" s="13">
        <v>5471.83</v>
      </c>
    </row>
    <row r="317" spans="8:9">
      <c r="H317" s="13">
        <v>4506.2460000000001</v>
      </c>
      <c r="I317" s="13">
        <v>6531.5889999999999</v>
      </c>
    </row>
    <row r="318" spans="8:9">
      <c r="H318" s="13">
        <v>3421.261</v>
      </c>
      <c r="I318" s="13">
        <v>4231.7420000000002</v>
      </c>
    </row>
    <row r="319" spans="8:9">
      <c r="H319" s="13">
        <v>5829.5780000000004</v>
      </c>
      <c r="I319" s="13">
        <v>7192.8109999999997</v>
      </c>
    </row>
    <row r="320" spans="8:9">
      <c r="H320" s="13">
        <v>7233.2370000000001</v>
      </c>
      <c r="I320" s="13">
        <v>6980.5730000000003</v>
      </c>
    </row>
    <row r="321" spans="8:9">
      <c r="H321" s="13">
        <v>6909.3959999999997</v>
      </c>
      <c r="I321" s="13">
        <v>6691.4849999999997</v>
      </c>
    </row>
    <row r="322" spans="8:9">
      <c r="H322" s="13">
        <v>4944.0780000000004</v>
      </c>
      <c r="I322" s="13">
        <v>3977.9360000000001</v>
      </c>
    </row>
    <row r="323" spans="8:9">
      <c r="H323" s="13">
        <v>3353.5479999999998</v>
      </c>
      <c r="I323" s="13">
        <v>9946.1290000000008</v>
      </c>
    </row>
    <row r="324" spans="8:9">
      <c r="H324" s="13">
        <v>3840.009</v>
      </c>
      <c r="I324" s="13">
        <v>6541.8680000000004</v>
      </c>
    </row>
    <row r="325" spans="8:9">
      <c r="H325" s="13">
        <v>6181.9750000000004</v>
      </c>
      <c r="I325" s="13">
        <v>6417.1620000000003</v>
      </c>
    </row>
    <row r="326" spans="8:9">
      <c r="H326" s="13">
        <v>5287.2309999999998</v>
      </c>
      <c r="I326" s="13">
        <v>4606.7370000000001</v>
      </c>
    </row>
    <row r="327" spans="8:9">
      <c r="H327" s="13">
        <v>4722.4859999999999</v>
      </c>
      <c r="I327" s="13">
        <v>7194.4210000000003</v>
      </c>
    </row>
    <row r="328" spans="8:9">
      <c r="H328" s="13">
        <v>3350.6</v>
      </c>
      <c r="I328" s="13">
        <v>10387.5</v>
      </c>
    </row>
    <row r="329" spans="8:9">
      <c r="H329" s="13">
        <v>5552.65</v>
      </c>
      <c r="I329" s="13">
        <v>7771.2259999999997</v>
      </c>
    </row>
    <row r="330" spans="8:9">
      <c r="H330" s="13">
        <v>6576.2269999999999</v>
      </c>
      <c r="I330" s="13">
        <v>8722.5</v>
      </c>
    </row>
    <row r="331" spans="8:9">
      <c r="H331" s="13">
        <v>4708.223</v>
      </c>
      <c r="I331" s="13">
        <v>4194.1970000000001</v>
      </c>
    </row>
    <row r="332" spans="8:9">
      <c r="H332" s="13">
        <v>3008.194</v>
      </c>
      <c r="I332" s="13">
        <v>6186.2860000000001</v>
      </c>
    </row>
    <row r="333" spans="8:9">
      <c r="H333" s="13">
        <v>4850.1019999999999</v>
      </c>
      <c r="I333" s="13">
        <v>10153.290000000001</v>
      </c>
    </row>
    <row r="334" spans="8:9">
      <c r="H334" s="13">
        <v>4564.9690000000001</v>
      </c>
      <c r="I334" s="13">
        <v>4055.58</v>
      </c>
    </row>
    <row r="335" spans="8:9">
      <c r="H335" s="13">
        <v>5970.4470000000001</v>
      </c>
      <c r="I335" s="13">
        <v>8946.0689999999995</v>
      </c>
    </row>
    <row r="336" spans="8:9">
      <c r="H336" s="13">
        <v>2787.2860000000001</v>
      </c>
      <c r="I336" s="13">
        <v>6668.5360000000001</v>
      </c>
    </row>
    <row r="337" spans="8:9">
      <c r="H337" s="13">
        <v>3280.5929999999998</v>
      </c>
      <c r="I337" s="13">
        <v>9628.0139999999992</v>
      </c>
    </row>
    <row r="338" spans="8:9">
      <c r="H338" s="13">
        <v>5073.5469999999996</v>
      </c>
      <c r="I338" s="13">
        <v>8480.92</v>
      </c>
    </row>
    <row r="339" spans="8:9">
      <c r="H339" s="13">
        <v>4168.576</v>
      </c>
      <c r="I339" s="13">
        <v>7052.4660000000003</v>
      </c>
    </row>
    <row r="340" spans="8:9">
      <c r="H340" s="13">
        <v>2522.5369999999998</v>
      </c>
      <c r="I340" s="13">
        <v>4932.3490000000002</v>
      </c>
    </row>
    <row r="341" spans="8:9">
      <c r="H341" s="13">
        <v>4619.9759999999997</v>
      </c>
      <c r="I341" s="13">
        <v>9552.4809999999998</v>
      </c>
    </row>
    <row r="342" spans="8:9">
      <c r="H342" s="13">
        <v>4586.2219999999998</v>
      </c>
      <c r="I342" s="13">
        <v>7748.4269999999997</v>
      </c>
    </row>
    <row r="343" spans="8:9">
      <c r="H343" s="13">
        <v>3893.6210000000001</v>
      </c>
      <c r="I343" s="13">
        <v>7704.0510000000004</v>
      </c>
    </row>
    <row r="344" spans="8:9">
      <c r="H344" s="13">
        <v>2501.1219999999998</v>
      </c>
      <c r="I344" s="13">
        <v>7926.777</v>
      </c>
    </row>
    <row r="345" spans="8:9">
      <c r="H345" s="13">
        <v>4917.2889999999998</v>
      </c>
      <c r="I345" s="13">
        <v>5689.9170000000004</v>
      </c>
    </row>
    <row r="346" spans="8:9">
      <c r="H346" s="13">
        <v>7081.567</v>
      </c>
      <c r="I346" s="13">
        <v>4182.6580000000004</v>
      </c>
    </row>
    <row r="347" spans="8:9">
      <c r="H347" s="13">
        <v>5782.3490000000002</v>
      </c>
      <c r="I347" s="13">
        <v>2142.569</v>
      </c>
    </row>
    <row r="348" spans="8:9">
      <c r="H348" s="13">
        <v>3147.0259999999998</v>
      </c>
      <c r="I348" s="13">
        <v>5198.2190000000001</v>
      </c>
    </row>
    <row r="349" spans="8:9">
      <c r="H349" s="13">
        <v>5124.1779999999999</v>
      </c>
      <c r="I349" s="13">
        <v>6453.0929999999998</v>
      </c>
    </row>
    <row r="350" spans="8:9">
      <c r="H350" s="13">
        <v>5743.3379999999997</v>
      </c>
      <c r="I350" s="13">
        <v>5779.3580000000002</v>
      </c>
    </row>
    <row r="351" spans="8:9">
      <c r="H351" s="13">
        <v>7006.7349999999997</v>
      </c>
      <c r="I351" s="13">
        <v>5087.1360000000004</v>
      </c>
    </row>
    <row r="352" spans="8:9">
      <c r="H352" s="13">
        <v>4430.6000000000004</v>
      </c>
      <c r="I352" s="13">
        <v>3356.1759999999999</v>
      </c>
    </row>
    <row r="353" spans="8:9">
      <c r="H353" s="13">
        <v>2349.3389999999999</v>
      </c>
      <c r="I353" s="13">
        <v>8230.5769999999993</v>
      </c>
    </row>
    <row r="354" spans="8:9">
      <c r="H354" s="13">
        <v>4436</v>
      </c>
      <c r="I354" s="13">
        <v>4953.2449999999999</v>
      </c>
    </row>
    <row r="355" spans="8:9">
      <c r="H355" s="13">
        <v>3855.1880000000001</v>
      </c>
      <c r="I355" s="13">
        <v>5116.0870000000004</v>
      </c>
    </row>
    <row r="356" spans="8:9">
      <c r="H356" s="13">
        <v>2919</v>
      </c>
      <c r="I356" s="13">
        <v>4184.0360000000001</v>
      </c>
    </row>
    <row r="357" spans="8:9">
      <c r="H357" s="13">
        <v>3852.8</v>
      </c>
      <c r="I357" s="13">
        <v>1977.518</v>
      </c>
    </row>
    <row r="358" spans="8:9">
      <c r="H358" s="13">
        <v>5839.3119999999999</v>
      </c>
      <c r="I358" s="13">
        <v>4639.6030000000001</v>
      </c>
    </row>
    <row r="359" spans="8:9">
      <c r="H359" s="13">
        <v>3205.67</v>
      </c>
      <c r="I359" s="13">
        <v>4208.3770000000004</v>
      </c>
    </row>
    <row r="360" spans="8:9">
      <c r="H360" s="13">
        <v>3796.1819999999998</v>
      </c>
      <c r="I360" s="13">
        <v>6206.643</v>
      </c>
    </row>
    <row r="361" spans="8:9">
      <c r="H361" s="13">
        <v>3182.3530000000001</v>
      </c>
      <c r="I361" s="13">
        <v>2423.2139999999999</v>
      </c>
    </row>
    <row r="362" spans="8:9">
      <c r="H362" s="13">
        <v>4189.7529999999997</v>
      </c>
      <c r="I362" s="13">
        <v>3948.7020000000002</v>
      </c>
    </row>
    <row r="363" spans="8:9">
      <c r="H363" s="13">
        <v>5616.6130000000003</v>
      </c>
      <c r="I363" s="13">
        <v>5997.1109999999999</v>
      </c>
    </row>
    <row r="364" spans="8:9">
      <c r="H364" s="13">
        <v>5215.1440000000002</v>
      </c>
      <c r="I364" s="13">
        <v>7365.143</v>
      </c>
    </row>
    <row r="365" spans="8:9">
      <c r="H365" s="13">
        <v>2322.8939999999998</v>
      </c>
      <c r="I365" s="13">
        <v>2034.4090000000001</v>
      </c>
    </row>
    <row r="366" spans="8:9">
      <c r="H366" s="13">
        <v>6302.2160000000003</v>
      </c>
      <c r="I366" s="13">
        <v>5917.7860000000001</v>
      </c>
    </row>
    <row r="367" spans="8:9">
      <c r="H367" s="13">
        <v>4501.7</v>
      </c>
      <c r="I367" s="13">
        <v>3988.444</v>
      </c>
    </row>
    <row r="368" spans="8:9">
      <c r="H368" s="13">
        <v>7087.2030000000004</v>
      </c>
      <c r="I368" s="13">
        <v>4062.0990000000002</v>
      </c>
    </row>
    <row r="369" spans="8:9">
      <c r="H369" s="13">
        <v>2467.4870000000001</v>
      </c>
      <c r="I369" s="13">
        <v>2372.1880000000001</v>
      </c>
    </row>
    <row r="370" spans="8:9">
      <c r="H370" s="13">
        <v>4652.7209999999995</v>
      </c>
      <c r="I370" s="13">
        <v>4202.0919999999996</v>
      </c>
    </row>
    <row r="371" spans="8:9">
      <c r="H371" s="13">
        <v>5081.9170000000004</v>
      </c>
      <c r="I371" s="13">
        <v>4147.8819999999996</v>
      </c>
    </row>
    <row r="372" spans="8:9">
      <c r="H372" s="13">
        <v>6679.52</v>
      </c>
      <c r="I372" s="13">
        <v>5016.3329999999996</v>
      </c>
    </row>
    <row r="373" spans="8:9">
      <c r="H373" s="13">
        <v>3127</v>
      </c>
      <c r="I373" s="13">
        <v>2382.69</v>
      </c>
    </row>
    <row r="374" spans="8:9">
      <c r="H374" s="13">
        <v>5419.424</v>
      </c>
      <c r="I374" s="13">
        <v>5368.99</v>
      </c>
    </row>
    <row r="375" spans="8:9">
      <c r="H375" s="13">
        <v>6264.0119999999997</v>
      </c>
      <c r="I375" s="13">
        <v>5000.5060000000003</v>
      </c>
    </row>
    <row r="376" spans="8:9">
      <c r="H376" s="13">
        <v>7111.4610000000002</v>
      </c>
      <c r="I376" s="13">
        <v>3615.06</v>
      </c>
    </row>
    <row r="377" spans="8:9">
      <c r="H377" s="13">
        <v>2117.6320000000001</v>
      </c>
      <c r="I377" s="13">
        <v>2033.482</v>
      </c>
    </row>
    <row r="378" spans="8:9">
      <c r="H378" s="13">
        <v>3773.9169999999999</v>
      </c>
      <c r="I378" s="13">
        <v>4492.183</v>
      </c>
    </row>
    <row r="379" spans="8:9">
      <c r="H379" s="13">
        <v>4541.6210000000001</v>
      </c>
      <c r="I379" s="13">
        <v>3734.2869999999998</v>
      </c>
    </row>
    <row r="380" spans="8:9">
      <c r="H380" s="13">
        <v>7146.0110000000004</v>
      </c>
      <c r="I380" s="13">
        <v>4567.9930000000004</v>
      </c>
    </row>
    <row r="381" spans="8:9">
      <c r="H381" s="13">
        <v>2845.1889999999999</v>
      </c>
      <c r="I381" s="13">
        <v>3914.5120000000002</v>
      </c>
    </row>
    <row r="382" spans="8:9">
      <c r="H382" s="13">
        <v>5726.6670000000004</v>
      </c>
      <c r="I382" s="13">
        <v>2289.44</v>
      </c>
    </row>
    <row r="383" spans="8:9">
      <c r="H383" s="13">
        <v>7824.44</v>
      </c>
      <c r="I383" s="13">
        <v>4816.7479999999996</v>
      </c>
    </row>
    <row r="384" spans="8:9">
      <c r="H384" s="13">
        <v>5185.308</v>
      </c>
      <c r="I384" s="13">
        <v>3650.5329999999999</v>
      </c>
    </row>
    <row r="385" spans="8:9">
      <c r="H385" s="13">
        <v>4500.4809999999998</v>
      </c>
      <c r="I385" s="13">
        <v>2796.7069999999999</v>
      </c>
    </row>
    <row r="386" spans="8:9">
      <c r="H386" s="13">
        <v>5806.5929999999998</v>
      </c>
      <c r="I386" s="13">
        <v>1427.0419999999999</v>
      </c>
    </row>
    <row r="387" spans="8:9">
      <c r="H387" s="13">
        <v>5284.6559999999999</v>
      </c>
      <c r="I387" s="13">
        <v>4055.13</v>
      </c>
    </row>
    <row r="388" spans="8:9">
      <c r="H388" s="13">
        <v>5397.4759999999997</v>
      </c>
      <c r="I388" s="13">
        <v>2831.2080000000001</v>
      </c>
    </row>
    <row r="389" spans="8:9">
      <c r="H389" s="13">
        <v>5938.817</v>
      </c>
      <c r="I389" s="13">
        <v>3270.99</v>
      </c>
    </row>
    <row r="390" spans="8:9">
      <c r="H390" s="13">
        <v>4121.6000000000004</v>
      </c>
      <c r="I390" s="13">
        <v>2119.9189999999999</v>
      </c>
    </row>
    <row r="391" spans="8:9">
      <c r="H391" s="13">
        <v>3113.8980000000001</v>
      </c>
      <c r="I391" s="13">
        <v>3885.5630000000001</v>
      </c>
    </row>
    <row r="392" spans="8:9">
      <c r="H392" s="13">
        <v>7092.241</v>
      </c>
      <c r="I392" s="13">
        <v>3798.299</v>
      </c>
    </row>
    <row r="393" spans="8:9">
      <c r="H393" s="13">
        <v>4783.4889999999996</v>
      </c>
      <c r="I393" s="13">
        <v>2684.3870000000002</v>
      </c>
    </row>
    <row r="394" spans="8:9">
      <c r="H394" s="13">
        <v>6371.1670000000004</v>
      </c>
      <c r="I394" s="13">
        <v>4583.3509999999997</v>
      </c>
    </row>
    <row r="395" spans="8:9">
      <c r="H395" s="13">
        <v>4385.5860000000002</v>
      </c>
      <c r="I395" s="13">
        <v>1317.5820000000001</v>
      </c>
    </row>
    <row r="396" spans="8:9">
      <c r="H396" s="13">
        <v>2158</v>
      </c>
      <c r="I396" s="13">
        <v>3122.0929999999998</v>
      </c>
    </row>
    <row r="397" spans="8:9">
      <c r="H397" s="13">
        <v>4988.67</v>
      </c>
      <c r="I397" s="13">
        <v>3112.1660000000002</v>
      </c>
    </row>
    <row r="398" spans="8:9">
      <c r="H398" s="13">
        <v>4211.0330000000004</v>
      </c>
      <c r="I398" s="13">
        <v>2110.8330000000001</v>
      </c>
    </row>
    <row r="399" spans="8:9">
      <c r="H399" s="13">
        <v>6629.8890000000001</v>
      </c>
      <c r="I399" s="13">
        <v>3850.9639999999999</v>
      </c>
    </row>
    <row r="400" spans="8:9">
      <c r="H400" s="13">
        <v>4403.3389999999999</v>
      </c>
      <c r="I400" s="13">
        <v>4979.6880000000001</v>
      </c>
    </row>
    <row r="401" spans="8:9">
      <c r="H401" s="13">
        <v>2706.4180000000001</v>
      </c>
      <c r="I401" s="13">
        <v>5558.5119999999997</v>
      </c>
    </row>
    <row r="402" spans="8:9">
      <c r="H402" s="13">
        <v>6961.6019999999999</v>
      </c>
      <c r="I402" s="13">
        <v>1953.2</v>
      </c>
    </row>
    <row r="403" spans="8:9">
      <c r="H403" s="13">
        <v>5936.2190000000001</v>
      </c>
      <c r="I403" s="13">
        <v>4900.2539999999999</v>
      </c>
    </row>
    <row r="404" spans="8:9">
      <c r="H404" s="13">
        <v>3979.1959999999999</v>
      </c>
      <c r="I404" s="13">
        <v>3969.1860000000001</v>
      </c>
    </row>
    <row r="405" spans="8:9">
      <c r="H405" s="13">
        <v>6729.5479999999998</v>
      </c>
      <c r="I405" s="13">
        <v>4276.1970000000001</v>
      </c>
    </row>
    <row r="406" spans="8:9">
      <c r="H406" s="13">
        <v>2633</v>
      </c>
      <c r="I406" s="13">
        <v>2253.8530000000001</v>
      </c>
    </row>
    <row r="407" spans="8:9">
      <c r="H407" s="13">
        <v>5291.8639999999996</v>
      </c>
      <c r="I407" s="13">
        <v>3739.7179999999998</v>
      </c>
    </row>
    <row r="408" spans="8:9">
      <c r="H408" s="13">
        <v>5165.3559999999998</v>
      </c>
      <c r="I408" s="13">
        <v>4202.4620000000004</v>
      </c>
    </row>
    <row r="409" spans="8:9">
      <c r="H409" s="13">
        <v>5459.7439999999997</v>
      </c>
      <c r="I409" s="13">
        <v>4466.9520000000002</v>
      </c>
    </row>
    <row r="410" spans="8:9">
      <c r="H410" s="13">
        <v>2451.683</v>
      </c>
      <c r="I410" s="13">
        <v>2489.7809999999999</v>
      </c>
    </row>
    <row r="411" spans="8:9">
      <c r="H411" s="13">
        <v>4724.4380000000001</v>
      </c>
      <c r="I411" s="13">
        <v>4356.2420000000002</v>
      </c>
    </row>
    <row r="412" spans="8:9">
      <c r="H412" s="13">
        <v>3611.8679999999999</v>
      </c>
      <c r="I412" s="13">
        <v>4658.1719999999996</v>
      </c>
    </row>
    <row r="413" spans="8:9">
      <c r="H413" s="13">
        <v>7133.6670000000004</v>
      </c>
      <c r="I413" s="13">
        <v>5226.817</v>
      </c>
    </row>
    <row r="414" spans="8:9">
      <c r="H414" s="13">
        <v>2355.0700000000002</v>
      </c>
      <c r="I414" s="13">
        <v>4078.6869999999999</v>
      </c>
    </row>
    <row r="415" spans="8:9">
      <c r="H415" s="13">
        <v>6289.0379999999996</v>
      </c>
      <c r="I415" s="13">
        <v>2657.9580000000001</v>
      </c>
    </row>
    <row r="416" spans="8:9">
      <c r="H416" s="13">
        <v>5084.6210000000001</v>
      </c>
      <c r="I416" s="13">
        <v>4821.4579999999996</v>
      </c>
    </row>
    <row r="417" spans="8:9">
      <c r="H417" s="13">
        <v>4235.5039999999999</v>
      </c>
      <c r="I417" s="13">
        <v>4524.8819999999996</v>
      </c>
    </row>
    <row r="418" spans="8:9">
      <c r="H418" s="13">
        <v>2004.402</v>
      </c>
      <c r="I418" s="13">
        <v>4533.7020000000002</v>
      </c>
    </row>
    <row r="419" spans="8:9">
      <c r="H419" s="13">
        <v>5080.7690000000002</v>
      </c>
      <c r="I419" s="13">
        <v>4089.7020000000002</v>
      </c>
    </row>
    <row r="420" spans="8:9">
      <c r="H420" s="13">
        <v>3626.4870000000001</v>
      </c>
      <c r="I420" s="13">
        <v>1520.75</v>
      </c>
    </row>
    <row r="421" spans="8:9">
      <c r="H421" s="13">
        <v>5611.9319999999998</v>
      </c>
      <c r="I421" s="13">
        <v>3882.39</v>
      </c>
    </row>
    <row r="422" spans="8:9">
      <c r="H422" s="13">
        <v>2109.614</v>
      </c>
      <c r="I422" s="13">
        <v>5249.8270000000002</v>
      </c>
    </row>
    <row r="423" spans="8:9">
      <c r="H423" s="13">
        <v>4291.3580000000002</v>
      </c>
      <c r="I423" s="13">
        <v>3524.067</v>
      </c>
    </row>
    <row r="424" spans="8:9">
      <c r="H424" s="13">
        <v>4237.4750000000004</v>
      </c>
      <c r="I424" s="13">
        <v>2920.72</v>
      </c>
    </row>
    <row r="425" spans="8:9">
      <c r="H425" s="13">
        <v>4791.3370000000004</v>
      </c>
      <c r="I425" s="13">
        <v>3157.0590000000002</v>
      </c>
    </row>
    <row r="426" spans="8:9">
      <c r="H426" s="13">
        <v>2310.0880000000002</v>
      </c>
      <c r="I426" s="13">
        <v>2213.0189999999998</v>
      </c>
    </row>
    <row r="427" spans="8:9">
      <c r="H427" s="13">
        <v>4350.1819999999998</v>
      </c>
      <c r="I427" s="13">
        <v>3925.4520000000002</v>
      </c>
    </row>
    <row r="428" spans="8:9">
      <c r="H428" s="13">
        <v>4406.1030000000001</v>
      </c>
      <c r="I428" s="13">
        <v>3110.011</v>
      </c>
    </row>
    <row r="429" spans="8:9">
      <c r="H429" s="13">
        <v>6345.9769999999999</v>
      </c>
      <c r="I429" s="13">
        <v>2527.04</v>
      </c>
    </row>
    <row r="430" spans="8:9">
      <c r="H430" s="13">
        <v>4486.7120000000004</v>
      </c>
      <c r="I430" s="13">
        <v>1230.2529999999999</v>
      </c>
    </row>
    <row r="431" spans="8:9">
      <c r="H431" s="13">
        <v>1888.857</v>
      </c>
      <c r="I431" s="13">
        <v>2396.6610000000001</v>
      </c>
    </row>
    <row r="432" spans="8:9">
      <c r="H432" s="13">
        <v>4539.2730000000001</v>
      </c>
      <c r="I432" s="13">
        <v>2874.9119999999998</v>
      </c>
    </row>
    <row r="433" spans="8:9">
      <c r="H433" s="13">
        <v>7952.1629999999996</v>
      </c>
      <c r="I433" s="13">
        <v>2750.3429999999998</v>
      </c>
    </row>
    <row r="434" spans="8:9">
      <c r="H434" s="13">
        <v>5367.8509999999997</v>
      </c>
      <c r="I434" s="13">
        <v>2901.25</v>
      </c>
    </row>
    <row r="435" spans="8:9">
      <c r="H435" s="13">
        <v>2859.3580000000002</v>
      </c>
      <c r="I435" s="13">
        <v>2108.86</v>
      </c>
    </row>
    <row r="436" spans="8:9">
      <c r="H436" s="13">
        <v>5044.9480000000003</v>
      </c>
      <c r="I436" s="13">
        <v>2876.8789999999999</v>
      </c>
    </row>
    <row r="437" spans="8:9">
      <c r="H437" s="13">
        <v>5176.3540000000003</v>
      </c>
      <c r="I437" s="13">
        <v>2866.3580000000002</v>
      </c>
    </row>
    <row r="438" spans="8:9">
      <c r="H438" s="13">
        <v>5885.1530000000002</v>
      </c>
      <c r="I438" s="13">
        <v>2718.2359999999999</v>
      </c>
    </row>
    <row r="439" spans="8:9">
      <c r="H439" s="13">
        <v>4136.1819999999998</v>
      </c>
      <c r="I439" s="13">
        <v>2009.518</v>
      </c>
    </row>
    <row r="440" spans="8:9">
      <c r="H440" s="13">
        <v>2657.8429999999998</v>
      </c>
      <c r="I440" s="13">
        <v>2935.183</v>
      </c>
    </row>
    <row r="441" spans="8:9">
      <c r="H441" s="13">
        <v>6869.0559999999996</v>
      </c>
      <c r="I441" s="13">
        <v>2855.8020000000001</v>
      </c>
    </row>
    <row r="442" spans="8:9">
      <c r="H442" s="13">
        <v>6947</v>
      </c>
      <c r="I442" s="13">
        <v>2990.5360000000001</v>
      </c>
    </row>
    <row r="443" spans="8:9">
      <c r="H443" s="13">
        <v>3911.2449999999999</v>
      </c>
      <c r="I443" s="13">
        <v>1911.8589999999999</v>
      </c>
    </row>
    <row r="444" spans="8:9">
      <c r="H444" s="13">
        <v>6720.1459999999997</v>
      </c>
      <c r="I444" s="13">
        <v>3204.8850000000002</v>
      </c>
    </row>
    <row r="445" spans="8:9">
      <c r="H445" s="13">
        <v>2211.8409999999999</v>
      </c>
      <c r="I445" s="13">
        <v>2751.973</v>
      </c>
    </row>
    <row r="446" spans="8:9">
      <c r="H446" s="13">
        <v>5879.348</v>
      </c>
      <c r="I446" s="13">
        <v>2535.0360000000001</v>
      </c>
    </row>
    <row r="447" spans="8:9">
      <c r="H447" s="13">
        <v>7957.63</v>
      </c>
      <c r="I447" s="13">
        <v>2317.2779999999998</v>
      </c>
    </row>
    <row r="448" spans="8:9">
      <c r="H448" s="13">
        <v>5208.0159999999996</v>
      </c>
      <c r="I448" s="13">
        <v>2289.4839999999999</v>
      </c>
    </row>
    <row r="449" spans="8:9">
      <c r="H449" s="13">
        <v>3617.48</v>
      </c>
      <c r="I449" s="13">
        <v>2991.614</v>
      </c>
    </row>
    <row r="450" spans="8:9">
      <c r="H450" s="13">
        <v>4927.5640000000003</v>
      </c>
      <c r="I450" s="13">
        <v>3027.3629999999998</v>
      </c>
    </row>
    <row r="451" spans="8:9">
      <c r="H451" s="13">
        <v>6024.6989999999996</v>
      </c>
      <c r="I451" s="13">
        <v>1563.548</v>
      </c>
    </row>
    <row r="452" spans="8:9">
      <c r="H452" s="13">
        <v>6873.9809999999998</v>
      </c>
      <c r="I452" s="13">
        <v>2168.2449999999999</v>
      </c>
    </row>
    <row r="453" spans="8:9">
      <c r="H453" s="13">
        <v>3191.4940000000001</v>
      </c>
      <c r="I453" s="13">
        <v>2807.2020000000002</v>
      </c>
    </row>
    <row r="454" spans="8:9">
      <c r="H454" s="13">
        <v>7012.5529999999999</v>
      </c>
      <c r="I454" s="13">
        <v>2760.36</v>
      </c>
    </row>
    <row r="455" spans="8:9">
      <c r="H455" s="13">
        <v>5902.9059999999999</v>
      </c>
      <c r="I455" s="13">
        <v>1708.3409999999999</v>
      </c>
    </row>
    <row r="456" spans="8:9">
      <c r="H456" s="13">
        <v>5455.0309999999999</v>
      </c>
      <c r="I456" s="13">
        <v>2573.2640000000001</v>
      </c>
    </row>
    <row r="457" spans="8:9">
      <c r="H457" s="13">
        <v>3319.4380000000001</v>
      </c>
      <c r="I457" s="13">
        <v>2531.8510000000001</v>
      </c>
    </row>
    <row r="458" spans="8:9">
      <c r="H458" s="13">
        <v>6447.7860000000001</v>
      </c>
      <c r="I458" s="13">
        <v>2507.8209999999999</v>
      </c>
    </row>
    <row r="459" spans="8:9">
      <c r="H459" s="13">
        <v>4999.2190000000001</v>
      </c>
      <c r="I459" s="13">
        <v>2462.11</v>
      </c>
    </row>
    <row r="460" spans="8:9">
      <c r="H460" s="13">
        <v>8807.3829999999998</v>
      </c>
      <c r="I460" s="13">
        <v>1399.3969999999999</v>
      </c>
    </row>
    <row r="461" spans="8:9">
      <c r="H461" s="13">
        <v>3074.0169999999998</v>
      </c>
      <c r="I461" s="13">
        <v>2874.7649999999999</v>
      </c>
    </row>
    <row r="462" spans="8:9">
      <c r="H462" s="13">
        <v>4790.6930000000002</v>
      </c>
      <c r="I462" s="13">
        <v>4236.0889999999999</v>
      </c>
    </row>
    <row r="463" spans="8:9">
      <c r="H463" s="13">
        <v>4923.6559999999999</v>
      </c>
      <c r="I463" s="13">
        <v>2567.8780000000002</v>
      </c>
    </row>
    <row r="464" spans="8:9">
      <c r="H464" s="13">
        <v>4294.3090000000002</v>
      </c>
      <c r="I464" s="13">
        <v>4478.7629999999999</v>
      </c>
    </row>
    <row r="465" spans="8:9">
      <c r="H465" s="13">
        <v>3062.4679999999998</v>
      </c>
      <c r="I465" s="13">
        <v>5092.6639999999998</v>
      </c>
    </row>
    <row r="466" spans="8:9">
      <c r="H466" s="13">
        <v>6124.9409999999998</v>
      </c>
      <c r="I466" s="13">
        <v>4673.482</v>
      </c>
    </row>
    <row r="467" spans="8:9">
      <c r="H467" s="13">
        <v>5072.7690000000002</v>
      </c>
      <c r="I467" s="13">
        <v>6889.38</v>
      </c>
    </row>
    <row r="468" spans="8:9">
      <c r="H468" s="13">
        <v>5932.5039999999999</v>
      </c>
      <c r="I468" s="13">
        <v>2829.0320000000002</v>
      </c>
    </row>
    <row r="469" spans="8:9">
      <c r="H469" s="13">
        <v>3729.9059999999999</v>
      </c>
      <c r="I469" s="13">
        <v>4545.16</v>
      </c>
    </row>
    <row r="470" spans="8:9">
      <c r="H470" s="13">
        <v>1382.431</v>
      </c>
      <c r="I470" s="13">
        <v>7978.9589999999998</v>
      </c>
    </row>
    <row r="471" spans="8:9">
      <c r="H471" s="13">
        <v>4383.7129999999997</v>
      </c>
      <c r="I471" s="13">
        <v>5501.1549999999997</v>
      </c>
    </row>
    <row r="472" spans="8:9">
      <c r="H472" s="13">
        <v>7990.4470000000001</v>
      </c>
      <c r="I472" s="13">
        <v>2614.2890000000002</v>
      </c>
    </row>
    <row r="473" spans="8:9">
      <c r="H473" s="13">
        <v>4840.9440000000004</v>
      </c>
      <c r="I473" s="13">
        <v>5574.98</v>
      </c>
    </row>
    <row r="474" spans="8:9">
      <c r="H474" s="13">
        <v>2318.54</v>
      </c>
      <c r="I474" s="13">
        <v>4153.8559999999998</v>
      </c>
    </row>
    <row r="475" spans="8:9">
      <c r="H475" s="13">
        <v>5567.0410000000002</v>
      </c>
      <c r="I475" s="13">
        <v>5003.0150000000003</v>
      </c>
    </row>
    <row r="476" spans="8:9">
      <c r="H476" s="13">
        <v>5554.4480000000003</v>
      </c>
      <c r="I476" s="13">
        <v>2850.029</v>
      </c>
    </row>
    <row r="477" spans="8:9">
      <c r="H477" s="13">
        <v>6625.6859999999997</v>
      </c>
      <c r="I477" s="13">
        <v>3769.0509999999999</v>
      </c>
    </row>
    <row r="478" spans="8:9">
      <c r="H478" s="13">
        <v>4342.9589999999998</v>
      </c>
      <c r="I478" s="13">
        <v>4362.8639999999996</v>
      </c>
    </row>
    <row r="479" spans="8:9">
      <c r="H479" s="13">
        <v>2823.857</v>
      </c>
      <c r="I479" s="13">
        <v>6034.8580000000002</v>
      </c>
    </row>
    <row r="480" spans="8:9">
      <c r="H480" s="13">
        <v>5163.3109999999997</v>
      </c>
      <c r="I480" s="13">
        <v>1691.3</v>
      </c>
    </row>
    <row r="481" spans="8:9">
      <c r="H481" s="13">
        <v>5227.527</v>
      </c>
      <c r="I481" s="13">
        <v>6748.9030000000002</v>
      </c>
    </row>
    <row r="482" spans="8:9">
      <c r="H482" s="13">
        <v>4023.0430000000001</v>
      </c>
      <c r="I482" s="13">
        <v>5686.549</v>
      </c>
    </row>
    <row r="483" spans="8:9">
      <c r="H483" s="13">
        <v>5680.1279999999997</v>
      </c>
      <c r="I483" s="13">
        <v>6237.415</v>
      </c>
    </row>
    <row r="484" spans="8:9">
      <c r="H484" s="13">
        <v>3032.788</v>
      </c>
      <c r="I484" s="13">
        <v>2763.5239999999999</v>
      </c>
    </row>
    <row r="485" spans="8:9">
      <c r="H485" s="13">
        <v>5471.4369999999999</v>
      </c>
      <c r="I485" s="13">
        <v>6878.9560000000001</v>
      </c>
    </row>
    <row r="486" spans="8:9">
      <c r="H486" s="13">
        <v>4799.9250000000002</v>
      </c>
      <c r="I486" s="13">
        <v>6099.0529999999999</v>
      </c>
    </row>
    <row r="487" spans="8:9">
      <c r="H487" s="13">
        <v>5902.8919999999998</v>
      </c>
      <c r="I487" s="13">
        <v>6314.2759999999998</v>
      </c>
    </row>
    <row r="488" spans="8:9">
      <c r="H488" s="13">
        <v>2047.104</v>
      </c>
      <c r="I488" s="13">
        <v>3539.16</v>
      </c>
    </row>
    <row r="489" spans="8:9">
      <c r="H489" s="13">
        <v>5874.2079999999996</v>
      </c>
      <c r="I489" s="13">
        <v>7259.2039999999997</v>
      </c>
    </row>
    <row r="490" spans="8:9">
      <c r="H490" s="13">
        <v>5613.9679999999998</v>
      </c>
      <c r="I490" s="13">
        <v>5148.2740000000003</v>
      </c>
    </row>
    <row r="491" spans="8:9">
      <c r="H491" s="13">
        <v>6258.2579999999998</v>
      </c>
      <c r="I491" s="13">
        <v>6511.74</v>
      </c>
    </row>
    <row r="492" spans="8:9">
      <c r="H492" s="13">
        <v>2680.288</v>
      </c>
      <c r="I492" s="13">
        <v>4906.6750000000002</v>
      </c>
    </row>
    <row r="493" spans="8:9">
      <c r="H493" s="13">
        <v>4379.6840000000002</v>
      </c>
      <c r="I493" s="13">
        <v>2768.511</v>
      </c>
    </row>
    <row r="494" spans="8:9">
      <c r="H494" s="13">
        <v>4373.893</v>
      </c>
      <c r="I494" s="13">
        <v>6137.0540000000001</v>
      </c>
    </row>
    <row r="495" spans="8:9">
      <c r="H495" s="13">
        <v>4185.67</v>
      </c>
      <c r="I495" s="13">
        <v>6593.9170000000004</v>
      </c>
    </row>
    <row r="496" spans="8:9">
      <c r="H496" s="13">
        <v>2716.6030000000001</v>
      </c>
      <c r="I496" s="13">
        <v>4620.55</v>
      </c>
    </row>
    <row r="497" spans="8:9">
      <c r="H497" s="13">
        <v>4355.576</v>
      </c>
      <c r="I497" s="13">
        <v>3101.8380000000002</v>
      </c>
    </row>
    <row r="498" spans="8:9">
      <c r="H498" s="13">
        <v>4558.4049999999997</v>
      </c>
      <c r="I498" s="13">
        <v>6275.3010000000004</v>
      </c>
    </row>
    <row r="499" spans="8:9">
      <c r="H499" s="13">
        <v>6490.7529999999997</v>
      </c>
      <c r="I499" s="13">
        <v>6590.2169999999996</v>
      </c>
    </row>
    <row r="500" spans="8:9">
      <c r="H500" s="13">
        <v>2081.8850000000002</v>
      </c>
      <c r="I500" s="13">
        <v>5761.0349999999999</v>
      </c>
    </row>
    <row r="501" spans="8:9">
      <c r="H501" s="13">
        <v>4213.66</v>
      </c>
      <c r="I501" s="13">
        <v>4684.9040000000005</v>
      </c>
    </row>
    <row r="502" spans="8:9">
      <c r="H502" s="13">
        <v>5533.3329999999996</v>
      </c>
      <c r="I502" s="13">
        <v>2711.337</v>
      </c>
    </row>
    <row r="503" spans="8:9">
      <c r="H503" s="13">
        <v>4934.0839999999998</v>
      </c>
      <c r="I503" s="13">
        <v>6120.9840000000004</v>
      </c>
    </row>
    <row r="504" spans="8:9">
      <c r="H504" s="13">
        <v>2459.3539999999998</v>
      </c>
      <c r="I504" s="13">
        <v>5643.52</v>
      </c>
    </row>
    <row r="505" spans="8:9">
      <c r="H505" s="13">
        <v>2698.1170000000002</v>
      </c>
      <c r="I505" s="13">
        <v>4692.9790000000003</v>
      </c>
    </row>
    <row r="506" spans="8:9">
      <c r="H506" s="13">
        <v>3967.636</v>
      </c>
      <c r="I506" s="13">
        <v>6961.692</v>
      </c>
    </row>
    <row r="507" spans="8:9">
      <c r="H507" s="13">
        <v>5393.7979999999998</v>
      </c>
      <c r="I507" s="13">
        <v>3254.953</v>
      </c>
    </row>
    <row r="508" spans="8:9">
      <c r="H508" s="13">
        <v>4175.8919999999998</v>
      </c>
      <c r="I508" s="13">
        <v>5753.0339999999997</v>
      </c>
    </row>
    <row r="509" spans="8:9">
      <c r="H509" s="13">
        <v>2000.412</v>
      </c>
      <c r="I509" s="13">
        <v>3295.567</v>
      </c>
    </row>
    <row r="510" spans="8:9">
      <c r="H510" s="13">
        <v>4071.0790000000002</v>
      </c>
      <c r="I510" s="13">
        <v>2490.078</v>
      </c>
    </row>
    <row r="511" spans="8:9">
      <c r="H511" s="13">
        <v>6486.6949999999997</v>
      </c>
      <c r="I511" s="13">
        <v>5060.5569999999998</v>
      </c>
    </row>
    <row r="512" spans="8:9">
      <c r="H512" s="13">
        <v>5441.9780000000001</v>
      </c>
      <c r="I512" s="13">
        <v>6569.5349999999999</v>
      </c>
    </row>
    <row r="513" spans="8:9">
      <c r="H513" s="13">
        <v>3817.8539999999998</v>
      </c>
      <c r="I513" s="13">
        <v>5394.3119999999999</v>
      </c>
    </row>
    <row r="514" spans="8:9">
      <c r="H514" s="13">
        <v>6752.9380000000001</v>
      </c>
      <c r="I514" s="13">
        <v>7573.741</v>
      </c>
    </row>
    <row r="515" spans="8:9">
      <c r="H515" s="13">
        <v>6357.2749999999996</v>
      </c>
      <c r="I515" s="13">
        <v>3474.11</v>
      </c>
    </row>
    <row r="516" spans="8:9">
      <c r="H516" s="13">
        <v>7440.625</v>
      </c>
      <c r="I516" s="13">
        <v>6595.6109999999999</v>
      </c>
    </row>
    <row r="517" spans="8:9">
      <c r="H517" s="13">
        <v>4253.0519999999997</v>
      </c>
      <c r="I517" s="13">
        <v>5244.8069999999998</v>
      </c>
    </row>
    <row r="518" spans="8:9">
      <c r="H518" s="13">
        <v>7615.0749999999998</v>
      </c>
      <c r="I518" s="13">
        <v>4412.732</v>
      </c>
    </row>
    <row r="519" spans="8:9">
      <c r="H519" s="13">
        <v>6619.6450000000004</v>
      </c>
      <c r="I519" s="13">
        <v>2383.0990000000002</v>
      </c>
    </row>
    <row r="520" spans="8:9">
      <c r="H520" s="13">
        <v>4730.9709999999995</v>
      </c>
      <c r="I520" s="13">
        <v>5846.0929999999998</v>
      </c>
    </row>
    <row r="521" spans="8:9">
      <c r="H521" s="13">
        <v>3449.9569999999999</v>
      </c>
      <c r="I521" s="13">
        <v>4962.9369999999999</v>
      </c>
    </row>
    <row r="522" spans="8:9">
      <c r="H522" s="13">
        <v>5072.7479999999996</v>
      </c>
      <c r="I522" s="13">
        <v>6105.7629999999999</v>
      </c>
    </row>
    <row r="523" spans="8:9">
      <c r="H523" s="13">
        <v>5976.6019999999999</v>
      </c>
      <c r="I523" s="13">
        <v>3545.3420000000001</v>
      </c>
    </row>
    <row r="524" spans="8:9">
      <c r="H524" s="13">
        <v>7329.0969999999998</v>
      </c>
      <c r="I524" s="13">
        <v>5816.2150000000001</v>
      </c>
    </row>
    <row r="525" spans="8:9">
      <c r="H525" s="13">
        <v>3364.6709999999998</v>
      </c>
      <c r="I525" s="13">
        <v>5888.402</v>
      </c>
    </row>
    <row r="526" spans="8:9">
      <c r="H526" s="13">
        <v>4301.1679999999997</v>
      </c>
      <c r="I526" s="13">
        <v>5341.1109999999999</v>
      </c>
    </row>
    <row r="527" spans="8:9">
      <c r="H527" s="13">
        <v>4202.0460000000003</v>
      </c>
      <c r="I527" s="13">
        <v>2631.7069999999999</v>
      </c>
    </row>
    <row r="528" spans="8:9">
      <c r="H528" s="13">
        <v>5205.46</v>
      </c>
      <c r="I528" s="13">
        <v>4837.4740000000002</v>
      </c>
    </row>
    <row r="529" spans="8:9">
      <c r="H529" s="13">
        <v>2982.058</v>
      </c>
      <c r="I529" s="13">
        <v>3844.0940000000001</v>
      </c>
    </row>
    <row r="530" spans="8:9">
      <c r="H530" s="13">
        <v>6118.598</v>
      </c>
      <c r="I530" s="13">
        <v>5983.8760000000002</v>
      </c>
    </row>
    <row r="531" spans="8:9">
      <c r="H531" s="13">
        <v>5415.616</v>
      </c>
      <c r="I531" s="13">
        <v>5272.0789999999997</v>
      </c>
    </row>
    <row r="532" spans="8:9">
      <c r="H532" s="13">
        <v>5256.0169999999998</v>
      </c>
      <c r="I532" s="13">
        <v>1877.164</v>
      </c>
    </row>
    <row r="533" spans="8:9">
      <c r="H533" s="13">
        <v>3303.4639999999999</v>
      </c>
      <c r="I533" s="13">
        <v>4437.9570000000003</v>
      </c>
    </row>
    <row r="534" spans="8:9">
      <c r="H534" s="13">
        <v>7443.7539999999999</v>
      </c>
      <c r="I534" s="13">
        <v>6640.1540000000005</v>
      </c>
    </row>
    <row r="535" spans="8:9">
      <c r="H535" s="13">
        <v>5086.9210000000003</v>
      </c>
      <c r="I535" s="13">
        <v>3716.7289999999998</v>
      </c>
    </row>
    <row r="536" spans="8:9">
      <c r="H536" s="13">
        <v>6196.473</v>
      </c>
      <c r="I536" s="13">
        <v>2243.4949999999999</v>
      </c>
    </row>
    <row r="537" spans="8:9">
      <c r="H537" s="13">
        <v>3508.14</v>
      </c>
      <c r="I537" s="13">
        <v>6020.73</v>
      </c>
    </row>
    <row r="538" spans="8:9">
      <c r="H538" s="13">
        <v>4871.375</v>
      </c>
      <c r="I538" s="13">
        <v>6573.0060000000003</v>
      </c>
    </row>
    <row r="539" spans="8:9">
      <c r="H539" s="13">
        <v>5690.0249999999996</v>
      </c>
      <c r="I539" s="13">
        <v>6575.6859999999997</v>
      </c>
    </row>
    <row r="540" spans="8:9">
      <c r="H540" s="13">
        <v>6297.1009999999997</v>
      </c>
      <c r="I540" s="13">
        <v>4104.826</v>
      </c>
    </row>
    <row r="541" spans="8:9">
      <c r="H541" s="13">
        <v>8081.06</v>
      </c>
      <c r="I541" s="13">
        <v>2993.1289999999999</v>
      </c>
    </row>
    <row r="542" spans="8:9">
      <c r="H542" s="13">
        <v>1792.444</v>
      </c>
      <c r="I542" s="13">
        <v>5299.4830000000002</v>
      </c>
    </row>
    <row r="543" spans="8:9">
      <c r="H543" s="13">
        <v>4588.6450000000004</v>
      </c>
      <c r="I543" s="13">
        <v>5765.5870000000004</v>
      </c>
    </row>
    <row r="544" spans="8:9">
      <c r="H544" s="13">
        <v>3261.3629999999998</v>
      </c>
      <c r="I544" s="13">
        <v>4485.4290000000001</v>
      </c>
    </row>
    <row r="545" spans="8:9">
      <c r="H545" s="13">
        <v>5225.7790000000005</v>
      </c>
      <c r="I545" s="13">
        <v>5622.7759999999998</v>
      </c>
    </row>
    <row r="546" spans="8:9">
      <c r="H546" s="13">
        <v>4300.4219999999996</v>
      </c>
      <c r="I546" s="13">
        <v>2263.1080000000002</v>
      </c>
    </row>
    <row r="547" spans="8:9">
      <c r="H547" s="13">
        <v>3585.404</v>
      </c>
      <c r="I547" s="13">
        <v>5352.4859999999999</v>
      </c>
    </row>
    <row r="548" spans="8:9">
      <c r="H548" s="13">
        <v>4882.2920000000004</v>
      </c>
      <c r="I548" s="13">
        <v>4274.9430000000002</v>
      </c>
    </row>
    <row r="549" spans="8:9">
      <c r="H549" s="13">
        <v>8855.1640000000007</v>
      </c>
      <c r="I549" s="13">
        <v>4091.654</v>
      </c>
    </row>
    <row r="550" spans="8:9">
      <c r="H550" s="13">
        <v>7902.4269999999997</v>
      </c>
      <c r="I550" s="13">
        <v>2526.5839999999998</v>
      </c>
    </row>
    <row r="551" spans="8:9">
      <c r="H551" s="13">
        <v>9738.2659999999996</v>
      </c>
      <c r="I551" s="13">
        <v>5306.3280000000004</v>
      </c>
    </row>
    <row r="552" spans="8:9">
      <c r="H552" s="13">
        <v>6767.1559999999999</v>
      </c>
      <c r="I552" s="13">
        <v>4950.7039999999997</v>
      </c>
    </row>
    <row r="553" spans="8:9">
      <c r="H553" s="13">
        <v>5967.7470000000003</v>
      </c>
      <c r="I553" s="13">
        <v>6823.0330000000004</v>
      </c>
    </row>
    <row r="554" spans="8:9">
      <c r="H554" s="13">
        <v>3440.9810000000002</v>
      </c>
      <c r="I554" s="13">
        <v>3430.8969999999999</v>
      </c>
    </row>
    <row r="555" spans="8:9">
      <c r="H555" s="13">
        <v>7812.8860000000004</v>
      </c>
      <c r="I555" s="13">
        <v>5796.6289999999999</v>
      </c>
    </row>
    <row r="556" spans="8:9">
      <c r="H556" s="13">
        <v>5006.5730000000003</v>
      </c>
      <c r="I556" s="13">
        <v>6872.5889999999999</v>
      </c>
    </row>
    <row r="557" spans="8:9">
      <c r="H557" s="13">
        <v>5713.1589999999997</v>
      </c>
      <c r="I557" s="13">
        <v>4746.799</v>
      </c>
    </row>
    <row r="558" spans="8:9">
      <c r="H558" s="13">
        <v>2201.25</v>
      </c>
      <c r="I558" s="13">
        <v>2536.2779999999998</v>
      </c>
    </row>
    <row r="559" spans="8:9">
      <c r="H559" s="13">
        <v>6356.78</v>
      </c>
      <c r="I559" s="13">
        <v>4260.5389999999998</v>
      </c>
    </row>
    <row r="560" spans="8:9">
      <c r="H560" s="13">
        <v>7547.8280000000004</v>
      </c>
      <c r="I560" s="13">
        <v>3829.0520000000001</v>
      </c>
    </row>
    <row r="561" spans="8:9">
      <c r="H561" s="13">
        <v>4026.518</v>
      </c>
      <c r="I561" s="13">
        <v>7058.4359999999997</v>
      </c>
    </row>
    <row r="562" spans="8:9">
      <c r="H562" s="13">
        <v>1550.3330000000001</v>
      </c>
      <c r="I562" s="13">
        <v>2251.4209999999998</v>
      </c>
    </row>
    <row r="563" spans="8:9">
      <c r="H563" s="13">
        <v>5961.35</v>
      </c>
      <c r="I563" s="13">
        <v>4834.4960000000001</v>
      </c>
    </row>
    <row r="564" spans="8:9">
      <c r="H564" s="13">
        <v>3946.473</v>
      </c>
      <c r="I564" s="13">
        <v>4255.7610000000004</v>
      </c>
    </row>
    <row r="565" spans="8:9">
      <c r="H565" s="13">
        <v>2142.4290000000001</v>
      </c>
      <c r="I565" s="13">
        <v>3490.6729999999998</v>
      </c>
    </row>
    <row r="566" spans="8:9">
      <c r="H566" s="13">
        <v>6610.3969999999999</v>
      </c>
      <c r="I566" s="13">
        <v>2248.5250000000001</v>
      </c>
    </row>
    <row r="567" spans="8:9">
      <c r="H567" s="13">
        <v>5339.8130000000001</v>
      </c>
      <c r="I567" s="13">
        <v>4667.7179999999998</v>
      </c>
    </row>
    <row r="568" spans="8:9">
      <c r="H568" s="13">
        <v>7041.0770000000002</v>
      </c>
      <c r="I568" s="13">
        <v>4141.5429999999997</v>
      </c>
    </row>
    <row r="569" spans="8:9">
      <c r="H569" s="13">
        <v>1472.2860000000001</v>
      </c>
      <c r="I569" s="13">
        <v>5577.5590000000002</v>
      </c>
    </row>
    <row r="570" spans="8:9">
      <c r="H570" s="13">
        <v>5924.1059999999998</v>
      </c>
      <c r="I570" s="13">
        <v>5391.6059999999998</v>
      </c>
    </row>
    <row r="571" spans="8:9">
      <c r="H571" s="13">
        <v>4253.6710000000003</v>
      </c>
      <c r="I571" s="13">
        <v>1642.298</v>
      </c>
    </row>
    <row r="572" spans="8:9">
      <c r="H572" s="13">
        <v>5309.2359999999999</v>
      </c>
      <c r="I572" s="13">
        <v>5216.1890000000003</v>
      </c>
    </row>
    <row r="573" spans="8:9">
      <c r="H573" s="13">
        <v>4052.5810000000001</v>
      </c>
      <c r="I573" s="13">
        <v>6651.2179999999998</v>
      </c>
    </row>
    <row r="574" spans="8:9">
      <c r="H574" s="13">
        <v>2614.6320000000001</v>
      </c>
      <c r="I574" s="13">
        <v>4432.085</v>
      </c>
    </row>
    <row r="575" spans="8:9">
      <c r="H575" s="13">
        <v>4904.3010000000004</v>
      </c>
      <c r="I575" s="13">
        <v>2377.8739999999998</v>
      </c>
    </row>
    <row r="576" spans="8:9">
      <c r="H576" s="13">
        <v>4130.7299999999996</v>
      </c>
      <c r="I576" s="13">
        <v>4855.2969999999996</v>
      </c>
    </row>
    <row r="577" spans="8:9">
      <c r="H577" s="13">
        <v>2524.9180000000001</v>
      </c>
      <c r="I577" s="13">
        <v>5263.2160000000003</v>
      </c>
    </row>
    <row r="578" spans="8:9">
      <c r="H578" s="13">
        <v>5847.4459999999999</v>
      </c>
      <c r="I578" s="13">
        <v>5020.7389999999996</v>
      </c>
    </row>
    <row r="579" spans="8:9">
      <c r="H579" s="13">
        <v>5632.0640000000003</v>
      </c>
      <c r="I579" s="13">
        <v>3882.3510000000001</v>
      </c>
    </row>
    <row r="580" spans="8:9">
      <c r="H580" s="13">
        <v>5641.817</v>
      </c>
      <c r="I580" s="13">
        <v>2740.9459999999999</v>
      </c>
    </row>
    <row r="581" spans="8:9">
      <c r="H581" s="13">
        <v>5029.7290000000003</v>
      </c>
      <c r="I581" s="13">
        <v>4013.37</v>
      </c>
    </row>
    <row r="582" spans="8:9">
      <c r="H582" s="13">
        <v>2253.585</v>
      </c>
      <c r="I582" s="13">
        <v>5658.6719999999996</v>
      </c>
    </row>
    <row r="583" spans="8:9">
      <c r="H583" s="13">
        <v>5815.5290000000005</v>
      </c>
      <c r="I583" s="13">
        <v>3575.7269999999999</v>
      </c>
    </row>
    <row r="584" spans="8:9">
      <c r="H584" s="13">
        <v>4520.018</v>
      </c>
      <c r="I584" s="13">
        <v>4565.5810000000001</v>
      </c>
    </row>
    <row r="585" spans="8:9">
      <c r="H585" s="13">
        <v>5467.692</v>
      </c>
      <c r="I585" s="13">
        <v>2177.3679999999999</v>
      </c>
    </row>
    <row r="586" spans="8:9">
      <c r="H586" s="13">
        <v>2196.14</v>
      </c>
      <c r="I586" s="13">
        <v>4800.2669999999998</v>
      </c>
    </row>
    <row r="587" spans="8:9">
      <c r="H587" s="13">
        <v>4715.0290000000005</v>
      </c>
      <c r="I587" s="13">
        <v>4349.9830000000002</v>
      </c>
    </row>
    <row r="588" spans="8:9">
      <c r="H588" s="13">
        <v>4250.2730000000001</v>
      </c>
      <c r="I588" s="13">
        <v>3638.9549999999999</v>
      </c>
    </row>
    <row r="589" spans="8:9">
      <c r="H589" s="13">
        <v>2109.8879999999999</v>
      </c>
      <c r="I589" s="13">
        <v>2747.9609999999998</v>
      </c>
    </row>
    <row r="590" spans="8:9">
      <c r="H590" s="13">
        <v>1758.4670000000001</v>
      </c>
      <c r="I590" s="13">
        <v>4331.9840000000004</v>
      </c>
    </row>
    <row r="591" spans="8:9">
      <c r="H591" s="13">
        <v>3629.61</v>
      </c>
      <c r="I591" s="13">
        <v>3960.9430000000002</v>
      </c>
    </row>
    <row r="592" spans="8:9">
      <c r="H592" s="13">
        <v>2245.9569999999999</v>
      </c>
      <c r="I592" s="13">
        <v>4825.277</v>
      </c>
    </row>
    <row r="593" spans="8:9">
      <c r="H593" s="13">
        <v>2437.8330000000001</v>
      </c>
      <c r="I593" s="13">
        <v>2723.2109999999998</v>
      </c>
    </row>
    <row r="594" spans="8:9">
      <c r="H594" s="13">
        <v>1299.895</v>
      </c>
      <c r="I594" s="13">
        <v>3655.35</v>
      </c>
    </row>
    <row r="595" spans="8:9">
      <c r="H595" s="13">
        <v>2943.0219999999999</v>
      </c>
      <c r="I595" s="13">
        <v>4873.2020000000002</v>
      </c>
    </row>
    <row r="596" spans="8:9">
      <c r="H596" s="13">
        <v>3007.627</v>
      </c>
      <c r="I596" s="13">
        <v>4038.5880000000002</v>
      </c>
    </row>
    <row r="597" spans="8:9">
      <c r="H597" s="13">
        <v>2809.48</v>
      </c>
      <c r="I597" s="13">
        <v>1809.424</v>
      </c>
    </row>
    <row r="598" spans="8:9">
      <c r="H598" s="13">
        <v>4095.4650000000001</v>
      </c>
      <c r="I598" s="13">
        <v>4884.5029999999997</v>
      </c>
    </row>
    <row r="599" spans="8:9">
      <c r="H599" s="13">
        <v>1247.492</v>
      </c>
      <c r="I599" s="13">
        <v>3925.7130000000002</v>
      </c>
    </row>
    <row r="600" spans="8:9">
      <c r="H600" s="13">
        <v>2643.5369999999998</v>
      </c>
      <c r="I600" s="13">
        <v>5200.0810000000001</v>
      </c>
    </row>
    <row r="601" spans="8:9">
      <c r="H601" s="13">
        <v>3005.9389999999999</v>
      </c>
      <c r="I601" s="13">
        <v>2752.5390000000002</v>
      </c>
    </row>
    <row r="602" spans="8:9">
      <c r="H602" s="13">
        <v>887.59</v>
      </c>
      <c r="I602" s="13">
        <v>3538.8209999999999</v>
      </c>
    </row>
    <row r="603" spans="8:9">
      <c r="H603" s="13">
        <v>2287.4090000000001</v>
      </c>
      <c r="I603" s="13">
        <v>4474.357</v>
      </c>
    </row>
    <row r="604" spans="8:9">
      <c r="H604" s="13">
        <v>2247.2260000000001</v>
      </c>
      <c r="I604" s="13">
        <v>4085.942</v>
      </c>
    </row>
    <row r="605" spans="8:9">
      <c r="H605" s="13">
        <v>2481.0819999999999</v>
      </c>
      <c r="I605" s="13">
        <v>1944.5</v>
      </c>
    </row>
    <row r="606" spans="8:9">
      <c r="H606" s="13">
        <v>1214.0830000000001</v>
      </c>
      <c r="I606" s="13">
        <v>3451.904</v>
      </c>
    </row>
    <row r="607" spans="8:9">
      <c r="H607" s="13">
        <v>1945.85</v>
      </c>
      <c r="I607" s="13">
        <v>3149.0819999999999</v>
      </c>
    </row>
    <row r="608" spans="8:9">
      <c r="H608" s="13">
        <v>1982.356</v>
      </c>
      <c r="I608" s="13">
        <v>4374.4880000000003</v>
      </c>
    </row>
    <row r="609" spans="8:9">
      <c r="H609" s="13">
        <v>2088.4830000000002</v>
      </c>
      <c r="I609" s="13">
        <v>3373.9459999999999</v>
      </c>
    </row>
    <row r="610" spans="8:9">
      <c r="H610" s="13">
        <v>692.14099999999996</v>
      </c>
      <c r="I610" s="13">
        <v>1683.375</v>
      </c>
    </row>
    <row r="611" spans="8:9">
      <c r="H611" s="13">
        <v>1697.7170000000001</v>
      </c>
      <c r="I611" s="13">
        <v>3021.6950000000002</v>
      </c>
    </row>
    <row r="612" spans="8:9">
      <c r="H612" s="13">
        <v>1434.2929999999999</v>
      </c>
    </row>
    <row r="613" spans="8:9">
      <c r="H613" s="13">
        <v>1610.5</v>
      </c>
    </row>
    <row r="614" spans="8:9">
      <c r="H614" s="13">
        <v>620.52099999999996</v>
      </c>
    </row>
    <row r="615" spans="8:9">
      <c r="H615" s="13">
        <v>1781.393</v>
      </c>
    </row>
    <row r="616" spans="8:9">
      <c r="H616" s="13">
        <v>1256.827</v>
      </c>
    </row>
    <row r="617" spans="8:9">
      <c r="H617" s="13">
        <v>1614.0239999999999</v>
      </c>
    </row>
    <row r="618" spans="8:9">
      <c r="H618" s="13">
        <v>2176.9319999999998</v>
      </c>
    </row>
    <row r="619" spans="8:9">
      <c r="H619" s="13">
        <v>898.38800000000003</v>
      </c>
    </row>
    <row r="620" spans="8:9">
      <c r="H620" s="13">
        <v>1988.354</v>
      </c>
    </row>
    <row r="621" spans="8:9">
      <c r="H621" s="13">
        <v>2529.7939999999999</v>
      </c>
    </row>
    <row r="622" spans="8:9">
      <c r="H622" s="13">
        <v>3127.8270000000002</v>
      </c>
    </row>
    <row r="623" spans="8:9">
      <c r="H623" s="13">
        <v>2932.1039999999998</v>
      </c>
    </row>
    <row r="624" spans="8:9">
      <c r="H624" s="13">
        <v>1505.835</v>
      </c>
    </row>
    <row r="625" spans="8:8">
      <c r="H625" s="13">
        <v>3147.42</v>
      </c>
    </row>
    <row r="626" spans="8:8">
      <c r="H626" s="13">
        <v>4243.5789999999997</v>
      </c>
    </row>
    <row r="627" spans="8:8">
      <c r="H627" s="13">
        <v>3958.91</v>
      </c>
    </row>
    <row r="628" spans="8:8">
      <c r="H628" s="13">
        <v>3037.2620000000002</v>
      </c>
    </row>
    <row r="629" spans="8:8">
      <c r="H629" s="13">
        <v>1775.307</v>
      </c>
    </row>
    <row r="630" spans="8:8">
      <c r="H630" s="13">
        <v>3439.7620000000002</v>
      </c>
    </row>
    <row r="631" spans="8:8">
      <c r="H631" s="13">
        <v>3206.25</v>
      </c>
    </row>
    <row r="632" spans="8:8">
      <c r="H632" s="13">
        <v>3260.5479999999998</v>
      </c>
    </row>
    <row r="633" spans="8:8">
      <c r="H633" s="13">
        <v>3084.8670000000002</v>
      </c>
    </row>
    <row r="634" spans="8:8">
      <c r="H634" s="13">
        <v>3155.527</v>
      </c>
    </row>
    <row r="635" spans="8:8">
      <c r="H635" s="13">
        <v>4435.8379999999997</v>
      </c>
    </row>
    <row r="636" spans="8:8">
      <c r="H636" s="13">
        <v>3516.652</v>
      </c>
    </row>
    <row r="637" spans="8:8">
      <c r="H637" s="13">
        <v>1242.0340000000001</v>
      </c>
    </row>
    <row r="638" spans="8:8">
      <c r="H638" s="13">
        <v>3523.8119999999999</v>
      </c>
    </row>
    <row r="639" spans="8:8">
      <c r="H639" s="13">
        <v>1066.578</v>
      </c>
    </row>
    <row r="640" spans="8:8">
      <c r="H640" s="13">
        <v>2719.9169999999999</v>
      </c>
    </row>
    <row r="641" spans="8:8">
      <c r="H641" s="13">
        <v>4193.5659999999998</v>
      </c>
    </row>
    <row r="642" spans="8:8">
      <c r="H642" s="13">
        <v>1781.924</v>
      </c>
    </row>
    <row r="643" spans="8:8">
      <c r="H643" s="13">
        <v>3449.2840000000001</v>
      </c>
    </row>
    <row r="644" spans="8:8">
      <c r="H644" s="13">
        <v>3688.1930000000002</v>
      </c>
    </row>
    <row r="645" spans="8:8">
      <c r="H645" s="13">
        <v>2694.587</v>
      </c>
    </row>
    <row r="646" spans="8:8">
      <c r="H646" s="13">
        <v>1345.4159999999999</v>
      </c>
    </row>
    <row r="647" spans="8:8">
      <c r="H647" s="13">
        <v>2916.8449999999998</v>
      </c>
    </row>
    <row r="648" spans="8:8">
      <c r="H648" s="13">
        <v>3037.1869999999999</v>
      </c>
    </row>
    <row r="649" spans="8:8">
      <c r="H649" s="13">
        <v>4492.1440000000002</v>
      </c>
    </row>
    <row r="650" spans="8:8">
      <c r="H650" s="13">
        <v>1333.8330000000001</v>
      </c>
    </row>
    <row r="651" spans="8:8">
      <c r="H651" s="13">
        <v>757.08699999999999</v>
      </c>
    </row>
    <row r="652" spans="8:8">
      <c r="H652" s="13">
        <v>2997.6640000000002</v>
      </c>
    </row>
    <row r="653" spans="8:8">
      <c r="H653" s="13">
        <v>1798.6469999999999</v>
      </c>
    </row>
    <row r="654" spans="8:8">
      <c r="H654" s="13">
        <v>3386.473</v>
      </c>
    </row>
    <row r="655" spans="8:8">
      <c r="H655" s="13">
        <v>1436.8430000000001</v>
      </c>
    </row>
    <row r="656" spans="8:8">
      <c r="H656" s="13">
        <v>3842.864</v>
      </c>
    </row>
    <row r="657" spans="8:8">
      <c r="H657" s="13">
        <v>1152.383</v>
      </c>
    </row>
    <row r="658" spans="8:8">
      <c r="H658" s="13">
        <v>2799.6179999999999</v>
      </c>
    </row>
    <row r="659" spans="8:8">
      <c r="H659" s="13">
        <v>2633.5070000000001</v>
      </c>
    </row>
    <row r="660" spans="8:8">
      <c r="H660" s="13">
        <v>2262.4319999999998</v>
      </c>
    </row>
    <row r="661" spans="8:8">
      <c r="H661" s="13">
        <v>1370.1089999999999</v>
      </c>
    </row>
    <row r="662" spans="8:8">
      <c r="H662" s="13">
        <v>721.87300000000005</v>
      </c>
    </row>
    <row r="663" spans="8:8">
      <c r="H663" s="13">
        <v>2835.922</v>
      </c>
    </row>
    <row r="664" spans="8:8">
      <c r="H664" s="13">
        <v>3297.915</v>
      </c>
    </row>
    <row r="665" spans="8:8">
      <c r="H665" s="13">
        <v>2692.9749999999999</v>
      </c>
    </row>
    <row r="666" spans="8:8">
      <c r="H666" s="13">
        <v>8984.848</v>
      </c>
    </row>
    <row r="667" spans="8:8">
      <c r="H667" s="13">
        <v>6402.5469999999996</v>
      </c>
    </row>
    <row r="668" spans="8:8">
      <c r="H668" s="13">
        <v>3167.7730000000001</v>
      </c>
    </row>
    <row r="669" spans="8:8">
      <c r="H669" s="13">
        <v>4881.5889999999999</v>
      </c>
    </row>
    <row r="670" spans="8:8">
      <c r="H670" s="13">
        <v>5856.3909999999996</v>
      </c>
    </row>
    <row r="671" spans="8:8">
      <c r="H671" s="13">
        <v>7873.433</v>
      </c>
    </row>
    <row r="672" spans="8:8">
      <c r="H672" s="13">
        <v>5496.44</v>
      </c>
    </row>
    <row r="673" spans="8:8">
      <c r="H673" s="13">
        <v>2701.1370000000002</v>
      </c>
    </row>
    <row r="674" spans="8:8">
      <c r="H674" s="13">
        <v>3363.9250000000002</v>
      </c>
    </row>
    <row r="675" spans="8:8">
      <c r="H675" s="13">
        <v>6521.9830000000002</v>
      </c>
    </row>
    <row r="676" spans="8:8">
      <c r="H676" s="13">
        <v>6279.5919999999996</v>
      </c>
    </row>
    <row r="677" spans="8:8">
      <c r="H677" s="13">
        <v>5914.4520000000002</v>
      </c>
    </row>
    <row r="678" spans="8:8">
      <c r="H678" s="13">
        <v>3505.3490000000002</v>
      </c>
    </row>
    <row r="679" spans="8:8">
      <c r="H679" s="13">
        <v>6107.8720000000003</v>
      </c>
    </row>
    <row r="680" spans="8:8">
      <c r="H680" s="13">
        <v>5365.2070000000003</v>
      </c>
    </row>
    <row r="681" spans="8:8">
      <c r="H681" s="13">
        <v>2820.1329999999998</v>
      </c>
    </row>
    <row r="682" spans="8:8">
      <c r="H682" s="13">
        <v>5020.1880000000001</v>
      </c>
    </row>
    <row r="683" spans="8:8">
      <c r="H683" s="13">
        <v>6013.3879999999999</v>
      </c>
    </row>
    <row r="684" spans="8:8">
      <c r="H684" s="13">
        <v>4805.5039999999999</v>
      </c>
    </row>
    <row r="685" spans="8:8">
      <c r="H685" s="13">
        <v>5954.0659999999998</v>
      </c>
    </row>
    <row r="686" spans="8:8">
      <c r="H686" s="13">
        <v>3465.7</v>
      </c>
    </row>
    <row r="687" spans="8:8">
      <c r="H687" s="13">
        <v>3598.6990000000001</v>
      </c>
    </row>
    <row r="688" spans="8:8">
      <c r="H688" s="13">
        <v>5016.1660000000002</v>
      </c>
    </row>
    <row r="689" spans="8:8">
      <c r="H689" s="13">
        <v>2140.0549999999998</v>
      </c>
    </row>
    <row r="690" spans="8:8">
      <c r="H690" s="13">
        <v>5046.6880000000001</v>
      </c>
    </row>
    <row r="691" spans="8:8">
      <c r="H691" s="13">
        <v>4443.8810000000003</v>
      </c>
    </row>
    <row r="692" spans="8:8">
      <c r="H692" s="13">
        <v>4528.32</v>
      </c>
    </row>
    <row r="693" spans="8:8">
      <c r="H693" s="13">
        <v>2813.9079999999999</v>
      </c>
    </row>
    <row r="694" spans="8:8">
      <c r="H694" s="13">
        <v>4992.9089999999997</v>
      </c>
    </row>
    <row r="695" spans="8:8">
      <c r="H695" s="13">
        <v>6703.19</v>
      </c>
    </row>
    <row r="696" spans="8:8">
      <c r="H696" s="13">
        <v>5775.7659999999996</v>
      </c>
    </row>
    <row r="697" spans="8:8">
      <c r="H697" s="13">
        <v>3498</v>
      </c>
    </row>
    <row r="698" spans="8:8">
      <c r="H698" s="13">
        <v>6193.9620000000004</v>
      </c>
    </row>
    <row r="699" spans="8:8">
      <c r="H699" s="13">
        <v>4264.393</v>
      </c>
    </row>
    <row r="700" spans="8:8">
      <c r="H700" s="13">
        <v>4299.259</v>
      </c>
    </row>
    <row r="701" spans="8:8">
      <c r="H701" s="13">
        <v>2657.328</v>
      </c>
    </row>
    <row r="702" spans="8:8">
      <c r="H702" s="13">
        <v>3597.6260000000002</v>
      </c>
    </row>
    <row r="703" spans="8:8">
      <c r="H703" s="13">
        <v>4665.9579999999996</v>
      </c>
    </row>
    <row r="704" spans="8:8">
      <c r="H704" s="13">
        <v>7716.0420000000004</v>
      </c>
    </row>
    <row r="705" spans="8:8">
      <c r="H705" s="13">
        <v>4768.5169999999998</v>
      </c>
    </row>
    <row r="706" spans="8:8">
      <c r="H706" s="13">
        <v>2669.1219999999998</v>
      </c>
    </row>
    <row r="707" spans="8:8">
      <c r="H707" s="13">
        <v>5472.0870000000004</v>
      </c>
    </row>
    <row r="708" spans="8:8">
      <c r="H708" s="13">
        <v>6560.576</v>
      </c>
    </row>
    <row r="709" spans="8:8">
      <c r="H709" s="13">
        <v>6251.4449999999997</v>
      </c>
    </row>
    <row r="710" spans="8:8">
      <c r="H710" s="13">
        <v>4849.9359999999997</v>
      </c>
    </row>
    <row r="711" spans="8:8">
      <c r="H711" s="13">
        <v>2110.944</v>
      </c>
    </row>
    <row r="712" spans="8:8">
      <c r="H712" s="13">
        <v>4899.0429999999997</v>
      </c>
    </row>
    <row r="713" spans="8:8">
      <c r="H713" s="13">
        <v>7997.2730000000001</v>
      </c>
    </row>
    <row r="714" spans="8:8">
      <c r="H714" s="13">
        <v>4906.6419999999998</v>
      </c>
    </row>
    <row r="715" spans="8:8">
      <c r="H715" s="13">
        <v>6023.634</v>
      </c>
    </row>
    <row r="716" spans="8:8">
      <c r="H716" s="13">
        <v>3501.8420000000001</v>
      </c>
    </row>
    <row r="717" spans="8:8">
      <c r="H717" s="13">
        <v>6851.6989999999996</v>
      </c>
    </row>
    <row r="718" spans="8:8">
      <c r="H718" s="13">
        <v>7196.7709999999997</v>
      </c>
    </row>
    <row r="719" spans="8:8">
      <c r="H719" s="13">
        <v>4700.9549999999999</v>
      </c>
    </row>
    <row r="720" spans="8:8">
      <c r="H720" s="13">
        <v>3153.1489999999999</v>
      </c>
    </row>
    <row r="721" spans="8:8">
      <c r="H721" s="13">
        <v>6121.7290000000003</v>
      </c>
    </row>
    <row r="722" spans="8:8">
      <c r="H722" s="13">
        <v>6459.7820000000002</v>
      </c>
    </row>
    <row r="723" spans="8:8">
      <c r="H723" s="13">
        <v>9151.7250000000004</v>
      </c>
    </row>
    <row r="724" spans="8:8">
      <c r="H724" s="13">
        <v>4337.37</v>
      </c>
    </row>
    <row r="725" spans="8:8">
      <c r="H725" s="13">
        <v>6960.08</v>
      </c>
    </row>
    <row r="726" spans="8:8">
      <c r="H726" s="13">
        <v>5237.777</v>
      </c>
    </row>
    <row r="727" spans="8:8">
      <c r="H727" s="13">
        <v>3153.58</v>
      </c>
    </row>
    <row r="728" spans="8:8">
      <c r="H728" s="13">
        <v>3852.6260000000002</v>
      </c>
    </row>
    <row r="729" spans="8:8">
      <c r="H729" s="13">
        <v>4109.3180000000002</v>
      </c>
    </row>
    <row r="730" spans="8:8">
      <c r="H730" s="13">
        <v>6203.4309999999996</v>
      </c>
    </row>
    <row r="731" spans="8:8">
      <c r="H731" s="13">
        <v>4270.1279999999997</v>
      </c>
    </row>
    <row r="732" spans="8:8">
      <c r="H732" s="13">
        <v>4385.9369999999999</v>
      </c>
    </row>
    <row r="733" spans="8:8">
      <c r="H733" s="13">
        <v>3641.21</v>
      </c>
    </row>
    <row r="734" spans="8:8">
      <c r="H734" s="13">
        <v>2635.5050000000001</v>
      </c>
    </row>
    <row r="735" spans="8:8">
      <c r="H735" s="13">
        <v>5174.7259999999997</v>
      </c>
    </row>
    <row r="736" spans="8:8">
      <c r="H736" s="13">
        <v>4800.3739999999998</v>
      </c>
    </row>
    <row r="737" spans="8:8">
      <c r="H737" s="13">
        <v>6514.835</v>
      </c>
    </row>
    <row r="738" spans="8:8">
      <c r="H738" s="13">
        <v>2832.098</v>
      </c>
    </row>
    <row r="739" spans="8:8">
      <c r="H739" s="13">
        <v>5070.125</v>
      </c>
    </row>
    <row r="740" spans="8:8">
      <c r="H740" s="13">
        <v>4882.4459999999999</v>
      </c>
    </row>
    <row r="741" spans="8:8">
      <c r="H741" s="13">
        <v>2072.6170000000002</v>
      </c>
    </row>
    <row r="742" spans="8:8">
      <c r="H742" s="13">
        <v>3241.8449999999998</v>
      </c>
    </row>
    <row r="743" spans="8:8">
      <c r="H743" s="13">
        <v>1957.7190000000001</v>
      </c>
    </row>
    <row r="744" spans="8:8">
      <c r="H744" s="13">
        <v>3158.2359999999999</v>
      </c>
    </row>
    <row r="745" spans="8:8">
      <c r="H745" s="13">
        <v>2317.203</v>
      </c>
    </row>
    <row r="746" spans="8:8">
      <c r="H746" s="13">
        <v>2533.0929999999998</v>
      </c>
    </row>
    <row r="747" spans="8:8">
      <c r="H747" s="13">
        <v>2278.5</v>
      </c>
    </row>
    <row r="748" spans="8:8">
      <c r="H748" s="13">
        <v>2648.08</v>
      </c>
    </row>
    <row r="749" spans="8:8">
      <c r="H749" s="13">
        <v>3053.8939999999998</v>
      </c>
    </row>
    <row r="750" spans="8:8">
      <c r="H750" s="13">
        <v>2878.5039999999999</v>
      </c>
    </row>
    <row r="751" spans="8:8">
      <c r="H751" s="13">
        <v>1985.3240000000001</v>
      </c>
    </row>
    <row r="752" spans="8:8">
      <c r="H752" s="13">
        <v>3301.0639999999999</v>
      </c>
    </row>
    <row r="753" spans="8:8">
      <c r="H753" s="13">
        <v>2530.752</v>
      </c>
    </row>
    <row r="754" spans="8:8">
      <c r="H754" s="13">
        <v>2969.096</v>
      </c>
    </row>
    <row r="755" spans="8:8">
      <c r="H755" s="13">
        <v>1480.405</v>
      </c>
    </row>
    <row r="756" spans="8:8">
      <c r="H756" s="13">
        <v>1956.114</v>
      </c>
    </row>
    <row r="757" spans="8:8">
      <c r="H757" s="13">
        <v>2704.6819999999998</v>
      </c>
    </row>
    <row r="758" spans="8:8">
      <c r="H758" s="13">
        <v>3360.799</v>
      </c>
    </row>
    <row r="759" spans="8:8">
      <c r="H759" s="13">
        <v>1835.3679999999999</v>
      </c>
    </row>
    <row r="760" spans="8:8">
      <c r="H760" s="13">
        <v>3208.51</v>
      </c>
    </row>
    <row r="761" spans="8:8">
      <c r="H761" s="13">
        <v>2695.4929999999999</v>
      </c>
    </row>
    <row r="762" spans="8:8">
      <c r="H762" s="13">
        <v>2615.1640000000002</v>
      </c>
    </row>
    <row r="763" spans="8:8">
      <c r="H763" s="13">
        <v>1166.155</v>
      </c>
    </row>
    <row r="764" spans="8:8">
      <c r="H764" s="13">
        <v>2343.134</v>
      </c>
    </row>
    <row r="765" spans="8:8">
      <c r="H765" s="13">
        <v>2021.6890000000001</v>
      </c>
    </row>
    <row r="766" spans="8:8">
      <c r="H766" s="13">
        <v>3424.9140000000002</v>
      </c>
    </row>
    <row r="767" spans="8:8">
      <c r="H767" s="13">
        <v>891.46799999999996</v>
      </c>
    </row>
    <row r="768" spans="8:8">
      <c r="H768" s="13">
        <v>2020.9860000000001</v>
      </c>
    </row>
    <row r="769" spans="8:8">
      <c r="H769" s="13">
        <v>2629.2440000000001</v>
      </c>
    </row>
    <row r="770" spans="8:8">
      <c r="H770" s="13">
        <v>3211.9169999999999</v>
      </c>
    </row>
    <row r="771" spans="8:8">
      <c r="H771" s="13">
        <v>2686.384</v>
      </c>
    </row>
    <row r="772" spans="8:8">
      <c r="H772" s="13">
        <v>1497.1</v>
      </c>
    </row>
    <row r="773" spans="8:8">
      <c r="H773" s="13">
        <v>2475.2280000000001</v>
      </c>
    </row>
    <row r="774" spans="8:8">
      <c r="H774" s="13">
        <v>4093.7730000000001</v>
      </c>
    </row>
    <row r="775" spans="8:8">
      <c r="H775" s="13">
        <v>3611.9470000000001</v>
      </c>
    </row>
    <row r="776" spans="8:8">
      <c r="H776" s="13">
        <v>3118.4290000000001</v>
      </c>
    </row>
    <row r="777" spans="8:8">
      <c r="H777" s="13">
        <v>1509.9780000000001</v>
      </c>
    </row>
    <row r="778" spans="8:8">
      <c r="H778" s="13">
        <v>2630.5419999999999</v>
      </c>
    </row>
    <row r="779" spans="8:8">
      <c r="H779" s="13">
        <v>4580.598</v>
      </c>
    </row>
  </sheetData>
  <mergeCells count="2">
    <mergeCell ref="B2:C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F9E0-DB60-C248-BAED-58716902E7B0}">
  <dimension ref="C16:D41"/>
  <sheetViews>
    <sheetView workbookViewId="0">
      <selection activeCell="C40" sqref="C40"/>
    </sheetView>
  </sheetViews>
  <sheetFormatPr baseColWidth="10" defaultRowHeight="15"/>
  <sheetData>
    <row r="16" spans="3:4">
      <c r="C16" t="s">
        <v>8</v>
      </c>
      <c r="D16" t="s">
        <v>10</v>
      </c>
    </row>
    <row r="17" spans="3:4">
      <c r="C17">
        <v>3</v>
      </c>
      <c r="D17">
        <v>0</v>
      </c>
    </row>
    <row r="18" spans="3:4">
      <c r="C18">
        <v>1</v>
      </c>
      <c r="D18">
        <v>0</v>
      </c>
    </row>
    <row r="19" spans="3:4">
      <c r="C19">
        <v>2</v>
      </c>
      <c r="D19">
        <v>0</v>
      </c>
    </row>
    <row r="20" spans="3:4">
      <c r="C20">
        <v>2</v>
      </c>
      <c r="D20">
        <v>1</v>
      </c>
    </row>
    <row r="21" spans="3:4">
      <c r="C21">
        <v>0</v>
      </c>
      <c r="D21">
        <v>0</v>
      </c>
    </row>
    <row r="22" spans="3:4">
      <c r="C22">
        <v>1</v>
      </c>
      <c r="D22">
        <v>0</v>
      </c>
    </row>
    <row r="23" spans="3:4">
      <c r="C23">
        <v>4</v>
      </c>
      <c r="D23">
        <v>0</v>
      </c>
    </row>
    <row r="24" spans="3:4">
      <c r="C24">
        <v>0</v>
      </c>
      <c r="D24">
        <v>0</v>
      </c>
    </row>
    <row r="25" spans="3:4">
      <c r="C25">
        <v>1</v>
      </c>
      <c r="D25">
        <v>0</v>
      </c>
    </row>
    <row r="26" spans="3:4">
      <c r="C26">
        <v>4</v>
      </c>
      <c r="D26">
        <v>1</v>
      </c>
    </row>
    <row r="27" spans="3:4">
      <c r="C27">
        <v>2</v>
      </c>
      <c r="D27">
        <v>1</v>
      </c>
    </row>
    <row r="28" spans="3:4">
      <c r="C28">
        <v>1</v>
      </c>
      <c r="D28">
        <v>0</v>
      </c>
    </row>
    <row r="29" spans="3:4">
      <c r="C29">
        <v>1</v>
      </c>
      <c r="D29">
        <v>0</v>
      </c>
    </row>
    <row r="30" spans="3:4">
      <c r="C30">
        <v>4</v>
      </c>
      <c r="D30">
        <v>0</v>
      </c>
    </row>
    <row r="31" spans="3:4">
      <c r="C31">
        <v>1</v>
      </c>
      <c r="D31">
        <v>1</v>
      </c>
    </row>
    <row r="32" spans="3:4">
      <c r="C32">
        <v>3</v>
      </c>
      <c r="D32">
        <v>0</v>
      </c>
    </row>
    <row r="33" spans="3:4">
      <c r="C33">
        <v>2</v>
      </c>
      <c r="D33">
        <v>0</v>
      </c>
    </row>
    <row r="34" spans="3:4">
      <c r="C34">
        <v>0</v>
      </c>
      <c r="D34">
        <v>0</v>
      </c>
    </row>
    <row r="35" spans="3:4">
      <c r="C35">
        <v>1</v>
      </c>
      <c r="D35">
        <v>0</v>
      </c>
    </row>
    <row r="36" spans="3:4">
      <c r="C36">
        <v>1</v>
      </c>
      <c r="D36">
        <v>0</v>
      </c>
    </row>
    <row r="37" spans="3:4">
      <c r="C37">
        <v>2</v>
      </c>
      <c r="D37">
        <v>0</v>
      </c>
    </row>
    <row r="38" spans="3:4">
      <c r="C38">
        <v>2</v>
      </c>
      <c r="D38">
        <v>0</v>
      </c>
    </row>
    <row r="39" spans="3:4">
      <c r="C39">
        <v>0</v>
      </c>
      <c r="D39">
        <v>0</v>
      </c>
    </row>
    <row r="40" spans="3:4">
      <c r="C40">
        <v>2</v>
      </c>
      <c r="D40">
        <v>0</v>
      </c>
    </row>
    <row r="41" spans="3:4">
      <c r="D41">
        <v>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815E6-AF15-AE43-B792-DF6C7285A524}">
  <dimension ref="G21:H44"/>
  <sheetViews>
    <sheetView workbookViewId="0">
      <selection activeCell="G43" sqref="G43"/>
    </sheetView>
  </sheetViews>
  <sheetFormatPr baseColWidth="10" defaultRowHeight="15"/>
  <sheetData>
    <row r="21" spans="7:8" ht="16">
      <c r="G21" s="3" t="s">
        <v>11</v>
      </c>
      <c r="H21" s="3" t="s">
        <v>12</v>
      </c>
    </row>
    <row r="22" spans="7:8" ht="16">
      <c r="G22" s="2">
        <v>39</v>
      </c>
      <c r="H22" s="2">
        <v>40</v>
      </c>
    </row>
    <row r="23" spans="7:8" ht="16">
      <c r="G23" s="2">
        <v>38</v>
      </c>
      <c r="H23" s="2">
        <v>36</v>
      </c>
    </row>
    <row r="24" spans="7:8" ht="16">
      <c r="G24" s="2">
        <v>38</v>
      </c>
      <c r="H24" s="2">
        <v>34</v>
      </c>
    </row>
    <row r="25" spans="7:8" ht="16">
      <c r="G25" s="2">
        <v>39</v>
      </c>
      <c r="H25" s="2">
        <v>35</v>
      </c>
    </row>
    <row r="26" spans="7:8" ht="16">
      <c r="G26" s="2">
        <v>38</v>
      </c>
      <c r="H26" s="2">
        <v>36</v>
      </c>
    </row>
    <row r="27" spans="7:8" ht="16">
      <c r="G27" s="2">
        <v>39</v>
      </c>
      <c r="H27" s="2">
        <v>32</v>
      </c>
    </row>
    <row r="28" spans="7:8" ht="16">
      <c r="G28" s="2">
        <v>39</v>
      </c>
      <c r="H28" s="2">
        <v>34</v>
      </c>
    </row>
    <row r="29" spans="7:8" ht="16">
      <c r="G29" s="2">
        <v>38</v>
      </c>
      <c r="H29" s="2">
        <v>35</v>
      </c>
    </row>
    <row r="30" spans="7:8" ht="16">
      <c r="G30" s="2">
        <v>39</v>
      </c>
      <c r="H30" s="2">
        <v>34</v>
      </c>
    </row>
    <row r="31" spans="7:8" ht="16">
      <c r="G31" s="2">
        <v>38</v>
      </c>
      <c r="H31" s="2">
        <v>35</v>
      </c>
    </row>
    <row r="32" spans="7:8" ht="16">
      <c r="G32" s="2">
        <v>39</v>
      </c>
      <c r="H32" s="2">
        <v>37</v>
      </c>
    </row>
    <row r="33" spans="7:8" ht="16">
      <c r="G33" s="2">
        <v>39</v>
      </c>
      <c r="H33" s="2">
        <v>33</v>
      </c>
    </row>
    <row r="34" spans="7:8" ht="16">
      <c r="G34" s="2">
        <v>38</v>
      </c>
      <c r="H34" s="2">
        <v>33</v>
      </c>
    </row>
    <row r="35" spans="7:8" ht="16">
      <c r="G35" s="2">
        <v>38</v>
      </c>
      <c r="H35" s="2">
        <v>36</v>
      </c>
    </row>
    <row r="36" spans="7:8" ht="16">
      <c r="G36" s="2">
        <v>38</v>
      </c>
      <c r="H36" s="2">
        <v>34</v>
      </c>
    </row>
    <row r="37" spans="7:8" ht="16">
      <c r="G37" s="2">
        <v>40</v>
      </c>
      <c r="H37" s="2">
        <v>37</v>
      </c>
    </row>
    <row r="38" spans="7:8" ht="16">
      <c r="G38" s="2">
        <v>39</v>
      </c>
      <c r="H38" s="2">
        <v>36</v>
      </c>
    </row>
    <row r="39" spans="7:8" ht="16">
      <c r="G39" s="2">
        <v>39</v>
      </c>
      <c r="H39" s="2">
        <v>37</v>
      </c>
    </row>
    <row r="40" spans="7:8" ht="16">
      <c r="G40" s="2">
        <v>39</v>
      </c>
      <c r="H40" s="2">
        <v>34</v>
      </c>
    </row>
    <row r="41" spans="7:8" ht="16">
      <c r="G41" s="2">
        <v>39</v>
      </c>
      <c r="H41" s="2">
        <v>35</v>
      </c>
    </row>
    <row r="42" spans="7:8" ht="16">
      <c r="G42" s="2">
        <v>39</v>
      </c>
      <c r="H42" s="2">
        <v>33</v>
      </c>
    </row>
    <row r="43" spans="7:8" ht="16">
      <c r="G43" s="2">
        <v>39</v>
      </c>
      <c r="H43" s="2">
        <v>33</v>
      </c>
    </row>
    <row r="44" spans="7:8" ht="16">
      <c r="G44" s="2"/>
      <c r="H44" s="2">
        <v>34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D222-887E-5E42-8092-8CEB59681C66}">
  <dimension ref="D20:E46"/>
  <sheetViews>
    <sheetView workbookViewId="0">
      <selection activeCell="E45" sqref="E45"/>
    </sheetView>
  </sheetViews>
  <sheetFormatPr baseColWidth="10" defaultRowHeight="15"/>
  <sheetData>
    <row r="20" spans="4:5" ht="16">
      <c r="D20" s="3" t="s">
        <v>11</v>
      </c>
      <c r="E20" s="3" t="s">
        <v>13</v>
      </c>
    </row>
    <row r="21" spans="4:5" ht="16">
      <c r="D21" s="2">
        <v>38</v>
      </c>
      <c r="E21" s="2">
        <v>29</v>
      </c>
    </row>
    <row r="22" spans="4:5" ht="16">
      <c r="D22" s="2">
        <v>35</v>
      </c>
      <c r="E22" s="2">
        <v>31</v>
      </c>
    </row>
    <row r="23" spans="4:5" ht="16">
      <c r="D23" s="2">
        <v>31</v>
      </c>
      <c r="E23" s="2">
        <v>28</v>
      </c>
    </row>
    <row r="24" spans="4:5" ht="16">
      <c r="D24" s="2">
        <v>33</v>
      </c>
      <c r="E24" s="2">
        <v>28</v>
      </c>
    </row>
    <row r="25" spans="4:5" ht="16">
      <c r="D25" s="2">
        <v>36</v>
      </c>
      <c r="E25" s="2">
        <v>27</v>
      </c>
    </row>
    <row r="26" spans="4:5" ht="16">
      <c r="D26" s="2">
        <v>28</v>
      </c>
      <c r="E26" s="2">
        <v>26</v>
      </c>
    </row>
    <row r="27" spans="4:5" ht="16">
      <c r="D27" s="2">
        <v>38</v>
      </c>
      <c r="E27" s="2">
        <v>28</v>
      </c>
    </row>
    <row r="28" spans="4:5" ht="16">
      <c r="D28" s="2">
        <v>31</v>
      </c>
      <c r="E28" s="2">
        <v>29</v>
      </c>
    </row>
    <row r="29" spans="4:5" ht="16">
      <c r="D29" s="2">
        <v>33</v>
      </c>
      <c r="E29" s="2">
        <v>30</v>
      </c>
    </row>
    <row r="30" spans="4:5" ht="16">
      <c r="D30" s="2">
        <v>34</v>
      </c>
      <c r="E30" s="2">
        <v>29</v>
      </c>
    </row>
    <row r="31" spans="4:5" ht="16">
      <c r="D31" s="2">
        <v>32</v>
      </c>
      <c r="E31" s="2">
        <v>27</v>
      </c>
    </row>
    <row r="32" spans="4:5" ht="16">
      <c r="D32" s="2">
        <v>31</v>
      </c>
      <c r="E32" s="2">
        <v>21</v>
      </c>
    </row>
    <row r="33" spans="4:5" ht="16">
      <c r="D33" s="2">
        <v>25</v>
      </c>
      <c r="E33" s="2">
        <v>18</v>
      </c>
    </row>
    <row r="34" spans="4:5" ht="16">
      <c r="D34" s="2">
        <v>34</v>
      </c>
      <c r="E34" s="2">
        <v>25</v>
      </c>
    </row>
    <row r="35" spans="4:5" ht="16">
      <c r="D35" s="2">
        <v>34</v>
      </c>
      <c r="E35" s="2">
        <v>29</v>
      </c>
    </row>
    <row r="36" spans="4:5" ht="16">
      <c r="D36" s="2">
        <v>32</v>
      </c>
      <c r="E36" s="2">
        <v>26</v>
      </c>
    </row>
    <row r="37" spans="4:5" ht="16">
      <c r="D37" s="2">
        <v>39</v>
      </c>
      <c r="E37" s="2">
        <v>28</v>
      </c>
    </row>
    <row r="38" spans="4:5" ht="16">
      <c r="D38" s="2">
        <v>39</v>
      </c>
      <c r="E38" s="2">
        <v>27</v>
      </c>
    </row>
    <row r="39" spans="4:5" ht="16">
      <c r="D39" s="2">
        <v>38</v>
      </c>
      <c r="E39" s="2">
        <v>28</v>
      </c>
    </row>
    <row r="40" spans="4:5" ht="16">
      <c r="D40" s="2"/>
      <c r="E40" s="2">
        <v>33</v>
      </c>
    </row>
    <row r="41" spans="4:5" ht="16">
      <c r="D41" s="2"/>
      <c r="E41" s="2">
        <v>32</v>
      </c>
    </row>
    <row r="42" spans="4:5" ht="16">
      <c r="D42" s="2"/>
      <c r="E42" s="2">
        <v>27</v>
      </c>
    </row>
    <row r="43" spans="4:5" ht="16">
      <c r="D43" s="2"/>
      <c r="E43" s="2">
        <v>26</v>
      </c>
    </row>
    <row r="44" spans="4:5" ht="16">
      <c r="D44" s="2"/>
      <c r="E44" s="2">
        <v>29</v>
      </c>
    </row>
    <row r="45" spans="4:5" ht="16">
      <c r="D45" s="2"/>
      <c r="E45" s="2">
        <v>31</v>
      </c>
    </row>
    <row r="46" spans="4:5" ht="16">
      <c r="D46" s="2"/>
      <c r="E46" s="2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6C2E-A67C-694B-BEB4-D5248E839482}">
  <dimension ref="C10:D32"/>
  <sheetViews>
    <sheetView workbookViewId="0">
      <selection activeCell="C32" sqref="C32"/>
    </sheetView>
  </sheetViews>
  <sheetFormatPr baseColWidth="10" defaultRowHeight="15"/>
  <sheetData>
    <row r="10" spans="3:4" ht="16">
      <c r="C10" s="3" t="s">
        <v>11</v>
      </c>
      <c r="D10" s="3" t="s">
        <v>12</v>
      </c>
    </row>
    <row r="11" spans="3:4" ht="16">
      <c r="C11" s="2">
        <v>25</v>
      </c>
      <c r="D11" s="2">
        <v>26</v>
      </c>
    </row>
    <row r="12" spans="3:4" ht="16">
      <c r="C12" s="2">
        <v>24</v>
      </c>
      <c r="D12" s="2">
        <v>28</v>
      </c>
    </row>
    <row r="13" spans="3:4" ht="16">
      <c r="C13" s="2">
        <v>27</v>
      </c>
      <c r="D13" s="2">
        <v>25</v>
      </c>
    </row>
    <row r="14" spans="3:4" ht="16">
      <c r="C14" s="2">
        <v>28</v>
      </c>
      <c r="D14" s="2">
        <v>20</v>
      </c>
    </row>
    <row r="15" spans="3:4" ht="16">
      <c r="C15" s="2">
        <v>30</v>
      </c>
      <c r="D15" s="2">
        <v>24</v>
      </c>
    </row>
    <row r="16" spans="3:4" ht="16">
      <c r="C16" s="2">
        <v>20</v>
      </c>
      <c r="D16" s="2">
        <v>27</v>
      </c>
    </row>
    <row r="17" spans="3:4" ht="16">
      <c r="C17" s="2">
        <v>29</v>
      </c>
      <c r="D17" s="2">
        <v>23</v>
      </c>
    </row>
    <row r="18" spans="3:4" ht="16">
      <c r="C18" s="2">
        <v>34</v>
      </c>
      <c r="D18" s="2">
        <v>20</v>
      </c>
    </row>
    <row r="19" spans="3:4" ht="16">
      <c r="C19" s="2">
        <v>31</v>
      </c>
      <c r="D19" s="2">
        <v>28</v>
      </c>
    </row>
    <row r="20" spans="3:4" ht="16">
      <c r="C20" s="2">
        <v>31</v>
      </c>
      <c r="D20" s="2">
        <v>20</v>
      </c>
    </row>
    <row r="21" spans="3:4" ht="16">
      <c r="C21" s="2">
        <v>30</v>
      </c>
      <c r="D21" s="2">
        <v>26</v>
      </c>
    </row>
    <row r="22" spans="3:4" ht="16">
      <c r="C22" s="2">
        <v>30</v>
      </c>
      <c r="D22" s="2">
        <v>28</v>
      </c>
    </row>
    <row r="23" spans="3:4" ht="16">
      <c r="C23" s="2">
        <v>28</v>
      </c>
      <c r="D23" s="2">
        <v>20</v>
      </c>
    </row>
    <row r="24" spans="3:4" ht="16">
      <c r="C24" s="2">
        <v>33</v>
      </c>
      <c r="D24" s="2">
        <v>25</v>
      </c>
    </row>
    <row r="25" spans="3:4" ht="16">
      <c r="C25" s="2">
        <v>33</v>
      </c>
      <c r="D25" s="2">
        <v>21</v>
      </c>
    </row>
    <row r="26" spans="3:4" ht="16">
      <c r="C26" s="2">
        <v>29</v>
      </c>
      <c r="D26" s="2">
        <v>24</v>
      </c>
    </row>
    <row r="27" spans="3:4" ht="16">
      <c r="C27" s="2">
        <v>26</v>
      </c>
      <c r="D27" s="2"/>
    </row>
    <row r="28" spans="3:4" ht="16">
      <c r="C28" s="2">
        <v>26</v>
      </c>
      <c r="D28" s="2"/>
    </row>
    <row r="29" spans="3:4" ht="16">
      <c r="C29" s="2">
        <v>34</v>
      </c>
      <c r="D29" s="2"/>
    </row>
    <row r="30" spans="3:4" ht="16">
      <c r="C30" s="2">
        <v>28</v>
      </c>
      <c r="D30" s="2"/>
    </row>
    <row r="31" spans="3:4" ht="16">
      <c r="C31" s="2">
        <v>27</v>
      </c>
      <c r="D31" s="2"/>
    </row>
    <row r="32" spans="3:4" ht="16">
      <c r="C32" s="2">
        <v>32</v>
      </c>
      <c r="D32" s="2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F38A-7085-A749-B2EA-05C1805B727F}">
  <dimension ref="D10:E35"/>
  <sheetViews>
    <sheetView workbookViewId="0">
      <selection activeCell="D34" sqref="D34"/>
    </sheetView>
  </sheetViews>
  <sheetFormatPr baseColWidth="10" defaultRowHeight="15"/>
  <sheetData>
    <row r="10" spans="4:5">
      <c r="D10" t="s">
        <v>8</v>
      </c>
      <c r="E10" t="s">
        <v>10</v>
      </c>
    </row>
    <row r="11" spans="4:5">
      <c r="D11">
        <v>35</v>
      </c>
      <c r="E11">
        <v>27</v>
      </c>
    </row>
    <row r="12" spans="4:5">
      <c r="D12">
        <v>39</v>
      </c>
      <c r="E12">
        <v>29</v>
      </c>
    </row>
    <row r="13" spans="4:5">
      <c r="D13">
        <v>29</v>
      </c>
      <c r="E13">
        <v>33</v>
      </c>
    </row>
    <row r="14" spans="4:5">
      <c r="D14">
        <v>40</v>
      </c>
      <c r="E14">
        <v>31</v>
      </c>
    </row>
    <row r="15" spans="4:5">
      <c r="D15">
        <v>38</v>
      </c>
      <c r="E15">
        <v>23</v>
      </c>
    </row>
    <row r="16" spans="4:5">
      <c r="D16">
        <v>39</v>
      </c>
      <c r="E16">
        <v>33</v>
      </c>
    </row>
    <row r="17" spans="4:5">
      <c r="D17">
        <v>33</v>
      </c>
      <c r="E17">
        <v>28</v>
      </c>
    </row>
    <row r="18" spans="4:5">
      <c r="D18">
        <v>34</v>
      </c>
      <c r="E18">
        <v>35</v>
      </c>
    </row>
    <row r="19" spans="4:5">
      <c r="D19">
        <v>29</v>
      </c>
      <c r="E19">
        <v>35</v>
      </c>
    </row>
    <row r="20" spans="4:5">
      <c r="D20">
        <v>30</v>
      </c>
      <c r="E20">
        <v>32</v>
      </c>
    </row>
    <row r="21" spans="4:5">
      <c r="D21">
        <v>35</v>
      </c>
      <c r="E21">
        <v>33</v>
      </c>
    </row>
    <row r="22" spans="4:5">
      <c r="D22">
        <v>38</v>
      </c>
      <c r="E22">
        <v>37</v>
      </c>
    </row>
    <row r="23" spans="4:5">
      <c r="D23">
        <v>38</v>
      </c>
      <c r="E23">
        <v>27</v>
      </c>
    </row>
    <row r="24" spans="4:5">
      <c r="D24">
        <v>30</v>
      </c>
      <c r="E24">
        <v>32</v>
      </c>
    </row>
    <row r="25" spans="4:5">
      <c r="D25">
        <v>36</v>
      </c>
      <c r="E25">
        <v>30</v>
      </c>
    </row>
    <row r="26" spans="4:5">
      <c r="D26">
        <v>34</v>
      </c>
      <c r="E26">
        <v>38</v>
      </c>
    </row>
    <row r="27" spans="4:5">
      <c r="D27">
        <v>37</v>
      </c>
      <c r="E27">
        <v>35</v>
      </c>
    </row>
    <row r="28" spans="4:5">
      <c r="D28">
        <v>27</v>
      </c>
      <c r="E28">
        <v>33</v>
      </c>
    </row>
    <row r="29" spans="4:5">
      <c r="D29">
        <v>25</v>
      </c>
      <c r="E29">
        <v>30</v>
      </c>
    </row>
    <row r="30" spans="4:5">
      <c r="D30">
        <v>37</v>
      </c>
      <c r="E30">
        <v>30</v>
      </c>
    </row>
    <row r="31" spans="4:5">
      <c r="D31">
        <v>29</v>
      </c>
      <c r="E31">
        <v>33</v>
      </c>
    </row>
    <row r="32" spans="4:5">
      <c r="D32">
        <v>39</v>
      </c>
      <c r="E32">
        <v>26</v>
      </c>
    </row>
    <row r="33" spans="4:5">
      <c r="D33">
        <v>37</v>
      </c>
      <c r="E33">
        <v>36</v>
      </c>
    </row>
    <row r="34" spans="4:5">
      <c r="D34">
        <v>33</v>
      </c>
      <c r="E34">
        <v>31</v>
      </c>
    </row>
    <row r="35" spans="4:5">
      <c r="E35">
        <v>34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D93A-3C91-5941-9F94-89BB911EAA59}">
  <dimension ref="B5:J34"/>
  <sheetViews>
    <sheetView workbookViewId="0">
      <selection activeCell="D28" sqref="D28"/>
    </sheetView>
  </sheetViews>
  <sheetFormatPr baseColWidth="10" defaultRowHeight="15"/>
  <sheetData>
    <row r="5" spans="2:10" ht="16">
      <c r="B5" s="3" t="s">
        <v>14</v>
      </c>
      <c r="C5" s="3" t="s">
        <v>13</v>
      </c>
      <c r="D5" s="3" t="s">
        <v>16</v>
      </c>
      <c r="E5" s="3" t="s">
        <v>18</v>
      </c>
      <c r="F5" s="3" t="s">
        <v>20</v>
      </c>
      <c r="G5" s="3" t="s">
        <v>21</v>
      </c>
      <c r="H5" s="3" t="s">
        <v>23</v>
      </c>
      <c r="I5" s="3" t="s">
        <v>24</v>
      </c>
      <c r="J5" s="3" t="s">
        <v>25</v>
      </c>
    </row>
    <row r="6" spans="2:10" ht="16">
      <c r="B6" s="2">
        <v>39</v>
      </c>
      <c r="C6" s="2">
        <v>40</v>
      </c>
      <c r="D6" s="2">
        <v>40</v>
      </c>
      <c r="E6" s="2">
        <v>37</v>
      </c>
      <c r="F6" s="2">
        <v>9</v>
      </c>
      <c r="G6" s="2">
        <v>7</v>
      </c>
      <c r="H6" s="2">
        <v>0</v>
      </c>
      <c r="I6" s="2">
        <v>36</v>
      </c>
      <c r="J6" s="2">
        <v>15</v>
      </c>
    </row>
    <row r="7" spans="2:10" ht="16">
      <c r="B7" s="2">
        <v>38</v>
      </c>
      <c r="C7" s="2">
        <v>36</v>
      </c>
      <c r="D7" s="2">
        <v>39</v>
      </c>
      <c r="E7" s="2">
        <v>29</v>
      </c>
      <c r="F7" s="2">
        <v>8</v>
      </c>
      <c r="G7" s="2">
        <v>5</v>
      </c>
      <c r="H7" s="2">
        <v>0</v>
      </c>
      <c r="I7" s="2">
        <v>34</v>
      </c>
      <c r="J7" s="2"/>
    </row>
    <row r="8" spans="2:10" ht="16">
      <c r="B8" s="2">
        <v>38</v>
      </c>
      <c r="C8" s="2">
        <v>34</v>
      </c>
      <c r="D8" s="2">
        <v>40</v>
      </c>
      <c r="E8" s="2">
        <v>33</v>
      </c>
      <c r="F8" s="2">
        <v>1</v>
      </c>
      <c r="G8" s="2">
        <v>5</v>
      </c>
      <c r="H8" s="2">
        <v>0</v>
      </c>
      <c r="I8" s="2">
        <v>37</v>
      </c>
      <c r="J8" s="2">
        <v>15</v>
      </c>
    </row>
    <row r="9" spans="2:10" ht="16">
      <c r="B9" s="2">
        <v>39</v>
      </c>
      <c r="C9" s="2">
        <v>35</v>
      </c>
      <c r="D9" s="2">
        <v>38</v>
      </c>
      <c r="E9" s="2">
        <v>40</v>
      </c>
      <c r="F9" s="2">
        <v>5</v>
      </c>
      <c r="G9" s="2">
        <v>5</v>
      </c>
      <c r="H9" s="2">
        <v>0</v>
      </c>
      <c r="I9" s="2">
        <v>36</v>
      </c>
      <c r="J9" s="2"/>
    </row>
    <row r="10" spans="2:10" ht="16">
      <c r="B10" s="2">
        <v>38</v>
      </c>
      <c r="C10" s="2">
        <v>36</v>
      </c>
      <c r="D10" s="2">
        <v>40</v>
      </c>
      <c r="E10" s="2">
        <v>37</v>
      </c>
      <c r="F10" s="2">
        <v>6</v>
      </c>
      <c r="G10" s="2">
        <v>5</v>
      </c>
      <c r="H10" s="2">
        <v>0</v>
      </c>
      <c r="I10" s="2">
        <v>38</v>
      </c>
      <c r="J10" s="2">
        <v>23</v>
      </c>
    </row>
    <row r="11" spans="2:10" ht="16">
      <c r="B11" s="2">
        <v>39</v>
      </c>
      <c r="C11" s="2">
        <v>32</v>
      </c>
      <c r="D11" s="2">
        <v>40</v>
      </c>
      <c r="E11" s="2"/>
      <c r="F11" s="2">
        <v>10</v>
      </c>
      <c r="G11" s="2">
        <v>2</v>
      </c>
      <c r="H11" s="2">
        <v>0</v>
      </c>
      <c r="I11" s="2"/>
      <c r="J11" s="2">
        <v>22</v>
      </c>
    </row>
    <row r="12" spans="2:10" ht="16">
      <c r="B12" s="2">
        <v>39</v>
      </c>
      <c r="C12" s="2">
        <v>34</v>
      </c>
      <c r="D12" s="2">
        <v>39</v>
      </c>
      <c r="E12" s="2">
        <v>34</v>
      </c>
      <c r="F12" s="2">
        <v>3</v>
      </c>
      <c r="G12" s="2">
        <v>10</v>
      </c>
      <c r="H12" s="2">
        <v>0</v>
      </c>
      <c r="I12" s="2">
        <v>36</v>
      </c>
      <c r="J12" s="2">
        <v>19</v>
      </c>
    </row>
    <row r="13" spans="2:10" ht="16">
      <c r="B13" s="2">
        <v>38</v>
      </c>
      <c r="C13" s="2">
        <v>35</v>
      </c>
      <c r="D13" s="2">
        <v>41</v>
      </c>
      <c r="E13" s="2">
        <v>29</v>
      </c>
      <c r="F13" s="2">
        <v>8</v>
      </c>
      <c r="G13" s="2">
        <v>1</v>
      </c>
      <c r="H13" s="2">
        <v>0</v>
      </c>
      <c r="I13" s="2">
        <v>35</v>
      </c>
      <c r="J13" s="2">
        <v>19</v>
      </c>
    </row>
    <row r="14" spans="2:10" ht="16">
      <c r="B14" s="2">
        <v>39</v>
      </c>
      <c r="C14" s="2">
        <v>34</v>
      </c>
      <c r="D14" s="2">
        <v>38</v>
      </c>
      <c r="E14" s="2">
        <v>37</v>
      </c>
      <c r="F14" s="2">
        <v>2</v>
      </c>
      <c r="G14" s="2">
        <v>2</v>
      </c>
      <c r="H14" s="2">
        <v>0</v>
      </c>
      <c r="I14" s="2">
        <v>35</v>
      </c>
      <c r="J14" s="2">
        <v>18</v>
      </c>
    </row>
    <row r="15" spans="2:10" ht="16">
      <c r="B15" s="2">
        <v>38</v>
      </c>
      <c r="C15" s="2">
        <v>35</v>
      </c>
      <c r="D15" s="2">
        <v>42</v>
      </c>
      <c r="E15" s="2">
        <v>36</v>
      </c>
      <c r="F15" s="2">
        <v>9</v>
      </c>
      <c r="G15" s="2">
        <v>5</v>
      </c>
      <c r="H15" s="2">
        <v>0</v>
      </c>
      <c r="I15" s="2">
        <v>36</v>
      </c>
      <c r="J15" s="2">
        <v>19</v>
      </c>
    </row>
    <row r="16" spans="2:10" ht="16">
      <c r="B16" s="2">
        <v>39</v>
      </c>
      <c r="C16" s="2">
        <v>37</v>
      </c>
      <c r="D16" s="2">
        <v>37</v>
      </c>
      <c r="E16" s="2">
        <v>30</v>
      </c>
      <c r="F16" s="2">
        <v>10</v>
      </c>
      <c r="G16" s="2">
        <v>5</v>
      </c>
      <c r="H16" s="2">
        <v>1</v>
      </c>
      <c r="I16" s="2">
        <v>32</v>
      </c>
      <c r="J16" s="2">
        <v>18</v>
      </c>
    </row>
    <row r="17" spans="2:10" ht="16">
      <c r="B17" s="2">
        <v>39</v>
      </c>
      <c r="C17" s="2">
        <v>33</v>
      </c>
      <c r="D17" s="2">
        <v>41</v>
      </c>
      <c r="E17" s="2">
        <v>26</v>
      </c>
      <c r="F17" s="2">
        <v>6</v>
      </c>
      <c r="G17" s="2">
        <v>0</v>
      </c>
      <c r="H17" s="2">
        <v>0</v>
      </c>
      <c r="I17" s="2">
        <v>30</v>
      </c>
      <c r="J17" s="2"/>
    </row>
    <row r="18" spans="2:10" ht="16">
      <c r="B18" s="2">
        <v>38</v>
      </c>
      <c r="C18" s="2">
        <v>33</v>
      </c>
      <c r="D18" s="2">
        <v>39</v>
      </c>
      <c r="E18" s="2">
        <v>34</v>
      </c>
      <c r="F18" s="2">
        <v>10</v>
      </c>
      <c r="G18" s="2">
        <v>3</v>
      </c>
      <c r="H18" s="2">
        <v>0</v>
      </c>
      <c r="I18" s="2">
        <v>37</v>
      </c>
      <c r="J18" s="2"/>
    </row>
    <row r="19" spans="2:10" ht="16">
      <c r="B19" s="2">
        <v>38</v>
      </c>
      <c r="C19" s="2">
        <v>36</v>
      </c>
      <c r="D19" s="2">
        <v>38</v>
      </c>
      <c r="E19" s="2">
        <v>32</v>
      </c>
      <c r="F19" s="2">
        <v>5</v>
      </c>
      <c r="G19" s="2">
        <v>6</v>
      </c>
      <c r="H19" s="2">
        <v>3</v>
      </c>
      <c r="I19" s="2">
        <v>33</v>
      </c>
      <c r="J19" s="2"/>
    </row>
    <row r="20" spans="2:10" ht="16">
      <c r="B20" s="2">
        <v>38</v>
      </c>
      <c r="C20" s="2">
        <v>34</v>
      </c>
      <c r="D20" s="2">
        <v>39</v>
      </c>
      <c r="E20" s="2">
        <v>35</v>
      </c>
      <c r="F20" s="2">
        <v>11</v>
      </c>
      <c r="G20" s="2">
        <v>3</v>
      </c>
      <c r="H20" s="2">
        <v>0</v>
      </c>
      <c r="I20" s="2">
        <v>34</v>
      </c>
      <c r="J20" s="2">
        <v>18</v>
      </c>
    </row>
    <row r="21" spans="2:10" ht="16">
      <c r="B21" s="2">
        <v>40</v>
      </c>
      <c r="C21" s="2">
        <v>37</v>
      </c>
      <c r="D21" s="2">
        <v>42</v>
      </c>
      <c r="E21" s="2">
        <v>34</v>
      </c>
      <c r="F21" s="2">
        <v>9</v>
      </c>
      <c r="G21" s="2">
        <v>7</v>
      </c>
      <c r="H21" s="2">
        <v>0</v>
      </c>
      <c r="I21" s="2">
        <v>36</v>
      </c>
      <c r="J21" s="2"/>
    </row>
    <row r="22" spans="2:10" ht="16">
      <c r="B22" s="2">
        <v>39</v>
      </c>
      <c r="C22" s="2">
        <v>36</v>
      </c>
      <c r="D22" s="2">
        <v>38</v>
      </c>
      <c r="E22" s="2">
        <v>35</v>
      </c>
      <c r="F22" s="2">
        <v>11</v>
      </c>
      <c r="G22" s="2"/>
      <c r="H22" s="2">
        <v>0</v>
      </c>
      <c r="I22" s="2"/>
      <c r="J22" s="2"/>
    </row>
    <row r="23" spans="2:10" ht="16">
      <c r="B23" s="2">
        <v>39</v>
      </c>
      <c r="C23" s="2">
        <v>37</v>
      </c>
      <c r="D23" s="2">
        <v>36</v>
      </c>
      <c r="E23" s="2">
        <v>37</v>
      </c>
      <c r="F23" s="2"/>
      <c r="G23" s="2"/>
      <c r="H23" s="2">
        <v>0</v>
      </c>
      <c r="I23" s="2"/>
      <c r="J23" s="2">
        <v>14</v>
      </c>
    </row>
    <row r="24" spans="2:10" ht="16">
      <c r="B24" s="2">
        <v>39</v>
      </c>
      <c r="C24" s="2">
        <v>34</v>
      </c>
      <c r="D24" s="2">
        <v>37</v>
      </c>
      <c r="E24" s="2">
        <v>32</v>
      </c>
      <c r="F24" s="2"/>
      <c r="G24" s="2"/>
      <c r="H24" s="2">
        <v>0</v>
      </c>
      <c r="I24" s="2"/>
      <c r="J24" s="2">
        <v>17</v>
      </c>
    </row>
    <row r="25" spans="2:10" ht="16">
      <c r="B25" s="2">
        <v>39</v>
      </c>
      <c r="C25" s="2">
        <v>35</v>
      </c>
      <c r="D25" s="2">
        <v>38</v>
      </c>
      <c r="E25" s="2"/>
      <c r="F25" s="2"/>
      <c r="G25" s="2"/>
      <c r="H25" s="2">
        <v>0</v>
      </c>
      <c r="I25" s="2"/>
      <c r="J25" s="2">
        <v>15</v>
      </c>
    </row>
    <row r="26" spans="2:10" ht="16">
      <c r="B26" s="2">
        <v>39</v>
      </c>
      <c r="C26" s="2">
        <v>33</v>
      </c>
      <c r="D26" s="2">
        <v>38</v>
      </c>
      <c r="E26" s="2"/>
      <c r="F26" s="2"/>
      <c r="G26" s="2"/>
      <c r="H26" s="2">
        <v>0</v>
      </c>
      <c r="I26" s="2"/>
      <c r="J26" s="2"/>
    </row>
    <row r="27" spans="2:10" ht="16">
      <c r="B27" s="2">
        <v>39</v>
      </c>
      <c r="C27" s="2">
        <v>33</v>
      </c>
      <c r="D27" s="2">
        <v>38</v>
      </c>
      <c r="E27" s="2"/>
      <c r="F27" s="2"/>
      <c r="G27" s="2"/>
      <c r="H27" s="2">
        <v>0</v>
      </c>
      <c r="I27" s="2"/>
      <c r="J27" s="2">
        <v>13</v>
      </c>
    </row>
    <row r="28" spans="2:10" ht="16">
      <c r="B28" s="2"/>
      <c r="C28" s="2">
        <v>34</v>
      </c>
      <c r="D28" s="2">
        <v>41</v>
      </c>
      <c r="E28" s="2"/>
      <c r="F28" s="2"/>
      <c r="G28" s="2"/>
      <c r="H28" s="2"/>
      <c r="I28" s="2"/>
      <c r="J28" s="2">
        <v>17</v>
      </c>
    </row>
    <row r="29" spans="2:10" ht="16">
      <c r="B29" s="2"/>
      <c r="C29" s="2"/>
      <c r="D29" s="2"/>
      <c r="E29" s="2"/>
      <c r="F29" s="2"/>
      <c r="G29" s="2"/>
      <c r="H29" s="2"/>
      <c r="I29" s="2"/>
      <c r="J29" s="2">
        <v>13</v>
      </c>
    </row>
    <row r="30" spans="2:10" ht="16">
      <c r="B30" s="2"/>
      <c r="C30" s="2"/>
      <c r="D30" s="2"/>
      <c r="E30" s="2"/>
      <c r="F30" s="2"/>
      <c r="G30" s="2"/>
      <c r="H30" s="2"/>
      <c r="I30" s="2"/>
      <c r="J30" s="2">
        <v>13</v>
      </c>
    </row>
    <row r="31" spans="2:10" ht="16">
      <c r="B31" s="2"/>
      <c r="C31" s="2"/>
      <c r="D31" s="2"/>
      <c r="E31" s="2"/>
      <c r="F31" s="2"/>
      <c r="G31" s="2"/>
      <c r="H31" s="2"/>
      <c r="I31" s="2"/>
      <c r="J31" s="2">
        <v>23</v>
      </c>
    </row>
    <row r="32" spans="2:10" ht="16">
      <c r="B32" s="2"/>
      <c r="C32" s="2"/>
      <c r="D32" s="2"/>
      <c r="E32" s="2"/>
      <c r="F32" s="2"/>
      <c r="G32" s="2"/>
      <c r="H32" s="2"/>
      <c r="I32" s="2"/>
      <c r="J32" s="2">
        <v>20</v>
      </c>
    </row>
    <row r="33" spans="2:10" ht="16">
      <c r="B33" s="2"/>
      <c r="C33" s="2"/>
      <c r="D33" s="2"/>
      <c r="E33" s="2"/>
      <c r="F33" s="2"/>
      <c r="G33" s="2"/>
      <c r="H33" s="2"/>
      <c r="I33" s="2"/>
      <c r="J33" s="2"/>
    </row>
    <row r="34" spans="2:10" ht="16">
      <c r="B34" s="2"/>
      <c r="C34" s="2"/>
      <c r="D34" s="2"/>
      <c r="E34" s="2"/>
      <c r="F34" s="2"/>
      <c r="G34" s="2"/>
      <c r="H34" s="2"/>
      <c r="I34" s="2"/>
      <c r="J34" s="2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Figure 1d</vt:lpstr>
      <vt:lpstr>Figure 1e</vt:lpstr>
      <vt:lpstr>Figure 1H</vt:lpstr>
      <vt:lpstr>Figure 1I</vt:lpstr>
      <vt:lpstr>Figure 2c</vt:lpstr>
      <vt:lpstr>Figure 2D</vt:lpstr>
      <vt:lpstr>Figure 2E</vt:lpstr>
      <vt:lpstr>Figure 2F</vt:lpstr>
      <vt:lpstr>Figure 3C</vt:lpstr>
      <vt:lpstr>Figure 3D</vt:lpstr>
      <vt:lpstr>Figure 3E</vt:lpstr>
      <vt:lpstr>Figure4c</vt:lpstr>
      <vt:lpstr>Figure 4E</vt:lpstr>
      <vt:lpstr>Figure 4F</vt:lpstr>
      <vt:lpstr>Figure 5C</vt:lpstr>
      <vt:lpstr>Figure 5D</vt:lpstr>
      <vt:lpstr>Figure 5F</vt:lpstr>
      <vt:lpstr>Figure 5G</vt:lpstr>
      <vt:lpstr>Figure 5H</vt:lpstr>
      <vt:lpstr>Figure 5I</vt:lpstr>
      <vt:lpstr>Figure 6B</vt:lpstr>
      <vt:lpstr>Figure 6C</vt:lpstr>
      <vt:lpstr>Figure 6D</vt:lpstr>
      <vt:lpstr>Figure 6E</vt:lpstr>
      <vt:lpstr>Figure 6F</vt:lpstr>
      <vt:lpstr>Figure 6H</vt:lpstr>
      <vt:lpstr>Figure 7C</vt:lpstr>
      <vt:lpstr>Figure 7E</vt:lpstr>
      <vt:lpstr>Figure 7F</vt:lpstr>
      <vt:lpstr>Suppl. Fig. 1D</vt:lpstr>
      <vt:lpstr>Suppl. Fig. 1E</vt:lpstr>
      <vt:lpstr>Suppl. Fig. 1F</vt:lpstr>
      <vt:lpstr>Suppl. Fig. 4</vt:lpstr>
      <vt:lpstr>Suppl. Fig. 5C</vt:lpstr>
      <vt:lpstr>Suppl. Fig. 6C</vt:lpstr>
      <vt:lpstr>Suppl. Fig. 7A</vt:lpstr>
      <vt:lpstr>Suppl. Fig. 7B</vt:lpstr>
      <vt:lpstr>Suppl. Fig. 8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Paschalis Kratsios</cp:lastModifiedBy>
  <dcterms:created xsi:type="dcterms:W3CDTF">2017-11-15T12:34:53Z</dcterms:created>
  <dcterms:modified xsi:type="dcterms:W3CDTF">2022-09-22T20:30:17Z</dcterms:modified>
</cp:coreProperties>
</file>