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mb/Desktop/Paper 1 eLife/Nat Comm Revision 1/"/>
    </mc:Choice>
  </mc:AlternateContent>
  <xr:revisionPtr revIDLastSave="0" documentId="8_{928BC32E-90FB-2344-9443-579DDC392B5F}" xr6:coauthVersionLast="47" xr6:coauthVersionMax="47" xr10:uidLastSave="{00000000-0000-0000-0000-000000000000}"/>
  <bookViews>
    <workbookView xWindow="1500" yWindow="500" windowWidth="24940" windowHeight="17500" tabRatio="966" activeTab="26" xr2:uid="{00000000-000D-0000-FFFF-FFFF00000000}"/>
  </bookViews>
  <sheets>
    <sheet name="Fig1F" sheetId="33" r:id="rId1"/>
    <sheet name="Fig4D" sheetId="1" r:id="rId2"/>
    <sheet name="Fig4E" sheetId="31" r:id="rId3"/>
    <sheet name="Fig4H" sheetId="3" r:id="rId4"/>
    <sheet name="Fig5C" sheetId="4" r:id="rId5"/>
    <sheet name="Fig5I" sheetId="5" r:id="rId6"/>
    <sheet name="Fig5J" sheetId="6" r:id="rId7"/>
    <sheet name="Fig5K" sheetId="7" r:id="rId8"/>
    <sheet name="Fig5L" sheetId="8" r:id="rId9"/>
    <sheet name="Fig6F" sheetId="9" r:id="rId10"/>
    <sheet name="Fig6I" sheetId="10" r:id="rId11"/>
    <sheet name="Fig6L" sheetId="11" r:id="rId12"/>
    <sheet name="FigS3D" sheetId="12" r:id="rId13"/>
    <sheet name="FigS4D" sheetId="13" r:id="rId14"/>
    <sheet name="FigS4G" sheetId="14" r:id="rId15"/>
    <sheet name="FigS7D" sheetId="15" r:id="rId16"/>
    <sheet name="FigS8E" sheetId="16" r:id="rId17"/>
    <sheet name="FigS8F" sheetId="17" r:id="rId18"/>
    <sheet name="FigS9C" sheetId="30" r:id="rId19"/>
    <sheet name="FigS9D" sheetId="18" r:id="rId20"/>
    <sheet name="FigS10C" sheetId="19" r:id="rId21"/>
    <sheet name="FigS11C" sheetId="20" r:id="rId22"/>
    <sheet name="FigS11D" sheetId="21" r:id="rId23"/>
    <sheet name="FigS12D" sheetId="22" r:id="rId24"/>
    <sheet name="FigS13A" sheetId="23" r:id="rId25"/>
    <sheet name="FigS13B" sheetId="24" r:id="rId26"/>
    <sheet name="FigS14D" sheetId="25" r:id="rId27"/>
  </sheets>
  <definedNames>
    <definedName name="_xlchart.v1.0" hidden="1">Fig1F!$B$6:$B$31</definedName>
    <definedName name="_xlchart.v1.1" hidden="1">Fig1F!$E$6:$E$31</definedName>
    <definedName name="_xlchart.v1.2" hidden="1">Fig1F!$H$6:$H$19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9" i="31" l="1"/>
  <c r="N8" i="31"/>
  <c r="B34" i="33"/>
  <c r="E33" i="33"/>
  <c r="H19" i="33"/>
  <c r="B33" i="33"/>
  <c r="E34" i="33"/>
  <c r="H20" i="33"/>
  <c r="E22" i="5" l="1"/>
  <c r="E21" i="5"/>
  <c r="B27" i="5"/>
  <c r="B26" i="5"/>
  <c r="N37" i="4"/>
  <c r="N38" i="4"/>
  <c r="E15" i="4"/>
  <c r="E16" i="4"/>
  <c r="B16" i="4"/>
  <c r="B15" i="4"/>
  <c r="C66" i="1"/>
  <c r="C67" i="1"/>
  <c r="B67" i="1"/>
  <c r="B66" i="1"/>
  <c r="F63" i="9"/>
  <c r="F64" i="9"/>
  <c r="E14" i="10"/>
  <c r="E15" i="10"/>
  <c r="B28" i="11"/>
  <c r="B27" i="11"/>
  <c r="H22" i="12"/>
  <c r="H23" i="12"/>
  <c r="E27" i="13"/>
  <c r="E28" i="13"/>
  <c r="K49" i="14"/>
  <c r="K50" i="14"/>
  <c r="E40" i="15"/>
  <c r="E41" i="15"/>
  <c r="B25" i="16"/>
  <c r="B24" i="16"/>
  <c r="E13" i="17"/>
  <c r="E14" i="17"/>
  <c r="B14" i="17"/>
  <c r="B13" i="17"/>
  <c r="E46" i="30"/>
  <c r="E45" i="30"/>
  <c r="E42" i="18"/>
  <c r="E41" i="18"/>
  <c r="K12" i="21"/>
  <c r="K13" i="21"/>
  <c r="E11" i="22"/>
  <c r="E12" i="22"/>
  <c r="B12" i="22"/>
  <c r="B11" i="22"/>
  <c r="B26" i="8"/>
  <c r="B25" i="8"/>
  <c r="E13" i="3"/>
  <c r="E12" i="3"/>
  <c r="H16" i="3"/>
  <c r="H15" i="3"/>
  <c r="B12" i="3"/>
  <c r="B11" i="3"/>
  <c r="M9" i="19"/>
  <c r="M11" i="19"/>
  <c r="M12" i="19"/>
  <c r="M14" i="19"/>
  <c r="M15" i="19"/>
  <c r="M17" i="19"/>
  <c r="M18" i="19"/>
  <c r="M19" i="19"/>
  <c r="M21" i="19"/>
  <c r="M22" i="19"/>
  <c r="M24" i="19"/>
  <c r="M25" i="19"/>
  <c r="M8" i="19"/>
  <c r="F9" i="19"/>
  <c r="F10" i="19"/>
  <c r="F12" i="19"/>
  <c r="F13" i="19"/>
  <c r="F14" i="19"/>
  <c r="F8" i="19"/>
</calcChain>
</file>

<file path=xl/sharedStrings.xml><?xml version="1.0" encoding="utf-8"?>
<sst xmlns="http://schemas.openxmlformats.org/spreadsheetml/2006/main" count="963" uniqueCount="140">
  <si>
    <t>WT</t>
  </si>
  <si>
    <t xml:space="preserve">Nodes </t>
  </si>
  <si>
    <t>Internodes</t>
  </si>
  <si>
    <t>Embryo1</t>
  </si>
  <si>
    <t>Embryo2</t>
  </si>
  <si>
    <t>Embryo3</t>
  </si>
  <si>
    <t>Embryo4</t>
  </si>
  <si>
    <t>Embryo5</t>
  </si>
  <si>
    <t>Embryo6</t>
  </si>
  <si>
    <t>Embryo7</t>
  </si>
  <si>
    <t>Embryo8</t>
  </si>
  <si>
    <t>Embryo9</t>
  </si>
  <si>
    <t>Embryo10</t>
  </si>
  <si>
    <t>pucE69</t>
  </si>
  <si>
    <t>pucB48</t>
  </si>
  <si>
    <t>B48/+</t>
  </si>
  <si>
    <t>B48</t>
  </si>
  <si>
    <t>E69/+</t>
  </si>
  <si>
    <t>E69</t>
  </si>
  <si>
    <t>Genotype</t>
  </si>
  <si>
    <t>ACTIN Loading CTRL</t>
  </si>
  <si>
    <t>Exp1</t>
  </si>
  <si>
    <t>Exp2</t>
  </si>
  <si>
    <t>Exp3</t>
  </si>
  <si>
    <t>Fas2 protein levels_Western Blot Quantification</t>
  </si>
  <si>
    <t>Fas2 Immunoblot</t>
  </si>
  <si>
    <t xml:space="preserve">Embryo2 </t>
  </si>
  <si>
    <t>CB03613/EB112</t>
  </si>
  <si>
    <t>E76/EB112</t>
  </si>
  <si>
    <t>pucE69/+</t>
  </si>
  <si>
    <t>Embryo11</t>
  </si>
  <si>
    <t>Embryo12</t>
  </si>
  <si>
    <t>Embryo13</t>
  </si>
  <si>
    <t>Embryo14</t>
  </si>
  <si>
    <t>Embryo15</t>
  </si>
  <si>
    <t>Embryo16</t>
  </si>
  <si>
    <t>Embryo17</t>
  </si>
  <si>
    <t>Embryo18</t>
  </si>
  <si>
    <t>Embryo19</t>
  </si>
  <si>
    <t>Embryo20</t>
  </si>
  <si>
    <t>Embryo21</t>
  </si>
  <si>
    <t>Embryo22</t>
  </si>
  <si>
    <t>zfh1/+</t>
  </si>
  <si>
    <t>zfh1</t>
  </si>
  <si>
    <t>NrxIV</t>
  </si>
  <si>
    <t>pJNK</t>
  </si>
  <si>
    <t>Fas2</t>
  </si>
  <si>
    <t>pucB48/+</t>
  </si>
  <si>
    <t>pucE69I-Gal4&gt;UAS-GFP</t>
  </si>
  <si>
    <t>pucE69I-Gal4&gt;UAS-GFP:UAS-HepCA</t>
  </si>
  <si>
    <t>pucE69I-Gal4&gt;UAS-GFP:UAS-BskDN</t>
  </si>
  <si>
    <t xml:space="preserve">Fas2 </t>
  </si>
  <si>
    <t>Total Fas2 Integrated Density / Segment</t>
  </si>
  <si>
    <t xml:space="preserve">Fas2 signal attributed to the RN2 positive neurons </t>
  </si>
  <si>
    <t>≥o9k,.</t>
  </si>
  <si>
    <t>Embryo23</t>
  </si>
  <si>
    <t>Embryo24</t>
  </si>
  <si>
    <t>Embryo25</t>
  </si>
  <si>
    <t>Embryo26</t>
  </si>
  <si>
    <t>Embryo27</t>
  </si>
  <si>
    <t>Embryo28</t>
  </si>
  <si>
    <t>Embryo29</t>
  </si>
  <si>
    <t>Embryo30</t>
  </si>
  <si>
    <t>Embryo31</t>
  </si>
  <si>
    <t>Embryo32</t>
  </si>
  <si>
    <t>Embryo33</t>
  </si>
  <si>
    <t>Embryo34</t>
  </si>
  <si>
    <t>RN2-Gal4/UAS-GFP</t>
  </si>
  <si>
    <t>RN2-Gal4&gt;UAS-GFP:UAS-HepCA</t>
  </si>
  <si>
    <t>RN2-Gal4/UAS-GFP (+PS8-Gal80)</t>
  </si>
  <si>
    <t>RN2-Gal4&gt;UAS-GFP:UAS-HepCA (+PS8-Gal80)</t>
  </si>
  <si>
    <t xml:space="preserve"> Fas2-GFP;RN2O-Gal4&gt;+</t>
  </si>
  <si>
    <t>Fas2-GFP;RN2O-Gal4&gt;UAS-degradGFP</t>
  </si>
  <si>
    <t>fas2E76</t>
  </si>
  <si>
    <t>RN2-Gal4&lt;UAS-GFP</t>
  </si>
  <si>
    <t>RN2-Gal4&gt;UAS-GFP:UAS-BskDN</t>
  </si>
  <si>
    <r>
      <t xml:space="preserve">VNC Length comparison between </t>
    </r>
    <r>
      <rPr>
        <b/>
        <i/>
        <sz val="12"/>
        <color theme="1"/>
        <rFont val="Calibri"/>
        <family val="2"/>
        <scheme val="minor"/>
      </rPr>
      <t xml:space="preserve">RN2Gal4&gt;UAS-GFP </t>
    </r>
    <r>
      <rPr>
        <b/>
        <sz val="12"/>
        <color theme="1"/>
        <rFont val="Calibri"/>
        <family val="2"/>
        <charset val="129"/>
        <scheme val="minor"/>
      </rPr>
      <t xml:space="preserve">and </t>
    </r>
    <r>
      <rPr>
        <b/>
        <i/>
        <sz val="12"/>
        <color theme="1"/>
        <rFont val="Calibri"/>
        <family val="2"/>
        <scheme val="minor"/>
      </rPr>
      <t>RN2Gal4&gt;UAS-GFP:UAS-HepCA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or </t>
    </r>
    <r>
      <rPr>
        <b/>
        <i/>
        <sz val="12"/>
        <color theme="1"/>
        <rFont val="Calibri"/>
        <family val="2"/>
        <scheme val="minor"/>
      </rPr>
      <t>RN2Gal4&gt;UAS-GFP:UAS-BskDN stage 16</t>
    </r>
    <r>
      <rPr>
        <b/>
        <sz val="12"/>
        <color theme="1"/>
        <rFont val="Calibri"/>
        <family val="2"/>
        <charset val="129"/>
        <scheme val="minor"/>
      </rPr>
      <t xml:space="preserve"> embryos                   </t>
    </r>
  </si>
  <si>
    <t>RN2-Gal4&gt;UAS-GFP</t>
  </si>
  <si>
    <r>
      <t>Fas2 fluorescence intensity comparison between</t>
    </r>
    <r>
      <rPr>
        <b/>
        <i/>
        <sz val="12"/>
        <color theme="1"/>
        <rFont val="Calibri"/>
        <family val="2"/>
        <scheme val="minor"/>
      </rPr>
      <t xml:space="preserve"> RN2-Gal4&gt;UAS-GFP, RN2-Gal4&gt;UAS-GFP (+PS8-Gal80), RN2-Gal4&gt;UAS-GFP:UAS-HepCA, RN2-Gal4&gt;UAS-GFP:UAS-HepCA (+PS8-Gal80) stage 16 embryos</t>
    </r>
  </si>
  <si>
    <t>RN2-Gal4&gt;UAS-GFP (+PS8-Gal80)</t>
  </si>
  <si>
    <r>
      <t>VNC Length comparison between</t>
    </r>
    <r>
      <rPr>
        <b/>
        <i/>
        <sz val="12"/>
        <color theme="1"/>
        <rFont val="Calibri"/>
        <family val="2"/>
        <scheme val="minor"/>
      </rPr>
      <t xml:space="preserve"> RN2-Gal4&gt;UAS-GFP</t>
    </r>
    <r>
      <rPr>
        <b/>
        <sz val="12"/>
        <color theme="1"/>
        <rFont val="Calibri"/>
        <family val="2"/>
        <charset val="129"/>
        <scheme val="minor"/>
      </rPr>
      <t xml:space="preserve">, </t>
    </r>
    <r>
      <rPr>
        <b/>
        <i/>
        <sz val="12"/>
        <color theme="1"/>
        <rFont val="Calibri"/>
        <family val="2"/>
        <scheme val="minor"/>
      </rPr>
      <t>RN2-Gal4&gt;UAS-GFP (+PS8-Gal80</t>
    </r>
    <r>
      <rPr>
        <b/>
        <sz val="12"/>
        <color theme="1"/>
        <rFont val="Calibri"/>
        <family val="2"/>
        <charset val="129"/>
        <scheme val="minor"/>
      </rPr>
      <t xml:space="preserve">), </t>
    </r>
    <r>
      <rPr>
        <b/>
        <i/>
        <sz val="12"/>
        <color theme="1"/>
        <rFont val="Calibri"/>
        <family val="2"/>
        <scheme val="minor"/>
      </rPr>
      <t>RN2-Gal4&gt;UAS-GFP:UAS-HepCA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, </t>
    </r>
    <r>
      <rPr>
        <b/>
        <i/>
        <sz val="12"/>
        <color theme="1"/>
        <rFont val="Calibri"/>
        <family val="2"/>
        <scheme val="minor"/>
      </rPr>
      <t>RN2-Gal4&gt;UAS-GFP:UAS-HepCA (+PS8-Gal80)</t>
    </r>
    <r>
      <rPr>
        <b/>
        <sz val="12"/>
        <color theme="1"/>
        <rFont val="Calibri"/>
        <family val="2"/>
        <charset val="129"/>
        <scheme val="minor"/>
      </rPr>
      <t xml:space="preserve"> stage 16 embryos</t>
    </r>
  </si>
  <si>
    <r>
      <t xml:space="preserve">VNC Length comparison between </t>
    </r>
    <r>
      <rPr>
        <b/>
        <i/>
        <sz val="12"/>
        <color theme="1"/>
        <rFont val="Calibri"/>
        <family val="2"/>
        <scheme val="minor"/>
      </rPr>
      <t>Fas2-GFP;RN2O-Gal4&gt;+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Fas2-GFP;RN2O-Gal4&gt;UAS-degradGFP</t>
    </r>
    <r>
      <rPr>
        <b/>
        <sz val="12"/>
        <color theme="1"/>
        <rFont val="Calibri"/>
        <family val="2"/>
        <charset val="129"/>
        <scheme val="minor"/>
      </rPr>
      <t xml:space="preserve"> stage 16 embryos</t>
    </r>
  </si>
  <si>
    <t>Elav-Gal4&gt;+</t>
  </si>
  <si>
    <t>Elav-Gal4&gt;UAS-Fas2(+PEST)</t>
  </si>
  <si>
    <t>Elav-Gal4&gt;UAS-Fas2(+PEST);pucE69</t>
  </si>
  <si>
    <r>
      <t xml:space="preserve">Zfh1 fluorescence intensity comparison between </t>
    </r>
    <r>
      <rPr>
        <b/>
        <i/>
        <sz val="12"/>
        <color theme="1"/>
        <rFont val="Calibri"/>
        <family val="2"/>
        <scheme val="minor"/>
      </rPr>
      <t>RN2Gal4&gt;UAS-GFP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RN2Gal4&gt;UAS-GFP:UAS-HepCA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or</t>
    </r>
    <r>
      <rPr>
        <b/>
        <i/>
        <sz val="12"/>
        <color theme="1"/>
        <rFont val="Calibri"/>
        <family val="2"/>
        <scheme val="minor"/>
      </rPr>
      <t xml:space="preserve"> RN2Gal4&gt;UAS-GFP:UAS-BskDN</t>
    </r>
    <r>
      <rPr>
        <b/>
        <sz val="12"/>
        <color theme="1"/>
        <rFont val="Calibri"/>
        <family val="2"/>
        <charset val="129"/>
        <scheme val="minor"/>
      </rPr>
      <t xml:space="preserve"> stage 16 embryos</t>
    </r>
  </si>
  <si>
    <t>Normalized to minimum</t>
  </si>
  <si>
    <t>Cropped sections of this blot are presented in Figure 4F (Lane 5 as Lane 1 in 4F; Lane 6 as Lane 2 in 4F; Lane 1 as Lane 3 in 4F and Lane 2 as Lane 4 in 4F)</t>
  </si>
  <si>
    <t xml:space="preserve">Fluorescence Integrated Density (Arbitrary Units) </t>
  </si>
  <si>
    <t>AVERAGE</t>
  </si>
  <si>
    <t>STDEV</t>
  </si>
  <si>
    <t>VNC Length in µm</t>
  </si>
  <si>
    <t>N</t>
  </si>
  <si>
    <t>Fluorescence Integrated Density / Segment (Arbitrary Units)</t>
  </si>
  <si>
    <r>
      <t>NrxIV fluorescence intensity comparison between</t>
    </r>
    <r>
      <rPr>
        <b/>
        <i/>
        <sz val="12"/>
        <color theme="1"/>
        <rFont val="Calibri"/>
        <family val="2"/>
        <scheme val="minor"/>
      </rPr>
      <t xml:space="preserve"> pucE69/+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pucE69</t>
    </r>
    <r>
      <rPr>
        <b/>
        <sz val="12"/>
        <color theme="1"/>
        <rFont val="Calibri"/>
        <family val="2"/>
        <charset val="129"/>
        <scheme val="minor"/>
      </rPr>
      <t xml:space="preserve"> embryos and between </t>
    </r>
    <r>
      <rPr>
        <b/>
        <i/>
        <sz val="12"/>
        <color theme="1"/>
        <rFont val="Calibri"/>
        <family val="2"/>
        <scheme val="minor"/>
      </rPr>
      <t xml:space="preserve">RN2Gal4&lt;UAS-GFP </t>
    </r>
    <r>
      <rPr>
        <b/>
        <sz val="12"/>
        <color theme="1"/>
        <rFont val="Calibri"/>
        <family val="2"/>
        <charset val="129"/>
        <scheme val="minor"/>
      </rPr>
      <t xml:space="preserve">and </t>
    </r>
    <r>
      <rPr>
        <b/>
        <i/>
        <sz val="12"/>
        <color theme="1"/>
        <rFont val="Calibri"/>
        <family val="2"/>
        <scheme val="minor"/>
      </rPr>
      <t>RN2Gal4&gt;UAS-GFP:UAS-HepCA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or</t>
    </r>
    <r>
      <rPr>
        <b/>
        <i/>
        <sz val="12"/>
        <color theme="1"/>
        <rFont val="Calibri"/>
        <family val="2"/>
        <scheme val="minor"/>
      </rPr>
      <t xml:space="preserve"> RN2Gal4&gt;UAS-GFP:UAS-BskDN stage 16</t>
    </r>
    <r>
      <rPr>
        <b/>
        <sz val="12"/>
        <color theme="1"/>
        <rFont val="Calibri"/>
        <family val="2"/>
        <charset val="129"/>
        <scheme val="minor"/>
      </rPr>
      <t xml:space="preserve"> embryos</t>
    </r>
  </si>
  <si>
    <r>
      <t xml:space="preserve">Fas2 fluorescence intensity at Nodes &amp; Internodes / Comparison between WT and </t>
    </r>
    <r>
      <rPr>
        <b/>
        <i/>
        <sz val="12"/>
        <color theme="1"/>
        <rFont val="Calibri"/>
        <family val="2"/>
        <scheme val="minor"/>
      </rPr>
      <t xml:space="preserve">puE69 </t>
    </r>
    <r>
      <rPr>
        <b/>
        <sz val="12"/>
        <color theme="1"/>
        <rFont val="Calibri"/>
        <family val="2"/>
        <charset val="129"/>
        <scheme val="minor"/>
      </rPr>
      <t>or</t>
    </r>
    <r>
      <rPr>
        <b/>
        <i/>
        <sz val="12"/>
        <color theme="1"/>
        <rFont val="Calibri"/>
        <family val="2"/>
        <scheme val="minor"/>
      </rPr>
      <t xml:space="preserve"> pucB48 </t>
    </r>
    <r>
      <rPr>
        <b/>
        <sz val="12"/>
        <color theme="1"/>
        <rFont val="Calibri"/>
        <family val="2"/>
        <charset val="129"/>
        <scheme val="minor"/>
      </rPr>
      <t>mutant  stage 16 embryos</t>
    </r>
  </si>
  <si>
    <r>
      <t xml:space="preserve">VNC Length comparison between WT and </t>
    </r>
    <r>
      <rPr>
        <b/>
        <i/>
        <sz val="12"/>
        <color theme="1"/>
        <rFont val="Calibri"/>
        <family val="2"/>
        <scheme val="minor"/>
      </rPr>
      <t>fas2</t>
    </r>
    <r>
      <rPr>
        <b/>
        <sz val="12"/>
        <color theme="1"/>
        <rFont val="Calibri"/>
        <family val="2"/>
        <charset val="129"/>
        <scheme val="minor"/>
      </rPr>
      <t xml:space="preserve"> mutants  stage 16 embryos</t>
    </r>
  </si>
  <si>
    <r>
      <t xml:space="preserve">NrxIV fluorescence intensity comparison between </t>
    </r>
    <r>
      <rPr>
        <b/>
        <i/>
        <sz val="12"/>
        <color theme="1"/>
        <rFont val="Calibri"/>
        <family val="2"/>
        <scheme val="minor"/>
      </rPr>
      <t>zfh1/+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zfh1 stage 16</t>
    </r>
    <r>
      <rPr>
        <b/>
        <sz val="12"/>
        <color theme="1"/>
        <rFont val="Calibri"/>
        <family val="2"/>
        <charset val="129"/>
        <scheme val="minor"/>
      </rPr>
      <t xml:space="preserve"> embryos </t>
    </r>
  </si>
  <si>
    <r>
      <t xml:space="preserve">Fas2 fluorescence intensity comparison between </t>
    </r>
    <r>
      <rPr>
        <b/>
        <i/>
        <sz val="12"/>
        <color theme="1"/>
        <rFont val="Calibri"/>
        <family val="2"/>
        <scheme val="minor"/>
      </rPr>
      <t>zfh1/+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zfh1</t>
    </r>
    <r>
      <rPr>
        <b/>
        <sz val="12"/>
        <color theme="1"/>
        <rFont val="Calibri"/>
        <family val="2"/>
        <charset val="129"/>
        <scheme val="minor"/>
      </rPr>
      <t xml:space="preserve"> stage 16 embryos </t>
    </r>
  </si>
  <si>
    <r>
      <t xml:space="preserve">VNC Length comparison  between </t>
    </r>
    <r>
      <rPr>
        <b/>
        <i/>
        <sz val="12"/>
        <color theme="1"/>
        <rFont val="Calibri"/>
        <family val="2"/>
        <scheme val="minor"/>
      </rPr>
      <t>zfh1/+</t>
    </r>
    <r>
      <rPr>
        <b/>
        <sz val="12"/>
        <color theme="1"/>
        <rFont val="Calibri"/>
        <family val="2"/>
        <charset val="129"/>
        <scheme val="minor"/>
      </rPr>
      <t xml:space="preserve"> and</t>
    </r>
    <r>
      <rPr>
        <b/>
        <i/>
        <sz val="12"/>
        <color theme="1"/>
        <rFont val="Calibri"/>
        <family val="2"/>
        <scheme val="minor"/>
      </rPr>
      <t xml:space="preserve"> zfh1</t>
    </r>
    <r>
      <rPr>
        <b/>
        <sz val="12"/>
        <color theme="1"/>
        <rFont val="Calibri"/>
        <family val="2"/>
        <charset val="129"/>
        <scheme val="minor"/>
      </rPr>
      <t xml:space="preserve"> stage 16 embryos </t>
    </r>
  </si>
  <si>
    <r>
      <t>Fas2 fluorescence intensity at Nodes &amp; Internodes / Comparison between</t>
    </r>
    <r>
      <rPr>
        <b/>
        <i/>
        <sz val="12"/>
        <color theme="1"/>
        <rFont val="Calibri"/>
        <family val="2"/>
        <scheme val="minor"/>
      </rPr>
      <t xml:space="preserve"> zfh1/+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zfh1</t>
    </r>
    <r>
      <rPr>
        <b/>
        <sz val="12"/>
        <color theme="1"/>
        <rFont val="Calibri"/>
        <family val="2"/>
        <charset val="129"/>
        <scheme val="minor"/>
      </rPr>
      <t xml:space="preserve"> stage 16 embryos </t>
    </r>
  </si>
  <si>
    <t>Fluorescence Integrated Density (Arbitrary Units)</t>
  </si>
  <si>
    <r>
      <t>Zfh1 fluorescence intensity comparison between</t>
    </r>
    <r>
      <rPr>
        <b/>
        <i/>
        <sz val="12"/>
        <color theme="1"/>
        <rFont val="Calibri"/>
        <family val="2"/>
        <scheme val="minor"/>
      </rPr>
      <t xml:space="preserve"> pucE69/+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pucE69</t>
    </r>
    <r>
      <rPr>
        <b/>
        <sz val="12"/>
        <color theme="1"/>
        <rFont val="Calibri"/>
        <family val="2"/>
        <charset val="129"/>
        <scheme val="minor"/>
      </rPr>
      <t xml:space="preserve"> stage 16 embryos </t>
    </r>
  </si>
  <si>
    <r>
      <t>pJNK &amp; Fas2 fluorescence intensities comparison between</t>
    </r>
    <r>
      <rPr>
        <b/>
        <i/>
        <sz val="12"/>
        <color theme="1"/>
        <rFont val="Calibri"/>
        <family val="2"/>
        <scheme val="minor"/>
      </rPr>
      <t xml:space="preserve"> zfh1/+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zfh1</t>
    </r>
    <r>
      <rPr>
        <b/>
        <sz val="12"/>
        <color theme="1"/>
        <rFont val="Calibri"/>
        <family val="2"/>
        <charset val="129"/>
        <scheme val="minor"/>
      </rPr>
      <t xml:space="preserve"> stage 16 embryos </t>
    </r>
  </si>
  <si>
    <r>
      <t xml:space="preserve">VNC Length comparison between WT and </t>
    </r>
    <r>
      <rPr>
        <b/>
        <i/>
        <sz val="12"/>
        <color theme="1"/>
        <rFont val="Calibri"/>
        <family val="2"/>
        <scheme val="minor"/>
      </rPr>
      <t xml:space="preserve">pucE69 </t>
    </r>
    <r>
      <rPr>
        <b/>
        <sz val="12"/>
        <color theme="1"/>
        <rFont val="Calibri"/>
        <family val="2"/>
        <charset val="129"/>
        <scheme val="minor"/>
      </rPr>
      <t>or</t>
    </r>
    <r>
      <rPr>
        <b/>
        <i/>
        <sz val="12"/>
        <color theme="1"/>
        <rFont val="Calibri"/>
        <family val="2"/>
        <scheme val="minor"/>
      </rPr>
      <t xml:space="preserve"> pucB48</t>
    </r>
    <r>
      <rPr>
        <b/>
        <sz val="12"/>
        <color theme="1"/>
        <rFont val="Calibri"/>
        <family val="2"/>
        <charset val="129"/>
        <scheme val="minor"/>
      </rPr>
      <t xml:space="preserve"> mutant stage 16 embryos</t>
    </r>
  </si>
  <si>
    <r>
      <t xml:space="preserve">pJNK fluorescence intensity comparisonWT and </t>
    </r>
    <r>
      <rPr>
        <b/>
        <i/>
        <sz val="12"/>
        <color theme="1"/>
        <rFont val="Calibri"/>
        <family val="2"/>
        <scheme val="minor"/>
      </rPr>
      <t>pucE69</t>
    </r>
    <r>
      <rPr>
        <b/>
        <sz val="12"/>
        <color theme="1"/>
        <rFont val="Calibri"/>
        <family val="2"/>
        <charset val="129"/>
        <scheme val="minor"/>
      </rPr>
      <t xml:space="preserve"> or </t>
    </r>
    <r>
      <rPr>
        <b/>
        <i/>
        <sz val="12"/>
        <color theme="1"/>
        <rFont val="Calibri"/>
        <family val="2"/>
        <scheme val="minor"/>
      </rPr>
      <t>pucB48</t>
    </r>
    <r>
      <rPr>
        <b/>
        <sz val="12"/>
        <color theme="1"/>
        <rFont val="Calibri"/>
        <family val="2"/>
        <charset val="129"/>
        <scheme val="minor"/>
      </rPr>
      <t xml:space="preserve"> mutant stage 16 embryos</t>
    </r>
  </si>
  <si>
    <t>Number of Dcp-1 positive neurons / segment</t>
  </si>
  <si>
    <r>
      <t xml:space="preserve">Number of Dcp-1 positive neurons per segment in the VNC of </t>
    </r>
    <r>
      <rPr>
        <b/>
        <i/>
        <sz val="12"/>
        <color theme="1"/>
        <rFont val="Calibri"/>
        <family val="2"/>
        <scheme val="minor"/>
      </rPr>
      <t>pucE69/+;</t>
    </r>
    <r>
      <rPr>
        <b/>
        <sz val="12"/>
        <color theme="1"/>
        <rFont val="Calibri"/>
        <family val="2"/>
        <charset val="129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pucE69;</t>
    </r>
    <r>
      <rPr>
        <b/>
        <sz val="12"/>
        <color theme="1"/>
        <rFont val="Calibri"/>
        <family val="2"/>
        <charset val="129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pucB48/+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pucB48</t>
    </r>
    <r>
      <rPr>
        <b/>
        <sz val="12"/>
        <color theme="1"/>
        <rFont val="Calibri"/>
        <family val="2"/>
        <charset val="129"/>
        <scheme val="minor"/>
      </rPr>
      <t xml:space="preserve"> stage 16 embryos</t>
    </r>
  </si>
  <si>
    <r>
      <t>GFP fluorescence intensity comparison between</t>
    </r>
    <r>
      <rPr>
        <b/>
        <i/>
        <sz val="12"/>
        <color theme="1"/>
        <rFont val="Calibri"/>
        <family val="2"/>
        <scheme val="minor"/>
      </rPr>
      <t xml:space="preserve"> pucE69I-Gal4&gt;UAS-GFP, pucE69I-Gal4&gt;UAS-GFP:UAS-HepCA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and pucE69I-Gal4&gt;UAS-GFP:</t>
    </r>
    <r>
      <rPr>
        <b/>
        <i/>
        <sz val="12"/>
        <color theme="1"/>
        <rFont val="Calibri"/>
        <family val="2"/>
        <scheme val="minor"/>
      </rPr>
      <t>UAS-BskDN</t>
    </r>
    <r>
      <rPr>
        <b/>
        <sz val="12"/>
        <color theme="1"/>
        <rFont val="Calibri"/>
        <family val="2"/>
        <charset val="129"/>
        <scheme val="minor"/>
      </rPr>
      <t xml:space="preserve"> stage 16 embryos</t>
    </r>
  </si>
  <si>
    <r>
      <t xml:space="preserve">Fas2 and NrxIV fluorescence intensities comparison between </t>
    </r>
    <r>
      <rPr>
        <b/>
        <i/>
        <sz val="12"/>
        <color theme="1"/>
        <rFont val="Calibri"/>
        <family val="2"/>
        <scheme val="minor"/>
      </rPr>
      <t>RN2-Gal4&gt;UAS-GFP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RN2-Gal4&gt;UAS-GFP:UAS-HepCA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embryos at stage 13 </t>
    </r>
  </si>
  <si>
    <r>
      <t xml:space="preserve">VNC Length comparison between </t>
    </r>
    <r>
      <rPr>
        <b/>
        <i/>
        <sz val="12"/>
        <color theme="1"/>
        <rFont val="Calibri"/>
        <family val="2"/>
        <scheme val="minor"/>
      </rPr>
      <t>RN2-Gal4&gt;UAS-GFP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RN2-Gal4&gt;UAS-GFP:UAS-HepCA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embryos at stage 13 </t>
    </r>
  </si>
  <si>
    <r>
      <t xml:space="preserve">Fas2 fluorescence intensity at Nodes / Comparison between </t>
    </r>
    <r>
      <rPr>
        <b/>
        <i/>
        <sz val="12"/>
        <color theme="1"/>
        <rFont val="Calibri"/>
        <family val="2"/>
        <scheme val="minor"/>
      </rPr>
      <t>RN2-Gal4&gt;UAS-GFP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RN2-Gal4&gt;UAS-GFP:UAS-HepCA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embryos at stage 16 </t>
    </r>
  </si>
  <si>
    <r>
      <t xml:space="preserve">Fas2 fluorescence intensity at Internodes / Comparison between </t>
    </r>
    <r>
      <rPr>
        <b/>
        <i/>
        <sz val="12"/>
        <color theme="1"/>
        <rFont val="Calibri"/>
        <family val="2"/>
        <scheme val="minor"/>
      </rPr>
      <t>RN2-Gal4&gt;UAS-GFP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RN2-Gal4&gt;UAS-GFP:UAS-HepCA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embryos at stage 16 </t>
    </r>
  </si>
  <si>
    <t>RN2-Gal4&gt;UAS-GFP:UAS-HepCA /  RN2-Gal4/UAS-GFP</t>
  </si>
  <si>
    <t>1 - (RN2-Gal4&gt;UAS-GFP:UAS-HepCA /  RN2-Gal4/UAS-GFP)</t>
  </si>
  <si>
    <r>
      <t>Fas2 fluorescence intensity corresponding to RN2-Gal4 expressing neurons / Comparison between</t>
    </r>
    <r>
      <rPr>
        <b/>
        <i/>
        <sz val="12"/>
        <color theme="1"/>
        <rFont val="Calibri"/>
        <family val="2"/>
        <scheme val="minor"/>
      </rPr>
      <t xml:space="preserve"> RN2-Gal4&gt;UAS-GFP</t>
    </r>
    <r>
      <rPr>
        <b/>
        <sz val="12"/>
        <color theme="1"/>
        <rFont val="Calibri"/>
        <family val="2"/>
        <charset val="129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RN2-Gal4&gt;UAS-GFP:UAS-HepCA</t>
    </r>
    <r>
      <rPr>
        <b/>
        <sz val="12"/>
        <color theme="1"/>
        <rFont val="Calibri"/>
        <family val="2"/>
        <charset val="129"/>
        <scheme val="minor"/>
      </rPr>
      <t xml:space="preserve"> embryos at stage 16 </t>
    </r>
  </si>
  <si>
    <t xml:space="preserve">Fas2 Integrated Density /Segment after susbtracting RN2-Gal4 corresponding signal </t>
  </si>
  <si>
    <t>Ratio of Averaged Integrated Density / Segment</t>
  </si>
  <si>
    <t xml:space="preserve">Fluorescence Integrated Density / Segment (Arbitrary Units) </t>
  </si>
  <si>
    <r>
      <t xml:space="preserve">pJNK fluorescence intensity comparison between WT and </t>
    </r>
    <r>
      <rPr>
        <b/>
        <i/>
        <sz val="12"/>
        <color theme="1"/>
        <rFont val="Calibri"/>
        <family val="2"/>
        <scheme val="minor"/>
      </rPr>
      <t>pucE69</t>
    </r>
    <r>
      <rPr>
        <b/>
        <sz val="12"/>
        <color theme="1"/>
        <rFont val="Calibri"/>
        <family val="2"/>
        <charset val="129"/>
        <scheme val="minor"/>
      </rPr>
      <t xml:space="preserve"> or</t>
    </r>
    <r>
      <rPr>
        <b/>
        <i/>
        <sz val="12"/>
        <color theme="1"/>
        <rFont val="Calibri"/>
        <family val="2"/>
        <scheme val="minor"/>
      </rPr>
      <t xml:space="preserve"> fas2E76</t>
    </r>
    <r>
      <rPr>
        <b/>
        <sz val="12"/>
        <color theme="1"/>
        <rFont val="Calibri"/>
        <family val="2"/>
        <charset val="129"/>
        <scheme val="minor"/>
      </rPr>
      <t xml:space="preserve">  mutant stage 16 embryos</t>
    </r>
  </si>
  <si>
    <r>
      <t xml:space="preserve">VNC Length comparison between </t>
    </r>
    <r>
      <rPr>
        <b/>
        <i/>
        <sz val="12"/>
        <color theme="1"/>
        <rFont val="Calibri"/>
        <family val="2"/>
        <scheme val="minor"/>
      </rPr>
      <t>pucE69</t>
    </r>
    <r>
      <rPr>
        <b/>
        <sz val="12"/>
        <color theme="1"/>
        <rFont val="Calibri"/>
        <family val="2"/>
        <charset val="129"/>
        <scheme val="minor"/>
      </rPr>
      <t xml:space="preserve"> mutant embryos and </t>
    </r>
    <r>
      <rPr>
        <b/>
        <i/>
        <sz val="12"/>
        <color theme="1"/>
        <rFont val="Calibri"/>
        <family val="2"/>
        <scheme val="minor"/>
      </rPr>
      <t>pucE69</t>
    </r>
    <r>
      <rPr>
        <b/>
        <sz val="12"/>
        <color theme="1"/>
        <rFont val="Calibri"/>
        <family val="2"/>
        <charset val="129"/>
        <scheme val="minor"/>
      </rPr>
      <t xml:space="preserve"> stage 16 embryos over-expressing Fas2-(+PEST) paneuronally with </t>
    </r>
    <r>
      <rPr>
        <b/>
        <i/>
        <sz val="12"/>
        <color theme="1"/>
        <rFont val="Calibri"/>
        <family val="2"/>
        <scheme val="minor"/>
      </rPr>
      <t>Elav-Gal4</t>
    </r>
  </si>
  <si>
    <t>Double Normalized (Actin / Exp 1) Data</t>
  </si>
  <si>
    <t>E69/+ vs E69</t>
  </si>
  <si>
    <t>B48/+ vs B48</t>
  </si>
  <si>
    <t>Blot Band Density  (Arbitrary Units)</t>
  </si>
  <si>
    <r>
      <t>Box plots of the gradient of the spatial correlation along the AP axis, normalized by the difference between the maximum and minimum gradients for</t>
    </r>
    <r>
      <rPr>
        <b/>
        <i/>
        <sz val="12"/>
        <color rgb="FF000000"/>
        <rFont val="Calibri"/>
        <family val="2"/>
        <scheme val="minor"/>
      </rPr>
      <t xml:space="preserve"> wild type,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i/>
        <sz val="12"/>
        <color rgb="FF000000"/>
        <rFont val="Calibri"/>
        <family val="2"/>
        <scheme val="minor"/>
      </rPr>
      <t>puc</t>
    </r>
    <r>
      <rPr>
        <b/>
        <i/>
        <vertAlign val="superscript"/>
        <sz val="12"/>
        <color rgb="FF000000"/>
        <rFont val="Calibri"/>
        <family val="2"/>
        <scheme val="minor"/>
      </rPr>
      <t>E69</t>
    </r>
    <r>
      <rPr>
        <b/>
        <sz val="12"/>
        <color rgb="FF000000"/>
        <rFont val="Calibri"/>
        <family val="2"/>
        <scheme val="minor"/>
      </rPr>
      <t xml:space="preserve"> and </t>
    </r>
    <r>
      <rPr>
        <b/>
        <i/>
        <sz val="12"/>
        <color rgb="FF000000"/>
        <rFont val="Calibri"/>
        <family val="2"/>
        <scheme val="minor"/>
      </rPr>
      <t>puc</t>
    </r>
    <r>
      <rPr>
        <b/>
        <i/>
        <vertAlign val="superscript"/>
        <sz val="12"/>
        <color rgb="FF000000"/>
        <rFont val="Calibri"/>
        <family val="2"/>
        <scheme val="minor"/>
      </rPr>
      <t>B48</t>
    </r>
    <r>
      <rPr>
        <b/>
        <sz val="12"/>
        <color rgb="FF000000"/>
        <rFont val="Calibri"/>
        <family val="2"/>
        <scheme val="minor"/>
      </rPr>
      <t xml:space="preserve"> individuals</t>
    </r>
  </si>
  <si>
    <t>Embryo 1</t>
  </si>
  <si>
    <t>Embryo 2</t>
  </si>
  <si>
    <t>Embryo 3</t>
  </si>
  <si>
    <t>t test = 0</t>
  </si>
  <si>
    <t>**, p = 0,008</t>
  </si>
  <si>
    <t>**, p=0.0053</t>
  </si>
  <si>
    <t>** p=0.0086</t>
  </si>
  <si>
    <t>t test</t>
  </si>
  <si>
    <t>Normalized to Exp 1 ( E69/+; B48/+)</t>
  </si>
  <si>
    <t>Normalized to normalized actin</t>
  </si>
  <si>
    <t>p=0,59</t>
  </si>
  <si>
    <t>p=0,95</t>
  </si>
  <si>
    <t>MEDIAN</t>
  </si>
  <si>
    <t>[ Maximum gradient steepness – Minimum gradient steepness ] / (average gradient steepness)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</si>
</sst>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Body)"/>
    </font>
    <font>
      <b/>
      <i/>
      <sz val="12"/>
      <color rgb="FF000000"/>
      <name val="Calibri"/>
      <family val="2"/>
      <scheme val="minor"/>
    </font>
    <font>
      <b/>
      <i/>
      <vertAlign val="superscript"/>
      <sz val="12"/>
      <color rgb="FF000000"/>
      <name val="Calibri"/>
      <family val="2"/>
      <scheme val="minor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6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" fillId="0" borderId="0" xfId="0" applyFont="1"/>
    <xf numFmtId="0" fontId="13" fillId="0" borderId="0" xfId="0" applyFont="1"/>
    <xf numFmtId="0" fontId="10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0" fillId="0" borderId="4" xfId="0" applyBorder="1"/>
    <xf numFmtId="0" fontId="0" fillId="0" borderId="5" xfId="0" applyBorder="1"/>
    <xf numFmtId="0" fontId="7" fillId="0" borderId="4" xfId="0" applyFont="1" applyBorder="1"/>
    <xf numFmtId="0" fontId="7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0" xfId="0" applyNumberFormat="1"/>
    <xf numFmtId="3" fontId="0" fillId="0" borderId="0" xfId="0" applyNumberFormat="1"/>
    <xf numFmtId="0" fontId="8" fillId="2" borderId="0" xfId="0" applyFont="1" applyFill="1"/>
    <xf numFmtId="0" fontId="16" fillId="0" borderId="0" xfId="0" applyFont="1"/>
    <xf numFmtId="0" fontId="0" fillId="0" borderId="0" xfId="0" applyAlignment="1">
      <alignment horizontal="right"/>
    </xf>
    <xf numFmtId="0" fontId="12" fillId="0" borderId="0" xfId="0" applyFont="1" applyAlignment="1">
      <alignment horizontal="left"/>
    </xf>
  </cellXfs>
  <cellStyles count="11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Normal" xfId="0" builtinId="0"/>
  </cellStyles>
  <dxfs count="0"/>
  <tableStyles count="0" defaultTableStyle="TableStyleMedium9" defaultPivotStyle="PivotStyleMedium4"/>
  <colors>
    <mruColors>
      <color rgb="FF3E8841"/>
      <color rgb="FF74F279"/>
      <color rgb="FFA244EC"/>
      <color rgb="FF50AC51"/>
      <color rgb="FFBE01B5"/>
      <color rgb="FFFE00ED"/>
      <color rgb="FFD96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3E8841"/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72A-D941-BA7C-6B999D60E6BC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50AC51"/>
                  </a:gs>
                  <a:gs pos="100000">
                    <a:schemeClr val="bg1">
                      <a:lumMod val="75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2A-D941-BA7C-6B999D60E6BC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74F279"/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72A-D941-BA7C-6B999D60E6BC}"/>
              </c:ext>
            </c:extLst>
          </c:dPt>
          <c:val>
            <c:numRef>
              <c:f>FigS10C!$H$39:$H$41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2A-D941-BA7C-6B999D60E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41"/>
        <c:axId val="1868105936"/>
        <c:axId val="1868419264"/>
      </c:barChart>
      <c:catAx>
        <c:axId val="1868105936"/>
        <c:scaling>
          <c:orientation val="minMax"/>
        </c:scaling>
        <c:delete val="1"/>
        <c:axPos val="b"/>
        <c:majorTickMark val="none"/>
        <c:minorTickMark val="none"/>
        <c:tickLblPos val="nextTo"/>
        <c:crossAx val="1868419264"/>
        <c:crosses val="autoZero"/>
        <c:auto val="1"/>
        <c:lblAlgn val="ctr"/>
        <c:lblOffset val="100"/>
        <c:noMultiLvlLbl val="0"/>
      </c:catAx>
      <c:valAx>
        <c:axId val="18684192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68105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15519</xdr:colOff>
      <xdr:row>19</xdr:row>
      <xdr:rowOff>197554</xdr:rowOff>
    </xdr:from>
    <xdr:to>
      <xdr:col>16</xdr:col>
      <xdr:colOff>694970</xdr:colOff>
      <xdr:row>42</xdr:row>
      <xdr:rowOff>183444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E1AA92-A297-EE01-41C2-8D202147F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1019" y="4058354"/>
          <a:ext cx="10140951" cy="46594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829654</xdr:colOff>
      <xdr:row>53</xdr:row>
      <xdr:rowOff>201064</xdr:rowOff>
    </xdr:from>
    <xdr:to>
      <xdr:col>17</xdr:col>
      <xdr:colOff>807103</xdr:colOff>
      <xdr:row>71</xdr:row>
      <xdr:rowOff>11869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18C1E74-D0C7-B391-93DD-982F5B4EB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3BF9-451E-A34B-B352-CD8D09EEBB25}">
  <sheetPr>
    <tabColor rgb="FF3E8841"/>
  </sheetPr>
  <dimension ref="A1:O37"/>
  <sheetViews>
    <sheetView topLeftCell="A7" zoomScale="96" zoomScaleNormal="100" workbookViewId="0">
      <selection activeCell="J18" sqref="J18"/>
    </sheetView>
  </sheetViews>
  <sheetFormatPr baseColWidth="10" defaultRowHeight="16" x14ac:dyDescent="0.2"/>
  <cols>
    <col min="1" max="8" width="16.6640625" customWidth="1"/>
  </cols>
  <sheetData>
    <row r="1" spans="1:15" ht="19" x14ac:dyDescent="0.2">
      <c r="A1" s="30" t="s">
        <v>125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3" spans="1:15" x14ac:dyDescent="0.2">
      <c r="A3" s="9" t="s">
        <v>139</v>
      </c>
      <c r="B3" s="31"/>
      <c r="C3" s="31"/>
      <c r="D3" s="31"/>
    </row>
    <row r="4" spans="1:15" x14ac:dyDescent="0.2">
      <c r="B4" s="31"/>
      <c r="C4" s="31"/>
      <c r="D4" s="31"/>
    </row>
    <row r="5" spans="1:15" x14ac:dyDescent="0.2">
      <c r="B5" s="9" t="s">
        <v>0</v>
      </c>
      <c r="C5" s="9"/>
      <c r="D5" s="9"/>
      <c r="E5" s="9" t="s">
        <v>18</v>
      </c>
      <c r="F5" s="9"/>
      <c r="G5" s="9"/>
      <c r="H5" s="9" t="s">
        <v>16</v>
      </c>
    </row>
    <row r="6" spans="1:15" x14ac:dyDescent="0.2">
      <c r="A6" t="s">
        <v>126</v>
      </c>
      <c r="B6">
        <v>-0.16669999999999999</v>
      </c>
      <c r="D6" t="s">
        <v>126</v>
      </c>
      <c r="E6">
        <v>3.4099999999999998E-2</v>
      </c>
      <c r="G6" t="s">
        <v>126</v>
      </c>
      <c r="H6">
        <v>0.10929999999999999</v>
      </c>
    </row>
    <row r="7" spans="1:15" x14ac:dyDescent="0.2">
      <c r="B7">
        <v>-0.40079999999999999</v>
      </c>
      <c r="E7">
        <v>-0.57410000000000005</v>
      </c>
      <c r="H7">
        <v>0.40179999999999999</v>
      </c>
    </row>
    <row r="8" spans="1:15" x14ac:dyDescent="0.2">
      <c r="B8">
        <v>0.27960000000000002</v>
      </c>
      <c r="E8">
        <v>0.14699999999999999</v>
      </c>
      <c r="H8">
        <v>0.15440000000000001</v>
      </c>
    </row>
    <row r="9" spans="1:15" x14ac:dyDescent="0.2">
      <c r="B9">
        <v>-1.7600000000000001E-2</v>
      </c>
      <c r="E9">
        <v>-0.41010000000000002</v>
      </c>
    </row>
    <row r="10" spans="1:15" x14ac:dyDescent="0.2">
      <c r="B10">
        <v>-8.3999999999999995E-3</v>
      </c>
      <c r="E10">
        <v>9.3299999999999994E-2</v>
      </c>
      <c r="G10" t="s">
        <v>127</v>
      </c>
      <c r="H10">
        <v>-2.7699999999999999E-2</v>
      </c>
    </row>
    <row r="11" spans="1:15" x14ac:dyDescent="0.2">
      <c r="B11">
        <v>-0.22739999999999999</v>
      </c>
      <c r="E11">
        <v>-9.2899999999999996E-2</v>
      </c>
      <c r="H11">
        <v>-0.125</v>
      </c>
    </row>
    <row r="12" spans="1:15" x14ac:dyDescent="0.2">
      <c r="E12">
        <v>-0.1255</v>
      </c>
      <c r="H12">
        <v>-0.23350000000000001</v>
      </c>
    </row>
    <row r="13" spans="1:15" x14ac:dyDescent="0.2">
      <c r="A13" t="s">
        <v>127</v>
      </c>
      <c r="B13">
        <v>0.20910000000000001</v>
      </c>
      <c r="H13">
        <v>-1.5900000000000001E-2</v>
      </c>
    </row>
    <row r="14" spans="1:15" x14ac:dyDescent="0.2">
      <c r="B14">
        <v>0.12039999999999999</v>
      </c>
      <c r="D14" t="s">
        <v>127</v>
      </c>
      <c r="E14">
        <v>0.14649999999999999</v>
      </c>
    </row>
    <row r="15" spans="1:15" x14ac:dyDescent="0.2">
      <c r="B15">
        <v>0.2364</v>
      </c>
      <c r="E15">
        <v>1.2800000000000001E-2</v>
      </c>
      <c r="G15" t="s">
        <v>128</v>
      </c>
      <c r="H15">
        <v>-0.1004</v>
      </c>
    </row>
    <row r="16" spans="1:15" x14ac:dyDescent="0.2">
      <c r="B16">
        <v>-0.25290000000000001</v>
      </c>
      <c r="E16">
        <v>0.31919999999999998</v>
      </c>
      <c r="H16">
        <v>0.23849999999999999</v>
      </c>
    </row>
    <row r="17" spans="1:8" x14ac:dyDescent="0.2">
      <c r="B17">
        <v>-0.39140000000000003</v>
      </c>
      <c r="E17">
        <v>-0.67390000000000005</v>
      </c>
      <c r="H17">
        <v>-0.35599999999999998</v>
      </c>
    </row>
    <row r="18" spans="1:8" x14ac:dyDescent="0.2">
      <c r="B18">
        <v>-0.44259999999999999</v>
      </c>
      <c r="E18">
        <v>-0.27510000000000001</v>
      </c>
    </row>
    <row r="19" spans="1:8" x14ac:dyDescent="0.2">
      <c r="B19">
        <v>-3.1300000000000001E-2</v>
      </c>
      <c r="E19">
        <v>-7.9600000000000004E-2</v>
      </c>
      <c r="G19" s="9" t="s">
        <v>138</v>
      </c>
      <c r="H19">
        <f>MEDIAN(H6:H17)</f>
        <v>-2.18E-2</v>
      </c>
    </row>
    <row r="20" spans="1:8" x14ac:dyDescent="0.2">
      <c r="B20">
        <v>-0.1305</v>
      </c>
      <c r="E20">
        <v>0.2883</v>
      </c>
      <c r="G20" s="9" t="s">
        <v>89</v>
      </c>
      <c r="H20">
        <f>AVERAGE(H6:H17)</f>
        <v>4.5499999999999985E-3</v>
      </c>
    </row>
    <row r="21" spans="1:8" x14ac:dyDescent="0.2">
      <c r="B21">
        <v>0.23619999999999999</v>
      </c>
      <c r="E21">
        <v>0.10979999999999999</v>
      </c>
      <c r="G21" s="9" t="s">
        <v>92</v>
      </c>
      <c r="H21">
        <v>10</v>
      </c>
    </row>
    <row r="22" spans="1:8" x14ac:dyDescent="0.2">
      <c r="E22">
        <v>0.1163</v>
      </c>
    </row>
    <row r="23" spans="1:8" x14ac:dyDescent="0.2">
      <c r="A23" t="s">
        <v>128</v>
      </c>
      <c r="B23">
        <v>-0.50719999999999998</v>
      </c>
      <c r="G23" s="33" t="s">
        <v>129</v>
      </c>
      <c r="H23" s="32" t="s">
        <v>137</v>
      </c>
    </row>
    <row r="24" spans="1:8" x14ac:dyDescent="0.2">
      <c r="B24">
        <v>1.01E-2</v>
      </c>
      <c r="D24" t="s">
        <v>128</v>
      </c>
      <c r="E24">
        <v>-0.24979999999999999</v>
      </c>
    </row>
    <row r="25" spans="1:8" x14ac:dyDescent="0.2">
      <c r="B25">
        <v>-0.1925</v>
      </c>
      <c r="E25">
        <v>2.5499999999999998E-2</v>
      </c>
    </row>
    <row r="26" spans="1:8" x14ac:dyDescent="0.2">
      <c r="B26">
        <v>-0.2288</v>
      </c>
      <c r="E26">
        <v>-0.19800000000000001</v>
      </c>
    </row>
    <row r="27" spans="1:8" x14ac:dyDescent="0.2">
      <c r="B27">
        <v>-0.248</v>
      </c>
      <c r="E27">
        <v>0.54500000000000004</v>
      </c>
    </row>
    <row r="28" spans="1:8" x14ac:dyDescent="0.2">
      <c r="B28">
        <v>-0.22220000000000001</v>
      </c>
      <c r="E28">
        <v>-3.6600000000000001E-2</v>
      </c>
    </row>
    <row r="29" spans="1:8" x14ac:dyDescent="0.2">
      <c r="B29">
        <v>-0.26879999999999998</v>
      </c>
      <c r="E29">
        <v>-0.29149999999999998</v>
      </c>
    </row>
    <row r="30" spans="1:8" x14ac:dyDescent="0.2">
      <c r="B30">
        <v>-0.23769999999999999</v>
      </c>
      <c r="E30">
        <v>0.4803</v>
      </c>
    </row>
    <row r="31" spans="1:8" x14ac:dyDescent="0.2">
      <c r="B31">
        <v>-0.4415</v>
      </c>
      <c r="E31">
        <v>-0.11509999999999999</v>
      </c>
    </row>
    <row r="33" spans="1:7" x14ac:dyDescent="0.2">
      <c r="A33" s="9" t="s">
        <v>138</v>
      </c>
      <c r="B33">
        <f>MEDIAN(B6:B31)</f>
        <v>-0.20735000000000001</v>
      </c>
      <c r="D33" s="9" t="s">
        <v>138</v>
      </c>
      <c r="E33">
        <f>MEDIAN(E6:E31)</f>
        <v>-1.1900000000000001E-2</v>
      </c>
    </row>
    <row r="34" spans="1:7" x14ac:dyDescent="0.2">
      <c r="A34" s="9" t="s">
        <v>89</v>
      </c>
      <c r="B34">
        <f>AVERAGE(B6:B31)</f>
        <v>-0.13852083333333334</v>
      </c>
      <c r="D34" s="9" t="s">
        <v>89</v>
      </c>
      <c r="E34">
        <f>AVERAGE(E6:E31)</f>
        <v>-3.3504166666666661E-2</v>
      </c>
      <c r="G34" s="9"/>
    </row>
    <row r="35" spans="1:7" x14ac:dyDescent="0.2">
      <c r="A35" s="9" t="s">
        <v>92</v>
      </c>
      <c r="B35">
        <v>24</v>
      </c>
      <c r="D35" s="9" t="s">
        <v>92</v>
      </c>
      <c r="E35">
        <v>24</v>
      </c>
    </row>
    <row r="36" spans="1:7" x14ac:dyDescent="0.2">
      <c r="A36" s="9"/>
      <c r="D36" s="9"/>
    </row>
    <row r="37" spans="1:7" x14ac:dyDescent="0.2">
      <c r="A37" s="9" t="s">
        <v>129</v>
      </c>
      <c r="B37" s="32" t="s">
        <v>130</v>
      </c>
      <c r="C37" s="32"/>
      <c r="D37" s="9" t="s">
        <v>129</v>
      </c>
      <c r="E37" s="32" t="s">
        <v>136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E8841"/>
  </sheetPr>
  <dimension ref="A1:I65"/>
  <sheetViews>
    <sheetView topLeftCell="A35" zoomScaleNormal="100" workbookViewId="0">
      <selection activeCell="I75" sqref="I75"/>
    </sheetView>
  </sheetViews>
  <sheetFormatPr baseColWidth="10" defaultRowHeight="16" x14ac:dyDescent="0.2"/>
  <sheetData>
    <row r="1" spans="1:9" x14ac:dyDescent="0.2">
      <c r="A1" s="2" t="s">
        <v>100</v>
      </c>
      <c r="B1" s="3"/>
      <c r="C1" s="3"/>
      <c r="D1" s="3"/>
      <c r="E1" s="3"/>
      <c r="F1" s="3"/>
      <c r="G1" s="3"/>
      <c r="H1" s="3"/>
      <c r="I1" s="3"/>
    </row>
    <row r="3" spans="1:9" x14ac:dyDescent="0.2">
      <c r="B3" s="1" t="s">
        <v>101</v>
      </c>
    </row>
    <row r="4" spans="1:9" x14ac:dyDescent="0.2">
      <c r="A4" s="6" t="s">
        <v>42</v>
      </c>
      <c r="B4" s="10"/>
      <c r="C4" s="10"/>
      <c r="D4" s="10"/>
      <c r="E4" s="6" t="s">
        <v>43</v>
      </c>
      <c r="F4" s="10"/>
      <c r="G4" s="10"/>
    </row>
    <row r="5" spans="1:9" x14ac:dyDescent="0.2">
      <c r="B5" s="9" t="s">
        <v>1</v>
      </c>
      <c r="C5" s="9" t="s">
        <v>2</v>
      </c>
      <c r="D5" s="10"/>
      <c r="E5" s="10"/>
      <c r="F5" s="9" t="s">
        <v>1</v>
      </c>
      <c r="G5" s="9" t="s">
        <v>2</v>
      </c>
    </row>
    <row r="6" spans="1:9" x14ac:dyDescent="0.2">
      <c r="A6" t="s">
        <v>3</v>
      </c>
      <c r="B6" s="10">
        <v>12372136.991</v>
      </c>
      <c r="C6" s="10">
        <v>7755322.3679999998</v>
      </c>
      <c r="D6" s="10"/>
      <c r="E6" s="10" t="s">
        <v>3</v>
      </c>
      <c r="F6" s="10">
        <v>10540246.222999999</v>
      </c>
      <c r="G6" s="10">
        <v>7113859.432</v>
      </c>
    </row>
    <row r="7" spans="1:9" x14ac:dyDescent="0.2">
      <c r="A7" s="4"/>
      <c r="B7" s="10">
        <v>12726391.602</v>
      </c>
      <c r="C7" s="10">
        <v>9714930.3359999992</v>
      </c>
      <c r="D7" s="10"/>
      <c r="E7" s="10"/>
      <c r="F7" s="10">
        <v>12330642.378</v>
      </c>
      <c r="G7" s="10">
        <v>7508735.7800000003</v>
      </c>
    </row>
    <row r="8" spans="1:9" x14ac:dyDescent="0.2">
      <c r="A8" s="4"/>
      <c r="B8" s="10">
        <v>8895212.2670000009</v>
      </c>
      <c r="C8" s="10">
        <v>7898003.9359999998</v>
      </c>
      <c r="D8" s="10"/>
      <c r="E8" s="10"/>
      <c r="F8" s="10">
        <v>11711607.147</v>
      </c>
      <c r="G8" s="10">
        <v>9377837.4370000008</v>
      </c>
    </row>
    <row r="9" spans="1:9" x14ac:dyDescent="0.2">
      <c r="A9" s="4"/>
      <c r="B9" s="10">
        <v>11672934.01</v>
      </c>
      <c r="C9" s="10">
        <v>8213767.9950000001</v>
      </c>
      <c r="D9" s="10"/>
      <c r="E9" s="10"/>
      <c r="F9" s="10">
        <v>10564318.978</v>
      </c>
      <c r="G9" s="10">
        <v>9205496.1349999998</v>
      </c>
    </row>
    <row r="10" spans="1:9" x14ac:dyDescent="0.2">
      <c r="A10" s="4"/>
      <c r="B10" s="10"/>
      <c r="C10" s="10"/>
      <c r="D10" s="10"/>
      <c r="E10" s="10"/>
      <c r="F10" s="10"/>
      <c r="G10" s="10"/>
    </row>
    <row r="11" spans="1:9" x14ac:dyDescent="0.2">
      <c r="A11" t="s">
        <v>4</v>
      </c>
      <c r="B11" s="10">
        <v>13767570.382999999</v>
      </c>
      <c r="C11" s="10">
        <v>7628997.1380000003</v>
      </c>
      <c r="D11" s="10"/>
      <c r="E11" s="10" t="s">
        <v>4</v>
      </c>
      <c r="F11" s="10">
        <v>8367901.6430000002</v>
      </c>
      <c r="G11" s="10">
        <v>5934887.2779999999</v>
      </c>
    </row>
    <row r="12" spans="1:9" x14ac:dyDescent="0.2">
      <c r="B12" s="10">
        <v>10426491.487</v>
      </c>
      <c r="C12" s="10">
        <v>7982330.0060000001</v>
      </c>
      <c r="D12" s="10"/>
      <c r="E12" s="10"/>
      <c r="F12" s="10">
        <v>6888765.7850000001</v>
      </c>
      <c r="G12" s="10">
        <v>4397084.4419999998</v>
      </c>
    </row>
    <row r="13" spans="1:9" x14ac:dyDescent="0.2">
      <c r="B13" s="10">
        <v>11464840.833000001</v>
      </c>
      <c r="C13" s="10">
        <v>8808313.1600000001</v>
      </c>
      <c r="D13" s="10"/>
      <c r="E13" s="10"/>
      <c r="F13" s="10">
        <v>6677243.29</v>
      </c>
      <c r="G13" s="10">
        <v>6217775.5259999996</v>
      </c>
    </row>
    <row r="14" spans="1:9" x14ac:dyDescent="0.2">
      <c r="A14" s="4"/>
      <c r="B14" s="10">
        <v>12217316.346999999</v>
      </c>
      <c r="C14" s="10">
        <v>6142241.4400000004</v>
      </c>
      <c r="D14" s="10"/>
      <c r="E14" s="10"/>
      <c r="F14" s="10"/>
      <c r="G14" s="10">
        <v>4938589.6459999997</v>
      </c>
    </row>
    <row r="15" spans="1:9" x14ac:dyDescent="0.2">
      <c r="A15" s="4"/>
      <c r="B15" s="10"/>
      <c r="C15" s="10"/>
      <c r="D15" s="10"/>
      <c r="E15" s="10"/>
      <c r="F15" s="10"/>
      <c r="G15" s="10"/>
    </row>
    <row r="16" spans="1:9" x14ac:dyDescent="0.2">
      <c r="A16" s="5" t="s">
        <v>5</v>
      </c>
      <c r="B16" s="10">
        <v>16664139.131999999</v>
      </c>
      <c r="C16" s="10">
        <v>12489067.257999999</v>
      </c>
      <c r="D16" s="10"/>
      <c r="E16" s="10" t="s">
        <v>5</v>
      </c>
      <c r="F16" s="10">
        <v>13136348.971999999</v>
      </c>
      <c r="G16" s="10">
        <v>8722447.1850000005</v>
      </c>
    </row>
    <row r="17" spans="1:7" x14ac:dyDescent="0.2">
      <c r="A17" s="4"/>
      <c r="B17" s="10">
        <v>16778555.151000001</v>
      </c>
      <c r="C17" s="10">
        <v>13700518.242000001</v>
      </c>
      <c r="D17" s="10"/>
      <c r="E17" s="10"/>
      <c r="F17" s="10">
        <v>12370027.567</v>
      </c>
      <c r="G17" s="10">
        <v>7904458.9900000002</v>
      </c>
    </row>
    <row r="18" spans="1:7" x14ac:dyDescent="0.2">
      <c r="B18" s="10">
        <v>18547585.333999999</v>
      </c>
      <c r="C18" s="10">
        <v>14162705.118000001</v>
      </c>
      <c r="D18" s="10"/>
      <c r="E18" s="10"/>
      <c r="F18" s="10">
        <v>16904962.305</v>
      </c>
      <c r="G18" s="10">
        <v>9800611.1339999996</v>
      </c>
    </row>
    <row r="19" spans="1:7" x14ac:dyDescent="0.2">
      <c r="A19" s="4"/>
      <c r="B19" s="10">
        <v>19727711.427999999</v>
      </c>
      <c r="C19" s="10">
        <v>15756706.528000001</v>
      </c>
      <c r="D19" s="10"/>
      <c r="E19" s="10"/>
      <c r="F19" s="10">
        <v>14159245.274</v>
      </c>
      <c r="G19" s="10">
        <v>11501568.255999999</v>
      </c>
    </row>
    <row r="20" spans="1:7" x14ac:dyDescent="0.2">
      <c r="A20" s="4"/>
      <c r="B20" s="10"/>
      <c r="C20" s="10"/>
      <c r="D20" s="10"/>
      <c r="E20" s="10"/>
      <c r="F20" s="10"/>
      <c r="G20" s="10"/>
    </row>
    <row r="21" spans="1:7" x14ac:dyDescent="0.2">
      <c r="A21" t="s">
        <v>6</v>
      </c>
      <c r="B21" s="10">
        <v>9972293.8880000003</v>
      </c>
      <c r="C21" s="10">
        <v>6714870.9979999997</v>
      </c>
      <c r="D21" s="10"/>
      <c r="E21" s="10" t="s">
        <v>6</v>
      </c>
      <c r="F21" s="10">
        <v>10532063.476</v>
      </c>
      <c r="G21" s="10">
        <v>9816159.9289999995</v>
      </c>
    </row>
    <row r="22" spans="1:7" x14ac:dyDescent="0.2">
      <c r="A22" s="4"/>
      <c r="B22" s="10">
        <v>13248459.176999999</v>
      </c>
      <c r="C22" s="10">
        <v>7105631.9280000003</v>
      </c>
      <c r="D22" s="10"/>
      <c r="E22" s="10"/>
      <c r="F22" s="10">
        <v>9770506.1339999996</v>
      </c>
      <c r="G22" s="10">
        <v>7249339.4560000002</v>
      </c>
    </row>
    <row r="23" spans="1:7" x14ac:dyDescent="0.2">
      <c r="B23" s="10">
        <v>13050673.084000001</v>
      </c>
      <c r="C23" s="10">
        <v>8261965.4560000002</v>
      </c>
      <c r="D23" s="10"/>
      <c r="E23" s="10"/>
      <c r="F23" s="10">
        <v>10596159.173</v>
      </c>
      <c r="G23" s="10">
        <v>6584778.3820000002</v>
      </c>
    </row>
    <row r="24" spans="1:7" x14ac:dyDescent="0.2">
      <c r="B24" s="10">
        <v>14686063.372</v>
      </c>
      <c r="C24" s="10">
        <v>12270246.833000001</v>
      </c>
      <c r="D24" s="10"/>
      <c r="E24" s="10"/>
      <c r="F24" s="10">
        <v>9080031.3279999997</v>
      </c>
      <c r="G24" s="10">
        <v>5309550.37</v>
      </c>
    </row>
    <row r="25" spans="1:7" x14ac:dyDescent="0.2">
      <c r="B25" s="10"/>
      <c r="C25" s="10"/>
      <c r="D25" s="10"/>
      <c r="E25" s="10"/>
      <c r="F25" s="10"/>
      <c r="G25" s="10"/>
    </row>
    <row r="26" spans="1:7" x14ac:dyDescent="0.2">
      <c r="A26" s="5" t="s">
        <v>7</v>
      </c>
      <c r="B26" s="10">
        <v>18082323.579999998</v>
      </c>
      <c r="C26" s="10">
        <v>13224264.138</v>
      </c>
      <c r="D26" s="10"/>
      <c r="E26" s="10" t="s">
        <v>7</v>
      </c>
      <c r="F26" s="10">
        <v>13772815.380999999</v>
      </c>
      <c r="G26" s="10">
        <v>8165425.949</v>
      </c>
    </row>
    <row r="27" spans="1:7" x14ac:dyDescent="0.2">
      <c r="B27" s="10">
        <v>16269449.348999999</v>
      </c>
      <c r="C27" s="10">
        <v>9747659.7440000009</v>
      </c>
      <c r="D27" s="10"/>
      <c r="E27" s="10"/>
      <c r="F27" s="10">
        <v>11578296.328</v>
      </c>
      <c r="G27" s="10">
        <v>9906647.3929999992</v>
      </c>
    </row>
    <row r="28" spans="1:7" x14ac:dyDescent="0.2">
      <c r="B28" s="10">
        <v>13345889.039000001</v>
      </c>
      <c r="C28" s="10">
        <v>12067799.176999999</v>
      </c>
      <c r="D28" s="10"/>
      <c r="E28" s="10"/>
      <c r="F28" s="10">
        <v>13891739.511</v>
      </c>
      <c r="G28" s="10">
        <v>9624085.5529999994</v>
      </c>
    </row>
    <row r="29" spans="1:7" x14ac:dyDescent="0.2">
      <c r="B29" s="10">
        <v>15638921.978</v>
      </c>
      <c r="C29" s="10">
        <v>11517169.747</v>
      </c>
      <c r="D29" s="10"/>
      <c r="E29" s="10"/>
      <c r="F29" s="10">
        <v>14333287.933</v>
      </c>
      <c r="G29" s="10">
        <v>9861181.3389999997</v>
      </c>
    </row>
    <row r="30" spans="1:7" x14ac:dyDescent="0.2">
      <c r="B30" s="10"/>
      <c r="C30" s="10"/>
      <c r="D30" s="10"/>
      <c r="E30" s="10"/>
      <c r="F30" s="10"/>
      <c r="G30" s="10"/>
    </row>
    <row r="31" spans="1:7" x14ac:dyDescent="0.2">
      <c r="A31" s="5" t="s">
        <v>8</v>
      </c>
      <c r="B31" s="10">
        <v>17098103.096000001</v>
      </c>
      <c r="C31" s="10">
        <v>15507710.298</v>
      </c>
      <c r="D31" s="10"/>
      <c r="E31" s="10" t="s">
        <v>8</v>
      </c>
      <c r="F31" s="10">
        <v>5594872.659</v>
      </c>
      <c r="G31" s="10">
        <v>4955251.6780000003</v>
      </c>
    </row>
    <row r="32" spans="1:7" x14ac:dyDescent="0.2">
      <c r="B32" s="10">
        <v>18457744.464000002</v>
      </c>
      <c r="C32" s="10">
        <v>14421542.945</v>
      </c>
      <c r="D32" s="10"/>
      <c r="E32" s="10"/>
      <c r="F32" s="10">
        <v>9887205.4079999998</v>
      </c>
      <c r="G32" s="10">
        <v>4239235.0379999997</v>
      </c>
    </row>
    <row r="33" spans="1:7" x14ac:dyDescent="0.2">
      <c r="A33" s="4"/>
      <c r="B33" s="10">
        <v>16911546.324000001</v>
      </c>
      <c r="C33" s="10">
        <v>11644503.664000001</v>
      </c>
      <c r="D33" s="10"/>
      <c r="E33" s="10"/>
      <c r="F33" s="10">
        <v>9768200.4489999991</v>
      </c>
      <c r="G33" s="10">
        <v>5210143.523</v>
      </c>
    </row>
    <row r="34" spans="1:7" x14ac:dyDescent="0.2">
      <c r="A34" s="4"/>
      <c r="B34" s="10">
        <v>17057076.440000001</v>
      </c>
      <c r="C34" s="10">
        <v>13849115.596999999</v>
      </c>
      <c r="D34" s="10"/>
      <c r="E34" s="10"/>
      <c r="F34" s="10">
        <v>13107552.608999999</v>
      </c>
      <c r="G34" s="10">
        <v>7653371.9500000002</v>
      </c>
    </row>
    <row r="35" spans="1:7" x14ac:dyDescent="0.2">
      <c r="A35" s="4"/>
      <c r="B35" s="10">
        <v>16405928.581</v>
      </c>
      <c r="C35" s="10"/>
      <c r="D35" s="10"/>
      <c r="E35" s="10"/>
      <c r="F35" s="10"/>
      <c r="G35" s="10"/>
    </row>
    <row r="36" spans="1:7" x14ac:dyDescent="0.2">
      <c r="A36" s="4"/>
      <c r="B36" s="10">
        <v>15165788.077</v>
      </c>
      <c r="C36" s="10"/>
      <c r="D36" s="10"/>
      <c r="E36" s="10" t="s">
        <v>9</v>
      </c>
      <c r="F36" s="10">
        <v>8410963.0130000003</v>
      </c>
      <c r="G36" s="10">
        <v>4500050.4800000004</v>
      </c>
    </row>
    <row r="37" spans="1:7" x14ac:dyDescent="0.2">
      <c r="B37" s="10"/>
      <c r="C37" s="10"/>
      <c r="D37" s="10"/>
      <c r="E37" s="10"/>
      <c r="F37" s="10">
        <v>11338014.814999999</v>
      </c>
      <c r="G37" s="10">
        <v>6719949.1550000003</v>
      </c>
    </row>
    <row r="38" spans="1:7" x14ac:dyDescent="0.2">
      <c r="A38" s="5" t="s">
        <v>9</v>
      </c>
      <c r="B38" s="10">
        <v>10095152.107999999</v>
      </c>
      <c r="C38" s="10">
        <v>7506897.148</v>
      </c>
      <c r="D38" s="10"/>
      <c r="E38" s="10"/>
      <c r="F38" s="10"/>
      <c r="G38" s="10">
        <v>4472688.0609999998</v>
      </c>
    </row>
    <row r="39" spans="1:7" x14ac:dyDescent="0.2">
      <c r="B39" s="10">
        <v>13569625.640000001</v>
      </c>
      <c r="C39" s="10">
        <v>9501158.6549999993</v>
      </c>
      <c r="D39" s="10"/>
      <c r="E39" s="10"/>
      <c r="F39" s="10"/>
      <c r="G39" s="10">
        <v>6159761.4340000004</v>
      </c>
    </row>
    <row r="40" spans="1:7" x14ac:dyDescent="0.2">
      <c r="B40" s="10">
        <v>16276362.293</v>
      </c>
      <c r="C40" s="10">
        <v>10378636.859999999</v>
      </c>
      <c r="D40" s="10"/>
      <c r="E40" s="10"/>
      <c r="F40" s="10"/>
      <c r="G40" s="10"/>
    </row>
    <row r="41" spans="1:7" x14ac:dyDescent="0.2">
      <c r="B41" s="10"/>
      <c r="C41" s="10">
        <v>11915669.970000001</v>
      </c>
      <c r="D41" s="10"/>
      <c r="E41" s="10" t="s">
        <v>10</v>
      </c>
      <c r="F41" s="10">
        <v>15815773.913000001</v>
      </c>
      <c r="G41" s="10">
        <v>7984474.4280000003</v>
      </c>
    </row>
    <row r="42" spans="1:7" x14ac:dyDescent="0.2">
      <c r="B42" s="10"/>
      <c r="C42" s="10"/>
      <c r="D42" s="10"/>
      <c r="E42" s="10"/>
      <c r="F42" s="10">
        <v>14653630.907</v>
      </c>
      <c r="G42" s="10">
        <v>9546338.5040000007</v>
      </c>
    </row>
    <row r="43" spans="1:7" x14ac:dyDescent="0.2">
      <c r="A43" s="5" t="s">
        <v>10</v>
      </c>
      <c r="B43" s="10">
        <v>13276141.767999999</v>
      </c>
      <c r="C43" s="10">
        <v>8501377.8809999991</v>
      </c>
      <c r="D43" s="10"/>
      <c r="E43" s="10"/>
      <c r="F43" s="10">
        <v>15337603.091</v>
      </c>
      <c r="G43" s="10"/>
    </row>
    <row r="44" spans="1:7" x14ac:dyDescent="0.2">
      <c r="A44" s="4"/>
      <c r="B44" s="10">
        <v>11040486.844000001</v>
      </c>
      <c r="C44" s="10">
        <v>10319840.876</v>
      </c>
      <c r="D44" s="10"/>
      <c r="E44" s="10"/>
      <c r="F44" s="10">
        <v>16205463.688999999</v>
      </c>
      <c r="G44" s="10"/>
    </row>
    <row r="45" spans="1:7" x14ac:dyDescent="0.2">
      <c r="A45" s="4"/>
      <c r="B45" s="10">
        <v>12163480.563999999</v>
      </c>
      <c r="C45" s="10">
        <v>9123685.8450000007</v>
      </c>
      <c r="D45" s="10"/>
      <c r="E45" s="10"/>
      <c r="F45" s="10"/>
      <c r="G45" s="10"/>
    </row>
    <row r="46" spans="1:7" x14ac:dyDescent="0.2">
      <c r="A46" s="4"/>
      <c r="B46" s="10">
        <v>10756874.918</v>
      </c>
      <c r="C46" s="10">
        <v>8010924.5209999997</v>
      </c>
      <c r="D46" s="10"/>
      <c r="E46" s="10" t="s">
        <v>11</v>
      </c>
      <c r="F46" s="10">
        <v>13909283.398</v>
      </c>
      <c r="G46" s="10">
        <v>11223383.359999999</v>
      </c>
    </row>
    <row r="47" spans="1:7" x14ac:dyDescent="0.2">
      <c r="A47" s="4"/>
      <c r="B47" s="10"/>
      <c r="C47" s="10">
        <v>10378634.925000001</v>
      </c>
      <c r="D47" s="10"/>
      <c r="E47" s="10"/>
      <c r="F47" s="10">
        <v>16971889.263</v>
      </c>
      <c r="G47" s="10">
        <v>11807558.937000001</v>
      </c>
    </row>
    <row r="48" spans="1:7" x14ac:dyDescent="0.2">
      <c r="A48" s="4"/>
      <c r="B48" s="10"/>
      <c r="C48" s="10">
        <v>9042298.966</v>
      </c>
      <c r="D48" s="10"/>
      <c r="E48" s="10"/>
      <c r="F48" s="10">
        <v>12812438.184</v>
      </c>
      <c r="G48" s="10">
        <v>10753413.926000001</v>
      </c>
    </row>
    <row r="49" spans="1:7" x14ac:dyDescent="0.2">
      <c r="B49" s="10"/>
      <c r="C49" s="10"/>
      <c r="D49" s="10"/>
      <c r="E49" s="10"/>
      <c r="F49" s="10">
        <v>17836513.208000001</v>
      </c>
      <c r="G49" s="10">
        <v>7344074.0719999997</v>
      </c>
    </row>
    <row r="50" spans="1:7" x14ac:dyDescent="0.2">
      <c r="A50" t="s">
        <v>11</v>
      </c>
      <c r="B50" s="10">
        <v>12760527.961999999</v>
      </c>
      <c r="C50" s="10">
        <v>11743224.671</v>
      </c>
      <c r="D50" s="10"/>
      <c r="E50" s="10"/>
      <c r="F50" s="10">
        <v>15988275.342</v>
      </c>
      <c r="G50" s="10"/>
    </row>
    <row r="51" spans="1:7" x14ac:dyDescent="0.2">
      <c r="B51" s="10">
        <v>15089798.555</v>
      </c>
      <c r="C51" s="10">
        <v>10559375.606000001</v>
      </c>
      <c r="D51" s="10"/>
      <c r="E51" s="10"/>
      <c r="F51" s="10">
        <v>16103334.221999999</v>
      </c>
      <c r="G51" s="10"/>
    </row>
    <row r="52" spans="1:7" x14ac:dyDescent="0.2">
      <c r="B52" s="10">
        <v>15296080.926999999</v>
      </c>
      <c r="C52" s="10">
        <v>11324605.484999999</v>
      </c>
      <c r="D52" s="10"/>
      <c r="E52" s="10"/>
      <c r="F52" s="10"/>
      <c r="G52" s="10"/>
    </row>
    <row r="53" spans="1:7" x14ac:dyDescent="0.2">
      <c r="B53" s="10">
        <v>17148804.111000001</v>
      </c>
      <c r="C53" s="10">
        <v>11825578.502</v>
      </c>
      <c r="D53" s="10"/>
      <c r="E53" s="10" t="s">
        <v>12</v>
      </c>
      <c r="F53" s="10">
        <v>14317722.233999999</v>
      </c>
      <c r="G53" s="10">
        <v>7575889.8260000004</v>
      </c>
    </row>
    <row r="54" spans="1:7" x14ac:dyDescent="0.2">
      <c r="B54" s="10"/>
      <c r="C54" s="10"/>
      <c r="D54" s="10"/>
      <c r="E54" s="10"/>
      <c r="F54" s="10">
        <v>14954036.619999999</v>
      </c>
      <c r="G54" s="10">
        <v>5727679.7300000004</v>
      </c>
    </row>
    <row r="55" spans="1:7" x14ac:dyDescent="0.2">
      <c r="A55" s="5" t="s">
        <v>12</v>
      </c>
      <c r="B55" s="10">
        <v>13783895.345000001</v>
      </c>
      <c r="C55" s="10">
        <v>9429352.4969999995</v>
      </c>
      <c r="D55" s="10"/>
      <c r="E55" s="10"/>
      <c r="F55" s="10">
        <v>17767335.504999999</v>
      </c>
      <c r="G55" s="10">
        <v>11095169.789999999</v>
      </c>
    </row>
    <row r="56" spans="1:7" x14ac:dyDescent="0.2">
      <c r="B56" s="10">
        <v>10836366.647</v>
      </c>
      <c r="C56" s="10">
        <v>8807041.7229999993</v>
      </c>
      <c r="D56" s="10"/>
      <c r="E56" s="10"/>
      <c r="F56" s="10">
        <v>12882229.911</v>
      </c>
      <c r="G56" s="10">
        <v>4763246.9239999996</v>
      </c>
    </row>
    <row r="57" spans="1:7" x14ac:dyDescent="0.2">
      <c r="B57" s="10">
        <v>11651977.977</v>
      </c>
      <c r="C57" s="10">
        <v>6803284.5029999996</v>
      </c>
      <c r="D57" s="10"/>
      <c r="E57" s="10"/>
      <c r="F57" s="10"/>
      <c r="G57" s="10"/>
    </row>
    <row r="58" spans="1:7" x14ac:dyDescent="0.2">
      <c r="B58" s="10">
        <v>10762251.316</v>
      </c>
      <c r="C58" s="10">
        <v>6680594.8339999998</v>
      </c>
      <c r="D58" s="10"/>
      <c r="E58" s="10" t="s">
        <v>30</v>
      </c>
      <c r="F58" s="10">
        <v>12717399.220000001</v>
      </c>
      <c r="G58" s="10">
        <v>6620762.8859999999</v>
      </c>
    </row>
    <row r="59" spans="1:7" x14ac:dyDescent="0.2">
      <c r="B59" s="10"/>
      <c r="C59" s="10">
        <v>7562188.5729999999</v>
      </c>
      <c r="D59" s="10"/>
      <c r="E59" s="10"/>
      <c r="F59" s="10">
        <v>10761708.391000001</v>
      </c>
      <c r="G59" s="10">
        <v>6383008.2170000002</v>
      </c>
    </row>
    <row r="60" spans="1:7" x14ac:dyDescent="0.2">
      <c r="B60" s="10"/>
      <c r="C60" s="10">
        <v>7712254.5489999996</v>
      </c>
      <c r="D60" s="10"/>
      <c r="E60" s="10"/>
      <c r="F60" s="10">
        <v>10529139.213</v>
      </c>
      <c r="G60" s="10">
        <v>5506815.8090000004</v>
      </c>
    </row>
    <row r="61" spans="1:7" x14ac:dyDescent="0.2">
      <c r="B61" s="10"/>
      <c r="C61" s="10"/>
      <c r="D61" s="10"/>
      <c r="E61" s="10"/>
      <c r="F61" s="10">
        <v>12173223.942</v>
      </c>
      <c r="G61" s="10">
        <v>6828143.6359999999</v>
      </c>
    </row>
    <row r="62" spans="1:7" x14ac:dyDescent="0.2">
      <c r="A62" s="9" t="s">
        <v>89</v>
      </c>
      <c r="B62">
        <v>14028267.619243899</v>
      </c>
      <c r="C62">
        <v>10084363.878181821</v>
      </c>
    </row>
    <row r="63" spans="1:7" x14ac:dyDescent="0.2">
      <c r="A63" s="9" t="s">
        <v>90</v>
      </c>
      <c r="B63">
        <v>2775495.2562700859</v>
      </c>
      <c r="C63">
        <v>2558918.8467085827</v>
      </c>
      <c r="E63" s="9" t="s">
        <v>89</v>
      </c>
      <c r="F63">
        <f>AVERAGE(F6:F61)</f>
        <v>12489535.303069772</v>
      </c>
      <c r="G63">
        <v>7528831.6899047606</v>
      </c>
    </row>
    <row r="64" spans="1:7" x14ac:dyDescent="0.2">
      <c r="A64" s="9" t="s">
        <v>92</v>
      </c>
      <c r="B64">
        <v>41</v>
      </c>
      <c r="C64">
        <v>44</v>
      </c>
      <c r="E64" s="9" t="s">
        <v>90</v>
      </c>
      <c r="F64">
        <f>STDEV(F6:F61)</f>
        <v>3029621.5866704416</v>
      </c>
      <c r="G64">
        <v>2195233.2547120135</v>
      </c>
    </row>
    <row r="65" spans="5:7" x14ac:dyDescent="0.2">
      <c r="E65" s="9" t="s">
        <v>92</v>
      </c>
      <c r="F65">
        <v>43</v>
      </c>
      <c r="G65">
        <v>42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E8841"/>
  </sheetPr>
  <dimension ref="A1:I49"/>
  <sheetViews>
    <sheetView zoomScale="99" workbookViewId="0">
      <selection activeCell="E10" sqref="E10:E11"/>
    </sheetView>
  </sheetViews>
  <sheetFormatPr baseColWidth="10" defaultRowHeight="16" x14ac:dyDescent="0.2"/>
  <sheetData>
    <row r="1" spans="1:9" s="1" customFormat="1" x14ac:dyDescent="0.2">
      <c r="A1" s="2" t="s">
        <v>102</v>
      </c>
      <c r="B1" s="2"/>
      <c r="C1" s="2"/>
      <c r="D1" s="2"/>
      <c r="E1" s="2"/>
      <c r="F1" s="2"/>
      <c r="G1" s="2"/>
      <c r="I1"/>
    </row>
    <row r="3" spans="1:9" x14ac:dyDescent="0.2">
      <c r="A3" s="1" t="s">
        <v>93</v>
      </c>
    </row>
    <row r="5" spans="1:9" x14ac:dyDescent="0.2">
      <c r="B5" s="6" t="s">
        <v>29</v>
      </c>
      <c r="E5" s="6" t="s">
        <v>13</v>
      </c>
    </row>
    <row r="6" spans="1:9" x14ac:dyDescent="0.2">
      <c r="A6" t="s">
        <v>3</v>
      </c>
      <c r="B6">
        <v>28.642908439999999</v>
      </c>
      <c r="D6" t="s">
        <v>3</v>
      </c>
      <c r="E6">
        <v>20.795962760000002</v>
      </c>
    </row>
    <row r="7" spans="1:9" x14ac:dyDescent="0.2">
      <c r="B7">
        <v>29.473831460000003</v>
      </c>
    </row>
    <row r="8" spans="1:9" x14ac:dyDescent="0.2">
      <c r="D8" t="s">
        <v>4</v>
      </c>
      <c r="E8">
        <v>25.642524399999999</v>
      </c>
    </row>
    <row r="9" spans="1:9" x14ac:dyDescent="0.2">
      <c r="A9" t="s">
        <v>4</v>
      </c>
      <c r="B9">
        <v>27.000424539999997</v>
      </c>
      <c r="E9">
        <v>21.189640430000001</v>
      </c>
    </row>
    <row r="10" spans="1:9" x14ac:dyDescent="0.2">
      <c r="B10">
        <v>29.385385639999999</v>
      </c>
    </row>
    <row r="12" spans="1:9" x14ac:dyDescent="0.2">
      <c r="A12" s="5" t="s">
        <v>5</v>
      </c>
      <c r="B12">
        <v>23.06196074</v>
      </c>
      <c r="D12" t="s">
        <v>4</v>
      </c>
      <c r="E12">
        <v>21.687114749999999</v>
      </c>
    </row>
    <row r="14" spans="1:9" x14ac:dyDescent="0.2">
      <c r="A14" s="9" t="s">
        <v>89</v>
      </c>
      <c r="B14">
        <v>27.512902164</v>
      </c>
      <c r="D14" s="9" t="s">
        <v>89</v>
      </c>
      <c r="E14">
        <f>AVERAGE(E6:E12)</f>
        <v>22.328810584999999</v>
      </c>
    </row>
    <row r="15" spans="1:9" x14ac:dyDescent="0.2">
      <c r="A15" s="9" t="s">
        <v>90</v>
      </c>
      <c r="B15">
        <v>2.6787060836616305</v>
      </c>
      <c r="D15" s="9" t="s">
        <v>90</v>
      </c>
      <c r="E15">
        <f>STDEV(E6:E12)</f>
        <v>2.2390328186539343</v>
      </c>
    </row>
    <row r="16" spans="1:9" x14ac:dyDescent="0.2">
      <c r="A16" s="9" t="s">
        <v>92</v>
      </c>
      <c r="B16">
        <v>5</v>
      </c>
      <c r="D16" s="9" t="s">
        <v>92</v>
      </c>
      <c r="E16">
        <v>4</v>
      </c>
    </row>
    <row r="49" spans="4:4" x14ac:dyDescent="0.2">
      <c r="D49" s="5"/>
    </row>
  </sheetData>
  <pageMargins left="0.75" right="0.75" top="1" bottom="1" header="0.5" footer="0.5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E8841"/>
  </sheetPr>
  <dimension ref="A1:K71"/>
  <sheetViews>
    <sheetView zoomScale="91" zoomScaleNormal="100" workbookViewId="0">
      <selection activeCell="H1" sqref="H1"/>
    </sheetView>
  </sheetViews>
  <sheetFormatPr baseColWidth="10" defaultRowHeight="16" x14ac:dyDescent="0.2"/>
  <sheetData>
    <row r="1" spans="1:11" x14ac:dyDescent="0.2">
      <c r="A1" s="2" t="s">
        <v>103</v>
      </c>
      <c r="B1" s="2"/>
      <c r="C1" s="2"/>
      <c r="D1" s="2"/>
      <c r="E1" s="2"/>
      <c r="F1" s="2"/>
      <c r="G1" s="2"/>
      <c r="H1" s="3"/>
    </row>
    <row r="3" spans="1:11" x14ac:dyDescent="0.2">
      <c r="A3" s="1" t="s">
        <v>93</v>
      </c>
    </row>
    <row r="4" spans="1:11" x14ac:dyDescent="0.2">
      <c r="A4" s="1" t="s">
        <v>45</v>
      </c>
      <c r="G4" s="1" t="s">
        <v>46</v>
      </c>
    </row>
    <row r="5" spans="1:11" x14ac:dyDescent="0.2">
      <c r="B5" s="6" t="s">
        <v>42</v>
      </c>
      <c r="E5" s="6" t="s">
        <v>43</v>
      </c>
      <c r="H5" s="6" t="s">
        <v>42</v>
      </c>
      <c r="K5" s="6" t="s">
        <v>43</v>
      </c>
    </row>
    <row r="6" spans="1:11" x14ac:dyDescent="0.2">
      <c r="A6" t="s">
        <v>3</v>
      </c>
      <c r="B6">
        <v>783481.29</v>
      </c>
      <c r="D6" t="s">
        <v>3</v>
      </c>
      <c r="E6">
        <v>837518.46</v>
      </c>
      <c r="G6" t="s">
        <v>3</v>
      </c>
      <c r="H6">
        <v>285129.26</v>
      </c>
      <c r="J6" t="s">
        <v>3</v>
      </c>
      <c r="K6" s="5">
        <v>225657.77</v>
      </c>
    </row>
    <row r="7" spans="1:11" x14ac:dyDescent="0.2">
      <c r="B7">
        <v>737556.03</v>
      </c>
      <c r="E7">
        <v>806442.54</v>
      </c>
      <c r="H7">
        <v>259182.81</v>
      </c>
    </row>
    <row r="8" spans="1:11" x14ac:dyDescent="0.2">
      <c r="J8" t="s">
        <v>4</v>
      </c>
      <c r="K8">
        <v>233209.94</v>
      </c>
    </row>
    <row r="9" spans="1:11" x14ac:dyDescent="0.2">
      <c r="A9" t="s">
        <v>4</v>
      </c>
      <c r="B9">
        <v>634840.92000000004</v>
      </c>
      <c r="D9" t="s">
        <v>4</v>
      </c>
      <c r="E9">
        <v>622874.93000000005</v>
      </c>
      <c r="G9" t="s">
        <v>4</v>
      </c>
      <c r="H9">
        <v>277432.46999999997</v>
      </c>
    </row>
    <row r="10" spans="1:11" x14ac:dyDescent="0.2">
      <c r="B10">
        <v>621956.32999999996</v>
      </c>
      <c r="H10">
        <v>290755.48</v>
      </c>
      <c r="J10" t="s">
        <v>5</v>
      </c>
      <c r="K10">
        <v>212481</v>
      </c>
    </row>
    <row r="11" spans="1:11" x14ac:dyDescent="0.2">
      <c r="D11" t="s">
        <v>5</v>
      </c>
      <c r="E11">
        <v>801773.33</v>
      </c>
      <c r="K11">
        <v>220367.15</v>
      </c>
    </row>
    <row r="12" spans="1:11" x14ac:dyDescent="0.2">
      <c r="A12" t="s">
        <v>5</v>
      </c>
      <c r="B12">
        <v>793330.94</v>
      </c>
      <c r="G12" t="s">
        <v>5</v>
      </c>
      <c r="H12">
        <v>213693.87</v>
      </c>
      <c r="K12">
        <v>208739.99</v>
      </c>
    </row>
    <row r="13" spans="1:11" x14ac:dyDescent="0.2">
      <c r="B13">
        <v>756813.25</v>
      </c>
      <c r="D13" t="s">
        <v>6</v>
      </c>
      <c r="E13">
        <v>836337</v>
      </c>
      <c r="H13">
        <v>225455.24</v>
      </c>
    </row>
    <row r="14" spans="1:11" x14ac:dyDescent="0.2">
      <c r="E14">
        <v>787302.94</v>
      </c>
      <c r="J14" t="s">
        <v>6</v>
      </c>
      <c r="K14">
        <v>221369.19</v>
      </c>
    </row>
    <row r="15" spans="1:11" x14ac:dyDescent="0.2">
      <c r="A15" t="s">
        <v>6</v>
      </c>
      <c r="B15">
        <v>749039.05</v>
      </c>
      <c r="E15">
        <v>698195.73</v>
      </c>
      <c r="G15" t="s">
        <v>6</v>
      </c>
      <c r="H15">
        <v>237941.82</v>
      </c>
      <c r="K15">
        <v>217642.02</v>
      </c>
    </row>
    <row r="16" spans="1:11" x14ac:dyDescent="0.2">
      <c r="B16">
        <v>639233.35</v>
      </c>
      <c r="H16">
        <v>253493.55</v>
      </c>
      <c r="J16" s="5"/>
    </row>
    <row r="17" spans="1:11" x14ac:dyDescent="0.2">
      <c r="D17" s="5" t="s">
        <v>7</v>
      </c>
      <c r="E17">
        <v>763252.66</v>
      </c>
      <c r="J17" s="9" t="s">
        <v>89</v>
      </c>
      <c r="K17">
        <v>219923.86571428573</v>
      </c>
    </row>
    <row r="18" spans="1:11" x14ac:dyDescent="0.2">
      <c r="A18" t="s">
        <v>7</v>
      </c>
      <c r="B18">
        <v>782210.89</v>
      </c>
      <c r="E18">
        <v>711333.59</v>
      </c>
      <c r="G18" t="s">
        <v>7</v>
      </c>
      <c r="H18">
        <v>264251.19</v>
      </c>
      <c r="J18" s="9" t="s">
        <v>90</v>
      </c>
      <c r="K18">
        <v>8138.0283999399144</v>
      </c>
    </row>
    <row r="19" spans="1:11" x14ac:dyDescent="0.2">
      <c r="B19">
        <v>760584.59</v>
      </c>
      <c r="H19">
        <v>223758.74</v>
      </c>
      <c r="J19" s="9" t="s">
        <v>92</v>
      </c>
      <c r="K19">
        <v>7</v>
      </c>
    </row>
    <row r="20" spans="1:11" x14ac:dyDescent="0.2">
      <c r="D20" s="9" t="s">
        <v>89</v>
      </c>
      <c r="E20">
        <v>762781.24222222215</v>
      </c>
    </row>
    <row r="21" spans="1:11" x14ac:dyDescent="0.2">
      <c r="A21" t="s">
        <v>8</v>
      </c>
      <c r="B21">
        <v>507268.8</v>
      </c>
      <c r="D21" s="9" t="s">
        <v>90</v>
      </c>
      <c r="E21">
        <v>71951.593502827585</v>
      </c>
      <c r="G21" t="s">
        <v>8</v>
      </c>
      <c r="H21">
        <v>228640.38</v>
      </c>
    </row>
    <row r="22" spans="1:11" x14ac:dyDescent="0.2">
      <c r="B22">
        <v>435470.38</v>
      </c>
      <c r="D22" s="9" t="s">
        <v>92</v>
      </c>
      <c r="E22">
        <v>9</v>
      </c>
      <c r="H22">
        <v>223954.56</v>
      </c>
    </row>
    <row r="24" spans="1:11" x14ac:dyDescent="0.2">
      <c r="A24" t="s">
        <v>9</v>
      </c>
      <c r="B24">
        <v>538523.69999999995</v>
      </c>
      <c r="G24" t="s">
        <v>9</v>
      </c>
      <c r="H24">
        <v>219140.25</v>
      </c>
    </row>
    <row r="25" spans="1:11" x14ac:dyDescent="0.2">
      <c r="B25">
        <v>532265.80000000005</v>
      </c>
    </row>
    <row r="26" spans="1:11" x14ac:dyDescent="0.2">
      <c r="G26" s="9" t="s">
        <v>89</v>
      </c>
      <c r="H26">
        <v>246371.50923076927</v>
      </c>
    </row>
    <row r="27" spans="1:11" x14ac:dyDescent="0.2">
      <c r="A27" s="9" t="s">
        <v>89</v>
      </c>
      <c r="B27">
        <f>AVERAGE(B6:B25)</f>
        <v>662326.80857142841</v>
      </c>
      <c r="G27" s="9" t="s">
        <v>90</v>
      </c>
      <c r="H27">
        <v>26797.992336673811</v>
      </c>
    </row>
    <row r="28" spans="1:11" x14ac:dyDescent="0.2">
      <c r="A28" s="9" t="s">
        <v>90</v>
      </c>
      <c r="B28">
        <f>STDEV(B6:B25)</f>
        <v>120461.25131385479</v>
      </c>
      <c r="G28" s="9" t="s">
        <v>92</v>
      </c>
      <c r="H28">
        <v>13</v>
      </c>
    </row>
    <row r="29" spans="1:11" x14ac:dyDescent="0.2">
      <c r="A29" s="9" t="s">
        <v>92</v>
      </c>
      <c r="B29">
        <v>14</v>
      </c>
      <c r="G29" s="1"/>
    </row>
    <row r="45" spans="7:7" x14ac:dyDescent="0.2">
      <c r="G45" s="7"/>
    </row>
    <row r="51" spans="7:7" x14ac:dyDescent="0.2">
      <c r="G51" s="1"/>
    </row>
    <row r="59" spans="7:7" x14ac:dyDescent="0.2">
      <c r="G59" s="7"/>
    </row>
    <row r="65" spans="7:7" x14ac:dyDescent="0.2">
      <c r="G65" s="1"/>
    </row>
    <row r="71" spans="7:7" x14ac:dyDescent="0.2">
      <c r="G71" s="1"/>
    </row>
  </sheetData>
  <pageMargins left="0.75" right="0.75" top="1" bottom="1" header="0.5" footer="0.5"/>
  <pageSetup paperSize="9"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E8841"/>
  </sheetPr>
  <dimension ref="A1:H24"/>
  <sheetViews>
    <sheetView workbookViewId="0">
      <selection activeCell="G1" sqref="G1"/>
    </sheetView>
  </sheetViews>
  <sheetFormatPr baseColWidth="10" defaultRowHeight="16" x14ac:dyDescent="0.2"/>
  <sheetData>
    <row r="1" spans="1:8" x14ac:dyDescent="0.2">
      <c r="A1" s="2" t="s">
        <v>104</v>
      </c>
      <c r="B1" s="3"/>
      <c r="C1" s="3"/>
      <c r="D1" s="3"/>
      <c r="E1" s="3"/>
      <c r="F1" s="3"/>
      <c r="G1" s="3"/>
    </row>
    <row r="3" spans="1:8" x14ac:dyDescent="0.2">
      <c r="A3" s="1" t="s">
        <v>91</v>
      </c>
    </row>
    <row r="5" spans="1:8" x14ac:dyDescent="0.2">
      <c r="B5" s="1" t="s">
        <v>0</v>
      </c>
      <c r="E5" s="6" t="s">
        <v>13</v>
      </c>
      <c r="H5" s="6" t="s">
        <v>14</v>
      </c>
    </row>
    <row r="6" spans="1:8" x14ac:dyDescent="0.2">
      <c r="A6" s="5" t="s">
        <v>3</v>
      </c>
      <c r="B6">
        <v>328.6</v>
      </c>
      <c r="D6" s="5" t="s">
        <v>3</v>
      </c>
      <c r="E6">
        <v>300.58999999999997</v>
      </c>
      <c r="G6" s="5" t="s">
        <v>3</v>
      </c>
      <c r="H6">
        <v>388.19499999999999</v>
      </c>
    </row>
    <row r="7" spans="1:8" x14ac:dyDescent="0.2">
      <c r="A7" s="5" t="s">
        <v>26</v>
      </c>
      <c r="B7">
        <v>304.79700000000003</v>
      </c>
      <c r="D7" s="5" t="s">
        <v>26</v>
      </c>
      <c r="E7">
        <v>298.83499999999998</v>
      </c>
      <c r="G7" s="5" t="s">
        <v>26</v>
      </c>
      <c r="H7">
        <v>313.97399999999999</v>
      </c>
    </row>
    <row r="8" spans="1:8" x14ac:dyDescent="0.2">
      <c r="A8" s="5" t="s">
        <v>5</v>
      </c>
      <c r="B8">
        <v>302.31400000000002</v>
      </c>
      <c r="D8" s="5" t="s">
        <v>5</v>
      </c>
      <c r="E8">
        <v>335.24599999999998</v>
      </c>
      <c r="G8" s="5" t="s">
        <v>5</v>
      </c>
      <c r="H8">
        <v>302.02100000000002</v>
      </c>
    </row>
    <row r="9" spans="1:8" x14ac:dyDescent="0.2">
      <c r="A9" s="5" t="s">
        <v>6</v>
      </c>
      <c r="B9">
        <v>316.95299999999997</v>
      </c>
      <c r="D9" s="5" t="s">
        <v>6</v>
      </c>
      <c r="E9">
        <v>369.92700000000002</v>
      </c>
      <c r="G9" s="5" t="s">
        <v>6</v>
      </c>
      <c r="H9">
        <v>354.73099999999999</v>
      </c>
    </row>
    <row r="10" spans="1:8" x14ac:dyDescent="0.2">
      <c r="A10" s="5" t="s">
        <v>7</v>
      </c>
      <c r="B10">
        <v>282.14400000000001</v>
      </c>
      <c r="D10" s="5" t="s">
        <v>7</v>
      </c>
      <c r="E10">
        <v>338.83100000000002</v>
      </c>
      <c r="G10" s="5" t="s">
        <v>7</v>
      </c>
      <c r="H10">
        <v>410.19499999999999</v>
      </c>
    </row>
    <row r="11" spans="1:8" x14ac:dyDescent="0.2">
      <c r="A11" s="5" t="s">
        <v>8</v>
      </c>
      <c r="B11">
        <v>272.267</v>
      </c>
      <c r="D11" s="5" t="s">
        <v>8</v>
      </c>
      <c r="E11">
        <v>313.178</v>
      </c>
      <c r="G11" s="5" t="s">
        <v>8</v>
      </c>
      <c r="H11">
        <v>308.053</v>
      </c>
    </row>
    <row r="12" spans="1:8" x14ac:dyDescent="0.2">
      <c r="A12" s="5" t="s">
        <v>9</v>
      </c>
      <c r="B12">
        <v>321.86200000000002</v>
      </c>
      <c r="D12" s="5" t="s">
        <v>9</v>
      </c>
      <c r="E12">
        <v>311.96499999999997</v>
      </c>
      <c r="G12" s="5" t="s">
        <v>9</v>
      </c>
      <c r="H12">
        <v>402.64499999999998</v>
      </c>
    </row>
    <row r="13" spans="1:8" x14ac:dyDescent="0.2">
      <c r="A13" s="5" t="s">
        <v>10</v>
      </c>
      <c r="B13">
        <v>283.75400000000002</v>
      </c>
      <c r="D13" s="5" t="s">
        <v>10</v>
      </c>
      <c r="E13">
        <v>328.245</v>
      </c>
      <c r="G13" s="5" t="s">
        <v>10</v>
      </c>
      <c r="H13">
        <v>379.11500000000001</v>
      </c>
    </row>
    <row r="14" spans="1:8" x14ac:dyDescent="0.2">
      <c r="A14" s="5" t="s">
        <v>11</v>
      </c>
      <c r="B14">
        <v>260.29899999999998</v>
      </c>
      <c r="D14" s="5" t="s">
        <v>11</v>
      </c>
      <c r="E14">
        <v>325.72300000000001</v>
      </c>
      <c r="G14" s="5" t="s">
        <v>11</v>
      </c>
      <c r="H14">
        <v>379.54</v>
      </c>
    </row>
    <row r="15" spans="1:8" x14ac:dyDescent="0.2">
      <c r="A15" s="5" t="s">
        <v>12</v>
      </c>
      <c r="B15">
        <v>297.82799999999997</v>
      </c>
      <c r="D15" s="5"/>
      <c r="G15" s="5" t="s">
        <v>12</v>
      </c>
      <c r="H15">
        <v>407.28699999999998</v>
      </c>
    </row>
    <row r="16" spans="1:8" x14ac:dyDescent="0.2">
      <c r="A16" s="5" t="s">
        <v>30</v>
      </c>
      <c r="B16">
        <v>307.54000000000002</v>
      </c>
      <c r="D16" s="9" t="s">
        <v>89</v>
      </c>
      <c r="E16">
        <v>324.72666666666669</v>
      </c>
      <c r="G16" s="5" t="s">
        <v>30</v>
      </c>
      <c r="H16">
        <v>401.43799999999999</v>
      </c>
    </row>
    <row r="17" spans="1:8" x14ac:dyDescent="0.2">
      <c r="A17" s="5"/>
      <c r="D17" s="9" t="s">
        <v>90</v>
      </c>
      <c r="E17">
        <v>22.122440512972357</v>
      </c>
      <c r="G17" s="5" t="s">
        <v>31</v>
      </c>
      <c r="H17">
        <v>360.94099999999997</v>
      </c>
    </row>
    <row r="18" spans="1:8" x14ac:dyDescent="0.2">
      <c r="A18" s="9" t="s">
        <v>89</v>
      </c>
      <c r="B18">
        <v>298.03254545454541</v>
      </c>
      <c r="D18" s="9" t="s">
        <v>92</v>
      </c>
      <c r="E18">
        <v>9</v>
      </c>
      <c r="G18" s="5" t="s">
        <v>32</v>
      </c>
      <c r="H18">
        <v>378.92599999999999</v>
      </c>
    </row>
    <row r="19" spans="1:8" x14ac:dyDescent="0.2">
      <c r="A19" s="9" t="s">
        <v>90</v>
      </c>
      <c r="B19">
        <v>21.351169833822397</v>
      </c>
      <c r="G19" s="5" t="s">
        <v>33</v>
      </c>
      <c r="H19">
        <v>367.86099999999999</v>
      </c>
    </row>
    <row r="20" spans="1:8" x14ac:dyDescent="0.2">
      <c r="A20" s="9" t="s">
        <v>92</v>
      </c>
      <c r="B20">
        <v>11</v>
      </c>
      <c r="G20" s="5" t="s">
        <v>34</v>
      </c>
      <c r="H20">
        <v>314.76900000000001</v>
      </c>
    </row>
    <row r="22" spans="1:8" x14ac:dyDescent="0.2">
      <c r="G22" s="9" t="s">
        <v>89</v>
      </c>
      <c r="H22">
        <f>AVERAGE(H6:H20)</f>
        <v>364.64606666666674</v>
      </c>
    </row>
    <row r="23" spans="1:8" x14ac:dyDescent="0.2">
      <c r="G23" s="9" t="s">
        <v>90</v>
      </c>
      <c r="H23">
        <f>STDEV(H6:H20)</f>
        <v>37.968590408890051</v>
      </c>
    </row>
    <row r="24" spans="1:8" x14ac:dyDescent="0.2">
      <c r="G24" s="9" t="s">
        <v>92</v>
      </c>
      <c r="H24">
        <v>15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3E8841"/>
  </sheetPr>
  <dimension ref="A1:H29"/>
  <sheetViews>
    <sheetView workbookViewId="0">
      <selection activeCell="O7" sqref="O7:S37"/>
    </sheetView>
  </sheetViews>
  <sheetFormatPr baseColWidth="10" defaultRowHeight="16" x14ac:dyDescent="0.2"/>
  <sheetData>
    <row r="1" spans="1:8" x14ac:dyDescent="0.2">
      <c r="A1" s="2" t="s">
        <v>105</v>
      </c>
      <c r="B1" s="3"/>
      <c r="C1" s="3"/>
      <c r="D1" s="3"/>
      <c r="E1" s="3"/>
      <c r="F1" s="3"/>
      <c r="G1" s="3"/>
      <c r="H1" s="3"/>
    </row>
    <row r="3" spans="1:8" x14ac:dyDescent="0.2">
      <c r="A3" s="1" t="s">
        <v>93</v>
      </c>
    </row>
    <row r="5" spans="1:8" x14ac:dyDescent="0.2">
      <c r="B5" s="6" t="s">
        <v>0</v>
      </c>
      <c r="E5" s="6" t="s">
        <v>13</v>
      </c>
      <c r="H5" s="6" t="s">
        <v>14</v>
      </c>
    </row>
    <row r="6" spans="1:8" x14ac:dyDescent="0.2">
      <c r="A6" t="s">
        <v>3</v>
      </c>
      <c r="B6">
        <v>350828.94900000002</v>
      </c>
      <c r="D6" t="s">
        <v>3</v>
      </c>
      <c r="E6">
        <v>630823.99800000002</v>
      </c>
      <c r="G6" t="s">
        <v>3</v>
      </c>
      <c r="H6">
        <v>496670.13299999997</v>
      </c>
    </row>
    <row r="7" spans="1:8" x14ac:dyDescent="0.2">
      <c r="B7">
        <v>264502.01500000001</v>
      </c>
    </row>
    <row r="8" spans="1:8" x14ac:dyDescent="0.2">
      <c r="D8" t="s">
        <v>4</v>
      </c>
      <c r="E8">
        <v>784983.93799999997</v>
      </c>
      <c r="G8" t="s">
        <v>4</v>
      </c>
      <c r="H8">
        <v>805805.37800000003</v>
      </c>
    </row>
    <row r="9" spans="1:8" x14ac:dyDescent="0.2">
      <c r="A9" t="s">
        <v>4</v>
      </c>
      <c r="B9">
        <v>252910.617</v>
      </c>
    </row>
    <row r="10" spans="1:8" x14ac:dyDescent="0.2">
      <c r="B10">
        <v>272043.54200000002</v>
      </c>
      <c r="D10" t="s">
        <v>5</v>
      </c>
      <c r="E10">
        <v>712418.93299999996</v>
      </c>
      <c r="G10" t="s">
        <v>5</v>
      </c>
      <c r="H10">
        <v>719594.66899999999</v>
      </c>
    </row>
    <row r="12" spans="1:8" x14ac:dyDescent="0.2">
      <c r="A12" t="s">
        <v>5</v>
      </c>
      <c r="B12">
        <v>273735.99200000003</v>
      </c>
      <c r="D12" t="s">
        <v>6</v>
      </c>
      <c r="E12">
        <v>722615.94799999997</v>
      </c>
      <c r="G12" t="s">
        <v>6</v>
      </c>
      <c r="H12">
        <v>623755.44700000004</v>
      </c>
    </row>
    <row r="13" spans="1:8" x14ac:dyDescent="0.2">
      <c r="B13">
        <v>239412.31200000001</v>
      </c>
    </row>
    <row r="14" spans="1:8" x14ac:dyDescent="0.2">
      <c r="B14">
        <v>300411.73200000002</v>
      </c>
      <c r="D14" t="s">
        <v>7</v>
      </c>
      <c r="E14">
        <v>778308.18200000003</v>
      </c>
      <c r="G14" s="9" t="s">
        <v>89</v>
      </c>
      <c r="H14">
        <v>661456.40674999997</v>
      </c>
    </row>
    <row r="15" spans="1:8" x14ac:dyDescent="0.2">
      <c r="G15" s="9" t="s">
        <v>90</v>
      </c>
      <c r="H15">
        <v>132655.64621840074</v>
      </c>
    </row>
    <row r="16" spans="1:8" x14ac:dyDescent="0.2">
      <c r="A16" t="s">
        <v>6</v>
      </c>
      <c r="B16">
        <v>369364.10499999998</v>
      </c>
      <c r="D16" t="s">
        <v>8</v>
      </c>
      <c r="E16">
        <v>931563.05700000003</v>
      </c>
      <c r="G16" s="9" t="s">
        <v>92</v>
      </c>
      <c r="H16">
        <v>4</v>
      </c>
    </row>
    <row r="18" spans="1:5" x14ac:dyDescent="0.2">
      <c r="A18" t="s">
        <v>7</v>
      </c>
      <c r="B18">
        <v>285028.78399999999</v>
      </c>
      <c r="D18" s="5" t="s">
        <v>9</v>
      </c>
      <c r="E18">
        <v>726346.56299999997</v>
      </c>
    </row>
    <row r="19" spans="1:5" x14ac:dyDescent="0.2">
      <c r="B19">
        <v>320173.85700000002</v>
      </c>
    </row>
    <row r="20" spans="1:5" x14ac:dyDescent="0.2">
      <c r="D20" t="s">
        <v>10</v>
      </c>
      <c r="E20">
        <v>822639.11499999999</v>
      </c>
    </row>
    <row r="21" spans="1:5" x14ac:dyDescent="0.2">
      <c r="A21" s="9" t="s">
        <v>89</v>
      </c>
      <c r="B21">
        <v>292841.19050000003</v>
      </c>
    </row>
    <row r="22" spans="1:5" x14ac:dyDescent="0.2">
      <c r="A22" s="9" t="s">
        <v>90</v>
      </c>
      <c r="B22">
        <v>42339.25608178891</v>
      </c>
      <c r="D22" s="5" t="s">
        <v>11</v>
      </c>
      <c r="E22">
        <v>713380.38699999999</v>
      </c>
    </row>
    <row r="23" spans="1:5" x14ac:dyDescent="0.2">
      <c r="A23" s="9" t="s">
        <v>92</v>
      </c>
      <c r="B23">
        <v>10</v>
      </c>
    </row>
    <row r="24" spans="1:5" x14ac:dyDescent="0.2">
      <c r="D24" t="s">
        <v>12</v>
      </c>
      <c r="E24">
        <v>668793.93799999997</v>
      </c>
    </row>
    <row r="25" spans="1:5" x14ac:dyDescent="0.2">
      <c r="E25">
        <v>575310.451</v>
      </c>
    </row>
    <row r="27" spans="1:5" x14ac:dyDescent="0.2">
      <c r="D27" s="9" t="s">
        <v>89</v>
      </c>
      <c r="E27">
        <f>AVERAGE(E6:E25)</f>
        <v>733380.41</v>
      </c>
    </row>
    <row r="28" spans="1:5" x14ac:dyDescent="0.2">
      <c r="D28" s="9" t="s">
        <v>90</v>
      </c>
      <c r="E28">
        <f>STDEV(E6:E25)</f>
        <v>96231.48228043993</v>
      </c>
    </row>
    <row r="29" spans="1:5" x14ac:dyDescent="0.2">
      <c r="D29" s="9" t="s">
        <v>92</v>
      </c>
      <c r="E29">
        <v>11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3E8841"/>
  </sheetPr>
  <dimension ref="A1:K105"/>
  <sheetViews>
    <sheetView topLeftCell="A16" zoomScaleNormal="100" workbookViewId="0">
      <selection activeCell="J1" sqref="J1"/>
    </sheetView>
  </sheetViews>
  <sheetFormatPr baseColWidth="10" defaultRowHeight="16" x14ac:dyDescent="0.2"/>
  <sheetData>
    <row r="1" spans="1:11" x14ac:dyDescent="0.2">
      <c r="A1" s="2" t="s">
        <v>107</v>
      </c>
      <c r="B1" s="2"/>
      <c r="C1" s="2"/>
      <c r="D1" s="2"/>
      <c r="E1" s="2"/>
      <c r="F1" s="2"/>
      <c r="G1" s="2"/>
      <c r="H1" s="2"/>
      <c r="I1" s="3"/>
      <c r="J1" s="3"/>
    </row>
    <row r="2" spans="1:11" x14ac:dyDescent="0.2">
      <c r="J2" s="8"/>
    </row>
    <row r="3" spans="1:11" x14ac:dyDescent="0.2">
      <c r="A3" s="1" t="s">
        <v>106</v>
      </c>
      <c r="B3" s="1"/>
      <c r="C3" s="1"/>
      <c r="D3" s="1"/>
      <c r="J3" s="8"/>
    </row>
    <row r="4" spans="1:11" x14ac:dyDescent="0.2">
      <c r="J4" s="8"/>
    </row>
    <row r="5" spans="1:11" x14ac:dyDescent="0.2">
      <c r="B5" s="6" t="s">
        <v>29</v>
      </c>
      <c r="E5" s="6" t="s">
        <v>13</v>
      </c>
      <c r="H5" s="6" t="s">
        <v>47</v>
      </c>
      <c r="J5" s="8"/>
      <c r="K5" s="6" t="s">
        <v>14</v>
      </c>
    </row>
    <row r="6" spans="1:11" x14ac:dyDescent="0.2">
      <c r="A6" t="s">
        <v>3</v>
      </c>
      <c r="B6">
        <v>25</v>
      </c>
      <c r="D6" t="s">
        <v>3</v>
      </c>
      <c r="E6">
        <v>15</v>
      </c>
      <c r="G6" t="s">
        <v>3</v>
      </c>
      <c r="H6" s="8">
        <v>30</v>
      </c>
      <c r="J6" t="s">
        <v>3</v>
      </c>
      <c r="K6" s="8">
        <v>32</v>
      </c>
    </row>
    <row r="7" spans="1:11" x14ac:dyDescent="0.2">
      <c r="B7">
        <v>27</v>
      </c>
      <c r="E7">
        <v>23</v>
      </c>
      <c r="H7" s="8">
        <v>29</v>
      </c>
      <c r="K7" s="8">
        <v>52</v>
      </c>
    </row>
    <row r="8" spans="1:11" x14ac:dyDescent="0.2">
      <c r="B8">
        <v>32</v>
      </c>
      <c r="E8">
        <v>28</v>
      </c>
      <c r="H8" s="8"/>
      <c r="K8" s="8">
        <v>28</v>
      </c>
    </row>
    <row r="9" spans="1:11" x14ac:dyDescent="0.2">
      <c r="B9">
        <v>32</v>
      </c>
      <c r="G9" t="s">
        <v>4</v>
      </c>
      <c r="H9" s="8">
        <v>19</v>
      </c>
      <c r="K9" s="8"/>
    </row>
    <row r="10" spans="1:11" x14ac:dyDescent="0.2">
      <c r="D10" t="s">
        <v>4</v>
      </c>
      <c r="E10">
        <v>33</v>
      </c>
      <c r="H10" s="8">
        <v>28</v>
      </c>
      <c r="J10" t="s">
        <v>4</v>
      </c>
      <c r="K10" s="8">
        <v>24</v>
      </c>
    </row>
    <row r="11" spans="1:11" x14ac:dyDescent="0.2">
      <c r="A11" t="s">
        <v>4</v>
      </c>
      <c r="B11">
        <v>29</v>
      </c>
      <c r="E11">
        <v>24</v>
      </c>
      <c r="H11" s="8">
        <v>30</v>
      </c>
      <c r="K11" s="8">
        <v>40</v>
      </c>
    </row>
    <row r="12" spans="1:11" x14ac:dyDescent="0.2">
      <c r="B12">
        <v>31</v>
      </c>
      <c r="E12">
        <v>32</v>
      </c>
      <c r="H12" s="8">
        <v>28</v>
      </c>
      <c r="K12" s="8"/>
    </row>
    <row r="13" spans="1:11" x14ac:dyDescent="0.2">
      <c r="B13">
        <v>32</v>
      </c>
      <c r="H13" s="8">
        <v>25</v>
      </c>
      <c r="J13" t="s">
        <v>5</v>
      </c>
      <c r="K13" s="8">
        <v>54</v>
      </c>
    </row>
    <row r="14" spans="1:11" x14ac:dyDescent="0.2">
      <c r="B14">
        <v>48</v>
      </c>
      <c r="D14" t="s">
        <v>5</v>
      </c>
      <c r="E14">
        <v>37</v>
      </c>
      <c r="H14" s="8"/>
      <c r="K14" s="8">
        <v>41</v>
      </c>
    </row>
    <row r="15" spans="1:11" x14ac:dyDescent="0.2">
      <c r="E15">
        <v>42</v>
      </c>
      <c r="G15" t="s">
        <v>5</v>
      </c>
      <c r="H15" s="8">
        <v>33</v>
      </c>
      <c r="K15" s="8">
        <v>46</v>
      </c>
    </row>
    <row r="16" spans="1:11" x14ac:dyDescent="0.2">
      <c r="A16" t="s">
        <v>5</v>
      </c>
      <c r="B16">
        <v>18</v>
      </c>
      <c r="E16">
        <v>34</v>
      </c>
      <c r="H16" s="8">
        <v>30</v>
      </c>
      <c r="K16" s="8">
        <v>34</v>
      </c>
    </row>
    <row r="17" spans="1:11" x14ac:dyDescent="0.2">
      <c r="B17">
        <v>26</v>
      </c>
      <c r="E17">
        <v>30</v>
      </c>
      <c r="H17" s="8">
        <v>27</v>
      </c>
      <c r="K17" s="8"/>
    </row>
    <row r="18" spans="1:11" x14ac:dyDescent="0.2">
      <c r="B18">
        <v>19</v>
      </c>
      <c r="H18" s="8">
        <v>15</v>
      </c>
      <c r="J18" t="s">
        <v>6</v>
      </c>
      <c r="K18" s="8">
        <v>64</v>
      </c>
    </row>
    <row r="19" spans="1:11" x14ac:dyDescent="0.2">
      <c r="B19">
        <v>18</v>
      </c>
      <c r="D19" t="s">
        <v>6</v>
      </c>
      <c r="E19">
        <v>23</v>
      </c>
      <c r="K19" s="8">
        <v>45</v>
      </c>
    </row>
    <row r="20" spans="1:11" x14ac:dyDescent="0.2">
      <c r="B20">
        <v>22</v>
      </c>
      <c r="E20">
        <v>18</v>
      </c>
      <c r="G20" t="s">
        <v>6</v>
      </c>
      <c r="H20" s="8">
        <v>30</v>
      </c>
      <c r="K20" s="8">
        <v>55</v>
      </c>
    </row>
    <row r="21" spans="1:11" x14ac:dyDescent="0.2">
      <c r="H21" s="8">
        <v>29</v>
      </c>
      <c r="K21" s="8">
        <v>64</v>
      </c>
    </row>
    <row r="22" spans="1:11" x14ac:dyDescent="0.2">
      <c r="A22" t="s">
        <v>6</v>
      </c>
      <c r="B22">
        <v>30</v>
      </c>
      <c r="D22" s="5" t="s">
        <v>7</v>
      </c>
      <c r="E22">
        <v>31</v>
      </c>
      <c r="H22" s="8">
        <v>28</v>
      </c>
    </row>
    <row r="23" spans="1:11" x14ac:dyDescent="0.2">
      <c r="B23">
        <v>44</v>
      </c>
      <c r="E23">
        <v>25</v>
      </c>
      <c r="H23" s="8">
        <v>44</v>
      </c>
      <c r="J23" t="s">
        <v>7</v>
      </c>
      <c r="K23" s="8">
        <v>40</v>
      </c>
    </row>
    <row r="24" spans="1:11" x14ac:dyDescent="0.2">
      <c r="K24" s="8">
        <v>46</v>
      </c>
    </row>
    <row r="25" spans="1:11" x14ac:dyDescent="0.2">
      <c r="A25" t="s">
        <v>7</v>
      </c>
      <c r="B25">
        <v>18</v>
      </c>
      <c r="D25" t="s">
        <v>8</v>
      </c>
      <c r="E25">
        <v>68</v>
      </c>
      <c r="G25" t="s">
        <v>7</v>
      </c>
      <c r="H25" s="8">
        <v>23</v>
      </c>
      <c r="K25" s="8">
        <v>39</v>
      </c>
    </row>
    <row r="26" spans="1:11" x14ac:dyDescent="0.2">
      <c r="B26">
        <v>22</v>
      </c>
      <c r="H26" s="8">
        <v>20</v>
      </c>
      <c r="K26" s="8">
        <v>34</v>
      </c>
    </row>
    <row r="27" spans="1:11" x14ac:dyDescent="0.2">
      <c r="B27">
        <v>25</v>
      </c>
      <c r="D27" s="9" t="s">
        <v>89</v>
      </c>
      <c r="E27">
        <v>30.866666666666667</v>
      </c>
      <c r="H27" s="8">
        <v>17</v>
      </c>
      <c r="K27" s="8"/>
    </row>
    <row r="28" spans="1:11" x14ac:dyDescent="0.2">
      <c r="B28">
        <v>21</v>
      </c>
      <c r="D28" s="9" t="s">
        <v>90</v>
      </c>
      <c r="E28">
        <v>12.500666648889837</v>
      </c>
      <c r="H28" s="8">
        <v>27</v>
      </c>
      <c r="J28" s="5" t="s">
        <v>8</v>
      </c>
      <c r="K28" s="8">
        <v>22</v>
      </c>
    </row>
    <row r="29" spans="1:11" x14ac:dyDescent="0.2">
      <c r="B29">
        <v>22</v>
      </c>
      <c r="D29" s="9" t="s">
        <v>92</v>
      </c>
      <c r="E29">
        <v>15</v>
      </c>
      <c r="H29" s="8"/>
      <c r="K29" s="8">
        <v>33</v>
      </c>
    </row>
    <row r="30" spans="1:11" x14ac:dyDescent="0.2">
      <c r="G30" s="5" t="s">
        <v>8</v>
      </c>
      <c r="H30" s="8">
        <v>43</v>
      </c>
      <c r="K30" s="8">
        <v>47</v>
      </c>
    </row>
    <row r="31" spans="1:11" x14ac:dyDescent="0.2">
      <c r="A31" s="9" t="s">
        <v>89</v>
      </c>
      <c r="B31">
        <v>27.05</v>
      </c>
      <c r="H31" s="8">
        <v>30</v>
      </c>
      <c r="K31" s="8">
        <v>37</v>
      </c>
    </row>
    <row r="32" spans="1:11" x14ac:dyDescent="0.2">
      <c r="A32" s="9" t="s">
        <v>90</v>
      </c>
      <c r="B32">
        <v>8.1465200836727973</v>
      </c>
      <c r="H32" s="8">
        <v>44</v>
      </c>
      <c r="J32" s="8"/>
      <c r="K32" s="8"/>
    </row>
    <row r="33" spans="1:11" x14ac:dyDescent="0.2">
      <c r="A33" s="9" t="s">
        <v>92</v>
      </c>
      <c r="B33">
        <v>20</v>
      </c>
      <c r="H33" s="8">
        <v>37</v>
      </c>
      <c r="J33" s="8" t="s">
        <v>9</v>
      </c>
      <c r="K33" s="8">
        <v>38</v>
      </c>
    </row>
    <row r="34" spans="1:11" x14ac:dyDescent="0.2">
      <c r="H34" s="8">
        <v>29</v>
      </c>
      <c r="J34" s="8"/>
      <c r="K34" s="8">
        <v>39</v>
      </c>
    </row>
    <row r="35" spans="1:11" x14ac:dyDescent="0.2">
      <c r="J35" s="8"/>
      <c r="K35" s="8">
        <v>38</v>
      </c>
    </row>
    <row r="36" spans="1:11" x14ac:dyDescent="0.2">
      <c r="G36" s="9" t="s">
        <v>89</v>
      </c>
      <c r="H36">
        <v>28.958333333333332</v>
      </c>
      <c r="I36" s="5"/>
      <c r="J36" s="8"/>
      <c r="K36" s="8">
        <v>39</v>
      </c>
    </row>
    <row r="37" spans="1:11" x14ac:dyDescent="0.2">
      <c r="G37" s="9" t="s">
        <v>90</v>
      </c>
      <c r="H37">
        <v>7.5612235418135407</v>
      </c>
      <c r="I37" s="5"/>
      <c r="J37" s="8"/>
      <c r="K37" s="8"/>
    </row>
    <row r="38" spans="1:11" x14ac:dyDescent="0.2">
      <c r="G38" s="9" t="s">
        <v>92</v>
      </c>
      <c r="H38">
        <v>24</v>
      </c>
      <c r="I38" s="5"/>
      <c r="J38" s="8" t="s">
        <v>10</v>
      </c>
      <c r="K38" s="8">
        <v>45</v>
      </c>
    </row>
    <row r="39" spans="1:11" x14ac:dyDescent="0.2">
      <c r="I39" s="5"/>
      <c r="J39" s="8"/>
      <c r="K39" s="8">
        <v>55</v>
      </c>
    </row>
    <row r="40" spans="1:11" x14ac:dyDescent="0.2">
      <c r="I40" s="5"/>
      <c r="J40" s="8"/>
      <c r="K40" s="8">
        <v>45</v>
      </c>
    </row>
    <row r="41" spans="1:11" x14ac:dyDescent="0.2">
      <c r="I41" s="5"/>
      <c r="J41" s="8"/>
      <c r="K41" s="8"/>
    </row>
    <row r="42" spans="1:11" x14ac:dyDescent="0.2">
      <c r="I42" s="5"/>
      <c r="J42" s="8" t="s">
        <v>11</v>
      </c>
      <c r="K42" s="8">
        <v>63</v>
      </c>
    </row>
    <row r="43" spans="1:11" x14ac:dyDescent="0.2">
      <c r="I43" s="5"/>
      <c r="J43" s="8"/>
      <c r="K43" s="8">
        <v>49</v>
      </c>
    </row>
    <row r="44" spans="1:11" x14ac:dyDescent="0.2">
      <c r="I44" s="5"/>
      <c r="J44" s="8"/>
      <c r="K44" s="8">
        <v>58</v>
      </c>
    </row>
    <row r="45" spans="1:11" x14ac:dyDescent="0.2">
      <c r="I45" s="5"/>
      <c r="J45" s="8"/>
      <c r="K45" s="8"/>
    </row>
    <row r="46" spans="1:11" x14ac:dyDescent="0.2">
      <c r="J46" s="8" t="s">
        <v>12</v>
      </c>
      <c r="K46" s="8">
        <v>63</v>
      </c>
    </row>
    <row r="47" spans="1:11" x14ac:dyDescent="0.2">
      <c r="J47" s="8"/>
      <c r="K47" s="8">
        <v>71</v>
      </c>
    </row>
    <row r="48" spans="1:11" x14ac:dyDescent="0.2">
      <c r="J48" s="8"/>
    </row>
    <row r="49" spans="10:11" x14ac:dyDescent="0.2">
      <c r="J49" s="9" t="s">
        <v>89</v>
      </c>
      <c r="K49">
        <f>AVERAGE(K6:K47)</f>
        <v>44.848484848484851</v>
      </c>
    </row>
    <row r="50" spans="10:11" x14ac:dyDescent="0.2">
      <c r="J50" s="9" t="s">
        <v>90</v>
      </c>
      <c r="K50">
        <f>STDEV(K6:K47)</f>
        <v>12.14012255941331</v>
      </c>
    </row>
    <row r="51" spans="10:11" x14ac:dyDescent="0.2">
      <c r="J51" s="9" t="s">
        <v>92</v>
      </c>
      <c r="K51">
        <v>33</v>
      </c>
    </row>
    <row r="52" spans="10:11" x14ac:dyDescent="0.2">
      <c r="J52" s="8"/>
    </row>
    <row r="53" spans="10:11" x14ac:dyDescent="0.2">
      <c r="J53" s="8"/>
    </row>
    <row r="54" spans="10:11" x14ac:dyDescent="0.2">
      <c r="J54" s="8"/>
    </row>
    <row r="55" spans="10:11" x14ac:dyDescent="0.2">
      <c r="J55" s="8"/>
    </row>
    <row r="56" spans="10:11" x14ac:dyDescent="0.2">
      <c r="J56" s="8"/>
    </row>
    <row r="57" spans="10:11" x14ac:dyDescent="0.2">
      <c r="J57" s="8"/>
    </row>
    <row r="58" spans="10:11" x14ac:dyDescent="0.2">
      <c r="J58" s="8"/>
    </row>
    <row r="59" spans="10:11" x14ac:dyDescent="0.2">
      <c r="J59" s="8"/>
    </row>
    <row r="60" spans="10:11" x14ac:dyDescent="0.2">
      <c r="J60" s="8"/>
    </row>
    <row r="61" spans="10:11" x14ac:dyDescent="0.2">
      <c r="J61" s="8"/>
    </row>
    <row r="62" spans="10:11" x14ac:dyDescent="0.2">
      <c r="J62" s="8"/>
    </row>
    <row r="63" spans="10:11" x14ac:dyDescent="0.2">
      <c r="J63" s="8"/>
    </row>
    <row r="64" spans="10:11" x14ac:dyDescent="0.2">
      <c r="J64" s="8"/>
    </row>
    <row r="65" spans="10:10" x14ac:dyDescent="0.2">
      <c r="J65" s="8"/>
    </row>
    <row r="66" spans="10:10" x14ac:dyDescent="0.2">
      <c r="J66" s="8"/>
    </row>
    <row r="67" spans="10:10" x14ac:dyDescent="0.2">
      <c r="J67" s="8"/>
    </row>
    <row r="68" spans="10:10" x14ac:dyDescent="0.2">
      <c r="J68" s="8"/>
    </row>
    <row r="69" spans="10:10" x14ac:dyDescent="0.2">
      <c r="J69" s="8"/>
    </row>
    <row r="70" spans="10:10" x14ac:dyDescent="0.2">
      <c r="J70" s="8"/>
    </row>
    <row r="71" spans="10:10" x14ac:dyDescent="0.2">
      <c r="J71" s="8"/>
    </row>
    <row r="72" spans="10:10" x14ac:dyDescent="0.2">
      <c r="J72" s="8"/>
    </row>
    <row r="73" spans="10:10" x14ac:dyDescent="0.2">
      <c r="J73" s="8"/>
    </row>
    <row r="74" spans="10:10" x14ac:dyDescent="0.2">
      <c r="J74" s="8"/>
    </row>
    <row r="75" spans="10:10" x14ac:dyDescent="0.2">
      <c r="J75" s="8"/>
    </row>
    <row r="76" spans="10:10" x14ac:dyDescent="0.2">
      <c r="J76" s="8"/>
    </row>
    <row r="77" spans="10:10" x14ac:dyDescent="0.2">
      <c r="J77" s="8"/>
    </row>
    <row r="78" spans="10:10" x14ac:dyDescent="0.2">
      <c r="J78" s="8"/>
    </row>
    <row r="79" spans="10:10" x14ac:dyDescent="0.2">
      <c r="J79" s="8"/>
    </row>
    <row r="80" spans="10:10" x14ac:dyDescent="0.2">
      <c r="J80" s="8"/>
    </row>
    <row r="81" spans="9:10" x14ac:dyDescent="0.2">
      <c r="J81" s="8"/>
    </row>
    <row r="82" spans="9:10" x14ac:dyDescent="0.2">
      <c r="J82" s="8"/>
    </row>
    <row r="83" spans="9:10" x14ac:dyDescent="0.2">
      <c r="J83" s="8"/>
    </row>
    <row r="84" spans="9:10" x14ac:dyDescent="0.2">
      <c r="J84" s="8"/>
    </row>
    <row r="85" spans="9:10" x14ac:dyDescent="0.2">
      <c r="J85" s="8"/>
    </row>
    <row r="86" spans="9:10" x14ac:dyDescent="0.2">
      <c r="J86" s="8"/>
    </row>
    <row r="87" spans="9:10" x14ac:dyDescent="0.2">
      <c r="J87" s="8"/>
    </row>
    <row r="88" spans="9:10" x14ac:dyDescent="0.2">
      <c r="J88" s="8"/>
    </row>
    <row r="89" spans="9:10" x14ac:dyDescent="0.2">
      <c r="J89" s="8"/>
    </row>
    <row r="90" spans="9:10" x14ac:dyDescent="0.2">
      <c r="I90" s="5"/>
      <c r="J90" s="8"/>
    </row>
    <row r="91" spans="9:10" x14ac:dyDescent="0.2">
      <c r="I91" s="5"/>
      <c r="J91" s="8"/>
    </row>
    <row r="92" spans="9:10" x14ac:dyDescent="0.2">
      <c r="I92" s="5"/>
      <c r="J92" s="8"/>
    </row>
    <row r="93" spans="9:10" x14ac:dyDescent="0.2">
      <c r="I93" s="5"/>
      <c r="J93" s="8"/>
    </row>
    <row r="94" spans="9:10" x14ac:dyDescent="0.2">
      <c r="I94" s="5"/>
      <c r="J94" s="8"/>
    </row>
    <row r="95" spans="9:10" x14ac:dyDescent="0.2">
      <c r="I95" s="5"/>
      <c r="J95" s="8"/>
    </row>
    <row r="96" spans="9:10" x14ac:dyDescent="0.2">
      <c r="I96" s="5"/>
      <c r="J96" s="8"/>
    </row>
    <row r="97" spans="9:10" x14ac:dyDescent="0.2">
      <c r="I97" s="5"/>
      <c r="J97" s="8"/>
    </row>
    <row r="98" spans="9:10" x14ac:dyDescent="0.2">
      <c r="I98" s="5"/>
      <c r="J98" s="8"/>
    </row>
    <row r="99" spans="9:10" x14ac:dyDescent="0.2">
      <c r="I99" s="5"/>
      <c r="J99" s="8"/>
    </row>
    <row r="100" spans="9:10" x14ac:dyDescent="0.2">
      <c r="I100" s="5"/>
      <c r="J100" s="8"/>
    </row>
    <row r="101" spans="9:10" x14ac:dyDescent="0.2">
      <c r="J101" s="8"/>
    </row>
    <row r="102" spans="9:10" x14ac:dyDescent="0.2">
      <c r="I102" s="5"/>
      <c r="J102" s="8"/>
    </row>
    <row r="103" spans="9:10" x14ac:dyDescent="0.2">
      <c r="I103" s="5"/>
      <c r="J103" s="8"/>
    </row>
    <row r="104" spans="9:10" x14ac:dyDescent="0.2">
      <c r="I104" s="5"/>
      <c r="J104" s="8"/>
    </row>
    <row r="105" spans="9:10" x14ac:dyDescent="0.2">
      <c r="I105" s="5"/>
      <c r="J105" s="8"/>
    </row>
  </sheetData>
  <pageMargins left="0.75" right="0.75" top="1" bottom="1" header="0.5" footer="0.5"/>
  <pageSetup paperSize="9" orientation="portrait" horizontalDpi="4294967292" verticalDpi="429496729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3E8841"/>
  </sheetPr>
  <dimension ref="A1:I42"/>
  <sheetViews>
    <sheetView topLeftCell="A7" workbookViewId="0">
      <selection activeCell="F16" sqref="F16"/>
    </sheetView>
  </sheetViews>
  <sheetFormatPr baseColWidth="10" defaultRowHeight="16" x14ac:dyDescent="0.2"/>
  <cols>
    <col min="2" max="2" width="20.5" bestFit="1" customWidth="1"/>
    <col min="5" max="5" width="30.6640625" bestFit="1" customWidth="1"/>
    <col min="6" max="6" width="11" customWidth="1"/>
    <col min="8" max="8" width="30.6640625" bestFit="1" customWidth="1"/>
  </cols>
  <sheetData>
    <row r="1" spans="1:9" x14ac:dyDescent="0.2">
      <c r="A1" s="2" t="s">
        <v>108</v>
      </c>
      <c r="B1" s="3"/>
      <c r="C1" s="3"/>
      <c r="D1" s="3"/>
      <c r="E1" s="3"/>
      <c r="F1" s="3"/>
      <c r="G1" s="3"/>
      <c r="H1" s="3"/>
      <c r="I1" s="3"/>
    </row>
    <row r="3" spans="1:9" x14ac:dyDescent="0.2">
      <c r="A3" s="1" t="s">
        <v>93</v>
      </c>
    </row>
    <row r="5" spans="1:9" x14ac:dyDescent="0.2">
      <c r="B5" s="6" t="s">
        <v>48</v>
      </c>
      <c r="E5" s="6" t="s">
        <v>49</v>
      </c>
      <c r="F5" s="6"/>
      <c r="H5" s="6" t="s">
        <v>50</v>
      </c>
    </row>
    <row r="6" spans="1:9" x14ac:dyDescent="0.2">
      <c r="A6" t="s">
        <v>3</v>
      </c>
      <c r="B6" s="8">
        <v>541312.27</v>
      </c>
      <c r="D6" s="5" t="s">
        <v>3</v>
      </c>
      <c r="E6" s="8">
        <v>624000.06000000006</v>
      </c>
      <c r="F6" s="8"/>
      <c r="G6" t="s">
        <v>3</v>
      </c>
      <c r="H6" s="8">
        <v>401257.2</v>
      </c>
    </row>
    <row r="7" spans="1:9" x14ac:dyDescent="0.2">
      <c r="B7" s="8">
        <v>615547.86</v>
      </c>
      <c r="E7" s="8">
        <v>613480.73</v>
      </c>
      <c r="F7" s="8"/>
      <c r="H7" s="8">
        <v>492768.93</v>
      </c>
    </row>
    <row r="8" spans="1:9" x14ac:dyDescent="0.2">
      <c r="B8" s="8"/>
      <c r="E8" s="8"/>
      <c r="F8" s="8"/>
      <c r="H8" s="8"/>
    </row>
    <row r="9" spans="1:9" x14ac:dyDescent="0.2">
      <c r="A9" t="s">
        <v>4</v>
      </c>
      <c r="B9" s="8">
        <v>888940.98</v>
      </c>
      <c r="D9" t="s">
        <v>4</v>
      </c>
      <c r="E9" s="8">
        <v>492106.62</v>
      </c>
      <c r="F9" s="8"/>
      <c r="G9" t="s">
        <v>4</v>
      </c>
      <c r="H9" s="8">
        <v>457692.66</v>
      </c>
    </row>
    <row r="10" spans="1:9" x14ac:dyDescent="0.2">
      <c r="B10" s="8">
        <v>694514.41</v>
      </c>
      <c r="E10" s="8">
        <v>532190.12</v>
      </c>
      <c r="F10" s="8"/>
      <c r="H10" s="8">
        <v>434560.97</v>
      </c>
    </row>
    <row r="11" spans="1:9" x14ac:dyDescent="0.2">
      <c r="B11" s="8"/>
      <c r="E11" s="8"/>
      <c r="F11" s="8"/>
      <c r="H11" s="8"/>
    </row>
    <row r="12" spans="1:9" x14ac:dyDescent="0.2">
      <c r="A12" t="s">
        <v>5</v>
      </c>
      <c r="B12" s="8">
        <v>561353.12</v>
      </c>
      <c r="D12" t="s">
        <v>5</v>
      </c>
      <c r="E12" s="8">
        <v>441219.85</v>
      </c>
      <c r="F12" s="8"/>
      <c r="G12" t="s">
        <v>5</v>
      </c>
      <c r="H12" s="8">
        <v>359072.63</v>
      </c>
    </row>
    <row r="13" spans="1:9" x14ac:dyDescent="0.2">
      <c r="B13" s="8">
        <v>516472.36</v>
      </c>
      <c r="E13" s="8">
        <v>461152.52</v>
      </c>
      <c r="F13" s="8"/>
      <c r="H13" s="8">
        <v>363397.43</v>
      </c>
    </row>
    <row r="14" spans="1:9" x14ac:dyDescent="0.2">
      <c r="B14" s="8"/>
      <c r="E14" s="8">
        <v>442988.82</v>
      </c>
      <c r="F14" s="8"/>
      <c r="H14" s="8"/>
    </row>
    <row r="15" spans="1:9" x14ac:dyDescent="0.2">
      <c r="A15" t="s">
        <v>6</v>
      </c>
      <c r="B15" s="8">
        <v>754911.3</v>
      </c>
      <c r="E15" s="8"/>
      <c r="F15" s="8"/>
      <c r="G15" t="s">
        <v>6</v>
      </c>
      <c r="H15" s="8">
        <v>271942.95</v>
      </c>
    </row>
    <row r="16" spans="1:9" x14ac:dyDescent="0.2">
      <c r="B16" s="8">
        <v>682360.59</v>
      </c>
      <c r="D16" t="s">
        <v>6</v>
      </c>
      <c r="E16" s="8">
        <v>390003.46</v>
      </c>
      <c r="F16" s="8"/>
      <c r="H16" s="8">
        <v>362966.01</v>
      </c>
    </row>
    <row r="17" spans="1:8" x14ac:dyDescent="0.2">
      <c r="B17" s="8"/>
      <c r="E17" s="8">
        <v>374666.82</v>
      </c>
      <c r="F17" s="8"/>
    </row>
    <row r="18" spans="1:8" x14ac:dyDescent="0.2">
      <c r="A18" s="5" t="s">
        <v>7</v>
      </c>
      <c r="B18" s="8">
        <v>736315.03</v>
      </c>
      <c r="E18" s="8"/>
      <c r="F18" s="8"/>
      <c r="G18" s="9" t="s">
        <v>89</v>
      </c>
      <c r="H18">
        <v>392957.34750000003</v>
      </c>
    </row>
    <row r="19" spans="1:8" x14ac:dyDescent="0.2">
      <c r="A19" s="5"/>
      <c r="B19" s="8">
        <v>799649.04</v>
      </c>
      <c r="D19" s="5" t="s">
        <v>7</v>
      </c>
      <c r="E19" s="8">
        <v>405665.3</v>
      </c>
      <c r="F19" s="8"/>
      <c r="G19" s="9" t="s">
        <v>90</v>
      </c>
      <c r="H19">
        <v>69198.151474339582</v>
      </c>
    </row>
    <row r="20" spans="1:8" x14ac:dyDescent="0.2">
      <c r="A20" s="5"/>
      <c r="B20" s="8">
        <v>732772.52</v>
      </c>
      <c r="E20" s="8">
        <v>374517.56</v>
      </c>
      <c r="F20" s="8"/>
      <c r="G20" s="9" t="s">
        <v>92</v>
      </c>
      <c r="H20">
        <v>8</v>
      </c>
    </row>
    <row r="21" spans="1:8" x14ac:dyDescent="0.2">
      <c r="E21" s="8">
        <v>481397.6</v>
      </c>
      <c r="F21" s="8"/>
    </row>
    <row r="22" spans="1:8" x14ac:dyDescent="0.2">
      <c r="A22" s="9" t="s">
        <v>89</v>
      </c>
      <c r="B22">
        <v>684013.58909090911</v>
      </c>
      <c r="E22" s="8"/>
      <c r="F22" s="8"/>
    </row>
    <row r="23" spans="1:8" x14ac:dyDescent="0.2">
      <c r="A23" s="9" t="s">
        <v>90</v>
      </c>
      <c r="B23">
        <v>115665.91063375518</v>
      </c>
      <c r="D23" t="s">
        <v>8</v>
      </c>
      <c r="E23" s="8">
        <v>377272.02</v>
      </c>
      <c r="F23" s="8"/>
    </row>
    <row r="24" spans="1:8" x14ac:dyDescent="0.2">
      <c r="A24" s="9" t="s">
        <v>92</v>
      </c>
      <c r="B24">
        <v>11</v>
      </c>
      <c r="E24" s="8">
        <v>458898.84</v>
      </c>
      <c r="F24" s="8"/>
    </row>
    <row r="25" spans="1:8" x14ac:dyDescent="0.2">
      <c r="E25" s="8"/>
      <c r="F25" s="8"/>
    </row>
    <row r="26" spans="1:8" x14ac:dyDescent="0.2">
      <c r="D26" t="s">
        <v>9</v>
      </c>
      <c r="E26" s="8">
        <v>425983.01</v>
      </c>
      <c r="F26" s="8"/>
    </row>
    <row r="27" spans="1:8" x14ac:dyDescent="0.2">
      <c r="E27" s="8">
        <v>399305.9</v>
      </c>
      <c r="F27" s="8"/>
    </row>
    <row r="28" spans="1:8" x14ac:dyDescent="0.2">
      <c r="E28" s="8">
        <v>447536.49</v>
      </c>
      <c r="F28" s="8"/>
    </row>
    <row r="29" spans="1:8" x14ac:dyDescent="0.2">
      <c r="E29" s="8"/>
      <c r="F29" s="8"/>
    </row>
    <row r="30" spans="1:8" x14ac:dyDescent="0.2">
      <c r="D30" s="5" t="s">
        <v>10</v>
      </c>
      <c r="E30" s="8">
        <v>543549.47</v>
      </c>
      <c r="F30" s="8"/>
    </row>
    <row r="31" spans="1:8" x14ac:dyDescent="0.2">
      <c r="D31" s="5"/>
      <c r="E31" s="8">
        <v>681188.13</v>
      </c>
      <c r="F31" s="8"/>
    </row>
    <row r="32" spans="1:8" x14ac:dyDescent="0.2">
      <c r="D32" s="5"/>
      <c r="E32" s="8">
        <v>596600.56000000006</v>
      </c>
      <c r="F32" s="8"/>
    </row>
    <row r="33" spans="4:6" x14ac:dyDescent="0.2">
      <c r="E33" s="8"/>
      <c r="F33" s="8"/>
    </row>
    <row r="34" spans="4:6" x14ac:dyDescent="0.2">
      <c r="D34" s="5" t="s">
        <v>11</v>
      </c>
      <c r="E34" s="8">
        <v>396530.92</v>
      </c>
      <c r="F34" s="8"/>
    </row>
    <row r="35" spans="4:6" x14ac:dyDescent="0.2">
      <c r="D35" s="5"/>
      <c r="E35" s="8">
        <v>389279.12</v>
      </c>
      <c r="F35" s="8"/>
    </row>
    <row r="36" spans="4:6" x14ac:dyDescent="0.2">
      <c r="D36" s="5"/>
      <c r="E36" s="8"/>
      <c r="F36" s="8"/>
    </row>
    <row r="37" spans="4:6" x14ac:dyDescent="0.2">
      <c r="D37" s="5" t="s">
        <v>12</v>
      </c>
      <c r="E37" s="8">
        <v>481923.75</v>
      </c>
      <c r="F37" s="8"/>
    </row>
    <row r="38" spans="4:6" x14ac:dyDescent="0.2">
      <c r="D38" s="5"/>
      <c r="E38" s="8">
        <v>468370.18</v>
      </c>
      <c r="F38" s="8"/>
    </row>
    <row r="39" spans="4:6" x14ac:dyDescent="0.2">
      <c r="E39" s="8"/>
      <c r="F39" s="8"/>
    </row>
    <row r="40" spans="4:6" x14ac:dyDescent="0.2">
      <c r="D40" s="9" t="s">
        <v>89</v>
      </c>
      <c r="E40">
        <f>AVERAGE(E6:E38)</f>
        <v>470826.16041666659</v>
      </c>
    </row>
    <row r="41" spans="4:6" x14ac:dyDescent="0.2">
      <c r="D41" s="9" t="s">
        <v>90</v>
      </c>
      <c r="E41">
        <f>STDEV(E6:E38)</f>
        <v>86830.667818470611</v>
      </c>
    </row>
    <row r="42" spans="4:6" x14ac:dyDescent="0.2">
      <c r="D42" s="9" t="s">
        <v>92</v>
      </c>
      <c r="E42">
        <v>24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3E8841"/>
  </sheetPr>
  <dimension ref="A1:K26"/>
  <sheetViews>
    <sheetView workbookViewId="0">
      <selection activeCell="E33" sqref="E33"/>
    </sheetView>
  </sheetViews>
  <sheetFormatPr baseColWidth="10" defaultRowHeight="16" x14ac:dyDescent="0.2"/>
  <cols>
    <col min="2" max="2" width="17.5" bestFit="1" customWidth="1"/>
    <col min="5" max="5" width="27.6640625" bestFit="1" customWidth="1"/>
    <col min="8" max="8" width="17.5" bestFit="1" customWidth="1"/>
    <col min="11" max="11" width="27.6640625" bestFit="1" customWidth="1"/>
  </cols>
  <sheetData>
    <row r="1" spans="1:11" x14ac:dyDescent="0.2">
      <c r="A1" s="2" t="s">
        <v>109</v>
      </c>
      <c r="B1" s="3"/>
      <c r="C1" s="3"/>
      <c r="D1" s="3"/>
      <c r="E1" s="3"/>
      <c r="F1" s="3"/>
      <c r="G1" s="3"/>
      <c r="H1" s="3"/>
    </row>
    <row r="3" spans="1:11" x14ac:dyDescent="0.2">
      <c r="A3" s="1" t="s">
        <v>93</v>
      </c>
    </row>
    <row r="5" spans="1:11" x14ac:dyDescent="0.2">
      <c r="A5" s="1" t="s">
        <v>51</v>
      </c>
      <c r="G5" s="1" t="s">
        <v>44</v>
      </c>
    </row>
    <row r="7" spans="1:11" x14ac:dyDescent="0.2">
      <c r="B7" s="6" t="s">
        <v>77</v>
      </c>
      <c r="E7" s="6" t="s">
        <v>68</v>
      </c>
      <c r="H7" s="6" t="s">
        <v>77</v>
      </c>
      <c r="K7" s="6" t="s">
        <v>68</v>
      </c>
    </row>
    <row r="8" spans="1:11" x14ac:dyDescent="0.2">
      <c r="A8" t="s">
        <v>3</v>
      </c>
      <c r="B8">
        <v>249542.13</v>
      </c>
      <c r="D8" t="s">
        <v>3</v>
      </c>
      <c r="E8">
        <v>148414.75</v>
      </c>
      <c r="G8" t="s">
        <v>3</v>
      </c>
      <c r="H8">
        <v>143462.30100000001</v>
      </c>
      <c r="J8" t="s">
        <v>3</v>
      </c>
      <c r="K8">
        <v>86171.956999999995</v>
      </c>
    </row>
    <row r="9" spans="1:11" x14ac:dyDescent="0.2">
      <c r="B9" s="4"/>
      <c r="E9">
        <v>151589.07</v>
      </c>
    </row>
    <row r="10" spans="1:11" x14ac:dyDescent="0.2">
      <c r="A10" t="s">
        <v>4</v>
      </c>
      <c r="B10">
        <v>267919.09999999998</v>
      </c>
      <c r="G10" t="s">
        <v>4</v>
      </c>
      <c r="H10">
        <v>142630.26299999998</v>
      </c>
      <c r="J10" t="s">
        <v>4</v>
      </c>
      <c r="K10">
        <v>61615.898000000001</v>
      </c>
    </row>
    <row r="11" spans="1:11" x14ac:dyDescent="0.2">
      <c r="B11" s="4"/>
      <c r="D11" t="s">
        <v>4</v>
      </c>
      <c r="E11">
        <v>124454.68</v>
      </c>
      <c r="K11">
        <v>57304.421999999999</v>
      </c>
    </row>
    <row r="12" spans="1:11" x14ac:dyDescent="0.2">
      <c r="A12" t="s">
        <v>5</v>
      </c>
      <c r="B12">
        <v>202714.45</v>
      </c>
      <c r="G12" t="s">
        <v>5</v>
      </c>
      <c r="H12">
        <v>134766.413</v>
      </c>
    </row>
    <row r="13" spans="1:11" x14ac:dyDescent="0.2">
      <c r="D13" t="s">
        <v>5</v>
      </c>
      <c r="E13">
        <v>118239.71</v>
      </c>
      <c r="J13" t="s">
        <v>5</v>
      </c>
      <c r="K13">
        <v>59533.241000000002</v>
      </c>
    </row>
    <row r="14" spans="1:11" x14ac:dyDescent="0.2">
      <c r="A14" t="s">
        <v>6</v>
      </c>
      <c r="B14">
        <v>206846.03</v>
      </c>
      <c r="E14">
        <v>122180.76</v>
      </c>
      <c r="G14" s="9" t="s">
        <v>89</v>
      </c>
      <c r="H14">
        <v>140286.32566666667</v>
      </c>
    </row>
    <row r="15" spans="1:11" x14ac:dyDescent="0.2">
      <c r="G15" s="9" t="s">
        <v>90</v>
      </c>
      <c r="H15">
        <v>4798.4527395902633</v>
      </c>
      <c r="J15" s="7" t="s">
        <v>89</v>
      </c>
      <c r="K15">
        <v>66156.379499999995</v>
      </c>
    </row>
    <row r="16" spans="1:11" x14ac:dyDescent="0.2">
      <c r="A16" t="s">
        <v>7</v>
      </c>
      <c r="B16">
        <v>217957.01</v>
      </c>
      <c r="D16" t="s">
        <v>6</v>
      </c>
      <c r="E16">
        <v>126881</v>
      </c>
      <c r="G16" s="9" t="s">
        <v>92</v>
      </c>
      <c r="H16">
        <v>3</v>
      </c>
      <c r="J16" s="7" t="s">
        <v>90</v>
      </c>
      <c r="K16">
        <v>13459.351520811844</v>
      </c>
    </row>
    <row r="17" spans="1:11" x14ac:dyDescent="0.2">
      <c r="J17" s="7" t="s">
        <v>92</v>
      </c>
      <c r="K17">
        <v>4</v>
      </c>
    </row>
    <row r="18" spans="1:11" x14ac:dyDescent="0.2">
      <c r="A18" t="s">
        <v>8</v>
      </c>
      <c r="B18">
        <v>208870.47</v>
      </c>
      <c r="D18" t="s">
        <v>7</v>
      </c>
      <c r="E18">
        <v>148755.10999999999</v>
      </c>
    </row>
    <row r="20" spans="1:11" x14ac:dyDescent="0.2">
      <c r="A20" s="5" t="s">
        <v>9</v>
      </c>
      <c r="B20">
        <v>213933.29</v>
      </c>
      <c r="D20" s="7" t="s">
        <v>89</v>
      </c>
      <c r="E20">
        <v>134359.29714285713</v>
      </c>
    </row>
    <row r="21" spans="1:11" x14ac:dyDescent="0.2">
      <c r="D21" s="7" t="s">
        <v>90</v>
      </c>
      <c r="E21">
        <v>14513.467774481873</v>
      </c>
    </row>
    <row r="22" spans="1:11" x14ac:dyDescent="0.2">
      <c r="A22" s="5" t="s">
        <v>10</v>
      </c>
      <c r="B22">
        <v>186404.9</v>
      </c>
      <c r="D22" s="7" t="s">
        <v>92</v>
      </c>
      <c r="E22">
        <v>7</v>
      </c>
    </row>
    <row r="24" spans="1:11" x14ac:dyDescent="0.2">
      <c r="A24" s="7" t="s">
        <v>89</v>
      </c>
      <c r="B24">
        <f>AVERAGE(B8:B22)</f>
        <v>219273.42249999999</v>
      </c>
    </row>
    <row r="25" spans="1:11" x14ac:dyDescent="0.2">
      <c r="A25" s="7" t="s">
        <v>90</v>
      </c>
      <c r="B25">
        <f>STDEV(B8:B22)</f>
        <v>26538.509476923646</v>
      </c>
    </row>
    <row r="26" spans="1:11" x14ac:dyDescent="0.2">
      <c r="A26" s="7" t="s">
        <v>92</v>
      </c>
      <c r="B26">
        <v>8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3E8841"/>
  </sheetPr>
  <dimension ref="A1:G15"/>
  <sheetViews>
    <sheetView zoomScaleNormal="100" workbookViewId="0">
      <selection activeCell="D13" sqref="D13:D15"/>
    </sheetView>
  </sheetViews>
  <sheetFormatPr baseColWidth="10" defaultRowHeight="16" x14ac:dyDescent="0.2"/>
  <cols>
    <col min="2" max="2" width="17.5" bestFit="1" customWidth="1"/>
    <col min="5" max="5" width="27.6640625" bestFit="1" customWidth="1"/>
  </cols>
  <sheetData>
    <row r="1" spans="1:7" x14ac:dyDescent="0.2">
      <c r="A1" s="2" t="s">
        <v>110</v>
      </c>
      <c r="B1" s="3"/>
      <c r="C1" s="3"/>
      <c r="D1" s="3"/>
      <c r="E1" s="3"/>
      <c r="F1" s="3"/>
      <c r="G1" s="3"/>
    </row>
    <row r="3" spans="1:7" x14ac:dyDescent="0.2">
      <c r="A3" s="1" t="s">
        <v>91</v>
      </c>
    </row>
    <row r="5" spans="1:7" x14ac:dyDescent="0.2">
      <c r="B5" s="6" t="s">
        <v>77</v>
      </c>
      <c r="E5" s="6" t="s">
        <v>68</v>
      </c>
    </row>
    <row r="6" spans="1:7" x14ac:dyDescent="0.2">
      <c r="A6" t="s">
        <v>3</v>
      </c>
      <c r="B6">
        <v>382.44</v>
      </c>
      <c r="D6" t="s">
        <v>3</v>
      </c>
      <c r="E6">
        <v>404.69</v>
      </c>
    </row>
    <row r="7" spans="1:7" x14ac:dyDescent="0.2">
      <c r="A7" t="s">
        <v>4</v>
      </c>
      <c r="B7">
        <v>401.27</v>
      </c>
      <c r="D7" t="s">
        <v>4</v>
      </c>
      <c r="E7">
        <v>404.07</v>
      </c>
    </row>
    <row r="8" spans="1:7" x14ac:dyDescent="0.2">
      <c r="A8" t="s">
        <v>5</v>
      </c>
      <c r="B8">
        <v>376.77</v>
      </c>
      <c r="D8" t="s">
        <v>5</v>
      </c>
      <c r="E8">
        <v>424.88</v>
      </c>
    </row>
    <row r="9" spans="1:7" x14ac:dyDescent="0.2">
      <c r="A9" t="s">
        <v>6</v>
      </c>
      <c r="B9">
        <v>402.83</v>
      </c>
      <c r="D9" t="s">
        <v>6</v>
      </c>
      <c r="E9">
        <v>408.54</v>
      </c>
    </row>
    <row r="10" spans="1:7" x14ac:dyDescent="0.2">
      <c r="A10" t="s">
        <v>7</v>
      </c>
      <c r="B10">
        <v>374.66</v>
      </c>
      <c r="D10" t="s">
        <v>7</v>
      </c>
      <c r="E10">
        <v>414.06</v>
      </c>
    </row>
    <row r="11" spans="1:7" x14ac:dyDescent="0.2">
      <c r="A11" t="s">
        <v>8</v>
      </c>
      <c r="B11">
        <v>382.76</v>
      </c>
      <c r="D11" t="s">
        <v>8</v>
      </c>
      <c r="E11">
        <v>411.91</v>
      </c>
    </row>
    <row r="13" spans="1:7" x14ac:dyDescent="0.2">
      <c r="A13" s="7" t="s">
        <v>89</v>
      </c>
      <c r="B13">
        <f>AVERAGE(B6:B11)</f>
        <v>386.78833333333336</v>
      </c>
      <c r="D13" s="7" t="s">
        <v>89</v>
      </c>
      <c r="E13">
        <f>AVERAGE(E6:E11)</f>
        <v>411.35833333333329</v>
      </c>
    </row>
    <row r="14" spans="1:7" x14ac:dyDescent="0.2">
      <c r="A14" s="7" t="s">
        <v>90</v>
      </c>
      <c r="B14">
        <f>STDEV(B6:B11)</f>
        <v>12.244612556821325</v>
      </c>
      <c r="D14" s="7" t="s">
        <v>90</v>
      </c>
      <c r="E14">
        <f>STDEV(E6:E11)</f>
        <v>7.6937413958792931</v>
      </c>
    </row>
    <row r="15" spans="1:7" x14ac:dyDescent="0.2">
      <c r="A15" s="7" t="s">
        <v>92</v>
      </c>
      <c r="B15">
        <v>6</v>
      </c>
      <c r="D15" s="7" t="s">
        <v>92</v>
      </c>
      <c r="E15">
        <v>6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2952B-98EB-9F4F-8D12-E6E9F940AE28}">
  <sheetPr>
    <tabColor rgb="FF3E8841"/>
  </sheetPr>
  <dimension ref="A1:Q47"/>
  <sheetViews>
    <sheetView topLeftCell="A10" zoomScaleNormal="100" workbookViewId="0">
      <selection activeCell="K1" sqref="K1:M1"/>
    </sheetView>
  </sheetViews>
  <sheetFormatPr baseColWidth="10" defaultRowHeight="16" x14ac:dyDescent="0.2"/>
  <cols>
    <col min="6" max="6" width="27.6640625" bestFit="1" customWidth="1"/>
  </cols>
  <sheetData>
    <row r="1" spans="1:17" x14ac:dyDescent="0.2">
      <c r="A1" s="2" t="s">
        <v>111</v>
      </c>
      <c r="B1" s="3"/>
      <c r="C1" s="3"/>
      <c r="D1" s="3"/>
      <c r="E1" s="3"/>
      <c r="F1" s="3"/>
      <c r="G1" s="3"/>
      <c r="H1" s="3"/>
      <c r="I1" s="3"/>
      <c r="J1" s="3"/>
    </row>
    <row r="3" spans="1:17" x14ac:dyDescent="0.2">
      <c r="A3" s="1" t="s">
        <v>88</v>
      </c>
    </row>
    <row r="4" spans="1:17" x14ac:dyDescent="0.2">
      <c r="A4" s="1"/>
    </row>
    <row r="5" spans="1:17" x14ac:dyDescent="0.2">
      <c r="A5" s="6" t="s">
        <v>77</v>
      </c>
      <c r="E5" s="6" t="s">
        <v>68</v>
      </c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B6" s="9" t="s">
        <v>1</v>
      </c>
      <c r="C6" s="9"/>
      <c r="D6" s="9"/>
      <c r="E6" s="9" t="s">
        <v>1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x14ac:dyDescent="0.2">
      <c r="A7" t="s">
        <v>3</v>
      </c>
      <c r="B7" s="10">
        <v>3987038</v>
      </c>
      <c r="C7" s="10"/>
      <c r="D7" s="10" t="s">
        <v>3</v>
      </c>
      <c r="E7" s="10">
        <v>2136873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x14ac:dyDescent="0.2">
      <c r="B8" s="10">
        <v>4045742</v>
      </c>
      <c r="C8" s="10"/>
      <c r="D8" s="10"/>
      <c r="E8" s="10">
        <v>2623861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x14ac:dyDescent="0.2">
      <c r="B9" s="10">
        <v>4111342</v>
      </c>
      <c r="C9" s="10"/>
      <c r="D9" s="10"/>
      <c r="E9" s="10">
        <v>2759312</v>
      </c>
    </row>
    <row r="10" spans="1:17" x14ac:dyDescent="0.2">
      <c r="B10" s="10">
        <v>4959546</v>
      </c>
      <c r="C10" s="10"/>
      <c r="D10" s="10"/>
      <c r="E10" s="10">
        <v>2881946</v>
      </c>
    </row>
    <row r="11" spans="1:17" x14ac:dyDescent="0.2">
      <c r="B11" s="10">
        <v>4722416</v>
      </c>
      <c r="C11" s="10"/>
      <c r="D11" s="10"/>
      <c r="E11" s="10">
        <v>3136421</v>
      </c>
    </row>
    <row r="12" spans="1:17" x14ac:dyDescent="0.2">
      <c r="B12" s="10">
        <v>4579430</v>
      </c>
      <c r="C12" s="10"/>
      <c r="D12" s="10"/>
      <c r="E12" s="10">
        <v>2747520</v>
      </c>
    </row>
    <row r="13" spans="1:17" x14ac:dyDescent="0.2">
      <c r="B13" s="10"/>
      <c r="C13" s="10"/>
      <c r="D13" s="10"/>
      <c r="E13" s="10"/>
    </row>
    <row r="14" spans="1:17" x14ac:dyDescent="0.2">
      <c r="A14" t="s">
        <v>4</v>
      </c>
      <c r="B14" s="10">
        <v>5170276</v>
      </c>
      <c r="C14" s="10"/>
      <c r="D14" s="10" t="s">
        <v>4</v>
      </c>
      <c r="E14" s="10">
        <v>2581424</v>
      </c>
    </row>
    <row r="15" spans="1:17" x14ac:dyDescent="0.2">
      <c r="B15" s="10">
        <v>4798594</v>
      </c>
      <c r="C15" s="10"/>
      <c r="D15" s="10"/>
      <c r="E15" s="10">
        <v>2448432</v>
      </c>
    </row>
    <row r="16" spans="1:17" x14ac:dyDescent="0.2">
      <c r="B16" s="10">
        <v>4516416</v>
      </c>
      <c r="C16" s="10"/>
      <c r="D16" s="10"/>
      <c r="E16" s="10">
        <v>2581099</v>
      </c>
    </row>
    <row r="17" spans="1:5" x14ac:dyDescent="0.2">
      <c r="B17" s="10">
        <v>5634767</v>
      </c>
      <c r="C17" s="10"/>
      <c r="D17" s="10"/>
      <c r="E17" s="10">
        <v>2578387</v>
      </c>
    </row>
    <row r="18" spans="1:5" x14ac:dyDescent="0.2">
      <c r="B18" s="10">
        <v>4344743</v>
      </c>
      <c r="C18" s="10"/>
      <c r="D18" s="10"/>
      <c r="E18" s="10">
        <v>3148510</v>
      </c>
    </row>
    <row r="19" spans="1:5" x14ac:dyDescent="0.2">
      <c r="B19" s="10">
        <v>5807665</v>
      </c>
      <c r="C19" s="10"/>
      <c r="D19" s="10"/>
      <c r="E19" s="10">
        <v>2803548</v>
      </c>
    </row>
    <row r="20" spans="1:5" x14ac:dyDescent="0.2">
      <c r="B20" s="10"/>
      <c r="C20" s="10"/>
      <c r="D20" s="10"/>
      <c r="E20" s="10"/>
    </row>
    <row r="21" spans="1:5" x14ac:dyDescent="0.2">
      <c r="A21" t="s">
        <v>5</v>
      </c>
      <c r="B21" s="10">
        <v>6301257</v>
      </c>
      <c r="C21" s="10"/>
      <c r="D21" s="10" t="s">
        <v>5</v>
      </c>
      <c r="E21" s="10">
        <v>2368351</v>
      </c>
    </row>
    <row r="22" spans="1:5" x14ac:dyDescent="0.2">
      <c r="B22" s="10">
        <v>6525917</v>
      </c>
      <c r="C22" s="10"/>
      <c r="D22" s="10"/>
      <c r="E22" s="10">
        <v>2831559</v>
      </c>
    </row>
    <row r="23" spans="1:5" x14ac:dyDescent="0.2">
      <c r="B23" s="10">
        <v>5575681</v>
      </c>
      <c r="C23" s="10"/>
      <c r="D23" s="10"/>
      <c r="E23" s="10">
        <v>3227538</v>
      </c>
    </row>
    <row r="24" spans="1:5" x14ac:dyDescent="0.2">
      <c r="B24" s="10">
        <v>5893160</v>
      </c>
      <c r="C24" s="10"/>
      <c r="D24" s="10"/>
      <c r="E24" s="10">
        <v>3240308</v>
      </c>
    </row>
    <row r="25" spans="1:5" x14ac:dyDescent="0.2">
      <c r="B25" s="10">
        <v>5564256</v>
      </c>
      <c r="C25" s="10"/>
      <c r="D25" s="10"/>
      <c r="E25" s="10">
        <v>3496375</v>
      </c>
    </row>
    <row r="26" spans="1:5" x14ac:dyDescent="0.2">
      <c r="B26" s="10">
        <v>5916326</v>
      </c>
      <c r="C26" s="10"/>
      <c r="D26" s="10"/>
      <c r="E26" s="10">
        <v>3497223</v>
      </c>
    </row>
    <row r="27" spans="1:5" x14ac:dyDescent="0.2">
      <c r="B27" s="10"/>
      <c r="C27" s="10"/>
      <c r="D27" s="10"/>
      <c r="E27" s="10"/>
    </row>
    <row r="28" spans="1:5" x14ac:dyDescent="0.2">
      <c r="A28" s="7" t="s">
        <v>89</v>
      </c>
      <c r="B28" s="10">
        <v>5136365.111111111</v>
      </c>
      <c r="C28" s="10"/>
      <c r="D28" s="10" t="s">
        <v>6</v>
      </c>
      <c r="E28" s="10">
        <v>1922530</v>
      </c>
    </row>
    <row r="29" spans="1:5" x14ac:dyDescent="0.2">
      <c r="A29" s="7" t="s">
        <v>90</v>
      </c>
      <c r="B29" s="10">
        <v>794990.32114995143</v>
      </c>
      <c r="C29" s="10"/>
      <c r="D29" s="10"/>
      <c r="E29" s="10">
        <v>1973630</v>
      </c>
    </row>
    <row r="30" spans="1:5" x14ac:dyDescent="0.2">
      <c r="A30" s="7" t="s">
        <v>92</v>
      </c>
      <c r="B30" s="10">
        <v>18</v>
      </c>
      <c r="C30" s="10"/>
      <c r="D30" s="10"/>
      <c r="E30" s="10">
        <v>2055173</v>
      </c>
    </row>
    <row r="31" spans="1:5" x14ac:dyDescent="0.2">
      <c r="B31" s="10"/>
      <c r="C31" s="10"/>
      <c r="D31" s="10"/>
      <c r="E31" s="10">
        <v>1940192</v>
      </c>
    </row>
    <row r="32" spans="1:5" x14ac:dyDescent="0.2">
      <c r="B32" s="10"/>
      <c r="C32" s="10"/>
      <c r="D32" s="10"/>
      <c r="E32" s="10">
        <v>1582046</v>
      </c>
    </row>
    <row r="33" spans="2:5" x14ac:dyDescent="0.2">
      <c r="B33" s="10"/>
      <c r="C33" s="10"/>
      <c r="D33" s="10"/>
      <c r="E33" s="10">
        <v>2145205</v>
      </c>
    </row>
    <row r="34" spans="2:5" x14ac:dyDescent="0.2">
      <c r="B34" s="10"/>
      <c r="C34" s="10"/>
      <c r="D34" s="10"/>
      <c r="E34" s="10"/>
    </row>
    <row r="35" spans="2:5" x14ac:dyDescent="0.2">
      <c r="B35" s="10"/>
      <c r="C35" s="10"/>
      <c r="D35" s="10" t="s">
        <v>7</v>
      </c>
      <c r="E35" s="10">
        <v>1978866</v>
      </c>
    </row>
    <row r="36" spans="2:5" x14ac:dyDescent="0.2">
      <c r="B36" s="10"/>
      <c r="C36" s="10"/>
      <c r="D36" s="10"/>
      <c r="E36" s="10">
        <v>1982579</v>
      </c>
    </row>
    <row r="37" spans="2:5" x14ac:dyDescent="0.2">
      <c r="B37" s="10"/>
      <c r="C37" s="10"/>
      <c r="D37" s="10"/>
      <c r="E37" s="10">
        <v>2162728</v>
      </c>
    </row>
    <row r="38" spans="2:5" x14ac:dyDescent="0.2">
      <c r="B38" s="10"/>
      <c r="C38" s="10"/>
      <c r="D38" s="10"/>
      <c r="E38" s="10">
        <v>2052074</v>
      </c>
    </row>
    <row r="39" spans="2:5" x14ac:dyDescent="0.2">
      <c r="B39" s="10"/>
      <c r="C39" s="10"/>
      <c r="D39" s="10"/>
      <c r="E39" s="10"/>
    </row>
    <row r="40" spans="2:5" x14ac:dyDescent="0.2">
      <c r="B40" s="10"/>
      <c r="C40" s="10"/>
      <c r="D40" s="10" t="s">
        <v>8</v>
      </c>
      <c r="E40" s="10">
        <v>1841409</v>
      </c>
    </row>
    <row r="41" spans="2:5" x14ac:dyDescent="0.2">
      <c r="B41" s="10"/>
      <c r="C41" s="10"/>
      <c r="D41" s="10"/>
      <c r="E41" s="10">
        <v>2017235</v>
      </c>
    </row>
    <row r="42" spans="2:5" x14ac:dyDescent="0.2">
      <c r="B42" s="10"/>
      <c r="C42" s="10"/>
      <c r="D42" s="10"/>
      <c r="E42" s="10">
        <v>2316780</v>
      </c>
    </row>
    <row r="43" spans="2:5" x14ac:dyDescent="0.2">
      <c r="D43" s="10"/>
      <c r="E43" s="10">
        <v>1749602</v>
      </c>
    </row>
    <row r="44" spans="2:5" x14ac:dyDescent="0.2">
      <c r="D44" s="10"/>
      <c r="E44" s="10"/>
    </row>
    <row r="45" spans="2:5" x14ac:dyDescent="0.2">
      <c r="D45" s="7" t="s">
        <v>89</v>
      </c>
      <c r="E45">
        <f>AVERAGE(E40:E43,E35:E38,E28:E33,E21:E26,E14:E19,E7:E12)</f>
        <v>2462773</v>
      </c>
    </row>
    <row r="46" spans="2:5" x14ac:dyDescent="0.2">
      <c r="D46" s="7" t="s">
        <v>90</v>
      </c>
      <c r="E46">
        <f>STDEV(E40:E43,E35:E38,E28:E33,E21:E26,E14:E19,E7:E12)</f>
        <v>530256.22333170217</v>
      </c>
    </row>
    <row r="47" spans="2:5" x14ac:dyDescent="0.2">
      <c r="D47" s="7" t="s">
        <v>92</v>
      </c>
      <c r="E47">
        <v>32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E8841"/>
  </sheetPr>
  <dimension ref="A1:K80"/>
  <sheetViews>
    <sheetView topLeftCell="A30" workbookViewId="0">
      <selection activeCell="M19" sqref="M19"/>
    </sheetView>
  </sheetViews>
  <sheetFormatPr baseColWidth="10" defaultRowHeight="16" x14ac:dyDescent="0.2"/>
  <cols>
    <col min="2" max="2" width="10.83203125" customWidth="1"/>
    <col min="13" max="13" width="12.5" bestFit="1" customWidth="1"/>
  </cols>
  <sheetData>
    <row r="1" spans="1:11" x14ac:dyDescent="0.2">
      <c r="A1" s="2" t="s">
        <v>95</v>
      </c>
      <c r="B1" s="3"/>
      <c r="C1" s="3"/>
      <c r="D1" s="3"/>
      <c r="E1" s="3"/>
      <c r="F1" s="3"/>
      <c r="G1" s="3"/>
      <c r="H1" s="3"/>
      <c r="I1" s="3"/>
      <c r="J1" s="3"/>
    </row>
    <row r="3" spans="1:11" x14ac:dyDescent="0.2">
      <c r="A3" s="9" t="s">
        <v>88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">
      <c r="A4" s="9" t="s">
        <v>0</v>
      </c>
      <c r="B4" s="10"/>
      <c r="C4" s="10"/>
      <c r="D4" s="10"/>
      <c r="E4" s="6" t="s">
        <v>13</v>
      </c>
      <c r="F4" s="10"/>
      <c r="G4" s="10"/>
      <c r="H4" s="10"/>
      <c r="I4" s="6" t="s">
        <v>14</v>
      </c>
      <c r="J4" s="10"/>
      <c r="K4" s="10"/>
    </row>
    <row r="5" spans="1:11" x14ac:dyDescent="0.2">
      <c r="A5" s="10"/>
      <c r="B5" s="9" t="s">
        <v>1</v>
      </c>
      <c r="C5" s="9" t="s">
        <v>2</v>
      </c>
      <c r="D5" s="10"/>
      <c r="E5" s="10"/>
      <c r="F5" s="9" t="s">
        <v>1</v>
      </c>
      <c r="G5" s="9" t="s">
        <v>2</v>
      </c>
      <c r="H5" s="10"/>
      <c r="I5" s="10"/>
      <c r="J5" s="9" t="s">
        <v>1</v>
      </c>
      <c r="K5" s="9" t="s">
        <v>2</v>
      </c>
    </row>
    <row r="6" spans="1:11" x14ac:dyDescent="0.2">
      <c r="A6" s="10" t="s">
        <v>3</v>
      </c>
      <c r="B6" s="10"/>
      <c r="C6" s="10"/>
      <c r="D6" s="10"/>
      <c r="E6" s="10" t="s">
        <v>3</v>
      </c>
      <c r="F6" s="10"/>
      <c r="G6" s="10"/>
      <c r="H6" s="10"/>
      <c r="I6" s="10"/>
      <c r="J6" s="10"/>
      <c r="K6" s="10"/>
    </row>
    <row r="7" spans="1:11" x14ac:dyDescent="0.2">
      <c r="A7" s="10"/>
      <c r="B7" s="10">
        <v>64574.474000000002</v>
      </c>
      <c r="C7" s="10">
        <v>43236.635000000002</v>
      </c>
      <c r="D7" s="10"/>
      <c r="E7" s="10"/>
      <c r="F7" s="10">
        <v>23352.260999999999</v>
      </c>
      <c r="G7" s="10">
        <v>13991.837</v>
      </c>
      <c r="H7" s="10"/>
      <c r="I7" s="10" t="s">
        <v>3</v>
      </c>
      <c r="J7" s="10">
        <v>41259.949000000001</v>
      </c>
      <c r="K7" s="10">
        <v>33232.989000000001</v>
      </c>
    </row>
    <row r="8" spans="1:11" x14ac:dyDescent="0.2">
      <c r="A8" s="10"/>
      <c r="B8" s="10">
        <v>61063.713000000003</v>
      </c>
      <c r="C8" s="10">
        <v>47144.029000000002</v>
      </c>
      <c r="D8" s="10"/>
      <c r="E8" s="10"/>
      <c r="F8" s="10">
        <v>24091.133999999998</v>
      </c>
      <c r="G8" s="10">
        <v>13883.834999999999</v>
      </c>
      <c r="H8" s="10"/>
      <c r="I8" s="10"/>
      <c r="J8" s="10">
        <v>40627.154000000002</v>
      </c>
      <c r="K8" s="10">
        <v>22815.731</v>
      </c>
    </row>
    <row r="9" spans="1:11" x14ac:dyDescent="0.2">
      <c r="A9" s="10"/>
      <c r="B9" s="10">
        <v>59814.792000000001</v>
      </c>
      <c r="C9" s="10">
        <v>59416.601000000002</v>
      </c>
      <c r="D9" s="10"/>
      <c r="E9" s="10"/>
      <c r="F9" s="10">
        <v>22604.677</v>
      </c>
      <c r="G9" s="10">
        <v>15552.606</v>
      </c>
      <c r="H9" s="10"/>
      <c r="I9" s="10"/>
      <c r="J9" s="10">
        <v>49638.707000000002</v>
      </c>
      <c r="K9" s="10">
        <v>33918.629000000001</v>
      </c>
    </row>
    <row r="10" spans="1:11" x14ac:dyDescent="0.2">
      <c r="A10" s="10"/>
      <c r="B10" s="10">
        <v>62301.584000000003</v>
      </c>
      <c r="C10" s="10">
        <v>52860.074999999997</v>
      </c>
      <c r="D10" s="10"/>
      <c r="E10" s="10"/>
      <c r="F10" s="10">
        <v>21025.492999999999</v>
      </c>
      <c r="G10" s="10">
        <v>14057.412</v>
      </c>
      <c r="H10" s="10"/>
      <c r="I10" s="10"/>
      <c r="J10" s="10">
        <v>32244.121999999999</v>
      </c>
      <c r="K10" s="10">
        <v>30911.343000000001</v>
      </c>
    </row>
    <row r="11" spans="1:11" x14ac:dyDescent="0.2">
      <c r="A11" s="10"/>
      <c r="B11" s="10"/>
      <c r="C11" s="10">
        <v>47325.036</v>
      </c>
      <c r="D11" s="10"/>
      <c r="E11" s="10" t="s">
        <v>4</v>
      </c>
      <c r="F11" s="10"/>
      <c r="G11" s="10"/>
      <c r="H11" s="10"/>
      <c r="I11" s="10" t="s">
        <v>4</v>
      </c>
      <c r="J11" s="10"/>
      <c r="K11" s="10"/>
    </row>
    <row r="12" spans="1:11" x14ac:dyDescent="0.2">
      <c r="A12" s="10"/>
      <c r="B12" s="10"/>
      <c r="C12" s="10">
        <v>49524.249000000003</v>
      </c>
      <c r="D12" s="10"/>
      <c r="E12" s="10"/>
      <c r="F12" s="10">
        <v>29074.362000000001</v>
      </c>
      <c r="G12" s="10">
        <v>19224.814999999999</v>
      </c>
      <c r="H12" s="10"/>
      <c r="I12" s="10"/>
      <c r="J12" s="10">
        <v>43462.684000000001</v>
      </c>
      <c r="K12" s="10">
        <v>30491.064999999999</v>
      </c>
    </row>
    <row r="13" spans="1:11" x14ac:dyDescent="0.2">
      <c r="A13" s="10" t="s">
        <v>4</v>
      </c>
      <c r="B13" s="10"/>
      <c r="C13" s="10"/>
      <c r="D13" s="10"/>
      <c r="E13" s="10"/>
      <c r="F13" s="10">
        <v>22425.942999999999</v>
      </c>
      <c r="G13" s="10">
        <v>20582.814999999999</v>
      </c>
      <c r="H13" s="10"/>
      <c r="I13" s="10"/>
      <c r="J13" s="10">
        <v>51271.805</v>
      </c>
      <c r="K13" s="10">
        <v>37666.909</v>
      </c>
    </row>
    <row r="14" spans="1:11" x14ac:dyDescent="0.2">
      <c r="A14" s="10"/>
      <c r="B14" s="10">
        <v>81223.902000000002</v>
      </c>
      <c r="C14" s="10">
        <v>76863.789999999994</v>
      </c>
      <c r="D14" s="10"/>
      <c r="E14" s="10"/>
      <c r="F14" s="10">
        <v>35054.095000000001</v>
      </c>
      <c r="G14" s="10">
        <v>20104.917000000001</v>
      </c>
      <c r="H14" s="10"/>
      <c r="I14" s="10"/>
      <c r="J14" s="10">
        <v>59561.010999999999</v>
      </c>
      <c r="K14" s="10">
        <v>24869.982</v>
      </c>
    </row>
    <row r="15" spans="1:11" x14ac:dyDescent="0.2">
      <c r="A15" s="10"/>
      <c r="B15" s="10">
        <v>93152.12</v>
      </c>
      <c r="C15" s="10">
        <v>71224.247000000003</v>
      </c>
      <c r="D15" s="10"/>
      <c r="E15" s="10"/>
      <c r="F15" s="10">
        <v>38228.584000000003</v>
      </c>
      <c r="G15" s="10">
        <v>23133.143</v>
      </c>
      <c r="H15" s="10"/>
      <c r="I15" s="10"/>
      <c r="J15" s="10">
        <v>58713.548999999999</v>
      </c>
      <c r="K15" s="10">
        <v>27543.200000000001</v>
      </c>
    </row>
    <row r="16" spans="1:11" x14ac:dyDescent="0.2">
      <c r="A16" s="10"/>
      <c r="B16" s="10">
        <v>66285.915999999997</v>
      </c>
      <c r="C16" s="10">
        <v>67506.043000000005</v>
      </c>
      <c r="D16" s="10"/>
      <c r="E16" s="10" t="s">
        <v>5</v>
      </c>
      <c r="F16" s="10"/>
      <c r="G16" s="10"/>
      <c r="H16" s="10"/>
      <c r="I16" s="10" t="s">
        <v>5</v>
      </c>
      <c r="J16" s="10"/>
      <c r="K16" s="10"/>
    </row>
    <row r="17" spans="1:11" x14ac:dyDescent="0.2">
      <c r="A17" s="10"/>
      <c r="B17" s="10">
        <v>92081.248999999996</v>
      </c>
      <c r="C17" s="10">
        <v>85441.368000000002</v>
      </c>
      <c r="D17" s="10"/>
      <c r="E17" s="10"/>
      <c r="F17" s="10">
        <v>37173.790999999997</v>
      </c>
      <c r="G17" s="10">
        <v>30001.803</v>
      </c>
      <c r="H17" s="10"/>
      <c r="I17" s="10"/>
      <c r="J17" s="10">
        <v>34717.824000000001</v>
      </c>
      <c r="K17" s="10">
        <v>22330.428</v>
      </c>
    </row>
    <row r="18" spans="1:11" x14ac:dyDescent="0.2">
      <c r="A18" s="10" t="s">
        <v>5</v>
      </c>
      <c r="B18" s="10"/>
      <c r="C18" s="10"/>
      <c r="D18" s="10"/>
      <c r="E18" s="10"/>
      <c r="F18" s="10">
        <v>47110.686999999998</v>
      </c>
      <c r="G18" s="10">
        <v>29181.501</v>
      </c>
      <c r="H18" s="10"/>
      <c r="I18" s="10"/>
      <c r="J18" s="10">
        <v>27962.237000000001</v>
      </c>
      <c r="K18" s="10">
        <v>18627.134999999998</v>
      </c>
    </row>
    <row r="19" spans="1:11" x14ac:dyDescent="0.2">
      <c r="A19" s="10"/>
      <c r="B19" s="10">
        <v>98013.735000000001</v>
      </c>
      <c r="C19" s="10">
        <v>57032.004000000001</v>
      </c>
      <c r="D19" s="10"/>
      <c r="E19" s="10"/>
      <c r="F19" s="10">
        <v>38584.709000000003</v>
      </c>
      <c r="G19" s="10">
        <v>22115.212</v>
      </c>
      <c r="H19" s="10"/>
      <c r="I19" s="10"/>
      <c r="J19" s="10">
        <v>42958.603000000003</v>
      </c>
      <c r="K19" s="10">
        <v>18087.262999999999</v>
      </c>
    </row>
    <row r="20" spans="1:11" x14ac:dyDescent="0.2">
      <c r="A20" s="10"/>
      <c r="B20" s="10">
        <v>84038.206999999995</v>
      </c>
      <c r="C20" s="10">
        <v>67282.240999999995</v>
      </c>
      <c r="D20" s="10"/>
      <c r="E20" s="10"/>
      <c r="F20" s="10">
        <v>32083.082999999999</v>
      </c>
      <c r="G20" s="10">
        <v>28460.848000000002</v>
      </c>
      <c r="H20" s="10"/>
      <c r="I20" s="10"/>
      <c r="J20" s="10">
        <v>45748.146999999997</v>
      </c>
      <c r="K20" s="10">
        <v>19204.050999999999</v>
      </c>
    </row>
    <row r="21" spans="1:11" x14ac:dyDescent="0.2">
      <c r="A21" s="10"/>
      <c r="B21" s="10">
        <v>90577.926999999996</v>
      </c>
      <c r="C21" s="10">
        <v>66990.987999999998</v>
      </c>
      <c r="D21" s="10"/>
      <c r="E21" s="10" t="s">
        <v>6</v>
      </c>
      <c r="F21" s="10"/>
      <c r="G21" s="10"/>
      <c r="H21" s="10"/>
      <c r="I21" s="10" t="s">
        <v>6</v>
      </c>
      <c r="J21" s="10"/>
      <c r="K21" s="10"/>
    </row>
    <row r="22" spans="1:11" x14ac:dyDescent="0.2">
      <c r="A22" s="10"/>
      <c r="B22" s="10">
        <v>97693.356</v>
      </c>
      <c r="C22" s="10">
        <v>66299.034</v>
      </c>
      <c r="D22" s="10"/>
      <c r="E22" s="10"/>
      <c r="F22" s="10">
        <v>33248.915999999997</v>
      </c>
      <c r="G22" s="10">
        <v>22363.951000000001</v>
      </c>
      <c r="H22" s="10"/>
      <c r="I22" s="10"/>
      <c r="J22" s="10">
        <v>34795.256999999998</v>
      </c>
      <c r="K22" s="10">
        <v>14931.196</v>
      </c>
    </row>
    <row r="23" spans="1:11" x14ac:dyDescent="0.2">
      <c r="A23" s="10"/>
      <c r="B23" s="10"/>
      <c r="C23" s="10">
        <v>59757.012000000002</v>
      </c>
      <c r="D23" s="10"/>
      <c r="E23" s="10"/>
      <c r="F23" s="10">
        <v>31809.672999999999</v>
      </c>
      <c r="G23" s="10">
        <v>22173.862000000001</v>
      </c>
      <c r="H23" s="10"/>
      <c r="I23" s="10"/>
      <c r="J23" s="10">
        <v>32809.188999999998</v>
      </c>
      <c r="K23" s="10">
        <v>21786.744999999999</v>
      </c>
    </row>
    <row r="24" spans="1:11" x14ac:dyDescent="0.2">
      <c r="A24" s="10"/>
      <c r="B24" s="10"/>
      <c r="C24" s="10">
        <v>60202.14</v>
      </c>
      <c r="D24" s="10"/>
      <c r="E24" s="10"/>
      <c r="F24" s="10">
        <v>30479.966</v>
      </c>
      <c r="G24" s="10">
        <v>18302.855</v>
      </c>
      <c r="H24" s="10"/>
      <c r="I24" s="10"/>
      <c r="J24" s="10">
        <v>32166.592000000001</v>
      </c>
      <c r="K24" s="10">
        <v>15717.782999999999</v>
      </c>
    </row>
    <row r="25" spans="1:11" x14ac:dyDescent="0.2">
      <c r="A25" s="10" t="s">
        <v>6</v>
      </c>
      <c r="B25" s="10"/>
      <c r="C25" s="10"/>
      <c r="D25" s="10"/>
      <c r="E25" s="10"/>
      <c r="F25" s="10">
        <v>37868.021999999997</v>
      </c>
      <c r="G25" s="10">
        <v>21732.571</v>
      </c>
      <c r="H25" s="10"/>
      <c r="I25" s="10"/>
      <c r="J25" s="10">
        <v>38406.944000000003</v>
      </c>
      <c r="K25" s="10">
        <v>16356.865</v>
      </c>
    </row>
    <row r="26" spans="1:11" x14ac:dyDescent="0.2">
      <c r="A26" s="10"/>
      <c r="B26" s="10">
        <v>69691.240999999995</v>
      </c>
      <c r="C26" s="10">
        <v>44521.313000000002</v>
      </c>
      <c r="D26" s="10"/>
      <c r="E26" s="10"/>
      <c r="F26" s="10"/>
      <c r="G26" s="10"/>
      <c r="H26" s="10"/>
      <c r="I26" s="10" t="s">
        <v>6</v>
      </c>
      <c r="J26" s="10"/>
      <c r="K26" s="10"/>
    </row>
    <row r="27" spans="1:11" x14ac:dyDescent="0.2">
      <c r="A27" s="10"/>
      <c r="B27" s="10">
        <v>59825.400999999998</v>
      </c>
      <c r="C27" s="10">
        <v>40824.002999999997</v>
      </c>
      <c r="D27" s="10"/>
      <c r="E27" s="9" t="s">
        <v>89</v>
      </c>
      <c r="F27" s="10">
        <v>31513.46225</v>
      </c>
      <c r="G27" s="10">
        <v>20928.9989375</v>
      </c>
      <c r="H27" s="10"/>
      <c r="I27" s="10"/>
      <c r="J27" s="10">
        <v>41404.406999999999</v>
      </c>
      <c r="K27" s="10">
        <v>19110.045999999998</v>
      </c>
    </row>
    <row r="28" spans="1:11" x14ac:dyDescent="0.2">
      <c r="A28" s="10"/>
      <c r="B28" s="10">
        <v>55207.345000000001</v>
      </c>
      <c r="C28" s="10">
        <v>43009.131999999998</v>
      </c>
      <c r="D28" s="10"/>
      <c r="E28" s="9" t="s">
        <v>90</v>
      </c>
      <c r="F28" s="10">
        <v>7427.0186802416383</v>
      </c>
      <c r="G28" s="10">
        <v>5177.8428847987361</v>
      </c>
      <c r="H28" s="10"/>
      <c r="I28" s="10"/>
      <c r="J28" s="10">
        <v>34434.951999999997</v>
      </c>
      <c r="K28" s="10">
        <v>19182.102999999999</v>
      </c>
    </row>
    <row r="29" spans="1:11" x14ac:dyDescent="0.2">
      <c r="A29" s="10"/>
      <c r="B29" s="10">
        <v>56875.42</v>
      </c>
      <c r="C29" s="10">
        <v>43360.462</v>
      </c>
      <c r="D29" s="10"/>
      <c r="E29" s="9" t="s">
        <v>92</v>
      </c>
      <c r="F29" s="10">
        <v>16</v>
      </c>
      <c r="G29" s="10">
        <v>16</v>
      </c>
      <c r="H29" s="10"/>
      <c r="I29" s="10"/>
      <c r="J29" s="10">
        <v>45656.974999999999</v>
      </c>
      <c r="K29" s="10">
        <v>17272.192999999999</v>
      </c>
    </row>
    <row r="30" spans="1:11" x14ac:dyDescent="0.2">
      <c r="A30" s="10"/>
      <c r="B30" s="10">
        <v>54264.857000000004</v>
      </c>
      <c r="C30" s="10">
        <v>53339.733</v>
      </c>
      <c r="D30" s="10"/>
      <c r="E30" s="10"/>
      <c r="F30" s="10"/>
      <c r="G30" s="10"/>
      <c r="H30" s="10"/>
      <c r="I30" s="10"/>
      <c r="J30" s="10">
        <v>41355.567999999999</v>
      </c>
      <c r="K30" s="10">
        <v>18704.858</v>
      </c>
    </row>
    <row r="31" spans="1:11" x14ac:dyDescent="0.2">
      <c r="A31" s="10"/>
      <c r="B31" s="10">
        <v>63977.38</v>
      </c>
      <c r="C31" s="10">
        <v>50758.536</v>
      </c>
      <c r="D31" s="10"/>
      <c r="E31" s="10"/>
      <c r="F31" s="10"/>
      <c r="G31" s="10"/>
      <c r="H31" s="10"/>
      <c r="I31" s="10" t="s">
        <v>7</v>
      </c>
      <c r="J31" s="10"/>
      <c r="K31" s="10"/>
    </row>
    <row r="32" spans="1:11" x14ac:dyDescent="0.2">
      <c r="A32" s="10" t="s">
        <v>7</v>
      </c>
      <c r="B32" s="10"/>
      <c r="C32" s="10"/>
      <c r="D32" s="10"/>
      <c r="E32" s="10"/>
      <c r="F32" s="10"/>
      <c r="G32" s="10"/>
      <c r="H32" s="10"/>
      <c r="I32" s="10"/>
      <c r="J32" s="10">
        <v>22686.893</v>
      </c>
      <c r="K32" s="10">
        <v>14181.254999999999</v>
      </c>
    </row>
    <row r="33" spans="1:11" x14ac:dyDescent="0.2">
      <c r="A33" s="10"/>
      <c r="B33" s="10">
        <v>59586.964999999997</v>
      </c>
      <c r="C33" s="10">
        <v>48607.466</v>
      </c>
      <c r="D33" s="10"/>
      <c r="E33" s="10"/>
      <c r="F33" s="10"/>
      <c r="G33" s="10"/>
      <c r="H33" s="10"/>
      <c r="I33" s="10"/>
      <c r="J33" s="10">
        <v>15113.960999999999</v>
      </c>
      <c r="K33" s="10">
        <v>11194.663</v>
      </c>
    </row>
    <row r="34" spans="1:11" x14ac:dyDescent="0.2">
      <c r="A34" s="10"/>
      <c r="B34" s="10">
        <v>53328.137999999999</v>
      </c>
      <c r="C34" s="10">
        <v>50595.002999999997</v>
      </c>
      <c r="D34" s="10"/>
      <c r="E34" s="10"/>
      <c r="F34" s="10"/>
      <c r="G34" s="10"/>
      <c r="H34" s="10"/>
      <c r="I34" s="10"/>
      <c r="J34" s="10"/>
      <c r="K34" s="10">
        <v>14596.397000000001</v>
      </c>
    </row>
    <row r="35" spans="1:11" x14ac:dyDescent="0.2">
      <c r="A35" s="10"/>
      <c r="B35" s="10">
        <v>77800.191000000006</v>
      </c>
      <c r="C35" s="10">
        <v>66555.407000000007</v>
      </c>
      <c r="D35" s="10"/>
      <c r="E35" s="10"/>
      <c r="F35" s="10"/>
      <c r="G35" s="10"/>
      <c r="H35" s="10"/>
      <c r="I35" s="10"/>
      <c r="J35" s="10"/>
      <c r="K35" s="10">
        <v>16044.696</v>
      </c>
    </row>
    <row r="36" spans="1:11" x14ac:dyDescent="0.2">
      <c r="A36" s="10"/>
      <c r="B36" s="10">
        <v>83429.319000000003</v>
      </c>
      <c r="C36" s="10">
        <v>68529.983999999997</v>
      </c>
      <c r="D36" s="10"/>
      <c r="E36" s="10"/>
      <c r="F36" s="10"/>
      <c r="G36" s="10"/>
      <c r="H36" s="10"/>
      <c r="I36" s="10" t="s">
        <v>8</v>
      </c>
      <c r="J36" s="10"/>
      <c r="K36" s="10"/>
    </row>
    <row r="37" spans="1:11" x14ac:dyDescent="0.2">
      <c r="A37" s="10" t="s">
        <v>8</v>
      </c>
      <c r="B37" s="10"/>
      <c r="C37" s="10"/>
      <c r="D37" s="10"/>
      <c r="E37" s="10"/>
      <c r="F37" s="10"/>
      <c r="G37" s="10"/>
      <c r="H37" s="10"/>
      <c r="I37" s="10"/>
      <c r="J37" s="10">
        <v>19796.43</v>
      </c>
      <c r="K37" s="10">
        <v>35662.896999999997</v>
      </c>
    </row>
    <row r="38" spans="1:11" x14ac:dyDescent="0.2">
      <c r="A38" s="10"/>
      <c r="B38" s="10">
        <v>76459.850000000006</v>
      </c>
      <c r="C38" s="10">
        <v>68108.072</v>
      </c>
      <c r="D38" s="10"/>
      <c r="E38" s="10"/>
      <c r="F38" s="10"/>
      <c r="G38" s="10"/>
      <c r="H38" s="10"/>
      <c r="I38" s="10"/>
      <c r="J38" s="10">
        <v>25451.138999999999</v>
      </c>
      <c r="K38" s="10">
        <v>29296.471000000001</v>
      </c>
    </row>
    <row r="39" spans="1:11" x14ac:dyDescent="0.2">
      <c r="A39" s="10"/>
      <c r="B39" s="10">
        <v>79444.512000000002</v>
      </c>
      <c r="C39" s="10">
        <v>54166.315000000002</v>
      </c>
      <c r="D39" s="10"/>
      <c r="E39" s="10"/>
      <c r="F39" s="10"/>
      <c r="G39" s="10"/>
      <c r="H39" s="10"/>
      <c r="I39" s="10"/>
      <c r="J39" s="10"/>
      <c r="K39" s="10">
        <v>13537.837</v>
      </c>
    </row>
    <row r="40" spans="1:11" x14ac:dyDescent="0.2">
      <c r="A40" s="10"/>
      <c r="B40" s="10"/>
      <c r="C40" s="10">
        <v>61172.277999999998</v>
      </c>
      <c r="D40" s="10"/>
      <c r="E40" s="10"/>
      <c r="F40" s="10"/>
      <c r="G40" s="10"/>
      <c r="H40" s="10"/>
      <c r="I40" s="10"/>
      <c r="J40" s="10"/>
      <c r="K40" s="10">
        <v>13558.724</v>
      </c>
    </row>
    <row r="41" spans="1:11" x14ac:dyDescent="0.2">
      <c r="A41" s="10"/>
      <c r="B41" s="10"/>
      <c r="C41" s="10">
        <v>59007.421999999999</v>
      </c>
      <c r="D41" s="10"/>
      <c r="E41" s="10"/>
      <c r="F41" s="10"/>
      <c r="G41" s="10"/>
      <c r="H41" s="10"/>
      <c r="I41" s="10" t="s">
        <v>9</v>
      </c>
      <c r="J41" s="10"/>
      <c r="K41" s="10"/>
    </row>
    <row r="42" spans="1:11" x14ac:dyDescent="0.2">
      <c r="A42" s="10" t="s">
        <v>9</v>
      </c>
      <c r="B42" s="10"/>
      <c r="C42" s="10"/>
      <c r="D42" s="10"/>
      <c r="E42" s="10"/>
      <c r="F42" s="10"/>
      <c r="G42" s="10"/>
      <c r="H42" s="10"/>
      <c r="I42" s="10"/>
      <c r="J42" s="10">
        <v>56735.627999999997</v>
      </c>
      <c r="K42" s="10">
        <v>36660.580999999998</v>
      </c>
    </row>
    <row r="43" spans="1:11" x14ac:dyDescent="0.2">
      <c r="A43" s="10"/>
      <c r="B43" s="10">
        <v>71597.490999999995</v>
      </c>
      <c r="C43" s="10">
        <v>51348.756999999998</v>
      </c>
      <c r="D43" s="10"/>
      <c r="E43" s="10"/>
      <c r="F43" s="10"/>
      <c r="G43" s="10"/>
      <c r="H43" s="10"/>
      <c r="I43" s="10"/>
      <c r="J43" s="10">
        <v>44053.690999999999</v>
      </c>
      <c r="K43" s="10">
        <v>22971.543000000001</v>
      </c>
    </row>
    <row r="44" spans="1:11" x14ac:dyDescent="0.2">
      <c r="A44" s="10"/>
      <c r="B44" s="10">
        <v>70936.418999999994</v>
      </c>
      <c r="C44" s="10">
        <v>50116.082999999999</v>
      </c>
      <c r="D44" s="10"/>
      <c r="E44" s="10"/>
      <c r="F44" s="10"/>
      <c r="G44" s="10"/>
      <c r="H44" s="10"/>
      <c r="I44" s="10"/>
      <c r="J44" s="10"/>
      <c r="K44" s="10">
        <v>34384.995999999999</v>
      </c>
    </row>
    <row r="45" spans="1:11" x14ac:dyDescent="0.2">
      <c r="A45" s="10"/>
      <c r="B45" s="10">
        <v>71485.975999999995</v>
      </c>
      <c r="C45" s="10">
        <v>62511.392</v>
      </c>
      <c r="D45" s="10"/>
      <c r="E45" s="10"/>
      <c r="F45" s="10"/>
      <c r="G45" s="10"/>
      <c r="H45" s="10"/>
      <c r="I45" s="10"/>
      <c r="J45" s="10"/>
      <c r="K45" s="10">
        <v>37430.196000000004</v>
      </c>
    </row>
    <row r="46" spans="1:11" x14ac:dyDescent="0.2">
      <c r="A46" s="10"/>
      <c r="B46" s="10">
        <v>71661.303</v>
      </c>
      <c r="C46" s="10">
        <v>69304.665999999997</v>
      </c>
      <c r="D46" s="10"/>
      <c r="E46" s="10"/>
      <c r="F46" s="10"/>
      <c r="G46" s="10"/>
      <c r="H46" s="10"/>
      <c r="I46" s="10"/>
      <c r="J46" s="10"/>
      <c r="K46" s="10"/>
    </row>
    <row r="47" spans="1:11" x14ac:dyDescent="0.2">
      <c r="A47" s="10"/>
      <c r="B47" s="10">
        <v>50928.940999999999</v>
      </c>
      <c r="C47" s="10">
        <v>62800.639999999999</v>
      </c>
      <c r="D47" s="10"/>
      <c r="E47" s="10"/>
      <c r="F47" s="10"/>
      <c r="G47" s="10"/>
      <c r="H47" s="10"/>
      <c r="I47" s="9" t="s">
        <v>89</v>
      </c>
      <c r="J47" s="10">
        <v>38962.823769230774</v>
      </c>
      <c r="K47" s="10">
        <v>23196.274062500001</v>
      </c>
    </row>
    <row r="48" spans="1:11" x14ac:dyDescent="0.2">
      <c r="A48" s="10"/>
      <c r="B48" s="10">
        <v>55312.220999999998</v>
      </c>
      <c r="C48" s="10">
        <v>64625.03</v>
      </c>
      <c r="D48" s="10"/>
      <c r="E48" s="10"/>
      <c r="F48" s="10"/>
      <c r="G48" s="10"/>
      <c r="H48" s="10"/>
      <c r="I48" s="9" t="s">
        <v>90</v>
      </c>
      <c r="J48" s="10">
        <v>11416.56976199233</v>
      </c>
      <c r="K48" s="10">
        <v>8275.0493431250816</v>
      </c>
    </row>
    <row r="49" spans="1:11" x14ac:dyDescent="0.2">
      <c r="A49" s="10" t="s">
        <v>10</v>
      </c>
      <c r="B49" s="10"/>
      <c r="C49" s="10"/>
      <c r="D49" s="10"/>
      <c r="E49" s="10"/>
      <c r="F49" s="10"/>
      <c r="G49" s="10"/>
      <c r="H49" s="10"/>
      <c r="I49" s="9" t="s">
        <v>92</v>
      </c>
      <c r="J49" s="10">
        <v>26</v>
      </c>
      <c r="K49" s="10">
        <v>32</v>
      </c>
    </row>
    <row r="50" spans="1:11" x14ac:dyDescent="0.2">
      <c r="A50" s="10"/>
      <c r="B50" s="10">
        <v>64964.792999999998</v>
      </c>
      <c r="C50" s="10">
        <v>64045.341999999997</v>
      </c>
      <c r="D50" s="10"/>
      <c r="E50" s="10"/>
      <c r="F50" s="10"/>
      <c r="G50" s="10"/>
      <c r="H50" s="10"/>
      <c r="I50" s="10"/>
      <c r="J50" s="10"/>
      <c r="K50" s="10"/>
    </row>
    <row r="51" spans="1:11" x14ac:dyDescent="0.2">
      <c r="A51" s="10"/>
      <c r="B51" s="10">
        <v>70228.542000000001</v>
      </c>
      <c r="C51" s="10">
        <v>66147.682000000001</v>
      </c>
      <c r="D51" s="10"/>
      <c r="E51" s="10"/>
      <c r="F51" s="10"/>
      <c r="G51" s="10"/>
      <c r="H51" s="10"/>
      <c r="I51" s="10"/>
      <c r="J51" s="10"/>
      <c r="K51" s="10"/>
    </row>
    <row r="52" spans="1:11" x14ac:dyDescent="0.2">
      <c r="A52" s="10"/>
      <c r="B52" s="10">
        <v>79797.929999999993</v>
      </c>
      <c r="C52" s="10">
        <v>71289.383000000002</v>
      </c>
      <c r="D52" s="10"/>
      <c r="E52" s="10"/>
      <c r="F52" s="10"/>
      <c r="G52" s="10"/>
      <c r="H52" s="10"/>
      <c r="I52" s="10"/>
      <c r="J52" s="10"/>
      <c r="K52" s="10"/>
    </row>
    <row r="53" spans="1:11" x14ac:dyDescent="0.2">
      <c r="A53" s="10"/>
      <c r="B53" s="10">
        <v>81388.296000000002</v>
      </c>
      <c r="C53" s="10">
        <v>70703.394</v>
      </c>
      <c r="D53" s="10"/>
      <c r="E53" s="10"/>
      <c r="F53" s="10"/>
      <c r="G53" s="10"/>
      <c r="H53" s="10"/>
      <c r="I53" s="10"/>
      <c r="J53" s="10"/>
      <c r="K53" s="10"/>
    </row>
    <row r="54" spans="1:11" x14ac:dyDescent="0.2">
      <c r="A54" s="10" t="s">
        <v>11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x14ac:dyDescent="0.2">
      <c r="A55" s="10"/>
      <c r="B55" s="10">
        <v>41247.451000000001</v>
      </c>
      <c r="C55" s="10">
        <v>55495.654999999999</v>
      </c>
      <c r="D55" s="10"/>
      <c r="E55" s="10"/>
      <c r="F55" s="10"/>
      <c r="G55" s="10"/>
      <c r="H55" s="10"/>
      <c r="I55" s="10"/>
      <c r="J55" s="10"/>
      <c r="K55" s="10"/>
    </row>
    <row r="56" spans="1:11" x14ac:dyDescent="0.2">
      <c r="A56" s="10"/>
      <c r="B56" s="10">
        <v>52472.983</v>
      </c>
      <c r="C56" s="10">
        <v>52061.887000000002</v>
      </c>
      <c r="D56" s="10"/>
      <c r="E56" s="10"/>
      <c r="F56" s="10"/>
      <c r="G56" s="10"/>
      <c r="H56" s="10"/>
      <c r="I56" s="10"/>
      <c r="J56" s="10"/>
      <c r="K56" s="10"/>
    </row>
    <row r="57" spans="1:11" x14ac:dyDescent="0.2">
      <c r="A57" s="10"/>
      <c r="B57" s="10">
        <v>51400.360999999997</v>
      </c>
      <c r="C57" s="10">
        <v>40619.006000000001</v>
      </c>
      <c r="D57" s="10"/>
      <c r="E57" s="10"/>
      <c r="F57" s="10"/>
      <c r="G57" s="10"/>
      <c r="H57" s="10"/>
      <c r="I57" s="10"/>
      <c r="J57" s="10"/>
      <c r="K57" s="10"/>
    </row>
    <row r="58" spans="1:11" x14ac:dyDescent="0.2">
      <c r="A58" s="10" t="s">
        <v>12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x14ac:dyDescent="0.2">
      <c r="A59" s="10"/>
      <c r="B59" s="10">
        <v>80316.584000000003</v>
      </c>
      <c r="C59" s="10">
        <v>59892.495000000003</v>
      </c>
      <c r="D59" s="10"/>
      <c r="E59" s="10"/>
      <c r="F59" s="10"/>
      <c r="G59" s="10"/>
      <c r="H59" s="10"/>
      <c r="I59" s="10"/>
      <c r="J59" s="10"/>
      <c r="K59" s="10"/>
    </row>
    <row r="60" spans="1:11" x14ac:dyDescent="0.2">
      <c r="A60" s="10"/>
      <c r="B60" s="10">
        <v>78721.013999999996</v>
      </c>
      <c r="C60" s="10">
        <v>67610.706000000006</v>
      </c>
      <c r="D60" s="10"/>
      <c r="E60" s="10"/>
      <c r="F60" s="10"/>
      <c r="G60" s="10"/>
      <c r="H60" s="10"/>
      <c r="I60" s="10"/>
      <c r="J60" s="10"/>
      <c r="K60" s="10"/>
    </row>
    <row r="61" spans="1:11" x14ac:dyDescent="0.2">
      <c r="A61" s="10"/>
      <c r="B61" s="10">
        <v>89276.671000000002</v>
      </c>
      <c r="C61" s="10">
        <v>69557.02</v>
      </c>
      <c r="D61" s="10"/>
      <c r="E61" s="10"/>
      <c r="F61" s="10"/>
      <c r="G61" s="10"/>
      <c r="H61" s="10"/>
      <c r="I61" s="10"/>
      <c r="J61" s="10"/>
      <c r="K61" s="10"/>
    </row>
    <row r="62" spans="1:11" x14ac:dyDescent="0.2">
      <c r="A62" s="10"/>
      <c r="B62" s="10">
        <v>74387.558999999994</v>
      </c>
      <c r="C62" s="10">
        <v>62212.707999999999</v>
      </c>
      <c r="D62" s="10"/>
      <c r="E62" s="10"/>
      <c r="F62" s="10"/>
      <c r="G62" s="10"/>
      <c r="H62" s="10"/>
      <c r="I62" s="10"/>
      <c r="J62" s="10"/>
      <c r="K62" s="10"/>
    </row>
    <row r="63" spans="1:11" x14ac:dyDescent="0.2">
      <c r="A63" s="10"/>
      <c r="B63" s="10">
        <v>91811.695999999996</v>
      </c>
      <c r="C63" s="10">
        <v>68725.171000000002</v>
      </c>
      <c r="D63" s="10"/>
      <c r="E63" s="10"/>
      <c r="F63" s="10"/>
      <c r="G63" s="10"/>
      <c r="H63" s="10"/>
      <c r="I63" s="10"/>
      <c r="J63" s="10"/>
      <c r="K63" s="10"/>
    </row>
    <row r="64" spans="1:11" x14ac:dyDescent="0.2">
      <c r="A64" s="10"/>
      <c r="B64" s="10">
        <v>77700.678</v>
      </c>
      <c r="C64" s="10">
        <v>58685.389000000003</v>
      </c>
      <c r="D64" s="10"/>
      <c r="E64" s="10"/>
      <c r="F64" s="10"/>
      <c r="G64" s="10"/>
      <c r="H64" s="10"/>
      <c r="I64" s="10"/>
      <c r="J64" s="10"/>
      <c r="K64" s="10"/>
    </row>
    <row r="65" spans="1:1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x14ac:dyDescent="0.2">
      <c r="A66" s="9" t="s">
        <v>89</v>
      </c>
      <c r="B66">
        <f>AVERAGE(B7:B64)</f>
        <v>71310.430302325578</v>
      </c>
      <c r="C66">
        <f>AVERAGE(C7:C64)</f>
        <v>59151.286204081625</v>
      </c>
    </row>
    <row r="67" spans="1:11" x14ac:dyDescent="0.2">
      <c r="A67" s="9" t="s">
        <v>90</v>
      </c>
      <c r="B67">
        <f>STDEV(B7:B64)</f>
        <v>14224.616219811351</v>
      </c>
      <c r="C67">
        <f>STDEV(C7:C64)</f>
        <v>10224.25040219487</v>
      </c>
    </row>
    <row r="68" spans="1:11" x14ac:dyDescent="0.2">
      <c r="A68" s="9" t="s">
        <v>92</v>
      </c>
      <c r="B68">
        <v>43</v>
      </c>
      <c r="C68">
        <v>49</v>
      </c>
    </row>
    <row r="69" spans="1:11" x14ac:dyDescent="0.2">
      <c r="A69" s="4"/>
    </row>
    <row r="75" spans="1:11" x14ac:dyDescent="0.2">
      <c r="A75" s="4"/>
    </row>
    <row r="76" spans="1:11" x14ac:dyDescent="0.2">
      <c r="A76" s="4"/>
    </row>
    <row r="77" spans="1:11" x14ac:dyDescent="0.2">
      <c r="A77" s="4"/>
    </row>
    <row r="78" spans="1:11" x14ac:dyDescent="0.2">
      <c r="A78" s="4"/>
    </row>
    <row r="79" spans="1:11" x14ac:dyDescent="0.2">
      <c r="A79" s="4"/>
    </row>
    <row r="80" spans="1:11" x14ac:dyDescent="0.2">
      <c r="A80" s="4"/>
    </row>
  </sheetData>
  <pageMargins left="0.75" right="0.75" top="1" bottom="1" header="0.5" footer="0.5"/>
  <pageSetup paperSize="9" orientation="portrait" horizontalDpi="4294967292" verticalDpi="429496729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3E8841"/>
  </sheetPr>
  <dimension ref="A1:Q43"/>
  <sheetViews>
    <sheetView topLeftCell="A8" zoomScaleNormal="100" workbookViewId="0">
      <selection activeCell="K1" sqref="K1:M1"/>
    </sheetView>
  </sheetViews>
  <sheetFormatPr baseColWidth="10" defaultRowHeight="16" x14ac:dyDescent="0.2"/>
  <cols>
    <col min="6" max="6" width="27.6640625" bestFit="1" customWidth="1"/>
  </cols>
  <sheetData>
    <row r="1" spans="1:17" x14ac:dyDescent="0.2">
      <c r="A1" s="2" t="s">
        <v>112</v>
      </c>
      <c r="B1" s="3"/>
      <c r="C1" s="3"/>
      <c r="D1" s="3"/>
      <c r="E1" s="3"/>
      <c r="F1" s="3"/>
      <c r="G1" s="3"/>
      <c r="H1" s="3"/>
      <c r="I1" s="3"/>
      <c r="J1" s="3"/>
    </row>
    <row r="3" spans="1:17" x14ac:dyDescent="0.2">
      <c r="A3" s="1" t="s">
        <v>88</v>
      </c>
    </row>
    <row r="4" spans="1:17" x14ac:dyDescent="0.2">
      <c r="A4" s="1"/>
    </row>
    <row r="5" spans="1:17" x14ac:dyDescent="0.2">
      <c r="A5" s="6" t="s">
        <v>77</v>
      </c>
      <c r="E5" s="6" t="s">
        <v>68</v>
      </c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">
      <c r="B6" s="1" t="s">
        <v>2</v>
      </c>
      <c r="C6" s="1"/>
      <c r="D6" s="1"/>
      <c r="E6" s="1" t="s">
        <v>2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x14ac:dyDescent="0.2">
      <c r="A7" t="s">
        <v>3</v>
      </c>
      <c r="B7">
        <v>4341850</v>
      </c>
      <c r="D7" t="s">
        <v>3</v>
      </c>
      <c r="E7">
        <v>2579687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x14ac:dyDescent="0.2">
      <c r="B8">
        <v>3723041</v>
      </c>
      <c r="E8">
        <v>2629084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x14ac:dyDescent="0.2">
      <c r="B9">
        <v>3760600</v>
      </c>
      <c r="E9">
        <v>2708910</v>
      </c>
    </row>
    <row r="10" spans="1:17" x14ac:dyDescent="0.2">
      <c r="B10">
        <v>3959732</v>
      </c>
      <c r="E10">
        <v>2823379</v>
      </c>
    </row>
    <row r="11" spans="1:17" x14ac:dyDescent="0.2">
      <c r="E11">
        <v>2951451</v>
      </c>
    </row>
    <row r="12" spans="1:17" x14ac:dyDescent="0.2">
      <c r="E12">
        <v>3080919</v>
      </c>
    </row>
    <row r="14" spans="1:17" x14ac:dyDescent="0.2">
      <c r="A14" t="s">
        <v>4</v>
      </c>
      <c r="B14">
        <v>4333763</v>
      </c>
      <c r="D14" t="s">
        <v>4</v>
      </c>
      <c r="E14">
        <v>2406908</v>
      </c>
    </row>
    <row r="15" spans="1:17" x14ac:dyDescent="0.2">
      <c r="B15">
        <v>3941400</v>
      </c>
      <c r="E15">
        <v>2759916</v>
      </c>
    </row>
    <row r="16" spans="1:17" x14ac:dyDescent="0.2">
      <c r="B16">
        <v>4188658</v>
      </c>
      <c r="E16">
        <v>2764488</v>
      </c>
    </row>
    <row r="17" spans="1:5" x14ac:dyDescent="0.2">
      <c r="B17">
        <v>4722650</v>
      </c>
      <c r="E17">
        <v>2661727</v>
      </c>
    </row>
    <row r="18" spans="1:5" x14ac:dyDescent="0.2">
      <c r="B18">
        <v>3558226</v>
      </c>
      <c r="E18">
        <v>2487061</v>
      </c>
    </row>
    <row r="19" spans="1:5" x14ac:dyDescent="0.2">
      <c r="B19">
        <v>3903302</v>
      </c>
      <c r="E19">
        <v>2549643</v>
      </c>
    </row>
    <row r="20" spans="1:5" x14ac:dyDescent="0.2">
      <c r="B20">
        <v>2861870</v>
      </c>
    </row>
    <row r="21" spans="1:5" x14ac:dyDescent="0.2">
      <c r="B21">
        <v>4327993</v>
      </c>
      <c r="D21" t="s">
        <v>5</v>
      </c>
      <c r="E21">
        <v>2607555</v>
      </c>
    </row>
    <row r="22" spans="1:5" x14ac:dyDescent="0.2">
      <c r="E22">
        <v>2065077</v>
      </c>
    </row>
    <row r="23" spans="1:5" x14ac:dyDescent="0.2">
      <c r="A23" t="s">
        <v>5</v>
      </c>
      <c r="B23">
        <v>4369772</v>
      </c>
      <c r="E23">
        <v>2781049</v>
      </c>
    </row>
    <row r="24" spans="1:5" x14ac:dyDescent="0.2">
      <c r="B24">
        <v>4769889</v>
      </c>
      <c r="E24">
        <v>3012271</v>
      </c>
    </row>
    <row r="25" spans="1:5" x14ac:dyDescent="0.2">
      <c r="B25">
        <v>4653653</v>
      </c>
    </row>
    <row r="26" spans="1:5" x14ac:dyDescent="0.2">
      <c r="B26">
        <v>4952710</v>
      </c>
      <c r="D26" t="s">
        <v>6</v>
      </c>
      <c r="E26">
        <v>1823246</v>
      </c>
    </row>
    <row r="27" spans="1:5" x14ac:dyDescent="0.2">
      <c r="B27">
        <v>5232581</v>
      </c>
      <c r="E27">
        <v>1889615</v>
      </c>
    </row>
    <row r="28" spans="1:5" x14ac:dyDescent="0.2">
      <c r="B28">
        <v>5241058</v>
      </c>
      <c r="E28">
        <v>1763876</v>
      </c>
    </row>
    <row r="29" spans="1:5" x14ac:dyDescent="0.2">
      <c r="E29">
        <v>1681855</v>
      </c>
    </row>
    <row r="30" spans="1:5" x14ac:dyDescent="0.2">
      <c r="A30" s="7" t="s">
        <v>89</v>
      </c>
      <c r="B30">
        <v>4269041.555555556</v>
      </c>
    </row>
    <row r="31" spans="1:5" x14ac:dyDescent="0.2">
      <c r="A31" s="7" t="s">
        <v>90</v>
      </c>
      <c r="B31">
        <v>611340.93883962964</v>
      </c>
      <c r="D31" t="s">
        <v>7</v>
      </c>
      <c r="E31">
        <v>1529197</v>
      </c>
    </row>
    <row r="32" spans="1:5" x14ac:dyDescent="0.2">
      <c r="A32" s="7" t="s">
        <v>92</v>
      </c>
      <c r="B32">
        <v>18</v>
      </c>
      <c r="E32">
        <v>1786121</v>
      </c>
    </row>
    <row r="33" spans="4:5" x14ac:dyDescent="0.2">
      <c r="E33">
        <v>1867178</v>
      </c>
    </row>
    <row r="34" spans="4:5" x14ac:dyDescent="0.2">
      <c r="E34">
        <v>1981368</v>
      </c>
    </row>
    <row r="36" spans="4:5" x14ac:dyDescent="0.2">
      <c r="D36" t="s">
        <v>8</v>
      </c>
      <c r="E36">
        <v>1680186</v>
      </c>
    </row>
    <row r="37" spans="4:5" x14ac:dyDescent="0.2">
      <c r="E37">
        <v>1703437</v>
      </c>
    </row>
    <row r="38" spans="4:5" x14ac:dyDescent="0.2">
      <c r="E38">
        <v>1340292</v>
      </c>
    </row>
    <row r="39" spans="4:5" x14ac:dyDescent="0.2">
      <c r="E39">
        <v>1444620</v>
      </c>
    </row>
    <row r="41" spans="4:5" x14ac:dyDescent="0.2">
      <c r="D41" s="7" t="s">
        <v>89</v>
      </c>
      <c r="E41">
        <f>AVERAGE(E7:E12,E14:E19,E21:E24,E26:E29,E31:E34,E36:E39)</f>
        <v>2262861.2857142859</v>
      </c>
    </row>
    <row r="42" spans="4:5" x14ac:dyDescent="0.2">
      <c r="D42" s="7" t="s">
        <v>90</v>
      </c>
      <c r="E42">
        <f>STDEV(E36:E39,E31:E34,E26:E29,E21:E24,E14:E19,E7:E12)</f>
        <v>536922.60150029208</v>
      </c>
    </row>
    <row r="43" spans="4:5" x14ac:dyDescent="0.2">
      <c r="D43" s="7" t="s">
        <v>92</v>
      </c>
      <c r="E43">
        <v>28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3E8841"/>
  </sheetPr>
  <dimension ref="A1:M42"/>
  <sheetViews>
    <sheetView topLeftCell="B22" zoomScaleNormal="100" workbookViewId="0">
      <selection activeCell="B23" sqref="B23"/>
    </sheetView>
  </sheetViews>
  <sheetFormatPr baseColWidth="10" defaultRowHeight="16" x14ac:dyDescent="0.2"/>
  <cols>
    <col min="2" max="2" width="50.6640625" customWidth="1"/>
    <col min="3" max="3" width="10.83203125" customWidth="1"/>
    <col min="4" max="4" width="50.83203125" customWidth="1"/>
    <col min="5" max="5" width="10.83203125" customWidth="1"/>
    <col min="6" max="6" width="50.83203125" customWidth="1"/>
    <col min="7" max="7" width="10" customWidth="1"/>
    <col min="9" max="9" width="50.6640625" customWidth="1"/>
    <col min="10" max="10" width="10" customWidth="1"/>
    <col min="11" max="11" width="50.83203125" customWidth="1"/>
    <col min="12" max="12" width="10" customWidth="1"/>
    <col min="13" max="13" width="50.83203125" customWidth="1"/>
  </cols>
  <sheetData>
    <row r="1" spans="1:13" x14ac:dyDescent="0.2">
      <c r="A1" s="2" t="s">
        <v>115</v>
      </c>
      <c r="B1" s="3"/>
      <c r="C1" s="3"/>
      <c r="D1" s="3"/>
      <c r="E1" s="3"/>
      <c r="F1" s="3"/>
      <c r="H1" s="12"/>
    </row>
    <row r="2" spans="1:13" x14ac:dyDescent="0.2">
      <c r="H2" s="1"/>
    </row>
    <row r="3" spans="1:13" x14ac:dyDescent="0.2">
      <c r="A3" s="1" t="s">
        <v>93</v>
      </c>
    </row>
    <row r="4" spans="1:13" x14ac:dyDescent="0.2">
      <c r="H4" s="4"/>
    </row>
    <row r="5" spans="1:13" x14ac:dyDescent="0.2">
      <c r="B5" s="6" t="s">
        <v>67</v>
      </c>
      <c r="C5" s="6"/>
      <c r="E5" s="6"/>
      <c r="H5" s="4"/>
      <c r="I5" s="6" t="s">
        <v>68</v>
      </c>
    </row>
    <row r="6" spans="1:13" x14ac:dyDescent="0.2">
      <c r="H6" s="4"/>
    </row>
    <row r="7" spans="1:13" s="13" customFormat="1" ht="32" customHeight="1" x14ac:dyDescent="0.2">
      <c r="B7" s="14" t="s">
        <v>52</v>
      </c>
      <c r="C7" s="14"/>
      <c r="D7" s="15" t="s">
        <v>116</v>
      </c>
      <c r="E7" s="14"/>
      <c r="F7" s="14" t="s">
        <v>53</v>
      </c>
      <c r="G7" s="14"/>
      <c r="I7" s="14" t="s">
        <v>52</v>
      </c>
      <c r="J7" s="14"/>
      <c r="K7" s="15" t="s">
        <v>116</v>
      </c>
      <c r="L7" s="14"/>
      <c r="M7" s="14" t="s">
        <v>53</v>
      </c>
    </row>
    <row r="8" spans="1:13" x14ac:dyDescent="0.2">
      <c r="A8" t="s">
        <v>3</v>
      </c>
      <c r="B8" s="8">
        <v>573762.245</v>
      </c>
      <c r="C8" s="8"/>
      <c r="D8" s="8">
        <v>403437.69</v>
      </c>
      <c r="E8" s="8"/>
      <c r="F8">
        <f>B8-D8</f>
        <v>170324.55499999999</v>
      </c>
      <c r="H8" s="5" t="s">
        <v>3</v>
      </c>
      <c r="I8">
        <v>463478.88500000001</v>
      </c>
      <c r="K8">
        <v>346299.82699999999</v>
      </c>
      <c r="M8">
        <f>I8-K8</f>
        <v>117179.05800000002</v>
      </c>
    </row>
    <row r="9" spans="1:13" x14ac:dyDescent="0.2">
      <c r="B9" s="8">
        <v>513959.54800000001</v>
      </c>
      <c r="C9" s="8"/>
      <c r="D9" s="8">
        <v>383403.87699999998</v>
      </c>
      <c r="E9" s="8"/>
      <c r="F9">
        <f t="shared" ref="F9:F14" si="0">B9-D9</f>
        <v>130555.67100000003</v>
      </c>
      <c r="H9" s="5"/>
      <c r="I9">
        <v>451046.35700000002</v>
      </c>
      <c r="K9">
        <v>351193.38099999999</v>
      </c>
      <c r="M9">
        <f t="shared" ref="M9:M25" si="1">I9-K9</f>
        <v>99852.976000000024</v>
      </c>
    </row>
    <row r="10" spans="1:13" x14ac:dyDescent="0.2">
      <c r="B10" s="8">
        <v>512742.95500000002</v>
      </c>
      <c r="C10" s="8"/>
      <c r="D10" s="8">
        <v>360859.23599999998</v>
      </c>
      <c r="E10" s="8"/>
      <c r="F10">
        <f t="shared" si="0"/>
        <v>151883.71900000004</v>
      </c>
      <c r="H10" s="5"/>
    </row>
    <row r="11" spans="1:13" x14ac:dyDescent="0.2">
      <c r="B11" s="8"/>
      <c r="C11" s="8"/>
      <c r="D11" s="8"/>
      <c r="E11" s="8"/>
      <c r="H11" s="5" t="s">
        <v>4</v>
      </c>
      <c r="I11">
        <v>408590.36300000001</v>
      </c>
      <c r="K11">
        <v>311449.95199999999</v>
      </c>
      <c r="M11">
        <f t="shared" si="1"/>
        <v>97140.411000000022</v>
      </c>
    </row>
    <row r="12" spans="1:13" x14ac:dyDescent="0.2">
      <c r="A12" t="s">
        <v>4</v>
      </c>
      <c r="B12" s="8">
        <v>472188.43199999997</v>
      </c>
      <c r="C12" s="8"/>
      <c r="D12" s="8">
        <v>338084.06599999999</v>
      </c>
      <c r="E12" s="8"/>
      <c r="F12">
        <f t="shared" si="0"/>
        <v>134104.36599999998</v>
      </c>
      <c r="I12">
        <v>401435.51699999999</v>
      </c>
      <c r="K12">
        <v>293264.35200000001</v>
      </c>
      <c r="M12">
        <f t="shared" si="1"/>
        <v>108171.16499999998</v>
      </c>
    </row>
    <row r="13" spans="1:13" x14ac:dyDescent="0.2">
      <c r="B13" s="8">
        <v>488841.61</v>
      </c>
      <c r="C13" s="8"/>
      <c r="D13" s="8">
        <v>352307.848</v>
      </c>
      <c r="E13" s="8"/>
      <c r="F13">
        <f t="shared" si="0"/>
        <v>136533.76199999999</v>
      </c>
      <c r="H13" s="4"/>
    </row>
    <row r="14" spans="1:13" x14ac:dyDescent="0.2">
      <c r="B14" s="8">
        <v>499791.429</v>
      </c>
      <c r="C14" s="8"/>
      <c r="D14" s="8">
        <v>364710.70899999997</v>
      </c>
      <c r="E14" s="8"/>
      <c r="F14">
        <f t="shared" si="0"/>
        <v>135080.72000000003</v>
      </c>
      <c r="H14" s="5" t="s">
        <v>5</v>
      </c>
      <c r="I14">
        <v>482038.50900000002</v>
      </c>
      <c r="K14">
        <v>339596.64500000002</v>
      </c>
      <c r="M14">
        <f t="shared" si="1"/>
        <v>142441.864</v>
      </c>
    </row>
    <row r="15" spans="1:13" x14ac:dyDescent="0.2">
      <c r="H15" s="4"/>
      <c r="I15">
        <v>457562.75300000003</v>
      </c>
      <c r="K15">
        <v>334332.94099999999</v>
      </c>
      <c r="M15">
        <f t="shared" si="1"/>
        <v>123229.81200000003</v>
      </c>
    </row>
    <row r="16" spans="1:13" x14ac:dyDescent="0.2">
      <c r="A16" s="7" t="s">
        <v>89</v>
      </c>
      <c r="B16">
        <v>510214.36983333336</v>
      </c>
      <c r="D16">
        <v>367133.90433333331</v>
      </c>
      <c r="F16">
        <v>143080.46550000002</v>
      </c>
    </row>
    <row r="17" spans="1:13" x14ac:dyDescent="0.2">
      <c r="A17" s="7" t="s">
        <v>90</v>
      </c>
      <c r="B17">
        <v>34842.953512170752</v>
      </c>
      <c r="D17">
        <v>23201.832928517324</v>
      </c>
      <c r="F17">
        <v>15258.006286222882</v>
      </c>
      <c r="H17" s="5" t="s">
        <v>6</v>
      </c>
      <c r="I17">
        <v>450247.5</v>
      </c>
      <c r="K17">
        <v>349456.22200000001</v>
      </c>
      <c r="M17">
        <f t="shared" si="1"/>
        <v>100791.27799999999</v>
      </c>
    </row>
    <row r="18" spans="1:13" x14ac:dyDescent="0.2">
      <c r="A18" s="7" t="s">
        <v>92</v>
      </c>
      <c r="B18">
        <v>6</v>
      </c>
      <c r="D18">
        <v>6</v>
      </c>
      <c r="F18">
        <v>6</v>
      </c>
      <c r="I18">
        <v>441538.33</v>
      </c>
      <c r="K18">
        <v>335232.62099999998</v>
      </c>
      <c r="M18">
        <f t="shared" si="1"/>
        <v>106305.70900000003</v>
      </c>
    </row>
    <row r="19" spans="1:13" x14ac:dyDescent="0.2">
      <c r="I19">
        <v>391441.74800000002</v>
      </c>
      <c r="K19">
        <v>308221.63199999998</v>
      </c>
      <c r="M19">
        <f t="shared" si="1"/>
        <v>83220.116000000038</v>
      </c>
    </row>
    <row r="21" spans="1:13" x14ac:dyDescent="0.2">
      <c r="H21" s="5" t="s">
        <v>7</v>
      </c>
      <c r="I21">
        <v>487354.875</v>
      </c>
      <c r="K21">
        <v>369855.375</v>
      </c>
      <c r="M21">
        <f t="shared" si="1"/>
        <v>117499.5</v>
      </c>
    </row>
    <row r="22" spans="1:13" x14ac:dyDescent="0.2">
      <c r="I22">
        <v>385661.09</v>
      </c>
      <c r="K22">
        <v>292054.94300000003</v>
      </c>
      <c r="M22">
        <f t="shared" si="1"/>
        <v>93606.146999999997</v>
      </c>
    </row>
    <row r="24" spans="1:13" x14ac:dyDescent="0.2">
      <c r="H24" s="5" t="s">
        <v>8</v>
      </c>
      <c r="I24">
        <v>499158.641</v>
      </c>
      <c r="K24">
        <v>380809.10700000002</v>
      </c>
      <c r="M24">
        <f t="shared" si="1"/>
        <v>118349.53399999999</v>
      </c>
    </row>
    <row r="25" spans="1:13" x14ac:dyDescent="0.2">
      <c r="I25">
        <v>475483.31599999999</v>
      </c>
      <c r="K25">
        <v>384935.64299999998</v>
      </c>
      <c r="M25">
        <f t="shared" si="1"/>
        <v>90547.67300000001</v>
      </c>
    </row>
    <row r="27" spans="1:13" x14ac:dyDescent="0.2">
      <c r="H27" s="7" t="s">
        <v>89</v>
      </c>
      <c r="I27">
        <v>445772.14492307691</v>
      </c>
      <c r="K27">
        <v>338207.89546153846</v>
      </c>
      <c r="M27">
        <v>107564.24946153845</v>
      </c>
    </row>
    <row r="28" spans="1:13" x14ac:dyDescent="0.2">
      <c r="H28" s="7" t="s">
        <v>90</v>
      </c>
      <c r="I28">
        <v>37869.199311982258</v>
      </c>
      <c r="K28">
        <v>30484.302553748676</v>
      </c>
      <c r="M28">
        <v>15974.742687166377</v>
      </c>
    </row>
    <row r="29" spans="1:13" x14ac:dyDescent="0.2">
      <c r="H29" s="7" t="s">
        <v>92</v>
      </c>
      <c r="I29">
        <v>13</v>
      </c>
      <c r="K29">
        <v>13</v>
      </c>
      <c r="M29">
        <v>13</v>
      </c>
    </row>
    <row r="30" spans="1:13" x14ac:dyDescent="0.2">
      <c r="A30" s="9" t="s">
        <v>117</v>
      </c>
      <c r="H30" s="7"/>
    </row>
    <row r="31" spans="1:13" x14ac:dyDescent="0.2">
      <c r="H31" s="7"/>
    </row>
    <row r="32" spans="1:13" x14ac:dyDescent="0.2">
      <c r="B32" s="16"/>
      <c r="C32" s="17"/>
      <c r="D32" s="17"/>
      <c r="E32" s="17"/>
      <c r="F32" s="18"/>
    </row>
    <row r="33" spans="2:6" ht="34" x14ac:dyDescent="0.2">
      <c r="B33" s="19" t="s">
        <v>52</v>
      </c>
      <c r="D33" s="15" t="s">
        <v>116</v>
      </c>
      <c r="F33" s="20" t="s">
        <v>53</v>
      </c>
    </row>
    <row r="34" spans="2:6" x14ac:dyDescent="0.2">
      <c r="B34" s="21"/>
      <c r="F34" s="22"/>
    </row>
    <row r="35" spans="2:6" x14ac:dyDescent="0.2">
      <c r="B35" s="23" t="s">
        <v>113</v>
      </c>
      <c r="C35" s="6"/>
      <c r="D35" s="6" t="s">
        <v>113</v>
      </c>
      <c r="E35" s="6"/>
      <c r="F35" s="24" t="s">
        <v>113</v>
      </c>
    </row>
    <row r="36" spans="2:6" x14ac:dyDescent="0.2">
      <c r="B36" s="21"/>
      <c r="F36" s="22"/>
    </row>
    <row r="37" spans="2:6" x14ac:dyDescent="0.2">
      <c r="B37" s="21">
        <v>0.87369578608437204</v>
      </c>
      <c r="D37">
        <v>0.92121128413808395</v>
      </c>
      <c r="F37" s="22">
        <v>0.75177452830930602</v>
      </c>
    </row>
    <row r="38" spans="2:6" x14ac:dyDescent="0.2">
      <c r="B38" s="21"/>
      <c r="F38" s="22"/>
    </row>
    <row r="39" spans="2:6" x14ac:dyDescent="0.2">
      <c r="B39" s="23" t="s">
        <v>114</v>
      </c>
      <c r="D39" s="6" t="s">
        <v>114</v>
      </c>
      <c r="F39" s="24" t="s">
        <v>114</v>
      </c>
    </row>
    <row r="40" spans="2:6" x14ac:dyDescent="0.2">
      <c r="B40" s="21"/>
      <c r="F40" s="22"/>
    </row>
    <row r="41" spans="2:6" x14ac:dyDescent="0.2">
      <c r="B41" s="21">
        <v>0.12630421391562752</v>
      </c>
      <c r="D41">
        <v>7.8788715861916048E-2</v>
      </c>
      <c r="F41" s="22">
        <v>0.24822547169069398</v>
      </c>
    </row>
    <row r="42" spans="2:6" x14ac:dyDescent="0.2">
      <c r="B42" s="25"/>
      <c r="C42" s="26"/>
      <c r="D42" s="26"/>
      <c r="E42" s="26"/>
      <c r="F42" s="27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3E8841"/>
  </sheetPr>
  <dimension ref="A1:W24"/>
  <sheetViews>
    <sheetView zoomScaleNormal="100" workbookViewId="0">
      <selection activeCell="H15" sqref="H15:H16"/>
    </sheetView>
  </sheetViews>
  <sheetFormatPr baseColWidth="10" defaultRowHeight="16" x14ac:dyDescent="0.2"/>
  <cols>
    <col min="2" max="2" width="17.33203125" bestFit="1" customWidth="1"/>
    <col min="3" max="3" width="17.33203125" customWidth="1"/>
    <col min="5" max="5" width="28.5" bestFit="1" customWidth="1"/>
    <col min="8" max="8" width="27.6640625" bestFit="1" customWidth="1"/>
    <col min="9" max="9" width="10.6640625" customWidth="1"/>
    <col min="11" max="11" width="38.83203125" bestFit="1" customWidth="1"/>
  </cols>
  <sheetData>
    <row r="1" spans="1:23" x14ac:dyDescent="0.2">
      <c r="A1" s="2" t="s">
        <v>78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4" spans="1:23" x14ac:dyDescent="0.2">
      <c r="A4" s="1" t="s">
        <v>118</v>
      </c>
    </row>
    <row r="6" spans="1:23" x14ac:dyDescent="0.2">
      <c r="B6" s="6" t="s">
        <v>77</v>
      </c>
      <c r="C6" s="6"/>
      <c r="E6" s="6" t="s">
        <v>79</v>
      </c>
      <c r="G6" s="4"/>
      <c r="H6" s="6" t="s">
        <v>68</v>
      </c>
      <c r="K6" s="6" t="s">
        <v>70</v>
      </c>
      <c r="N6" s="6"/>
      <c r="O6" s="6"/>
      <c r="Q6" s="6"/>
      <c r="S6" s="4"/>
      <c r="T6" s="6"/>
      <c r="W6" s="6"/>
    </row>
    <row r="7" spans="1:23" x14ac:dyDescent="0.2">
      <c r="A7" t="s">
        <v>3</v>
      </c>
      <c r="B7" s="5">
        <v>514127.01899999997</v>
      </c>
      <c r="D7" t="s">
        <v>3</v>
      </c>
      <c r="E7">
        <v>535873.57999999996</v>
      </c>
      <c r="G7" t="s">
        <v>3</v>
      </c>
      <c r="H7">
        <v>329163.554</v>
      </c>
      <c r="J7" t="s">
        <v>3</v>
      </c>
      <c r="K7">
        <v>720368.56799999997</v>
      </c>
      <c r="N7" s="5"/>
    </row>
    <row r="8" spans="1:23" x14ac:dyDescent="0.2">
      <c r="E8">
        <v>551646.65</v>
      </c>
      <c r="K8">
        <v>659186.04500000004</v>
      </c>
      <c r="N8" s="5"/>
    </row>
    <row r="9" spans="1:23" x14ac:dyDescent="0.2">
      <c r="A9" t="s">
        <v>4</v>
      </c>
      <c r="B9" s="5">
        <v>527241.27300000004</v>
      </c>
      <c r="E9">
        <v>558081.45600000001</v>
      </c>
      <c r="G9" t="s">
        <v>4</v>
      </c>
      <c r="H9">
        <v>354563.22899999999</v>
      </c>
      <c r="N9" s="5"/>
    </row>
    <row r="10" spans="1:23" x14ac:dyDescent="0.2">
      <c r="B10" s="5"/>
      <c r="H10">
        <v>382785.46600000001</v>
      </c>
      <c r="J10" t="s">
        <v>4</v>
      </c>
      <c r="K10">
        <v>551783.93299999996</v>
      </c>
    </row>
    <row r="11" spans="1:23" x14ac:dyDescent="0.2">
      <c r="A11" t="s">
        <v>5</v>
      </c>
      <c r="B11" s="5">
        <v>542191.62399999995</v>
      </c>
      <c r="D11" t="s">
        <v>4</v>
      </c>
      <c r="E11">
        <v>511824.17099999997</v>
      </c>
      <c r="K11">
        <v>513431.82799999998</v>
      </c>
      <c r="M11" s="7"/>
    </row>
    <row r="12" spans="1:23" x14ac:dyDescent="0.2">
      <c r="E12">
        <v>515169.58299999998</v>
      </c>
      <c r="G12" t="s">
        <v>5</v>
      </c>
      <c r="H12">
        <v>448293.48800000001</v>
      </c>
      <c r="M12" s="7"/>
    </row>
    <row r="13" spans="1:23" x14ac:dyDescent="0.2">
      <c r="A13" s="7" t="s">
        <v>89</v>
      </c>
      <c r="B13">
        <v>527853.30533333332</v>
      </c>
      <c r="H13">
        <v>469000.66600000003</v>
      </c>
      <c r="J13" t="s">
        <v>5</v>
      </c>
      <c r="K13">
        <v>418723.55599999998</v>
      </c>
      <c r="M13" s="7"/>
      <c r="S13" s="7"/>
    </row>
    <row r="14" spans="1:23" x14ac:dyDescent="0.2">
      <c r="A14" s="7" t="s">
        <v>90</v>
      </c>
      <c r="B14">
        <v>14042.30932340867</v>
      </c>
      <c r="D14" t="s">
        <v>5</v>
      </c>
      <c r="E14">
        <v>494179.01799999998</v>
      </c>
      <c r="K14">
        <v>440246.74300000002</v>
      </c>
      <c r="P14" s="7"/>
      <c r="S14" s="7"/>
    </row>
    <row r="15" spans="1:23" x14ac:dyDescent="0.2">
      <c r="A15" s="7" t="s">
        <v>92</v>
      </c>
      <c r="B15">
        <v>3</v>
      </c>
      <c r="G15" s="7" t="s">
        <v>89</v>
      </c>
      <c r="H15">
        <v>396761.28060000006</v>
      </c>
      <c r="P15" s="7"/>
      <c r="S15" s="7"/>
    </row>
    <row r="16" spans="1:23" x14ac:dyDescent="0.2">
      <c r="D16" s="7" t="s">
        <v>89</v>
      </c>
      <c r="E16">
        <v>527795.74300000002</v>
      </c>
      <c r="G16" s="7" t="s">
        <v>90</v>
      </c>
      <c r="H16">
        <v>60040.712846668794</v>
      </c>
      <c r="J16" t="s">
        <v>6</v>
      </c>
      <c r="K16">
        <v>433935.66499999998</v>
      </c>
      <c r="P16" s="7"/>
    </row>
    <row r="17" spans="4:22" x14ac:dyDescent="0.2">
      <c r="D17" s="7" t="s">
        <v>90</v>
      </c>
      <c r="E17">
        <v>24883.475864364285</v>
      </c>
      <c r="G17" s="7" t="s">
        <v>92</v>
      </c>
      <c r="H17">
        <v>5</v>
      </c>
      <c r="K17">
        <v>412805.67499999999</v>
      </c>
    </row>
    <row r="18" spans="4:22" x14ac:dyDescent="0.2">
      <c r="D18" s="7" t="s">
        <v>92</v>
      </c>
      <c r="E18">
        <v>6</v>
      </c>
      <c r="V18" s="7"/>
    </row>
    <row r="19" spans="4:22" x14ac:dyDescent="0.2">
      <c r="J19" t="s">
        <v>7</v>
      </c>
      <c r="K19">
        <v>383437.84899999999</v>
      </c>
      <c r="V19" s="7"/>
    </row>
    <row r="20" spans="4:22" x14ac:dyDescent="0.2">
      <c r="K20">
        <v>372851.424</v>
      </c>
      <c r="V20" s="7"/>
    </row>
    <row r="22" spans="4:22" x14ac:dyDescent="0.2">
      <c r="J22" s="9" t="s">
        <v>89</v>
      </c>
      <c r="K22">
        <v>490677.12859999994</v>
      </c>
    </row>
    <row r="23" spans="4:22" x14ac:dyDescent="0.2">
      <c r="J23" s="9" t="s">
        <v>90</v>
      </c>
      <c r="K23">
        <v>119160.25029869989</v>
      </c>
    </row>
    <row r="24" spans="4:22" x14ac:dyDescent="0.2">
      <c r="J24" s="9" t="s">
        <v>92</v>
      </c>
      <c r="K24">
        <v>10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3E8841"/>
  </sheetPr>
  <dimension ref="A1:P44"/>
  <sheetViews>
    <sheetView zoomScaleNormal="100" workbookViewId="0">
      <selection activeCell="D34" sqref="D34"/>
    </sheetView>
  </sheetViews>
  <sheetFormatPr baseColWidth="10" defaultRowHeight="16" x14ac:dyDescent="0.2"/>
  <cols>
    <col min="2" max="2" width="17.33203125" bestFit="1" customWidth="1"/>
    <col min="5" max="5" width="28.5" bestFit="1" customWidth="1"/>
    <col min="8" max="8" width="27.6640625" bestFit="1" customWidth="1"/>
    <col min="11" max="11" width="38.83203125" bestFit="1" customWidth="1"/>
  </cols>
  <sheetData>
    <row r="1" spans="1:11" x14ac:dyDescent="0.2">
      <c r="A1" s="2" t="s">
        <v>80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x14ac:dyDescent="0.2">
      <c r="A3" s="1" t="s">
        <v>91</v>
      </c>
    </row>
    <row r="5" spans="1:11" x14ac:dyDescent="0.2">
      <c r="B5" s="6" t="s">
        <v>67</v>
      </c>
      <c r="C5" s="6"/>
      <c r="E5" s="6" t="s">
        <v>69</v>
      </c>
      <c r="G5" s="4"/>
      <c r="H5" s="6" t="s">
        <v>68</v>
      </c>
      <c r="K5" s="6" t="s">
        <v>70</v>
      </c>
    </row>
    <row r="6" spans="1:11" x14ac:dyDescent="0.2">
      <c r="A6" t="s">
        <v>3</v>
      </c>
      <c r="B6">
        <v>267.37</v>
      </c>
      <c r="D6" t="s">
        <v>3</v>
      </c>
      <c r="E6">
        <v>266.44800000000004</v>
      </c>
      <c r="G6" t="s">
        <v>3</v>
      </c>
      <c r="H6">
        <v>289.91500000000008</v>
      </c>
      <c r="J6" t="s">
        <v>3</v>
      </c>
      <c r="K6">
        <v>315.55400000000003</v>
      </c>
    </row>
    <row r="7" spans="1:11" x14ac:dyDescent="0.2">
      <c r="A7" t="s">
        <v>4</v>
      </c>
      <c r="B7">
        <v>273.56900000000007</v>
      </c>
      <c r="D7" t="s">
        <v>4</v>
      </c>
      <c r="E7">
        <v>277.23600000000005</v>
      </c>
      <c r="G7" t="s">
        <v>4</v>
      </c>
      <c r="H7">
        <v>307.69599999999997</v>
      </c>
      <c r="J7" t="s">
        <v>4</v>
      </c>
      <c r="K7">
        <v>321.73349999999999</v>
      </c>
    </row>
    <row r="8" spans="1:11" x14ac:dyDescent="0.2">
      <c r="A8" t="s">
        <v>5</v>
      </c>
      <c r="B8" s="8">
        <v>275.64299999999997</v>
      </c>
      <c r="G8" t="s">
        <v>5</v>
      </c>
      <c r="H8" s="8">
        <v>299.64499999999998</v>
      </c>
      <c r="J8" t="s">
        <v>5</v>
      </c>
      <c r="K8">
        <v>325.51200000000006</v>
      </c>
    </row>
    <row r="9" spans="1:11" x14ac:dyDescent="0.2">
      <c r="D9" s="7" t="s">
        <v>89</v>
      </c>
      <c r="E9">
        <v>271.84200000000004</v>
      </c>
      <c r="G9" t="s">
        <v>6</v>
      </c>
      <c r="H9" s="8">
        <v>315.76299999999998</v>
      </c>
      <c r="J9" t="s">
        <v>6</v>
      </c>
      <c r="K9">
        <v>326.84799999999996</v>
      </c>
    </row>
    <row r="10" spans="1:11" x14ac:dyDescent="0.2">
      <c r="A10" s="7" t="s">
        <v>89</v>
      </c>
      <c r="B10">
        <v>272.19400000000002</v>
      </c>
      <c r="D10" s="7" t="s">
        <v>90</v>
      </c>
      <c r="E10">
        <v>7.6282679554404824</v>
      </c>
      <c r="J10" t="s">
        <v>7</v>
      </c>
      <c r="K10" s="8">
        <v>324.14949999999999</v>
      </c>
    </row>
    <row r="11" spans="1:11" x14ac:dyDescent="0.2">
      <c r="A11" s="7" t="s">
        <v>90</v>
      </c>
      <c r="B11">
        <v>4.3044861481946928</v>
      </c>
      <c r="D11" s="7" t="s">
        <v>92</v>
      </c>
      <c r="E11">
        <v>2</v>
      </c>
      <c r="G11" s="7" t="s">
        <v>89</v>
      </c>
      <c r="H11">
        <v>303.25475</v>
      </c>
    </row>
    <row r="12" spans="1:11" x14ac:dyDescent="0.2">
      <c r="A12" s="7" t="s">
        <v>92</v>
      </c>
      <c r="B12">
        <v>3</v>
      </c>
      <c r="G12" s="7" t="s">
        <v>90</v>
      </c>
      <c r="H12">
        <v>11.062854434999995</v>
      </c>
      <c r="J12" s="7" t="s">
        <v>89</v>
      </c>
      <c r="K12">
        <f>AVERAGE(K6:K10)</f>
        <v>322.75940000000003</v>
      </c>
    </row>
    <row r="13" spans="1:11" x14ac:dyDescent="0.2">
      <c r="G13" s="7" t="s">
        <v>92</v>
      </c>
      <c r="H13">
        <v>4</v>
      </c>
      <c r="J13" s="7" t="s">
        <v>90</v>
      </c>
      <c r="K13">
        <f>STDEV(K6:K10)</f>
        <v>4.4496093845415103</v>
      </c>
    </row>
    <row r="14" spans="1:11" x14ac:dyDescent="0.2">
      <c r="J14" s="7" t="s">
        <v>92</v>
      </c>
      <c r="K14">
        <v>5</v>
      </c>
    </row>
    <row r="44" spans="16:16" x14ac:dyDescent="0.2">
      <c r="P44" t="s">
        <v>54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3E8841"/>
  </sheetPr>
  <dimension ref="A1:G13"/>
  <sheetViews>
    <sheetView workbookViewId="0">
      <selection activeCell="A3" sqref="A3"/>
    </sheetView>
  </sheetViews>
  <sheetFormatPr baseColWidth="10" defaultRowHeight="16" x14ac:dyDescent="0.2"/>
  <cols>
    <col min="2" max="2" width="21" bestFit="1" customWidth="1"/>
    <col min="5" max="5" width="32.6640625" bestFit="1" customWidth="1"/>
  </cols>
  <sheetData>
    <row r="1" spans="1:7" x14ac:dyDescent="0.2">
      <c r="A1" s="2" t="s">
        <v>81</v>
      </c>
      <c r="B1" s="3"/>
      <c r="C1" s="3"/>
      <c r="D1" s="3"/>
      <c r="E1" s="3"/>
      <c r="F1" s="3"/>
      <c r="G1" s="3"/>
    </row>
    <row r="3" spans="1:7" x14ac:dyDescent="0.2">
      <c r="A3" s="1" t="s">
        <v>91</v>
      </c>
    </row>
    <row r="5" spans="1:7" x14ac:dyDescent="0.2">
      <c r="B5" s="6" t="s">
        <v>71</v>
      </c>
      <c r="E5" s="6" t="s">
        <v>72</v>
      </c>
    </row>
    <row r="6" spans="1:7" x14ac:dyDescent="0.2">
      <c r="A6" t="s">
        <v>3</v>
      </c>
      <c r="B6">
        <v>243.02</v>
      </c>
      <c r="D6" s="5" t="s">
        <v>3</v>
      </c>
      <c r="E6">
        <v>311.86</v>
      </c>
    </row>
    <row r="7" spans="1:7" x14ac:dyDescent="0.2">
      <c r="A7" t="s">
        <v>4</v>
      </c>
      <c r="B7">
        <v>246.27</v>
      </c>
      <c r="D7" s="5" t="s">
        <v>4</v>
      </c>
      <c r="E7">
        <v>329.36</v>
      </c>
    </row>
    <row r="8" spans="1:7" x14ac:dyDescent="0.2">
      <c r="A8" t="s">
        <v>5</v>
      </c>
      <c r="B8">
        <v>290.88</v>
      </c>
      <c r="D8" s="5" t="s">
        <v>5</v>
      </c>
      <c r="E8">
        <v>360.66</v>
      </c>
    </row>
    <row r="9" spans="1:7" x14ac:dyDescent="0.2">
      <c r="A9" t="s">
        <v>6</v>
      </c>
      <c r="B9" s="8">
        <v>302.72000000000003</v>
      </c>
      <c r="D9" t="s">
        <v>6</v>
      </c>
      <c r="E9" s="8">
        <v>303.83999999999997</v>
      </c>
    </row>
    <row r="11" spans="1:7" x14ac:dyDescent="0.2">
      <c r="A11" s="7" t="s">
        <v>89</v>
      </c>
      <c r="B11">
        <f>AVERAGE(B6:B9)</f>
        <v>270.72250000000003</v>
      </c>
      <c r="D11" s="7" t="s">
        <v>89</v>
      </c>
      <c r="E11">
        <f>AVERAGE(E6:E9)</f>
        <v>326.43</v>
      </c>
    </row>
    <row r="12" spans="1:7" x14ac:dyDescent="0.2">
      <c r="A12" s="7" t="s">
        <v>90</v>
      </c>
      <c r="B12">
        <f>STDEV(B6:B9)</f>
        <v>30.526043935193002</v>
      </c>
      <c r="D12" s="7" t="s">
        <v>90</v>
      </c>
      <c r="E12">
        <f>STDEV(E6:E9)</f>
        <v>25.185119945449287</v>
      </c>
    </row>
    <row r="13" spans="1:7" x14ac:dyDescent="0.2">
      <c r="A13" s="7" t="s">
        <v>92</v>
      </c>
      <c r="B13">
        <v>4</v>
      </c>
      <c r="D13" s="7" t="s">
        <v>92</v>
      </c>
      <c r="E13">
        <v>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3E8841"/>
  </sheetPr>
  <dimension ref="A1:Q30"/>
  <sheetViews>
    <sheetView zoomScaleNormal="100" workbookViewId="0">
      <selection activeCell="A28" sqref="A28:A30"/>
    </sheetView>
  </sheetViews>
  <sheetFormatPr baseColWidth="10" defaultRowHeight="16" x14ac:dyDescent="0.2"/>
  <sheetData>
    <row r="1" spans="1:17" x14ac:dyDescent="0.2">
      <c r="A1" s="2" t="s">
        <v>119</v>
      </c>
      <c r="B1" s="3"/>
      <c r="C1" s="3"/>
      <c r="D1" s="3"/>
      <c r="E1" s="3"/>
      <c r="F1" s="3"/>
      <c r="G1" s="3"/>
      <c r="H1" s="3"/>
    </row>
    <row r="3" spans="1:17" x14ac:dyDescent="0.2">
      <c r="A3" s="1" t="s">
        <v>93</v>
      </c>
    </row>
    <row r="5" spans="1:17" x14ac:dyDescent="0.2">
      <c r="B5" s="6" t="s">
        <v>0</v>
      </c>
      <c r="E5" s="6" t="s">
        <v>13</v>
      </c>
      <c r="H5" s="6" t="s">
        <v>73</v>
      </c>
      <c r="K5" s="6"/>
      <c r="N5" s="6"/>
      <c r="Q5" s="6"/>
    </row>
    <row r="6" spans="1:17" x14ac:dyDescent="0.2">
      <c r="A6" t="s">
        <v>3</v>
      </c>
      <c r="B6">
        <v>1197996.5660000001</v>
      </c>
      <c r="D6" t="s">
        <v>3</v>
      </c>
      <c r="E6">
        <v>2214531.2030000002</v>
      </c>
      <c r="G6" t="s">
        <v>3</v>
      </c>
      <c r="H6">
        <v>1140332.3759999999</v>
      </c>
    </row>
    <row r="7" spans="1:17" x14ac:dyDescent="0.2">
      <c r="E7">
        <v>2032101.01</v>
      </c>
      <c r="H7">
        <v>1104730.3130000001</v>
      </c>
    </row>
    <row r="8" spans="1:17" x14ac:dyDescent="0.2">
      <c r="A8" t="s">
        <v>4</v>
      </c>
      <c r="B8">
        <v>1572233.4029999999</v>
      </c>
    </row>
    <row r="9" spans="1:17" x14ac:dyDescent="0.2">
      <c r="B9">
        <v>1502194.7609999999</v>
      </c>
      <c r="D9" t="s">
        <v>4</v>
      </c>
      <c r="E9">
        <v>2022743.6629999999</v>
      </c>
      <c r="G9" t="s">
        <v>4</v>
      </c>
      <c r="H9">
        <v>1328887.186</v>
      </c>
      <c r="M9" s="5"/>
    </row>
    <row r="10" spans="1:17" x14ac:dyDescent="0.2">
      <c r="B10">
        <v>1504207.4739999999</v>
      </c>
      <c r="H10">
        <v>1209603.774</v>
      </c>
      <c r="J10" s="5"/>
      <c r="P10" s="5"/>
    </row>
    <row r="11" spans="1:17" x14ac:dyDescent="0.2">
      <c r="D11" s="5" t="s">
        <v>5</v>
      </c>
      <c r="E11">
        <v>2730272.3930000002</v>
      </c>
    </row>
    <row r="12" spans="1:17" x14ac:dyDescent="0.2">
      <c r="A12" s="5" t="s">
        <v>5</v>
      </c>
      <c r="B12">
        <v>1871596.888</v>
      </c>
      <c r="G12" s="5" t="s">
        <v>5</v>
      </c>
      <c r="H12">
        <v>1163847.898</v>
      </c>
    </row>
    <row r="13" spans="1:17" x14ac:dyDescent="0.2">
      <c r="B13">
        <v>1828131.0360000001</v>
      </c>
      <c r="D13" t="s">
        <v>6</v>
      </c>
      <c r="E13">
        <v>3447366.2220000001</v>
      </c>
      <c r="H13">
        <v>1078320.425</v>
      </c>
    </row>
    <row r="14" spans="1:17" x14ac:dyDescent="0.2">
      <c r="H14">
        <v>1158466.219</v>
      </c>
      <c r="J14" s="5"/>
    </row>
    <row r="15" spans="1:17" x14ac:dyDescent="0.2">
      <c r="A15" t="s">
        <v>6</v>
      </c>
      <c r="B15">
        <v>1584427.1610000001</v>
      </c>
      <c r="D15" s="7" t="s">
        <v>89</v>
      </c>
      <c r="E15">
        <v>2489402.8982000002</v>
      </c>
      <c r="P15" s="5"/>
    </row>
    <row r="16" spans="1:17" x14ac:dyDescent="0.2">
      <c r="B16">
        <v>1593257.4280000001</v>
      </c>
      <c r="D16" s="7" t="s">
        <v>90</v>
      </c>
      <c r="E16">
        <v>607898.46003300662</v>
      </c>
      <c r="G16" t="s">
        <v>6</v>
      </c>
      <c r="H16">
        <v>1245588.8189999999</v>
      </c>
      <c r="J16" s="5"/>
    </row>
    <row r="17" spans="1:16" x14ac:dyDescent="0.2">
      <c r="D17" s="7" t="s">
        <v>92</v>
      </c>
      <c r="E17">
        <v>5</v>
      </c>
      <c r="H17">
        <v>1239026.622</v>
      </c>
      <c r="P17" s="5"/>
    </row>
    <row r="18" spans="1:16" x14ac:dyDescent="0.2">
      <c r="A18" s="5" t="s">
        <v>7</v>
      </c>
      <c r="B18">
        <v>1433053.129</v>
      </c>
    </row>
    <row r="19" spans="1:16" x14ac:dyDescent="0.2">
      <c r="B19">
        <v>1365500.0959999999</v>
      </c>
      <c r="G19" s="5" t="s">
        <v>7</v>
      </c>
      <c r="H19">
        <v>1006079.32</v>
      </c>
      <c r="J19" s="5"/>
    </row>
    <row r="20" spans="1:16" x14ac:dyDescent="0.2">
      <c r="H20">
        <v>1031147.153</v>
      </c>
    </row>
    <row r="21" spans="1:16" x14ac:dyDescent="0.2">
      <c r="A21" s="5" t="s">
        <v>8</v>
      </c>
      <c r="B21">
        <v>1622271.291</v>
      </c>
      <c r="G21" s="5"/>
    </row>
    <row r="22" spans="1:16" x14ac:dyDescent="0.2">
      <c r="B22">
        <v>1574754.5519999999</v>
      </c>
      <c r="G22" s="7" t="s">
        <v>89</v>
      </c>
      <c r="H22">
        <v>1155093.645909091</v>
      </c>
    </row>
    <row r="23" spans="1:16" x14ac:dyDescent="0.2">
      <c r="B23">
        <v>1497587.2549999999</v>
      </c>
      <c r="G23" s="7" t="s">
        <v>90</v>
      </c>
      <c r="H23">
        <v>97321.20576697262</v>
      </c>
    </row>
    <row r="24" spans="1:16" x14ac:dyDescent="0.2">
      <c r="G24" s="7" t="s">
        <v>92</v>
      </c>
      <c r="H24">
        <v>13</v>
      </c>
    </row>
    <row r="25" spans="1:16" x14ac:dyDescent="0.2">
      <c r="A25" s="5" t="s">
        <v>9</v>
      </c>
      <c r="B25">
        <v>1949395.39</v>
      </c>
    </row>
    <row r="26" spans="1:16" x14ac:dyDescent="0.2">
      <c r="B26">
        <v>1995923.155</v>
      </c>
    </row>
    <row r="28" spans="1:16" x14ac:dyDescent="0.2">
      <c r="A28" s="7" t="s">
        <v>89</v>
      </c>
      <c r="B28">
        <v>1606168.6390000002</v>
      </c>
    </row>
    <row r="29" spans="1:16" x14ac:dyDescent="0.2">
      <c r="A29" s="7" t="s">
        <v>90</v>
      </c>
      <c r="B29">
        <v>220382.96377796598</v>
      </c>
    </row>
    <row r="30" spans="1:16" x14ac:dyDescent="0.2">
      <c r="A30" s="7" t="s">
        <v>92</v>
      </c>
      <c r="B30">
        <v>17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3E8841"/>
  </sheetPr>
  <dimension ref="A1:M24"/>
  <sheetViews>
    <sheetView zoomScaleNormal="100" workbookViewId="0">
      <selection activeCell="K1" sqref="K1"/>
    </sheetView>
  </sheetViews>
  <sheetFormatPr baseColWidth="10" defaultRowHeight="16" x14ac:dyDescent="0.2"/>
  <cols>
    <col min="5" max="5" width="24.1640625" bestFit="1" customWidth="1"/>
    <col min="11" max="11" width="30.6640625" bestFit="1" customWidth="1"/>
  </cols>
  <sheetData>
    <row r="1" spans="1:13" x14ac:dyDescent="0.2">
      <c r="A1" s="2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x14ac:dyDescent="0.2">
      <c r="A2" s="1"/>
    </row>
    <row r="3" spans="1:13" x14ac:dyDescent="0.2">
      <c r="A3" s="1" t="s">
        <v>91</v>
      </c>
    </row>
    <row r="5" spans="1:13" x14ac:dyDescent="0.2">
      <c r="B5" s="6" t="s">
        <v>82</v>
      </c>
      <c r="C5" s="6"/>
      <c r="D5" s="6"/>
      <c r="E5" s="6" t="s">
        <v>83</v>
      </c>
      <c r="F5" s="6"/>
      <c r="G5" s="6"/>
      <c r="H5" s="6" t="s">
        <v>13</v>
      </c>
      <c r="I5" s="6"/>
      <c r="J5" s="6"/>
      <c r="K5" s="6" t="s">
        <v>84</v>
      </c>
      <c r="L5" s="10"/>
      <c r="M5" s="6"/>
    </row>
    <row r="6" spans="1:13" x14ac:dyDescent="0.2">
      <c r="A6" t="s">
        <v>3</v>
      </c>
      <c r="B6" s="8">
        <v>314.73500000000001</v>
      </c>
      <c r="D6" t="s">
        <v>3</v>
      </c>
      <c r="E6">
        <v>345.22399999999999</v>
      </c>
      <c r="G6" s="5" t="s">
        <v>3</v>
      </c>
      <c r="H6">
        <v>351.41500000000002</v>
      </c>
      <c r="J6" s="5" t="s">
        <v>3</v>
      </c>
      <c r="K6">
        <v>378.85599999999999</v>
      </c>
      <c r="L6" s="10"/>
      <c r="M6" s="10"/>
    </row>
    <row r="7" spans="1:13" x14ac:dyDescent="0.2">
      <c r="B7" s="8"/>
      <c r="G7" s="5"/>
      <c r="J7" s="5"/>
      <c r="L7" s="10"/>
      <c r="M7" s="10"/>
    </row>
    <row r="8" spans="1:13" x14ac:dyDescent="0.2">
      <c r="A8" t="s">
        <v>4</v>
      </c>
      <c r="B8" s="8">
        <v>256.89</v>
      </c>
      <c r="D8" t="s">
        <v>4</v>
      </c>
      <c r="E8">
        <v>344.012</v>
      </c>
      <c r="G8" s="5" t="s">
        <v>4</v>
      </c>
      <c r="H8">
        <v>396.762</v>
      </c>
      <c r="J8" s="5" t="s">
        <v>4</v>
      </c>
      <c r="K8">
        <v>345.988</v>
      </c>
      <c r="L8" s="10"/>
      <c r="M8" s="10"/>
    </row>
    <row r="9" spans="1:13" x14ac:dyDescent="0.2">
      <c r="B9" s="8"/>
      <c r="G9" s="5"/>
      <c r="J9" s="5"/>
      <c r="L9" s="10"/>
      <c r="M9" s="10"/>
    </row>
    <row r="10" spans="1:13" x14ac:dyDescent="0.2">
      <c r="A10" t="s">
        <v>5</v>
      </c>
      <c r="B10" s="8">
        <v>311.12599999999998</v>
      </c>
      <c r="D10" t="s">
        <v>5</v>
      </c>
      <c r="E10">
        <v>335.935</v>
      </c>
      <c r="G10" s="5" t="s">
        <v>5</v>
      </c>
      <c r="H10">
        <v>361.846</v>
      </c>
      <c r="J10" s="7" t="s">
        <v>89</v>
      </c>
      <c r="K10">
        <v>362.42200000000003</v>
      </c>
      <c r="L10" s="10"/>
      <c r="M10" s="10"/>
    </row>
    <row r="11" spans="1:13" x14ac:dyDescent="0.2">
      <c r="B11" s="8"/>
      <c r="G11" s="5"/>
      <c r="J11" s="7" t="s">
        <v>90</v>
      </c>
      <c r="K11">
        <v>23.24118568403944</v>
      </c>
      <c r="L11" s="10"/>
      <c r="M11" s="10"/>
    </row>
    <row r="12" spans="1:13" x14ac:dyDescent="0.2">
      <c r="A12" t="s">
        <v>6</v>
      </c>
      <c r="B12" s="8">
        <v>254.655</v>
      </c>
      <c r="D12" t="s">
        <v>6</v>
      </c>
      <c r="E12">
        <v>317.75</v>
      </c>
      <c r="G12" s="5" t="s">
        <v>6</v>
      </c>
      <c r="H12">
        <v>346.93700000000001</v>
      </c>
      <c r="J12" s="7" t="s">
        <v>92</v>
      </c>
      <c r="K12">
        <v>2</v>
      </c>
      <c r="L12" s="10"/>
      <c r="M12" s="10"/>
    </row>
    <row r="13" spans="1:13" x14ac:dyDescent="0.2">
      <c r="B13" s="8"/>
      <c r="G13" s="5"/>
      <c r="L13" s="10"/>
      <c r="M13" s="10"/>
    </row>
    <row r="14" spans="1:13" x14ac:dyDescent="0.2">
      <c r="A14" t="s">
        <v>7</v>
      </c>
      <c r="B14" s="8">
        <v>288.84199999999998</v>
      </c>
      <c r="D14" t="s">
        <v>7</v>
      </c>
      <c r="E14">
        <v>308.11</v>
      </c>
      <c r="G14" s="7" t="s">
        <v>89</v>
      </c>
      <c r="H14">
        <v>364.24</v>
      </c>
    </row>
    <row r="15" spans="1:13" x14ac:dyDescent="0.2">
      <c r="B15" s="8"/>
      <c r="G15" s="7" t="s">
        <v>90</v>
      </c>
      <c r="H15">
        <v>22.563142171840038</v>
      </c>
    </row>
    <row r="16" spans="1:13" x14ac:dyDescent="0.2">
      <c r="A16" t="s">
        <v>8</v>
      </c>
      <c r="B16" s="8">
        <v>321.50700000000001</v>
      </c>
      <c r="D16" t="s">
        <v>8</v>
      </c>
      <c r="E16">
        <v>305.71499999999997</v>
      </c>
      <c r="G16" s="7" t="s">
        <v>92</v>
      </c>
      <c r="H16">
        <v>4</v>
      </c>
    </row>
    <row r="18" spans="1:5" x14ac:dyDescent="0.2">
      <c r="A18" s="7" t="s">
        <v>89</v>
      </c>
      <c r="B18">
        <v>291.29250000000002</v>
      </c>
      <c r="D18" t="s">
        <v>9</v>
      </c>
      <c r="E18">
        <v>304.72899999999998</v>
      </c>
    </row>
    <row r="19" spans="1:5" x14ac:dyDescent="0.2">
      <c r="A19" s="7" t="s">
        <v>90</v>
      </c>
      <c r="B19">
        <v>29.62322704061798</v>
      </c>
    </row>
    <row r="20" spans="1:5" x14ac:dyDescent="0.2">
      <c r="A20" s="7" t="s">
        <v>92</v>
      </c>
      <c r="B20">
        <v>6</v>
      </c>
      <c r="D20" t="s">
        <v>10</v>
      </c>
      <c r="E20">
        <v>290.685</v>
      </c>
    </row>
    <row r="22" spans="1:5" x14ac:dyDescent="0.2">
      <c r="D22" s="7" t="s">
        <v>89</v>
      </c>
      <c r="E22">
        <v>319.02</v>
      </c>
    </row>
    <row r="23" spans="1:5" x14ac:dyDescent="0.2">
      <c r="D23" s="7" t="s">
        <v>90</v>
      </c>
      <c r="E23">
        <v>20.361503719379019</v>
      </c>
    </row>
    <row r="24" spans="1:5" x14ac:dyDescent="0.2">
      <c r="D24" s="7" t="s">
        <v>92</v>
      </c>
      <c r="E24">
        <v>8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3E8841"/>
  </sheetPr>
  <dimension ref="A1:Q40"/>
  <sheetViews>
    <sheetView tabSelected="1" topLeftCell="A6" workbookViewId="0">
      <selection activeCell="J1" sqref="J1:M1"/>
    </sheetView>
  </sheetViews>
  <sheetFormatPr baseColWidth="10" defaultRowHeight="16" x14ac:dyDescent="0.2"/>
  <cols>
    <col min="2" max="2" width="17.5" bestFit="1" customWidth="1"/>
    <col min="5" max="5" width="27.6640625" bestFit="1" customWidth="1"/>
    <col min="8" max="8" width="27.5" bestFit="1" customWidth="1"/>
  </cols>
  <sheetData>
    <row r="1" spans="1:17" x14ac:dyDescent="0.2">
      <c r="A1" s="2" t="s">
        <v>85</v>
      </c>
      <c r="B1" s="3"/>
      <c r="C1" s="3"/>
      <c r="D1" s="3"/>
      <c r="E1" s="3"/>
      <c r="F1" s="3"/>
      <c r="G1" s="3"/>
      <c r="H1" s="3"/>
      <c r="I1" s="3"/>
    </row>
    <row r="4" spans="1:17" x14ac:dyDescent="0.2">
      <c r="A4" s="1" t="s">
        <v>93</v>
      </c>
    </row>
    <row r="6" spans="1:17" x14ac:dyDescent="0.2">
      <c r="B6" s="6" t="s">
        <v>77</v>
      </c>
      <c r="E6" s="6" t="s">
        <v>68</v>
      </c>
      <c r="H6" s="6" t="s">
        <v>75</v>
      </c>
      <c r="K6" s="6"/>
      <c r="N6" s="6"/>
      <c r="Q6" s="6"/>
    </row>
    <row r="7" spans="1:17" x14ac:dyDescent="0.2">
      <c r="A7" t="s">
        <v>3</v>
      </c>
      <c r="B7">
        <v>1405361.58</v>
      </c>
      <c r="D7" t="s">
        <v>3</v>
      </c>
      <c r="E7">
        <v>743229.43</v>
      </c>
      <c r="G7" t="s">
        <v>3</v>
      </c>
      <c r="H7">
        <v>1502472.89</v>
      </c>
    </row>
    <row r="8" spans="1:17" x14ac:dyDescent="0.2">
      <c r="B8">
        <v>1249281.02</v>
      </c>
      <c r="E8">
        <v>753881.86</v>
      </c>
      <c r="H8">
        <v>1645767.71</v>
      </c>
    </row>
    <row r="9" spans="1:17" x14ac:dyDescent="0.2">
      <c r="H9">
        <v>1724873.54</v>
      </c>
    </row>
    <row r="10" spans="1:17" x14ac:dyDescent="0.2">
      <c r="A10" t="s">
        <v>4</v>
      </c>
      <c r="B10">
        <v>1355166.33</v>
      </c>
      <c r="D10" t="s">
        <v>4</v>
      </c>
      <c r="E10">
        <v>661191.61</v>
      </c>
      <c r="Q10" s="8"/>
    </row>
    <row r="11" spans="1:17" x14ac:dyDescent="0.2">
      <c r="B11">
        <v>1336895.68</v>
      </c>
      <c r="E11">
        <v>719002.38</v>
      </c>
      <c r="G11" t="s">
        <v>4</v>
      </c>
      <c r="H11" s="8">
        <v>1729954.61</v>
      </c>
      <c r="Q11" s="8"/>
    </row>
    <row r="12" spans="1:17" x14ac:dyDescent="0.2">
      <c r="H12" s="8">
        <v>1810027.18</v>
      </c>
    </row>
    <row r="13" spans="1:17" x14ac:dyDescent="0.2">
      <c r="A13" t="s">
        <v>5</v>
      </c>
      <c r="B13">
        <v>1179302.8899999999</v>
      </c>
      <c r="D13" t="s">
        <v>5</v>
      </c>
      <c r="E13">
        <v>738600.46</v>
      </c>
      <c r="K13" s="4"/>
    </row>
    <row r="14" spans="1:17" x14ac:dyDescent="0.2">
      <c r="B14">
        <v>1163775.18</v>
      </c>
      <c r="E14">
        <v>676279.37</v>
      </c>
      <c r="G14" t="s">
        <v>5</v>
      </c>
      <c r="H14">
        <v>1398644.44</v>
      </c>
      <c r="Q14" s="8"/>
    </row>
    <row r="15" spans="1:17" x14ac:dyDescent="0.2">
      <c r="B15" s="4"/>
      <c r="E15">
        <v>688678.37</v>
      </c>
      <c r="H15">
        <v>1388211.27</v>
      </c>
      <c r="Q15" s="8"/>
    </row>
    <row r="16" spans="1:17" x14ac:dyDescent="0.2">
      <c r="A16" s="7" t="s">
        <v>89</v>
      </c>
      <c r="B16">
        <v>1281630.4466666665</v>
      </c>
    </row>
    <row r="17" spans="1:8" x14ac:dyDescent="0.2">
      <c r="A17" s="7" t="s">
        <v>90</v>
      </c>
      <c r="B17">
        <v>99175.040861151749</v>
      </c>
      <c r="D17" t="s">
        <v>6</v>
      </c>
      <c r="E17">
        <v>642588.65</v>
      </c>
      <c r="G17" t="s">
        <v>6</v>
      </c>
      <c r="H17" s="8">
        <v>1264581.49</v>
      </c>
    </row>
    <row r="18" spans="1:8" x14ac:dyDescent="0.2">
      <c r="A18" s="7" t="s">
        <v>92</v>
      </c>
      <c r="B18">
        <v>6</v>
      </c>
      <c r="E18">
        <v>707975.1</v>
      </c>
      <c r="H18" s="8">
        <v>1268550.8700000001</v>
      </c>
    </row>
    <row r="19" spans="1:8" x14ac:dyDescent="0.2">
      <c r="E19">
        <v>778870.09</v>
      </c>
    </row>
    <row r="20" spans="1:8" x14ac:dyDescent="0.2">
      <c r="G20" s="7" t="s">
        <v>89</v>
      </c>
      <c r="H20">
        <v>1525898.2222222222</v>
      </c>
    </row>
    <row r="21" spans="1:8" x14ac:dyDescent="0.2">
      <c r="D21" t="s">
        <v>7</v>
      </c>
      <c r="E21">
        <v>631442.27</v>
      </c>
      <c r="G21" s="7" t="s">
        <v>90</v>
      </c>
      <c r="H21">
        <v>208129.22895180824</v>
      </c>
    </row>
    <row r="22" spans="1:8" x14ac:dyDescent="0.2">
      <c r="E22">
        <v>589297.06999999995</v>
      </c>
      <c r="G22" s="7" t="s">
        <v>92</v>
      </c>
      <c r="H22">
        <v>9</v>
      </c>
    </row>
    <row r="23" spans="1:8" x14ac:dyDescent="0.2">
      <c r="E23">
        <v>695729.92</v>
      </c>
    </row>
    <row r="25" spans="1:8" x14ac:dyDescent="0.2">
      <c r="D25" t="s">
        <v>8</v>
      </c>
      <c r="E25">
        <v>845621.26</v>
      </c>
    </row>
    <row r="26" spans="1:8" x14ac:dyDescent="0.2">
      <c r="E26">
        <v>888699.83</v>
      </c>
    </row>
    <row r="27" spans="1:8" x14ac:dyDescent="0.2">
      <c r="E27">
        <v>804595.53</v>
      </c>
    </row>
    <row r="29" spans="1:8" x14ac:dyDescent="0.2">
      <c r="D29" t="s">
        <v>9</v>
      </c>
      <c r="E29">
        <v>796340.58</v>
      </c>
    </row>
    <row r="31" spans="1:8" x14ac:dyDescent="0.2">
      <c r="D31" t="s">
        <v>10</v>
      </c>
      <c r="E31">
        <v>807638.22</v>
      </c>
    </row>
    <row r="32" spans="1:8" x14ac:dyDescent="0.2">
      <c r="E32">
        <v>757424.9</v>
      </c>
    </row>
    <row r="33" spans="4:5" x14ac:dyDescent="0.2">
      <c r="E33">
        <v>775093.91</v>
      </c>
    </row>
    <row r="35" spans="4:5" x14ac:dyDescent="0.2">
      <c r="D35" t="s">
        <v>11</v>
      </c>
      <c r="E35">
        <v>818257.96</v>
      </c>
    </row>
    <row r="36" spans="4:5" x14ac:dyDescent="0.2">
      <c r="E36">
        <v>798259.31</v>
      </c>
    </row>
    <row r="38" spans="4:5" x14ac:dyDescent="0.2">
      <c r="D38" s="7" t="s">
        <v>89</v>
      </c>
      <c r="E38">
        <v>741759.00363636366</v>
      </c>
    </row>
    <row r="39" spans="4:5" x14ac:dyDescent="0.2">
      <c r="D39" s="7" t="s">
        <v>90</v>
      </c>
      <c r="E39">
        <v>75026.117727060293</v>
      </c>
    </row>
    <row r="40" spans="4:5" x14ac:dyDescent="0.2">
      <c r="D40" s="7" t="s">
        <v>92</v>
      </c>
      <c r="E40">
        <v>22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44CF-445D-2643-8860-532832AC51C4}">
  <sheetPr>
    <tabColor rgb="FF3E8841"/>
  </sheetPr>
  <dimension ref="A1:P44"/>
  <sheetViews>
    <sheetView topLeftCell="C16" zoomScaleNormal="100" workbookViewId="0">
      <selection activeCell="M8" sqref="M8:P9"/>
    </sheetView>
  </sheetViews>
  <sheetFormatPr baseColWidth="10" defaultRowHeight="16" x14ac:dyDescent="0.2"/>
  <cols>
    <col min="2" max="2" width="17.5" bestFit="1" customWidth="1"/>
    <col min="3" max="3" width="27.5" customWidth="1"/>
    <col min="4" max="4" width="33.33203125" customWidth="1"/>
    <col min="7" max="11" width="14" customWidth="1"/>
  </cols>
  <sheetData>
    <row r="1" spans="1:16" x14ac:dyDescent="0.2">
      <c r="A1" s="2" t="s">
        <v>24</v>
      </c>
      <c r="B1" s="3"/>
      <c r="C1" s="3"/>
    </row>
    <row r="3" spans="1:16" x14ac:dyDescent="0.2">
      <c r="A3" s="1" t="s">
        <v>124</v>
      </c>
      <c r="G3" s="9" t="s">
        <v>121</v>
      </c>
    </row>
    <row r="4" spans="1:16" x14ac:dyDescent="0.2">
      <c r="A4" s="1" t="s">
        <v>21</v>
      </c>
      <c r="B4" s="1"/>
      <c r="C4" s="1"/>
    </row>
    <row r="5" spans="1:16" x14ac:dyDescent="0.2">
      <c r="A5" s="1" t="s">
        <v>19</v>
      </c>
      <c r="B5" s="1" t="s">
        <v>25</v>
      </c>
      <c r="C5" s="1" t="s">
        <v>135</v>
      </c>
      <c r="D5" s="1" t="s">
        <v>134</v>
      </c>
    </row>
    <row r="6" spans="1:16" x14ac:dyDescent="0.2">
      <c r="A6" t="s">
        <v>17</v>
      </c>
      <c r="B6">
        <v>16915.420999999998</v>
      </c>
      <c r="C6">
        <v>12167.013995077217</v>
      </c>
      <c r="D6" s="11">
        <v>12167.013995077201</v>
      </c>
      <c r="H6" s="9" t="s">
        <v>17</v>
      </c>
      <c r="I6" s="9" t="s">
        <v>18</v>
      </c>
      <c r="J6" s="9" t="s">
        <v>15</v>
      </c>
      <c r="K6" s="9" t="s">
        <v>16</v>
      </c>
    </row>
    <row r="7" spans="1:16" x14ac:dyDescent="0.2">
      <c r="A7" t="s">
        <v>18</v>
      </c>
      <c r="B7">
        <v>8239.6020000000008</v>
      </c>
      <c r="C7">
        <v>7420.2182386650102</v>
      </c>
      <c r="D7" s="11">
        <v>7420.2182386650129</v>
      </c>
    </row>
    <row r="8" spans="1:16" x14ac:dyDescent="0.2">
      <c r="A8" t="s">
        <v>15</v>
      </c>
      <c r="B8">
        <v>20291.835999999999</v>
      </c>
      <c r="C8">
        <v>20291.835999999999</v>
      </c>
      <c r="D8" s="11">
        <v>20291.835999999999</v>
      </c>
      <c r="G8" s="9" t="s">
        <v>89</v>
      </c>
      <c r="H8">
        <v>12167.013995077201</v>
      </c>
      <c r="I8">
        <v>6903.7810542563211</v>
      </c>
      <c r="J8">
        <v>20291.835999999999</v>
      </c>
      <c r="K8">
        <v>9320.7059971080726</v>
      </c>
      <c r="M8">
        <v>16705.418612062833</v>
      </c>
      <c r="N8">
        <f>AVERAGE(H8:J8)</f>
        <v>13120.877016444507</v>
      </c>
      <c r="O8">
        <v>20291.835999999999</v>
      </c>
      <c r="P8">
        <v>10314.545575956019</v>
      </c>
    </row>
    <row r="9" spans="1:16" x14ac:dyDescent="0.2">
      <c r="A9" t="s">
        <v>16</v>
      </c>
      <c r="B9">
        <v>7866.8649999999998</v>
      </c>
      <c r="C9">
        <v>7818.4017984536631</v>
      </c>
      <c r="D9" s="11">
        <v>7818.4017984536631</v>
      </c>
      <c r="G9" s="9" t="s">
        <v>90</v>
      </c>
      <c r="H9">
        <v>0</v>
      </c>
      <c r="I9">
        <v>1656.9919080833029</v>
      </c>
      <c r="J9">
        <v>0</v>
      </c>
      <c r="K9">
        <v>3957.4179268254657</v>
      </c>
      <c r="M9">
        <v>0</v>
      </c>
      <c r="N9">
        <f>STDEV(H8:J8)</f>
        <v>6744.8050235134269</v>
      </c>
      <c r="O9">
        <v>0</v>
      </c>
      <c r="P9">
        <v>3761.0051657418644</v>
      </c>
    </row>
    <row r="10" spans="1:16" x14ac:dyDescent="0.2">
      <c r="D10" s="11"/>
      <c r="G10" s="9" t="s">
        <v>92</v>
      </c>
      <c r="H10">
        <v>3</v>
      </c>
      <c r="I10">
        <v>3</v>
      </c>
      <c r="J10">
        <v>3</v>
      </c>
      <c r="K10">
        <v>3</v>
      </c>
    </row>
    <row r="11" spans="1:16" x14ac:dyDescent="0.2">
      <c r="B11" s="1" t="s">
        <v>20</v>
      </c>
      <c r="C11" s="1" t="s">
        <v>86</v>
      </c>
      <c r="D11" s="11"/>
    </row>
    <row r="12" spans="1:16" x14ac:dyDescent="0.2">
      <c r="A12" s="5" t="s">
        <v>17</v>
      </c>
      <c r="B12">
        <v>19725.844000000001</v>
      </c>
      <c r="C12">
        <v>1.3902688865849904</v>
      </c>
      <c r="D12" s="11"/>
    </row>
    <row r="13" spans="1:16" x14ac:dyDescent="0.2">
      <c r="A13" s="5" t="s">
        <v>18</v>
      </c>
      <c r="B13">
        <v>15755.288</v>
      </c>
      <c r="C13">
        <v>1.1104258304783201</v>
      </c>
      <c r="D13" s="11"/>
      <c r="G13" s="9" t="s">
        <v>133</v>
      </c>
      <c r="H13" s="9" t="s">
        <v>122</v>
      </c>
      <c r="I13" t="s">
        <v>131</v>
      </c>
      <c r="J13" s="9" t="s">
        <v>123</v>
      </c>
      <c r="K13" t="s">
        <v>132</v>
      </c>
    </row>
    <row r="14" spans="1:16" x14ac:dyDescent="0.2">
      <c r="A14" s="5" t="s">
        <v>15</v>
      </c>
      <c r="B14">
        <v>14188.51</v>
      </c>
      <c r="C14">
        <v>1</v>
      </c>
      <c r="D14" s="11"/>
    </row>
    <row r="15" spans="1:16" x14ac:dyDescent="0.2">
      <c r="A15" s="5" t="s">
        <v>16</v>
      </c>
      <c r="B15">
        <v>14276.459000000001</v>
      </c>
      <c r="C15">
        <v>1.0061986071828544</v>
      </c>
      <c r="D15" s="11"/>
    </row>
    <row r="16" spans="1:16" x14ac:dyDescent="0.2">
      <c r="D16" s="11"/>
    </row>
    <row r="17" spans="1:7" x14ac:dyDescent="0.2">
      <c r="D17" s="11"/>
    </row>
    <row r="18" spans="1:7" x14ac:dyDescent="0.2">
      <c r="A18" s="1" t="s">
        <v>22</v>
      </c>
      <c r="D18" s="11"/>
      <c r="G18" s="9" t="s">
        <v>87</v>
      </c>
    </row>
    <row r="19" spans="1:7" x14ac:dyDescent="0.2">
      <c r="A19" s="7" t="s">
        <v>19</v>
      </c>
      <c r="B19" s="7" t="s">
        <v>25</v>
      </c>
      <c r="C19" s="1" t="s">
        <v>135</v>
      </c>
      <c r="D19" s="11"/>
    </row>
    <row r="20" spans="1:7" x14ac:dyDescent="0.2">
      <c r="A20" t="s">
        <v>17</v>
      </c>
      <c r="B20">
        <v>14096.184166666666</v>
      </c>
      <c r="C20">
        <v>12213.74739734073</v>
      </c>
      <c r="D20" s="11">
        <v>12167.013995077201</v>
      </c>
    </row>
    <row r="21" spans="1:7" x14ac:dyDescent="0.2">
      <c r="A21" t="s">
        <v>18</v>
      </c>
      <c r="B21">
        <v>6338.1553846153847</v>
      </c>
      <c r="C21">
        <v>5069.4687052984173</v>
      </c>
      <c r="D21" s="11">
        <v>5050.0714218472576</v>
      </c>
    </row>
    <row r="22" spans="1:7" x14ac:dyDescent="0.2">
      <c r="A22" s="5" t="s">
        <v>15</v>
      </c>
      <c r="B22" s="28">
        <v>15998.157999999999</v>
      </c>
      <c r="C22">
        <v>11648.9716720507</v>
      </c>
      <c r="D22" s="11">
        <v>20291.835999999999</v>
      </c>
    </row>
    <row r="23" spans="1:7" x14ac:dyDescent="0.2">
      <c r="A23" s="5" t="s">
        <v>16</v>
      </c>
      <c r="B23" s="28">
        <v>7927.53</v>
      </c>
      <c r="C23">
        <v>7927.53</v>
      </c>
      <c r="D23" s="11">
        <v>13809.299496455964</v>
      </c>
    </row>
    <row r="24" spans="1:7" x14ac:dyDescent="0.2">
      <c r="D24" s="11"/>
    </row>
    <row r="25" spans="1:7" x14ac:dyDescent="0.2">
      <c r="D25" s="11"/>
    </row>
    <row r="26" spans="1:7" x14ac:dyDescent="0.2">
      <c r="B26" s="1" t="s">
        <v>20</v>
      </c>
      <c r="C26" s="1" t="s">
        <v>86</v>
      </c>
      <c r="D26" s="11"/>
    </row>
    <row r="27" spans="1:7" x14ac:dyDescent="0.2">
      <c r="A27" t="s">
        <v>17</v>
      </c>
      <c r="B27">
        <v>9089.8885714286007</v>
      </c>
      <c r="C27">
        <v>1.1541244229216492</v>
      </c>
      <c r="D27" s="11"/>
    </row>
    <row r="28" spans="1:7" x14ac:dyDescent="0.2">
      <c r="A28" t="s">
        <v>18</v>
      </c>
      <c r="B28">
        <v>9847.0550000000003</v>
      </c>
      <c r="C28" s="28">
        <v>1.2502602842761381</v>
      </c>
      <c r="D28" s="11"/>
    </row>
    <row r="29" spans="1:7" x14ac:dyDescent="0.2">
      <c r="A29" s="5" t="s">
        <v>15</v>
      </c>
      <c r="B29" s="28">
        <v>10816.539000000001</v>
      </c>
      <c r="C29">
        <v>1.3733536702114424</v>
      </c>
      <c r="D29" s="11"/>
    </row>
    <row r="30" spans="1:7" x14ac:dyDescent="0.2">
      <c r="A30" s="5" t="s">
        <v>16</v>
      </c>
      <c r="B30" s="28">
        <v>7876.0039999999999</v>
      </c>
      <c r="C30">
        <v>1</v>
      </c>
      <c r="D30" s="11"/>
    </row>
    <row r="31" spans="1:7" x14ac:dyDescent="0.2">
      <c r="B31" s="28"/>
      <c r="D31" s="11"/>
    </row>
    <row r="32" spans="1:7" x14ac:dyDescent="0.2">
      <c r="D32" s="11"/>
    </row>
    <row r="33" spans="1:4" x14ac:dyDescent="0.2">
      <c r="A33" s="1" t="s">
        <v>23</v>
      </c>
      <c r="D33" s="11"/>
    </row>
    <row r="34" spans="1:4" x14ac:dyDescent="0.2">
      <c r="A34" s="7" t="s">
        <v>19</v>
      </c>
      <c r="B34" s="7" t="s">
        <v>25</v>
      </c>
      <c r="C34" s="1" t="s">
        <v>135</v>
      </c>
      <c r="D34" s="11"/>
    </row>
    <row r="35" spans="1:4" x14ac:dyDescent="0.2">
      <c r="A35" t="s">
        <v>17</v>
      </c>
      <c r="B35">
        <v>15505.802583333299</v>
      </c>
      <c r="C35">
        <v>10893.516477038764</v>
      </c>
      <c r="D35" s="11">
        <v>12167.013995077201</v>
      </c>
    </row>
    <row r="36" spans="1:4" x14ac:dyDescent="0.2">
      <c r="A36" t="s">
        <v>18</v>
      </c>
      <c r="B36">
        <v>7605.7864615384615</v>
      </c>
      <c r="C36">
        <v>7378.4785775140972</v>
      </c>
      <c r="D36" s="11">
        <v>8241.0535022566964</v>
      </c>
    </row>
    <row r="37" spans="1:4" x14ac:dyDescent="0.2">
      <c r="A37" s="5" t="s">
        <v>15</v>
      </c>
      <c r="B37" s="29">
        <v>14533.25</v>
      </c>
      <c r="C37">
        <v>13275.049161349385</v>
      </c>
      <c r="D37" s="11">
        <v>20291.835999999999</v>
      </c>
    </row>
    <row r="38" spans="1:4" x14ac:dyDescent="0.2">
      <c r="A38" t="s">
        <v>16</v>
      </c>
      <c r="B38" s="29">
        <v>4144.0159999999996</v>
      </c>
      <c r="C38">
        <v>4144.0159999999996</v>
      </c>
      <c r="D38" s="11">
        <v>6334.4166964145861</v>
      </c>
    </row>
    <row r="39" spans="1:4" x14ac:dyDescent="0.2">
      <c r="D39" s="11"/>
    </row>
    <row r="40" spans="1:4" x14ac:dyDescent="0.2">
      <c r="B40" s="1" t="s">
        <v>20</v>
      </c>
      <c r="C40" s="1" t="s">
        <v>86</v>
      </c>
      <c r="D40" s="11"/>
    </row>
    <row r="41" spans="1:4" x14ac:dyDescent="0.2">
      <c r="A41" t="s">
        <v>17</v>
      </c>
      <c r="B41">
        <v>16316.855142857101</v>
      </c>
      <c r="C41">
        <v>1.4233973589718492</v>
      </c>
      <c r="D41" s="11"/>
    </row>
    <row r="42" spans="1:4" x14ac:dyDescent="0.2">
      <c r="A42" t="s">
        <v>18</v>
      </c>
      <c r="B42">
        <v>11816.466</v>
      </c>
      <c r="C42">
        <v>1.0308068772764463</v>
      </c>
      <c r="D42" s="11"/>
    </row>
    <row r="43" spans="1:4" x14ac:dyDescent="0.2">
      <c r="A43" s="5" t="s">
        <v>15</v>
      </c>
      <c r="B43" s="29">
        <v>12549.803</v>
      </c>
      <c r="C43">
        <v>1.094779373195385</v>
      </c>
      <c r="D43" s="11"/>
    </row>
    <row r="44" spans="1:4" x14ac:dyDescent="0.2">
      <c r="A44" s="5" t="s">
        <v>16</v>
      </c>
      <c r="B44" s="29">
        <v>11463.316999999999</v>
      </c>
      <c r="C44">
        <v>1</v>
      </c>
      <c r="D44" s="11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E8841"/>
  </sheetPr>
  <dimension ref="A1:H17"/>
  <sheetViews>
    <sheetView zoomScaleNormal="100" workbookViewId="0">
      <selection activeCell="E1" sqref="E1"/>
    </sheetView>
  </sheetViews>
  <sheetFormatPr baseColWidth="10" defaultRowHeight="16" x14ac:dyDescent="0.2"/>
  <cols>
    <col min="2" max="2" width="15.83203125" customWidth="1"/>
    <col min="4" max="4" width="10.83203125" customWidth="1"/>
    <col min="5" max="5" width="15.6640625" customWidth="1"/>
    <col min="8" max="8" width="15.83203125" customWidth="1"/>
  </cols>
  <sheetData>
    <row r="1" spans="1:8" x14ac:dyDescent="0.2">
      <c r="A1" s="2" t="s">
        <v>96</v>
      </c>
      <c r="B1" s="3"/>
      <c r="C1" s="3"/>
      <c r="D1" s="3"/>
      <c r="E1" s="3"/>
    </row>
    <row r="3" spans="1:8" x14ac:dyDescent="0.2">
      <c r="A3" s="1" t="s">
        <v>91</v>
      </c>
    </row>
    <row r="5" spans="1:8" x14ac:dyDescent="0.2">
      <c r="B5" s="1" t="s">
        <v>0</v>
      </c>
      <c r="E5" s="6" t="s">
        <v>27</v>
      </c>
      <c r="H5" s="6" t="s">
        <v>28</v>
      </c>
    </row>
    <row r="6" spans="1:8" x14ac:dyDescent="0.2">
      <c r="A6" t="s">
        <v>3</v>
      </c>
      <c r="B6" s="5">
        <v>297.36799999999999</v>
      </c>
      <c r="D6" t="s">
        <v>3</v>
      </c>
      <c r="E6">
        <v>327.358</v>
      </c>
      <c r="G6" t="s">
        <v>3</v>
      </c>
      <c r="H6">
        <v>340.05599999999998</v>
      </c>
    </row>
    <row r="7" spans="1:8" x14ac:dyDescent="0.2">
      <c r="A7" t="s">
        <v>26</v>
      </c>
      <c r="B7" s="5">
        <v>263.11500000000001</v>
      </c>
      <c r="D7" t="s">
        <v>26</v>
      </c>
      <c r="E7">
        <v>296.30399999999997</v>
      </c>
      <c r="G7" t="s">
        <v>26</v>
      </c>
      <c r="H7">
        <v>314.529</v>
      </c>
    </row>
    <row r="8" spans="1:8" x14ac:dyDescent="0.2">
      <c r="A8" t="s">
        <v>5</v>
      </c>
      <c r="B8" s="5">
        <v>271.76100000000002</v>
      </c>
      <c r="D8" t="s">
        <v>5</v>
      </c>
      <c r="E8">
        <v>294.13</v>
      </c>
      <c r="G8" t="s">
        <v>5</v>
      </c>
      <c r="H8">
        <v>340.30799999999999</v>
      </c>
    </row>
    <row r="9" spans="1:8" x14ac:dyDescent="0.2">
      <c r="A9" t="s">
        <v>6</v>
      </c>
      <c r="B9" s="5">
        <v>275.90899999999999</v>
      </c>
      <c r="D9" t="s">
        <v>6</v>
      </c>
      <c r="E9">
        <v>301.084</v>
      </c>
      <c r="G9" t="s">
        <v>6</v>
      </c>
      <c r="H9">
        <v>340.03100000000001</v>
      </c>
    </row>
    <row r="10" spans="1:8" x14ac:dyDescent="0.2">
      <c r="D10" t="s">
        <v>7</v>
      </c>
      <c r="E10">
        <v>316.87200000000001</v>
      </c>
      <c r="G10" t="s">
        <v>7</v>
      </c>
      <c r="H10">
        <v>424.05200000000002</v>
      </c>
    </row>
    <row r="11" spans="1:8" x14ac:dyDescent="0.2">
      <c r="A11" s="9" t="s">
        <v>89</v>
      </c>
      <c r="B11">
        <f>AVERAGE(B6:B9)</f>
        <v>277.03824999999995</v>
      </c>
      <c r="G11" t="s">
        <v>8</v>
      </c>
      <c r="H11">
        <v>415.363</v>
      </c>
    </row>
    <row r="12" spans="1:8" x14ac:dyDescent="0.2">
      <c r="A12" s="9" t="s">
        <v>90</v>
      </c>
      <c r="B12">
        <f>STDEV(B6:B9)</f>
        <v>14.563426780237304</v>
      </c>
      <c r="D12" s="9" t="s">
        <v>89</v>
      </c>
      <c r="E12">
        <f>AVERAGE(E6:E11)</f>
        <v>307.14960000000002</v>
      </c>
      <c r="G12" t="s">
        <v>9</v>
      </c>
      <c r="H12">
        <v>280.72300000000001</v>
      </c>
    </row>
    <row r="13" spans="1:8" x14ac:dyDescent="0.2">
      <c r="A13" s="9" t="s">
        <v>92</v>
      </c>
      <c r="B13">
        <v>4</v>
      </c>
      <c r="D13" s="9" t="s">
        <v>90</v>
      </c>
      <c r="E13">
        <f>STDEV(E6:E10)</f>
        <v>14.377352148431235</v>
      </c>
      <c r="G13" t="s">
        <v>10</v>
      </c>
      <c r="H13">
        <v>403.01600000000002</v>
      </c>
    </row>
    <row r="14" spans="1:8" x14ac:dyDescent="0.2">
      <c r="D14" s="9" t="s">
        <v>92</v>
      </c>
      <c r="E14">
        <v>5</v>
      </c>
    </row>
    <row r="15" spans="1:8" x14ac:dyDescent="0.2">
      <c r="G15" s="9" t="s">
        <v>89</v>
      </c>
      <c r="H15">
        <f>AVERAGE(H6:H13)</f>
        <v>357.25975</v>
      </c>
    </row>
    <row r="16" spans="1:8" x14ac:dyDescent="0.2">
      <c r="G16" s="9" t="s">
        <v>90</v>
      </c>
      <c r="H16">
        <f>STDEV(H6:H13)</f>
        <v>51.401470934344744</v>
      </c>
    </row>
    <row r="17" spans="7:8" x14ac:dyDescent="0.2">
      <c r="G17" s="9" t="s">
        <v>92</v>
      </c>
      <c r="H17">
        <v>8</v>
      </c>
    </row>
  </sheetData>
  <phoneticPr fontId="11" type="noConversion"/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E8841"/>
  </sheetPr>
  <dimension ref="A1:N39"/>
  <sheetViews>
    <sheetView zoomScaleNormal="100" workbookViewId="0">
      <selection activeCell="H34" sqref="H34"/>
    </sheetView>
  </sheetViews>
  <sheetFormatPr baseColWidth="10" defaultRowHeight="16" x14ac:dyDescent="0.2"/>
  <cols>
    <col min="8" max="8" width="17.5" bestFit="1" customWidth="1"/>
    <col min="10" max="10" width="9.5" bestFit="1" customWidth="1"/>
    <col min="11" max="11" width="27.6640625" bestFit="1" customWidth="1"/>
    <col min="13" max="13" width="9.5" bestFit="1" customWidth="1"/>
    <col min="14" max="14" width="27.5" bestFit="1" customWidth="1"/>
  </cols>
  <sheetData>
    <row r="1" spans="1:14" x14ac:dyDescent="0.2">
      <c r="A1" s="2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4" spans="1:14" x14ac:dyDescent="0.2">
      <c r="A4" s="1" t="s">
        <v>93</v>
      </c>
    </row>
    <row r="6" spans="1:14" x14ac:dyDescent="0.2">
      <c r="B6" s="6" t="s">
        <v>29</v>
      </c>
      <c r="E6" s="6" t="s">
        <v>13</v>
      </c>
      <c r="H6" s="6" t="s">
        <v>74</v>
      </c>
      <c r="K6" s="6" t="s">
        <v>68</v>
      </c>
      <c r="N6" s="6" t="s">
        <v>75</v>
      </c>
    </row>
    <row r="7" spans="1:14" x14ac:dyDescent="0.2">
      <c r="A7" t="s">
        <v>3</v>
      </c>
      <c r="B7">
        <v>1147781.8400000001</v>
      </c>
      <c r="D7" t="s">
        <v>3</v>
      </c>
      <c r="E7">
        <v>1359951.98</v>
      </c>
      <c r="G7" t="s">
        <v>3</v>
      </c>
      <c r="H7">
        <v>1466778.8</v>
      </c>
      <c r="J7" t="s">
        <v>3</v>
      </c>
      <c r="K7">
        <v>1768003.08</v>
      </c>
      <c r="M7" t="s">
        <v>3</v>
      </c>
      <c r="N7">
        <v>1153988.46</v>
      </c>
    </row>
    <row r="8" spans="1:14" x14ac:dyDescent="0.2">
      <c r="B8">
        <v>1201135.76</v>
      </c>
      <c r="H8">
        <v>1427328.82</v>
      </c>
      <c r="K8">
        <v>1519872.47</v>
      </c>
    </row>
    <row r="9" spans="1:14" x14ac:dyDescent="0.2">
      <c r="D9" t="s">
        <v>26</v>
      </c>
      <c r="E9">
        <v>1646088.35</v>
      </c>
      <c r="H9">
        <v>1345850.79</v>
      </c>
      <c r="K9">
        <v>1517767.78</v>
      </c>
      <c r="M9" t="s">
        <v>26</v>
      </c>
      <c r="N9">
        <v>1011891.88</v>
      </c>
    </row>
    <row r="10" spans="1:14" x14ac:dyDescent="0.2">
      <c r="A10" t="s">
        <v>26</v>
      </c>
      <c r="B10">
        <v>1349515.23</v>
      </c>
      <c r="E10">
        <v>1455934.2</v>
      </c>
      <c r="N10">
        <v>1138534.3999999999</v>
      </c>
    </row>
    <row r="11" spans="1:14" x14ac:dyDescent="0.2">
      <c r="G11" t="s">
        <v>26</v>
      </c>
      <c r="H11">
        <v>1484906.59</v>
      </c>
      <c r="J11" t="s">
        <v>26</v>
      </c>
      <c r="K11">
        <v>1906012.98</v>
      </c>
      <c r="N11">
        <v>927212.41</v>
      </c>
    </row>
    <row r="12" spans="1:14" x14ac:dyDescent="0.2">
      <c r="A12" t="s">
        <v>5</v>
      </c>
      <c r="B12">
        <v>1436521.22</v>
      </c>
      <c r="D12" t="s">
        <v>5</v>
      </c>
      <c r="E12">
        <v>2056295.73</v>
      </c>
      <c r="H12">
        <v>1427656.03</v>
      </c>
      <c r="K12">
        <v>2001678.39</v>
      </c>
      <c r="N12">
        <v>1100590.75</v>
      </c>
    </row>
    <row r="13" spans="1:14" x14ac:dyDescent="0.2">
      <c r="B13">
        <v>1303820.82</v>
      </c>
      <c r="E13">
        <v>2138324.4500000002</v>
      </c>
      <c r="K13" s="4"/>
    </row>
    <row r="14" spans="1:14" x14ac:dyDescent="0.2">
      <c r="G14" s="9" t="s">
        <v>89</v>
      </c>
      <c r="H14">
        <v>1430504.206</v>
      </c>
      <c r="J14" t="s">
        <v>5</v>
      </c>
      <c r="K14">
        <v>1559445.99</v>
      </c>
      <c r="M14" t="s">
        <v>5</v>
      </c>
      <c r="N14">
        <v>1093821.3899999999</v>
      </c>
    </row>
    <row r="15" spans="1:14" x14ac:dyDescent="0.2">
      <c r="A15" s="9" t="s">
        <v>89</v>
      </c>
      <c r="B15">
        <f>AVERAGE(B7:B13)</f>
        <v>1287754.9739999999</v>
      </c>
      <c r="D15" s="9" t="s">
        <v>89</v>
      </c>
      <c r="E15">
        <f>AVERAGE(E7:E13)</f>
        <v>1731318.9420000003</v>
      </c>
      <c r="G15" s="9" t="s">
        <v>90</v>
      </c>
      <c r="H15">
        <v>53525.371502665264</v>
      </c>
      <c r="K15">
        <v>1556078.55</v>
      </c>
      <c r="N15">
        <v>1007502.45</v>
      </c>
    </row>
    <row r="16" spans="1:14" x14ac:dyDescent="0.2">
      <c r="A16" s="9" t="s">
        <v>90</v>
      </c>
      <c r="B16">
        <f>STDEV(B7:B13)</f>
        <v>115433.10081338616</v>
      </c>
      <c r="D16" s="9" t="s">
        <v>90</v>
      </c>
      <c r="E16">
        <f>STDEV(E7:E13)</f>
        <v>350812.56629620621</v>
      </c>
      <c r="G16" s="9" t="s">
        <v>92</v>
      </c>
      <c r="H16">
        <v>5</v>
      </c>
      <c r="K16">
        <v>1424944.1</v>
      </c>
    </row>
    <row r="17" spans="1:14" x14ac:dyDescent="0.2">
      <c r="A17" s="9" t="s">
        <v>92</v>
      </c>
      <c r="B17">
        <v>5</v>
      </c>
      <c r="D17" s="9" t="s">
        <v>92</v>
      </c>
      <c r="E17">
        <v>5</v>
      </c>
      <c r="M17" t="s">
        <v>6</v>
      </c>
      <c r="N17">
        <v>629411.06999999995</v>
      </c>
    </row>
    <row r="18" spans="1:14" x14ac:dyDescent="0.2">
      <c r="J18" t="s">
        <v>6</v>
      </c>
      <c r="K18">
        <v>1672988.01</v>
      </c>
      <c r="N18">
        <v>690129.68</v>
      </c>
    </row>
    <row r="19" spans="1:14" x14ac:dyDescent="0.2">
      <c r="K19">
        <v>1624283.14</v>
      </c>
      <c r="N19">
        <v>667499.75</v>
      </c>
    </row>
    <row r="20" spans="1:14" x14ac:dyDescent="0.2">
      <c r="K20">
        <v>1552711.42</v>
      </c>
    </row>
    <row r="21" spans="1:14" x14ac:dyDescent="0.2">
      <c r="K21">
        <v>1563550.56</v>
      </c>
      <c r="M21" t="s">
        <v>7</v>
      </c>
      <c r="N21">
        <v>848641.26</v>
      </c>
    </row>
    <row r="22" spans="1:14" x14ac:dyDescent="0.2">
      <c r="N22">
        <v>772109.45</v>
      </c>
    </row>
    <row r="23" spans="1:14" x14ac:dyDescent="0.2">
      <c r="J23" t="s">
        <v>7</v>
      </c>
      <c r="K23">
        <v>1383166.95</v>
      </c>
      <c r="N23">
        <v>764659.26</v>
      </c>
    </row>
    <row r="24" spans="1:14" x14ac:dyDescent="0.2">
      <c r="K24">
        <v>1381816.27</v>
      </c>
    </row>
    <row r="25" spans="1:14" x14ac:dyDescent="0.2">
      <c r="M25" t="s">
        <v>8</v>
      </c>
      <c r="N25">
        <v>741636.34</v>
      </c>
    </row>
    <row r="26" spans="1:14" x14ac:dyDescent="0.2">
      <c r="J26" t="s">
        <v>8</v>
      </c>
      <c r="K26">
        <v>2048218</v>
      </c>
      <c r="N26">
        <v>710062.65</v>
      </c>
    </row>
    <row r="27" spans="1:14" x14ac:dyDescent="0.2">
      <c r="N27">
        <v>813673.11</v>
      </c>
    </row>
    <row r="28" spans="1:14" x14ac:dyDescent="0.2">
      <c r="J28" t="s">
        <v>9</v>
      </c>
      <c r="K28">
        <v>1450012.95</v>
      </c>
    </row>
    <row r="29" spans="1:14" x14ac:dyDescent="0.2">
      <c r="K29">
        <v>1733239.66</v>
      </c>
      <c r="M29" s="5" t="s">
        <v>9</v>
      </c>
      <c r="N29">
        <v>752944.4</v>
      </c>
    </row>
    <row r="30" spans="1:14" x14ac:dyDescent="0.2">
      <c r="K30">
        <v>1743541.78</v>
      </c>
      <c r="N30">
        <v>591433.05000000005</v>
      </c>
    </row>
    <row r="31" spans="1:14" x14ac:dyDescent="0.2">
      <c r="K31">
        <v>1655573.62</v>
      </c>
      <c r="N31">
        <v>576072.41</v>
      </c>
    </row>
    <row r="33" spans="2:14" x14ac:dyDescent="0.2">
      <c r="J33" t="s">
        <v>10</v>
      </c>
      <c r="K33">
        <v>1514632.46</v>
      </c>
      <c r="M33" s="5" t="s">
        <v>10</v>
      </c>
      <c r="N33">
        <v>799933.53</v>
      </c>
    </row>
    <row r="34" spans="2:14" x14ac:dyDescent="0.2">
      <c r="K34">
        <v>1648918.16</v>
      </c>
      <c r="N34">
        <v>772616.93</v>
      </c>
    </row>
    <row r="35" spans="2:14" x14ac:dyDescent="0.2">
      <c r="N35">
        <v>710873.1</v>
      </c>
    </row>
    <row r="36" spans="2:14" x14ac:dyDescent="0.2">
      <c r="J36" s="9" t="s">
        <v>89</v>
      </c>
      <c r="K36">
        <v>1629831.2533333334</v>
      </c>
    </row>
    <row r="37" spans="2:14" x14ac:dyDescent="0.2">
      <c r="B37" s="6"/>
      <c r="D37" s="6"/>
      <c r="H37" s="6"/>
      <c r="J37" s="9" t="s">
        <v>90</v>
      </c>
      <c r="K37">
        <v>185815.95110378414</v>
      </c>
      <c r="M37" s="9" t="s">
        <v>89</v>
      </c>
      <c r="N37">
        <f>AVERAGE(N7:N35)</f>
        <v>830692.62409090914</v>
      </c>
    </row>
    <row r="38" spans="2:14" x14ac:dyDescent="0.2">
      <c r="J38" s="9" t="s">
        <v>92</v>
      </c>
      <c r="K38">
        <v>21</v>
      </c>
      <c r="M38" s="9" t="s">
        <v>90</v>
      </c>
      <c r="N38">
        <f>STDEV(N7:N35)</f>
        <v>179863.36202447407</v>
      </c>
    </row>
    <row r="39" spans="2:14" x14ac:dyDescent="0.2">
      <c r="M39" s="9" t="s">
        <v>92</v>
      </c>
      <c r="N39">
        <v>22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E8841"/>
  </sheetPr>
  <dimension ref="A1:J64"/>
  <sheetViews>
    <sheetView zoomScaleNormal="100" workbookViewId="0">
      <selection activeCell="A3" sqref="A3"/>
    </sheetView>
  </sheetViews>
  <sheetFormatPr baseColWidth="10" defaultRowHeight="16" x14ac:dyDescent="0.2"/>
  <sheetData>
    <row r="1" spans="1:10" x14ac:dyDescent="0.2">
      <c r="A1" s="2" t="s">
        <v>97</v>
      </c>
      <c r="B1" s="3"/>
      <c r="C1" s="3"/>
      <c r="D1" s="3"/>
      <c r="E1" s="3"/>
      <c r="F1" s="3"/>
      <c r="G1" s="3"/>
    </row>
    <row r="3" spans="1:10" x14ac:dyDescent="0.2">
      <c r="A3" s="1" t="s">
        <v>93</v>
      </c>
      <c r="G3" s="1"/>
    </row>
    <row r="4" spans="1:10" x14ac:dyDescent="0.2">
      <c r="G4" s="1"/>
    </row>
    <row r="5" spans="1:10" x14ac:dyDescent="0.2">
      <c r="B5" s="6" t="s">
        <v>42</v>
      </c>
      <c r="E5" s="6" t="s">
        <v>43</v>
      </c>
      <c r="G5" s="1"/>
      <c r="H5" s="4"/>
    </row>
    <row r="6" spans="1:10" x14ac:dyDescent="0.2">
      <c r="A6" t="s">
        <v>3</v>
      </c>
      <c r="B6" s="8">
        <v>1575536.87</v>
      </c>
      <c r="D6" t="s">
        <v>3</v>
      </c>
      <c r="E6">
        <v>828007.14</v>
      </c>
      <c r="G6" s="1"/>
      <c r="H6" s="4"/>
      <c r="J6" s="8"/>
    </row>
    <row r="7" spans="1:10" x14ac:dyDescent="0.2">
      <c r="B7" s="8">
        <v>1567135.04</v>
      </c>
      <c r="E7">
        <v>852442.13</v>
      </c>
      <c r="G7" s="1"/>
      <c r="J7" s="8"/>
    </row>
    <row r="8" spans="1:10" x14ac:dyDescent="0.2">
      <c r="G8" s="1"/>
    </row>
    <row r="9" spans="1:10" x14ac:dyDescent="0.2">
      <c r="A9" t="s">
        <v>4</v>
      </c>
      <c r="B9">
        <v>1404701.5</v>
      </c>
      <c r="D9" t="s">
        <v>4</v>
      </c>
      <c r="E9">
        <v>822947.43</v>
      </c>
    </row>
    <row r="11" spans="1:10" x14ac:dyDescent="0.2">
      <c r="A11" t="s">
        <v>5</v>
      </c>
      <c r="B11">
        <v>1346239.87</v>
      </c>
      <c r="D11" t="s">
        <v>5</v>
      </c>
      <c r="E11">
        <v>767221.01</v>
      </c>
      <c r="J11" s="8"/>
    </row>
    <row r="12" spans="1:10" x14ac:dyDescent="0.2">
      <c r="B12">
        <v>1204013.01</v>
      </c>
      <c r="E12">
        <v>784111.84</v>
      </c>
    </row>
    <row r="14" spans="1:10" x14ac:dyDescent="0.2">
      <c r="A14" t="s">
        <v>6</v>
      </c>
      <c r="B14" s="8">
        <v>1468372.88</v>
      </c>
      <c r="D14" t="s">
        <v>6</v>
      </c>
      <c r="E14">
        <v>1082308.6499999999</v>
      </c>
      <c r="G14" s="1"/>
    </row>
    <row r="15" spans="1:10" x14ac:dyDescent="0.2">
      <c r="E15">
        <v>993016.42</v>
      </c>
      <c r="G15" s="1"/>
    </row>
    <row r="16" spans="1:10" x14ac:dyDescent="0.2">
      <c r="A16" t="s">
        <v>7</v>
      </c>
      <c r="B16">
        <v>1353091.8</v>
      </c>
      <c r="E16">
        <v>945335.39</v>
      </c>
      <c r="G16" s="1"/>
    </row>
    <row r="17" spans="1:8" x14ac:dyDescent="0.2">
      <c r="B17">
        <v>1283525.01</v>
      </c>
      <c r="G17" s="1"/>
    </row>
    <row r="18" spans="1:8" x14ac:dyDescent="0.2">
      <c r="D18" t="s">
        <v>7</v>
      </c>
      <c r="E18">
        <v>705354.07</v>
      </c>
      <c r="G18" s="1"/>
      <c r="H18" s="4"/>
    </row>
    <row r="19" spans="1:8" x14ac:dyDescent="0.2">
      <c r="A19" t="s">
        <v>8</v>
      </c>
      <c r="B19">
        <v>1046684.85</v>
      </c>
      <c r="E19">
        <v>711038.82</v>
      </c>
      <c r="G19" s="1"/>
      <c r="H19" s="4"/>
    </row>
    <row r="20" spans="1:8" x14ac:dyDescent="0.2">
      <c r="B20">
        <v>1002333.37</v>
      </c>
      <c r="G20" s="1"/>
      <c r="H20" s="4"/>
    </row>
    <row r="21" spans="1:8" x14ac:dyDescent="0.2">
      <c r="D21" s="9" t="s">
        <v>89</v>
      </c>
      <c r="E21">
        <f>AVERAGE(E6:E19)</f>
        <v>849178.2899999998</v>
      </c>
      <c r="G21" s="1"/>
    </row>
    <row r="22" spans="1:8" x14ac:dyDescent="0.2">
      <c r="A22" t="s">
        <v>9</v>
      </c>
      <c r="B22">
        <v>1058348.03</v>
      </c>
      <c r="D22" s="9" t="s">
        <v>90</v>
      </c>
      <c r="E22">
        <f>STDEV(E6:E19)</f>
        <v>122995.41392865696</v>
      </c>
    </row>
    <row r="23" spans="1:8" x14ac:dyDescent="0.2">
      <c r="B23">
        <v>988045.18</v>
      </c>
      <c r="D23" s="9" t="s">
        <v>92</v>
      </c>
      <c r="E23">
        <v>10</v>
      </c>
    </row>
    <row r="24" spans="1:8" x14ac:dyDescent="0.2">
      <c r="B24">
        <v>1094548.05</v>
      </c>
    </row>
    <row r="26" spans="1:8" x14ac:dyDescent="0.2">
      <c r="A26" s="9" t="s">
        <v>89</v>
      </c>
      <c r="B26">
        <f>AVERAGE(B6:B24)</f>
        <v>1260967.3430769229</v>
      </c>
    </row>
    <row r="27" spans="1:8" x14ac:dyDescent="0.2">
      <c r="A27" s="9" t="s">
        <v>90</v>
      </c>
      <c r="B27">
        <f>STDEV(B6:B24)</f>
        <v>210540.01350344915</v>
      </c>
    </row>
    <row r="28" spans="1:8" x14ac:dyDescent="0.2">
      <c r="A28" s="9" t="s">
        <v>92</v>
      </c>
      <c r="B28">
        <v>13</v>
      </c>
    </row>
    <row r="44" spans="7:7" x14ac:dyDescent="0.2">
      <c r="G44" s="1"/>
    </row>
    <row r="64" spans="7:7" x14ac:dyDescent="0.2">
      <c r="G64" s="1"/>
    </row>
  </sheetData>
  <pageMargins left="0.75" right="0.75" top="1" bottom="1" header="0.5" footer="0.5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E8841"/>
  </sheetPr>
  <dimension ref="A1:M28"/>
  <sheetViews>
    <sheetView topLeftCell="A3" workbookViewId="0">
      <selection activeCell="G1" sqref="G1"/>
    </sheetView>
  </sheetViews>
  <sheetFormatPr baseColWidth="10" defaultRowHeight="16" x14ac:dyDescent="0.2"/>
  <sheetData>
    <row r="1" spans="1:13" x14ac:dyDescent="0.2">
      <c r="A1" s="2" t="s">
        <v>98</v>
      </c>
      <c r="B1" s="3"/>
      <c r="C1" s="3"/>
      <c r="D1" s="3"/>
      <c r="E1" s="3"/>
      <c r="F1" s="3"/>
      <c r="G1" s="3"/>
    </row>
    <row r="3" spans="1:13" x14ac:dyDescent="0.2">
      <c r="A3" s="1" t="s">
        <v>93</v>
      </c>
    </row>
    <row r="5" spans="1:13" x14ac:dyDescent="0.2">
      <c r="B5" s="6" t="s">
        <v>42</v>
      </c>
      <c r="E5" s="6" t="s">
        <v>43</v>
      </c>
      <c r="J5" s="6"/>
      <c r="M5" s="6"/>
    </row>
    <row r="6" spans="1:13" x14ac:dyDescent="0.2">
      <c r="A6" t="s">
        <v>3</v>
      </c>
      <c r="B6">
        <v>328487.05</v>
      </c>
      <c r="D6" t="s">
        <v>3</v>
      </c>
      <c r="E6">
        <v>122689.28</v>
      </c>
    </row>
    <row r="7" spans="1:13" x14ac:dyDescent="0.2">
      <c r="B7">
        <v>328850.14</v>
      </c>
      <c r="E7">
        <v>142404.26999999999</v>
      </c>
    </row>
    <row r="8" spans="1:13" x14ac:dyDescent="0.2">
      <c r="J8" s="8"/>
    </row>
    <row r="9" spans="1:13" x14ac:dyDescent="0.2">
      <c r="A9" t="s">
        <v>4</v>
      </c>
      <c r="B9" s="8">
        <v>269387.19</v>
      </c>
      <c r="D9" t="s">
        <v>4</v>
      </c>
      <c r="E9">
        <v>155279.28</v>
      </c>
      <c r="J9" s="8"/>
    </row>
    <row r="10" spans="1:13" x14ac:dyDescent="0.2">
      <c r="B10" s="8">
        <v>282111.56</v>
      </c>
    </row>
    <row r="11" spans="1:13" x14ac:dyDescent="0.2">
      <c r="D11" t="s">
        <v>5</v>
      </c>
      <c r="E11">
        <v>132978.28</v>
      </c>
    </row>
    <row r="12" spans="1:13" x14ac:dyDescent="0.2">
      <c r="A12" t="s">
        <v>5</v>
      </c>
      <c r="B12">
        <v>266890.77</v>
      </c>
      <c r="E12">
        <v>129318.13</v>
      </c>
    </row>
    <row r="14" spans="1:13" x14ac:dyDescent="0.2">
      <c r="A14" t="s">
        <v>6</v>
      </c>
      <c r="B14">
        <v>303383.59999999998</v>
      </c>
      <c r="D14" t="s">
        <v>6</v>
      </c>
      <c r="E14">
        <v>170518.02</v>
      </c>
    </row>
    <row r="15" spans="1:13" x14ac:dyDescent="0.2">
      <c r="B15">
        <v>273040.89</v>
      </c>
      <c r="E15">
        <v>160921.04</v>
      </c>
      <c r="J15" s="8"/>
    </row>
    <row r="16" spans="1:13" x14ac:dyDescent="0.2">
      <c r="E16">
        <v>158457.24</v>
      </c>
    </row>
    <row r="17" spans="1:5" x14ac:dyDescent="0.2">
      <c r="A17" t="s">
        <v>7</v>
      </c>
      <c r="B17">
        <v>290632</v>
      </c>
    </row>
    <row r="18" spans="1:5" x14ac:dyDescent="0.2">
      <c r="B18">
        <v>255783.22</v>
      </c>
      <c r="D18" t="s">
        <v>7</v>
      </c>
      <c r="E18">
        <v>134277.92000000001</v>
      </c>
    </row>
    <row r="19" spans="1:5" x14ac:dyDescent="0.2">
      <c r="E19">
        <v>122889.43</v>
      </c>
    </row>
    <row r="20" spans="1:5" x14ac:dyDescent="0.2">
      <c r="A20" t="s">
        <v>8</v>
      </c>
      <c r="B20" s="8">
        <v>247372.86</v>
      </c>
    </row>
    <row r="21" spans="1:5" x14ac:dyDescent="0.2">
      <c r="D21" s="9" t="s">
        <v>89</v>
      </c>
      <c r="E21">
        <v>142973.28899999999</v>
      </c>
    </row>
    <row r="22" spans="1:5" x14ac:dyDescent="0.2">
      <c r="D22" s="9" t="s">
        <v>90</v>
      </c>
      <c r="E22">
        <v>17156.545026512325</v>
      </c>
    </row>
    <row r="23" spans="1:5" x14ac:dyDescent="0.2">
      <c r="A23" t="s">
        <v>9</v>
      </c>
      <c r="B23">
        <v>251483.72</v>
      </c>
      <c r="D23" s="9" t="s">
        <v>92</v>
      </c>
      <c r="E23">
        <v>10</v>
      </c>
    </row>
    <row r="24" spans="1:5" x14ac:dyDescent="0.2">
      <c r="B24">
        <v>239381.81</v>
      </c>
    </row>
    <row r="26" spans="1:5" x14ac:dyDescent="0.2">
      <c r="A26" s="9" t="s">
        <v>89</v>
      </c>
      <c r="B26">
        <v>278067.06750000006</v>
      </c>
    </row>
    <row r="27" spans="1:5" x14ac:dyDescent="0.2">
      <c r="A27" s="9" t="s">
        <v>90</v>
      </c>
      <c r="B27">
        <v>29853.730479645485</v>
      </c>
    </row>
    <row r="28" spans="1:5" x14ac:dyDescent="0.2">
      <c r="A28" s="9" t="s">
        <v>92</v>
      </c>
      <c r="B28">
        <v>12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E8841"/>
  </sheetPr>
  <dimension ref="A1:H43"/>
  <sheetViews>
    <sheetView topLeftCell="A11" zoomScaleNormal="100" workbookViewId="0">
      <selection activeCell="A31" sqref="A31:A33"/>
    </sheetView>
  </sheetViews>
  <sheetFormatPr baseColWidth="10" defaultRowHeight="16" x14ac:dyDescent="0.2"/>
  <cols>
    <col min="2" max="2" width="17.5" bestFit="1" customWidth="1"/>
    <col min="5" max="5" width="27.6640625" bestFit="1" customWidth="1"/>
    <col min="8" max="8" width="27.5" bestFit="1" customWidth="1"/>
  </cols>
  <sheetData>
    <row r="1" spans="1:8" x14ac:dyDescent="0.2">
      <c r="A1" s="2" t="s">
        <v>76</v>
      </c>
      <c r="B1" s="3"/>
      <c r="C1" s="3"/>
      <c r="D1" s="3"/>
      <c r="E1" s="3"/>
      <c r="F1" s="3"/>
      <c r="G1" s="3"/>
      <c r="H1" s="3"/>
    </row>
    <row r="3" spans="1:8" x14ac:dyDescent="0.2">
      <c r="A3" s="1" t="s">
        <v>91</v>
      </c>
    </row>
    <row r="5" spans="1:8" x14ac:dyDescent="0.2">
      <c r="B5" s="6" t="s">
        <v>77</v>
      </c>
      <c r="E5" s="6" t="s">
        <v>68</v>
      </c>
      <c r="H5" s="6" t="s">
        <v>75</v>
      </c>
    </row>
    <row r="6" spans="1:8" x14ac:dyDescent="0.2">
      <c r="A6" t="s">
        <v>3</v>
      </c>
      <c r="B6">
        <v>288.17</v>
      </c>
      <c r="D6" s="5" t="s">
        <v>3</v>
      </c>
      <c r="E6">
        <v>303.17</v>
      </c>
      <c r="G6" s="5" t="s">
        <v>3</v>
      </c>
      <c r="H6">
        <v>287.76</v>
      </c>
    </row>
    <row r="7" spans="1:8" x14ac:dyDescent="0.2">
      <c r="A7" t="s">
        <v>26</v>
      </c>
      <c r="B7">
        <v>295.95</v>
      </c>
      <c r="D7" s="5" t="s">
        <v>26</v>
      </c>
      <c r="E7">
        <v>304.10000000000002</v>
      </c>
      <c r="G7" s="5" t="s">
        <v>26</v>
      </c>
      <c r="H7">
        <v>290.07</v>
      </c>
    </row>
    <row r="8" spans="1:8" x14ac:dyDescent="0.2">
      <c r="A8" t="s">
        <v>5</v>
      </c>
      <c r="B8">
        <v>297.23</v>
      </c>
      <c r="D8" s="5" t="s">
        <v>5</v>
      </c>
      <c r="E8">
        <v>309.98</v>
      </c>
      <c r="G8" s="5" t="s">
        <v>5</v>
      </c>
      <c r="H8">
        <v>290.24</v>
      </c>
    </row>
    <row r="9" spans="1:8" x14ac:dyDescent="0.2">
      <c r="A9" t="s">
        <v>6</v>
      </c>
      <c r="B9">
        <v>298.89</v>
      </c>
      <c r="D9" s="5" t="s">
        <v>6</v>
      </c>
      <c r="E9">
        <v>310.02</v>
      </c>
      <c r="G9" s="5" t="s">
        <v>6</v>
      </c>
      <c r="H9">
        <v>290.36</v>
      </c>
    </row>
    <row r="10" spans="1:8" x14ac:dyDescent="0.2">
      <c r="A10" t="s">
        <v>7</v>
      </c>
      <c r="B10">
        <v>301.76</v>
      </c>
      <c r="D10" s="5" t="s">
        <v>7</v>
      </c>
      <c r="E10">
        <v>312.94</v>
      </c>
      <c r="G10" s="5" t="s">
        <v>7</v>
      </c>
      <c r="H10">
        <v>291.19</v>
      </c>
    </row>
    <row r="11" spans="1:8" x14ac:dyDescent="0.2">
      <c r="A11" t="s">
        <v>8</v>
      </c>
      <c r="B11">
        <v>301.77999999999997</v>
      </c>
      <c r="D11" s="5" t="s">
        <v>8</v>
      </c>
      <c r="E11">
        <v>314.63</v>
      </c>
      <c r="G11" s="5" t="s">
        <v>8</v>
      </c>
      <c r="H11">
        <v>294.42</v>
      </c>
    </row>
    <row r="12" spans="1:8" x14ac:dyDescent="0.2">
      <c r="A12" t="s">
        <v>9</v>
      </c>
      <c r="B12">
        <v>306.25</v>
      </c>
      <c r="D12" s="5" t="s">
        <v>9</v>
      </c>
      <c r="E12">
        <v>315.08999999999997</v>
      </c>
      <c r="G12" s="5" t="s">
        <v>9</v>
      </c>
      <c r="H12">
        <v>294.47000000000003</v>
      </c>
    </row>
    <row r="13" spans="1:8" x14ac:dyDescent="0.2">
      <c r="A13" t="s">
        <v>10</v>
      </c>
      <c r="B13">
        <v>307.5</v>
      </c>
      <c r="D13" s="5" t="s">
        <v>10</v>
      </c>
      <c r="E13">
        <v>315.85000000000002</v>
      </c>
      <c r="G13" s="5" t="s">
        <v>10</v>
      </c>
      <c r="H13">
        <v>297.23</v>
      </c>
    </row>
    <row r="14" spans="1:8" x14ac:dyDescent="0.2">
      <c r="A14" t="s">
        <v>11</v>
      </c>
      <c r="B14">
        <v>309.91000000000003</v>
      </c>
      <c r="D14" s="5" t="s">
        <v>11</v>
      </c>
      <c r="E14">
        <v>317.67</v>
      </c>
      <c r="G14" s="5" t="s">
        <v>11</v>
      </c>
      <c r="H14">
        <v>298.69</v>
      </c>
    </row>
    <row r="15" spans="1:8" x14ac:dyDescent="0.2">
      <c r="A15" t="s">
        <v>12</v>
      </c>
      <c r="B15">
        <v>311.41000000000003</v>
      </c>
      <c r="D15" s="5" t="s">
        <v>12</v>
      </c>
      <c r="E15">
        <v>318.75</v>
      </c>
      <c r="G15" s="5" t="s">
        <v>12</v>
      </c>
      <c r="H15">
        <v>299.89999999999998</v>
      </c>
    </row>
    <row r="16" spans="1:8" x14ac:dyDescent="0.2">
      <c r="A16" t="s">
        <v>30</v>
      </c>
      <c r="B16">
        <v>316.02</v>
      </c>
      <c r="D16" s="5" t="s">
        <v>30</v>
      </c>
      <c r="E16">
        <v>319.39999999999998</v>
      </c>
      <c r="G16" s="5" t="s">
        <v>30</v>
      </c>
      <c r="H16">
        <v>306.95</v>
      </c>
    </row>
    <row r="17" spans="1:8" x14ac:dyDescent="0.2">
      <c r="A17" t="s">
        <v>31</v>
      </c>
      <c r="B17">
        <v>317.70999999999998</v>
      </c>
      <c r="D17" s="5" t="s">
        <v>31</v>
      </c>
      <c r="E17">
        <v>319.58999999999997</v>
      </c>
      <c r="G17" s="5" t="s">
        <v>31</v>
      </c>
      <c r="H17">
        <v>307.48</v>
      </c>
    </row>
    <row r="18" spans="1:8" x14ac:dyDescent="0.2">
      <c r="A18" t="s">
        <v>32</v>
      </c>
      <c r="B18">
        <v>318.52999999999997</v>
      </c>
      <c r="D18" s="5" t="s">
        <v>32</v>
      </c>
      <c r="E18">
        <v>320.79000000000002</v>
      </c>
      <c r="G18" s="5" t="s">
        <v>32</v>
      </c>
      <c r="H18">
        <v>307.64999999999998</v>
      </c>
    </row>
    <row r="19" spans="1:8" x14ac:dyDescent="0.2">
      <c r="A19" t="s">
        <v>33</v>
      </c>
      <c r="B19">
        <v>320.14999999999998</v>
      </c>
      <c r="D19" s="5" t="s">
        <v>33</v>
      </c>
      <c r="E19">
        <v>321.14</v>
      </c>
      <c r="G19" s="5" t="s">
        <v>33</v>
      </c>
      <c r="H19">
        <v>310.24</v>
      </c>
    </row>
    <row r="20" spans="1:8" x14ac:dyDescent="0.2">
      <c r="A20" t="s">
        <v>34</v>
      </c>
      <c r="B20">
        <v>320.77999999999997</v>
      </c>
      <c r="D20" s="5" t="s">
        <v>34</v>
      </c>
      <c r="E20">
        <v>322.18</v>
      </c>
      <c r="G20" s="5" t="s">
        <v>34</v>
      </c>
      <c r="H20">
        <v>310.42</v>
      </c>
    </row>
    <row r="21" spans="1:8" x14ac:dyDescent="0.2">
      <c r="A21" t="s">
        <v>35</v>
      </c>
      <c r="B21">
        <v>322.18</v>
      </c>
      <c r="D21" s="5" t="s">
        <v>35</v>
      </c>
      <c r="E21">
        <v>323.25</v>
      </c>
      <c r="G21" s="5" t="s">
        <v>35</v>
      </c>
      <c r="H21">
        <v>311.06</v>
      </c>
    </row>
    <row r="22" spans="1:8" x14ac:dyDescent="0.2">
      <c r="A22" t="s">
        <v>36</v>
      </c>
      <c r="B22">
        <v>323.62</v>
      </c>
      <c r="D22" s="5" t="s">
        <v>36</v>
      </c>
      <c r="E22">
        <v>324.55</v>
      </c>
      <c r="G22" s="5" t="s">
        <v>36</v>
      </c>
      <c r="H22">
        <v>311.56</v>
      </c>
    </row>
    <row r="23" spans="1:8" x14ac:dyDescent="0.2">
      <c r="A23" t="s">
        <v>37</v>
      </c>
      <c r="B23">
        <v>325.31</v>
      </c>
      <c r="D23" s="5" t="s">
        <v>37</v>
      </c>
      <c r="E23">
        <v>324.62</v>
      </c>
      <c r="G23" s="5" t="s">
        <v>37</v>
      </c>
      <c r="H23">
        <v>311.89999999999998</v>
      </c>
    </row>
    <row r="24" spans="1:8" x14ac:dyDescent="0.2">
      <c r="A24" t="s">
        <v>38</v>
      </c>
      <c r="B24">
        <v>325.77999999999997</v>
      </c>
      <c r="D24" s="5" t="s">
        <v>38</v>
      </c>
      <c r="E24">
        <v>325.38</v>
      </c>
      <c r="G24" s="5" t="s">
        <v>38</v>
      </c>
      <c r="H24">
        <v>313.42</v>
      </c>
    </row>
    <row r="25" spans="1:8" x14ac:dyDescent="0.2">
      <c r="A25" t="s">
        <v>39</v>
      </c>
      <c r="B25">
        <v>326.41000000000003</v>
      </c>
      <c r="D25" s="5" t="s">
        <v>39</v>
      </c>
      <c r="E25">
        <v>326.58999999999997</v>
      </c>
      <c r="G25" s="5" t="s">
        <v>39</v>
      </c>
      <c r="H25">
        <v>313.95</v>
      </c>
    </row>
    <row r="26" spans="1:8" x14ac:dyDescent="0.2">
      <c r="A26" t="s">
        <v>40</v>
      </c>
      <c r="B26">
        <v>328.36</v>
      </c>
      <c r="D26" s="5" t="s">
        <v>40</v>
      </c>
      <c r="E26">
        <v>327.66000000000003</v>
      </c>
      <c r="G26" s="5" t="s">
        <v>40</v>
      </c>
      <c r="H26">
        <v>318.36</v>
      </c>
    </row>
    <row r="27" spans="1:8" x14ac:dyDescent="0.2">
      <c r="A27" t="s">
        <v>41</v>
      </c>
      <c r="B27">
        <v>329.42</v>
      </c>
      <c r="D27" s="5" t="s">
        <v>41</v>
      </c>
      <c r="E27">
        <v>329.11</v>
      </c>
      <c r="G27" s="5" t="s">
        <v>41</v>
      </c>
      <c r="H27">
        <v>320.95999999999998</v>
      </c>
    </row>
    <row r="28" spans="1:8" x14ac:dyDescent="0.2">
      <c r="A28" t="s">
        <v>55</v>
      </c>
      <c r="B28">
        <v>329.8</v>
      </c>
      <c r="D28" s="5" t="s">
        <v>55</v>
      </c>
      <c r="E28">
        <v>329.86</v>
      </c>
      <c r="G28" s="5" t="s">
        <v>55</v>
      </c>
      <c r="H28">
        <v>322.35000000000002</v>
      </c>
    </row>
    <row r="29" spans="1:8" x14ac:dyDescent="0.2">
      <c r="A29" t="s">
        <v>56</v>
      </c>
      <c r="B29">
        <v>329.82</v>
      </c>
      <c r="D29" s="5" t="s">
        <v>56</v>
      </c>
      <c r="E29">
        <v>329.97</v>
      </c>
      <c r="G29" s="5" t="s">
        <v>56</v>
      </c>
      <c r="H29">
        <v>322.63</v>
      </c>
    </row>
    <row r="30" spans="1:8" x14ac:dyDescent="0.2">
      <c r="D30" s="5" t="s">
        <v>57</v>
      </c>
      <c r="E30">
        <v>330.49</v>
      </c>
      <c r="G30" s="5" t="s">
        <v>57</v>
      </c>
      <c r="H30">
        <v>323.19</v>
      </c>
    </row>
    <row r="31" spans="1:8" x14ac:dyDescent="0.2">
      <c r="A31" s="9" t="s">
        <v>89</v>
      </c>
      <c r="B31">
        <v>314.69749999999993</v>
      </c>
      <c r="D31" s="5" t="s">
        <v>58</v>
      </c>
      <c r="E31">
        <v>330.54</v>
      </c>
      <c r="G31" s="5" t="s">
        <v>58</v>
      </c>
      <c r="H31">
        <v>323.63</v>
      </c>
    </row>
    <row r="32" spans="1:8" x14ac:dyDescent="0.2">
      <c r="A32" s="9" t="s">
        <v>90</v>
      </c>
      <c r="B32">
        <v>12.44458857426025</v>
      </c>
      <c r="D32" s="5" t="s">
        <v>59</v>
      </c>
      <c r="E32">
        <v>331.86</v>
      </c>
      <c r="G32" s="5" t="s">
        <v>59</v>
      </c>
      <c r="H32">
        <v>326.02999999999997</v>
      </c>
    </row>
    <row r="33" spans="1:8" x14ac:dyDescent="0.2">
      <c r="A33" s="9" t="s">
        <v>92</v>
      </c>
      <c r="B33">
        <v>24</v>
      </c>
      <c r="D33" s="5" t="s">
        <v>60</v>
      </c>
      <c r="E33">
        <v>337.12</v>
      </c>
    </row>
    <row r="34" spans="1:8" x14ac:dyDescent="0.2">
      <c r="D34" s="5" t="s">
        <v>61</v>
      </c>
      <c r="E34">
        <v>337.27</v>
      </c>
      <c r="G34" s="9" t="s">
        <v>89</v>
      </c>
      <c r="H34">
        <v>307.26333333333338</v>
      </c>
    </row>
    <row r="35" spans="1:8" x14ac:dyDescent="0.2">
      <c r="D35" s="5" t="s">
        <v>62</v>
      </c>
      <c r="E35">
        <v>338.68</v>
      </c>
      <c r="G35" s="9" t="s">
        <v>90</v>
      </c>
      <c r="H35">
        <v>12.202095973800816</v>
      </c>
    </row>
    <row r="36" spans="1:8" x14ac:dyDescent="0.2">
      <c r="D36" s="5" t="s">
        <v>63</v>
      </c>
      <c r="E36">
        <v>341.15</v>
      </c>
      <c r="G36" s="9" t="s">
        <v>92</v>
      </c>
      <c r="H36">
        <v>27</v>
      </c>
    </row>
    <row r="37" spans="1:8" x14ac:dyDescent="0.2">
      <c r="D37" s="5" t="s">
        <v>64</v>
      </c>
      <c r="E37">
        <v>344.13</v>
      </c>
    </row>
    <row r="38" spans="1:8" x14ac:dyDescent="0.2">
      <c r="D38" s="5" t="s">
        <v>65</v>
      </c>
      <c r="E38">
        <v>344.27</v>
      </c>
    </row>
    <row r="39" spans="1:8" x14ac:dyDescent="0.2">
      <c r="D39" s="5" t="s">
        <v>66</v>
      </c>
      <c r="E39">
        <v>345.04</v>
      </c>
    </row>
    <row r="41" spans="1:8" x14ac:dyDescent="0.2">
      <c r="A41" s="9"/>
      <c r="D41" s="9" t="s">
        <v>89</v>
      </c>
      <c r="E41">
        <v>324.9070588235295</v>
      </c>
      <c r="G41" s="9"/>
    </row>
    <row r="42" spans="1:8" x14ac:dyDescent="0.2">
      <c r="A42" s="9"/>
      <c r="D42" s="9" t="s">
        <v>90</v>
      </c>
      <c r="E42">
        <v>11.095368547666908</v>
      </c>
      <c r="G42" s="9"/>
    </row>
    <row r="43" spans="1:8" x14ac:dyDescent="0.2">
      <c r="A43" s="9"/>
      <c r="D43" s="9" t="s">
        <v>92</v>
      </c>
      <c r="E43">
        <v>34</v>
      </c>
      <c r="G43" s="9"/>
    </row>
  </sheetData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E8841"/>
  </sheetPr>
  <dimension ref="A1:F27"/>
  <sheetViews>
    <sheetView topLeftCell="A7" workbookViewId="0">
      <selection activeCell="F1" sqref="F1"/>
    </sheetView>
  </sheetViews>
  <sheetFormatPr baseColWidth="10" defaultRowHeight="16" x14ac:dyDescent="0.2"/>
  <sheetData>
    <row r="1" spans="1:6" x14ac:dyDescent="0.2">
      <c r="A1" s="2" t="s">
        <v>99</v>
      </c>
      <c r="B1" s="2"/>
      <c r="C1" s="2"/>
      <c r="D1" s="2"/>
      <c r="E1" s="3"/>
      <c r="F1" s="3"/>
    </row>
    <row r="3" spans="1:6" x14ac:dyDescent="0.2">
      <c r="A3" s="1" t="s">
        <v>91</v>
      </c>
    </row>
    <row r="5" spans="1:6" x14ac:dyDescent="0.2">
      <c r="B5" s="6" t="s">
        <v>42</v>
      </c>
      <c r="E5" s="6" t="s">
        <v>43</v>
      </c>
    </row>
    <row r="6" spans="1:6" x14ac:dyDescent="0.2">
      <c r="A6" t="s">
        <v>3</v>
      </c>
      <c r="B6">
        <v>285.14999999999998</v>
      </c>
      <c r="D6" t="s">
        <v>3</v>
      </c>
      <c r="E6">
        <v>321.8</v>
      </c>
    </row>
    <row r="7" spans="1:6" x14ac:dyDescent="0.2">
      <c r="A7" t="s">
        <v>26</v>
      </c>
      <c r="B7">
        <v>289.81</v>
      </c>
      <c r="D7" t="s">
        <v>26</v>
      </c>
      <c r="E7">
        <v>325.27999999999997</v>
      </c>
    </row>
    <row r="8" spans="1:6" x14ac:dyDescent="0.2">
      <c r="A8" t="s">
        <v>5</v>
      </c>
      <c r="B8">
        <v>293.68</v>
      </c>
      <c r="D8" t="s">
        <v>5</v>
      </c>
      <c r="E8">
        <v>325.95999999999998</v>
      </c>
    </row>
    <row r="9" spans="1:6" x14ac:dyDescent="0.2">
      <c r="A9" t="s">
        <v>6</v>
      </c>
      <c r="B9">
        <v>296.88</v>
      </c>
      <c r="D9" t="s">
        <v>6</v>
      </c>
      <c r="E9">
        <v>331.34</v>
      </c>
    </row>
    <row r="10" spans="1:6" x14ac:dyDescent="0.2">
      <c r="A10" t="s">
        <v>7</v>
      </c>
      <c r="B10">
        <v>299.27</v>
      </c>
      <c r="D10" t="s">
        <v>7</v>
      </c>
      <c r="E10">
        <v>334.96</v>
      </c>
    </row>
    <row r="11" spans="1:6" x14ac:dyDescent="0.2">
      <c r="A11" t="s">
        <v>8</v>
      </c>
      <c r="B11">
        <v>300.52999999999997</v>
      </c>
      <c r="D11" t="s">
        <v>8</v>
      </c>
      <c r="E11">
        <v>336.03</v>
      </c>
    </row>
    <row r="12" spans="1:6" x14ac:dyDescent="0.2">
      <c r="A12" t="s">
        <v>9</v>
      </c>
      <c r="B12">
        <v>300.77999999999997</v>
      </c>
      <c r="D12" t="s">
        <v>9</v>
      </c>
      <c r="E12">
        <v>341.98</v>
      </c>
    </row>
    <row r="13" spans="1:6" x14ac:dyDescent="0.2">
      <c r="A13" t="s">
        <v>10</v>
      </c>
      <c r="B13">
        <v>305.91000000000003</v>
      </c>
      <c r="D13" t="s">
        <v>10</v>
      </c>
      <c r="E13">
        <v>342.17</v>
      </c>
    </row>
    <row r="14" spans="1:6" x14ac:dyDescent="0.2">
      <c r="A14" t="s">
        <v>11</v>
      </c>
      <c r="B14">
        <v>308.51</v>
      </c>
      <c r="D14" t="s">
        <v>11</v>
      </c>
      <c r="E14">
        <v>350.06</v>
      </c>
    </row>
    <row r="15" spans="1:6" x14ac:dyDescent="0.2">
      <c r="A15" t="s">
        <v>12</v>
      </c>
      <c r="B15">
        <v>311.02</v>
      </c>
      <c r="D15" t="s">
        <v>12</v>
      </c>
      <c r="E15">
        <v>350.81</v>
      </c>
    </row>
    <row r="16" spans="1:6" x14ac:dyDescent="0.2">
      <c r="A16" t="s">
        <v>30</v>
      </c>
      <c r="B16">
        <v>315.27999999999997</v>
      </c>
      <c r="D16" t="s">
        <v>30</v>
      </c>
      <c r="E16">
        <v>356.1</v>
      </c>
    </row>
    <row r="17" spans="1:5" x14ac:dyDescent="0.2">
      <c r="A17" t="s">
        <v>31</v>
      </c>
      <c r="B17">
        <v>315.33</v>
      </c>
      <c r="D17" t="s">
        <v>31</v>
      </c>
      <c r="E17">
        <v>356.39</v>
      </c>
    </row>
    <row r="18" spans="1:5" x14ac:dyDescent="0.2">
      <c r="A18" t="s">
        <v>32</v>
      </c>
      <c r="B18">
        <v>319.66000000000003</v>
      </c>
      <c r="D18" t="s">
        <v>32</v>
      </c>
      <c r="E18">
        <v>358.73</v>
      </c>
    </row>
    <row r="19" spans="1:5" x14ac:dyDescent="0.2">
      <c r="A19" t="s">
        <v>33</v>
      </c>
      <c r="B19">
        <v>321.42</v>
      </c>
    </row>
    <row r="20" spans="1:5" x14ac:dyDescent="0.2">
      <c r="A20" t="s">
        <v>34</v>
      </c>
      <c r="B20">
        <v>322.57</v>
      </c>
      <c r="D20" s="9" t="s">
        <v>89</v>
      </c>
      <c r="E20">
        <v>340.89307692307688</v>
      </c>
    </row>
    <row r="21" spans="1:5" x14ac:dyDescent="0.2">
      <c r="A21" t="s">
        <v>35</v>
      </c>
      <c r="B21">
        <v>327.91</v>
      </c>
      <c r="D21" s="9" t="s">
        <v>90</v>
      </c>
      <c r="E21">
        <v>12.767711478971345</v>
      </c>
    </row>
    <row r="22" spans="1:5" x14ac:dyDescent="0.2">
      <c r="A22" t="s">
        <v>36</v>
      </c>
      <c r="B22">
        <v>330.7</v>
      </c>
      <c r="D22" s="9" t="s">
        <v>92</v>
      </c>
      <c r="E22">
        <v>13</v>
      </c>
    </row>
    <row r="23" spans="1:5" x14ac:dyDescent="0.2">
      <c r="A23" t="s">
        <v>37</v>
      </c>
      <c r="B23">
        <v>332.55</v>
      </c>
    </row>
    <row r="25" spans="1:5" x14ac:dyDescent="0.2">
      <c r="A25" s="9" t="s">
        <v>89</v>
      </c>
      <c r="B25">
        <f>AVERAGE(B6:B23)</f>
        <v>309.83111111111106</v>
      </c>
    </row>
    <row r="26" spans="1:5" x14ac:dyDescent="0.2">
      <c r="A26" s="9" t="s">
        <v>90</v>
      </c>
      <c r="B26">
        <f>STDEV(B6:B23)</f>
        <v>14.284334442231341</v>
      </c>
    </row>
    <row r="27" spans="1:5" x14ac:dyDescent="0.2">
      <c r="A27" s="9" t="s">
        <v>92</v>
      </c>
      <c r="B27">
        <v>18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Fig1F</vt:lpstr>
      <vt:lpstr>Fig4D</vt:lpstr>
      <vt:lpstr>Fig4E</vt:lpstr>
      <vt:lpstr>Fig4H</vt:lpstr>
      <vt:lpstr>Fig5C</vt:lpstr>
      <vt:lpstr>Fig5I</vt:lpstr>
      <vt:lpstr>Fig5J</vt:lpstr>
      <vt:lpstr>Fig5K</vt:lpstr>
      <vt:lpstr>Fig5L</vt:lpstr>
      <vt:lpstr>Fig6F</vt:lpstr>
      <vt:lpstr>Fig6I</vt:lpstr>
      <vt:lpstr>Fig6L</vt:lpstr>
      <vt:lpstr>FigS3D</vt:lpstr>
      <vt:lpstr>FigS4D</vt:lpstr>
      <vt:lpstr>FigS4G</vt:lpstr>
      <vt:lpstr>FigS7D</vt:lpstr>
      <vt:lpstr>FigS8E</vt:lpstr>
      <vt:lpstr>FigS8F</vt:lpstr>
      <vt:lpstr>FigS9C</vt:lpstr>
      <vt:lpstr>FigS9D</vt:lpstr>
      <vt:lpstr>FigS10C</vt:lpstr>
      <vt:lpstr>FigS11C</vt:lpstr>
      <vt:lpstr>FigS11D</vt:lpstr>
      <vt:lpstr>FigS12D</vt:lpstr>
      <vt:lpstr>FigS13A</vt:lpstr>
      <vt:lpstr>FigS13B</vt:lpstr>
      <vt:lpstr>FigS14D</vt:lpstr>
    </vt:vector>
  </TitlesOfParts>
  <Company>IBMB-CSIC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 Karkali</dc:creator>
  <cp:lastModifiedBy>Katerina Karkali</cp:lastModifiedBy>
  <dcterms:created xsi:type="dcterms:W3CDTF">2022-12-15T16:51:58Z</dcterms:created>
  <dcterms:modified xsi:type="dcterms:W3CDTF">2023-01-19T17:38:36Z</dcterms:modified>
</cp:coreProperties>
</file>