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a/Desktop/BLCa paper/1-nature cumm_revisions/final revision #3/final figures and tables/Source Data/"/>
    </mc:Choice>
  </mc:AlternateContent>
  <xr:revisionPtr revIDLastSave="0" documentId="13_ncr:1_{45890593-D8DB-E74A-9AE8-C1F6CCE57C07}" xr6:coauthVersionLast="47" xr6:coauthVersionMax="47" xr10:uidLastSave="{00000000-0000-0000-0000-000000000000}"/>
  <bookViews>
    <workbookView xWindow="-3020" yWindow="-21140" windowWidth="27640" windowHeight="16000" activeTab="7" xr2:uid="{285163A1-574D-4B47-BE99-8308749C2B6A}"/>
  </bookViews>
  <sheets>
    <sheet name="Fig.1e" sheetId="1" r:id="rId1"/>
    <sheet name="Fig. 2b" sheetId="2" r:id="rId2"/>
    <sheet name="Fig. 2c" sheetId="3" r:id="rId3"/>
    <sheet name="Fig. 5b" sheetId="4" r:id="rId4"/>
    <sheet name="Sup Fig. 12" sheetId="5" r:id="rId5"/>
    <sheet name="Sup Fig. 15" sheetId="6" r:id="rId6"/>
    <sheet name="Sup Fig. 17b-c" sheetId="7" r:id="rId7"/>
    <sheet name="Sup Fig. 18b" sheetId="8" r:id="rId8"/>
  </sheets>
  <definedNames>
    <definedName name="association_analysis_genotype_complete" localSheetId="3">'Fig. 5b'!$A$2:$F$212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3" i="5" l="1"/>
  <c r="F482" i="5"/>
  <c r="H481" i="5"/>
  <c r="F481" i="5"/>
  <c r="G481" i="5" s="1"/>
  <c r="F480" i="5"/>
  <c r="F479" i="5"/>
  <c r="G478" i="5" s="1"/>
  <c r="F478" i="5"/>
  <c r="F477" i="5"/>
  <c r="G476" i="5" s="1"/>
  <c r="F476" i="5"/>
  <c r="F475" i="5"/>
  <c r="G474" i="5" s="1"/>
  <c r="F474" i="5"/>
  <c r="F473" i="5"/>
  <c r="F472" i="5"/>
  <c r="F471" i="5"/>
  <c r="H471" i="5" s="1"/>
  <c r="F470" i="5"/>
  <c r="F469" i="5"/>
  <c r="G468" i="5"/>
  <c r="F468" i="5"/>
  <c r="H468" i="5" s="1"/>
  <c r="F467" i="5"/>
  <c r="F466" i="5"/>
  <c r="F465" i="5"/>
  <c r="F464" i="5"/>
  <c r="F463" i="5"/>
  <c r="G462" i="5"/>
  <c r="F462" i="5"/>
  <c r="H462" i="5" s="1"/>
  <c r="F461" i="5"/>
  <c r="G460" i="5"/>
  <c r="F460" i="5"/>
  <c r="H460" i="5" s="1"/>
  <c r="F459" i="5"/>
  <c r="G458" i="5"/>
  <c r="F458" i="5"/>
  <c r="H458" i="5" s="1"/>
  <c r="F457" i="5"/>
  <c r="F456" i="5"/>
  <c r="H455" i="5"/>
  <c r="F455" i="5"/>
  <c r="G455" i="5" s="1"/>
  <c r="F454" i="5"/>
  <c r="F453" i="5"/>
  <c r="G452" i="5" s="1"/>
  <c r="F452" i="5"/>
  <c r="F451" i="5"/>
  <c r="F450" i="5"/>
  <c r="F449" i="5"/>
  <c r="F448" i="5"/>
  <c r="F447" i="5"/>
  <c r="F446" i="5"/>
  <c r="F445" i="5"/>
  <c r="H445" i="5" s="1"/>
  <c r="F444" i="5"/>
  <c r="F443" i="5"/>
  <c r="F442" i="5"/>
  <c r="F441" i="5"/>
  <c r="F440" i="5"/>
  <c r="F439" i="5"/>
  <c r="G438" i="5"/>
  <c r="F438" i="5"/>
  <c r="H438" i="5" s="1"/>
  <c r="F437" i="5"/>
  <c r="F436" i="5"/>
  <c r="H435" i="5"/>
  <c r="F435" i="5"/>
  <c r="G435" i="5" s="1"/>
  <c r="F434" i="5"/>
  <c r="F433" i="5"/>
  <c r="F432" i="5"/>
  <c r="F431" i="5"/>
  <c r="F430" i="5"/>
  <c r="H429" i="5"/>
  <c r="F429" i="5"/>
  <c r="G429" i="5" s="1"/>
  <c r="F428" i="5"/>
  <c r="F427" i="5"/>
  <c r="F426" i="5"/>
  <c r="F425" i="5"/>
  <c r="F424" i="5"/>
  <c r="F423" i="5"/>
  <c r="F422" i="5"/>
  <c r="F421" i="5"/>
  <c r="G420" i="5"/>
  <c r="F420" i="5"/>
  <c r="H420" i="5" s="1"/>
  <c r="F419" i="5"/>
  <c r="F418" i="5"/>
  <c r="F417" i="5"/>
  <c r="F416" i="5"/>
  <c r="F415" i="5"/>
  <c r="H415" i="5" s="1"/>
  <c r="F414" i="5"/>
  <c r="F413" i="5"/>
  <c r="F412" i="5"/>
  <c r="F411" i="5"/>
  <c r="G410" i="5" s="1"/>
  <c r="F410" i="5"/>
  <c r="H410" i="5" s="1"/>
  <c r="F409" i="5"/>
  <c r="G408" i="5" s="1"/>
  <c r="F408" i="5"/>
  <c r="H408" i="5" s="1"/>
  <c r="F407" i="5"/>
  <c r="G406" i="5" s="1"/>
  <c r="F406" i="5"/>
  <c r="H406" i="5" s="1"/>
  <c r="F405" i="5"/>
  <c r="F404" i="5"/>
  <c r="F403" i="5"/>
  <c r="H403" i="5" s="1"/>
  <c r="F402" i="5"/>
  <c r="F401" i="5"/>
  <c r="H400" i="5" s="1"/>
  <c r="G400" i="5"/>
  <c r="F400" i="5"/>
  <c r="G399" i="5"/>
  <c r="F399" i="5"/>
  <c r="F398" i="5"/>
  <c r="F397" i="5"/>
  <c r="F396" i="5"/>
  <c r="H396" i="5" s="1"/>
  <c r="F395" i="5"/>
  <c r="F394" i="5"/>
  <c r="F393" i="5"/>
  <c r="H392" i="5"/>
  <c r="F392" i="5"/>
  <c r="G392" i="5" s="1"/>
  <c r="F391" i="5"/>
  <c r="F390" i="5"/>
  <c r="F389" i="5"/>
  <c r="F388" i="5"/>
  <c r="H388" i="5" s="1"/>
  <c r="F387" i="5"/>
  <c r="F386" i="5"/>
  <c r="F385" i="5"/>
  <c r="H384" i="5"/>
  <c r="F384" i="5"/>
  <c r="G384" i="5" s="1"/>
  <c r="F383" i="5"/>
  <c r="F382" i="5"/>
  <c r="G381" i="5" s="1"/>
  <c r="F381" i="5"/>
  <c r="H381" i="5" s="1"/>
  <c r="F380" i="5"/>
  <c r="F379" i="5"/>
  <c r="F378" i="5"/>
  <c r="H378" i="5" s="1"/>
  <c r="F377" i="5"/>
  <c r="F376" i="5"/>
  <c r="H375" i="5" s="1"/>
  <c r="G375" i="5"/>
  <c r="F375" i="5"/>
  <c r="F374" i="5"/>
  <c r="C374" i="5"/>
  <c r="F373" i="5"/>
  <c r="C373" i="5"/>
  <c r="F372" i="5"/>
  <c r="H372" i="5" s="1"/>
  <c r="C372" i="5"/>
  <c r="F371" i="5"/>
  <c r="F370" i="5"/>
  <c r="H369" i="5"/>
  <c r="F369" i="5"/>
  <c r="G369" i="5" s="1"/>
  <c r="F368" i="5"/>
  <c r="F367" i="5"/>
  <c r="F366" i="5"/>
  <c r="F365" i="5"/>
  <c r="H365" i="5" s="1"/>
  <c r="F364" i="5"/>
  <c r="F363" i="5"/>
  <c r="F362" i="5"/>
  <c r="F361" i="5"/>
  <c r="F360" i="5"/>
  <c r="F359" i="5"/>
  <c r="H358" i="5" s="1"/>
  <c r="G358" i="5"/>
  <c r="F358" i="5"/>
  <c r="F357" i="5"/>
  <c r="F356" i="5"/>
  <c r="H355" i="5"/>
  <c r="F355" i="5"/>
  <c r="G355" i="5" s="1"/>
  <c r="C354" i="5"/>
  <c r="F354" i="5" s="1"/>
  <c r="F353" i="5"/>
  <c r="F352" i="5"/>
  <c r="H352" i="5" s="1"/>
  <c r="F351" i="5"/>
  <c r="F350" i="5"/>
  <c r="H350" i="5" s="1"/>
  <c r="F349" i="5"/>
  <c r="F348" i="5"/>
  <c r="H348" i="5" s="1"/>
  <c r="F347" i="5"/>
  <c r="G347" i="5" s="1"/>
  <c r="F346" i="5"/>
  <c r="F345" i="5"/>
  <c r="G344" i="5" s="1"/>
  <c r="F344" i="5"/>
  <c r="H344" i="5" s="1"/>
  <c r="F343" i="5"/>
  <c r="G342" i="5" s="1"/>
  <c r="F342" i="5"/>
  <c r="H342" i="5" s="1"/>
  <c r="F341" i="5"/>
  <c r="F340" i="5"/>
  <c r="F339" i="5"/>
  <c r="H338" i="5" s="1"/>
  <c r="G338" i="5"/>
  <c r="F338" i="5"/>
  <c r="F337" i="5"/>
  <c r="F336" i="5"/>
  <c r="F335" i="5"/>
  <c r="G334" i="5" s="1"/>
  <c r="F334" i="5"/>
  <c r="H334" i="5" s="1"/>
  <c r="F333" i="5"/>
  <c r="F332" i="5"/>
  <c r="F331" i="5"/>
  <c r="H330" i="5" s="1"/>
  <c r="G330" i="5"/>
  <c r="F330" i="5"/>
  <c r="F329" i="5"/>
  <c r="F328" i="5"/>
  <c r="F327" i="5"/>
  <c r="G326" i="5" s="1"/>
  <c r="F326" i="5"/>
  <c r="H326" i="5" s="1"/>
  <c r="F325" i="5"/>
  <c r="F324" i="5"/>
  <c r="F323" i="5"/>
  <c r="H322" i="5" s="1"/>
  <c r="G322" i="5"/>
  <c r="F322" i="5"/>
  <c r="F321" i="5"/>
  <c r="H320" i="5" s="1"/>
  <c r="G320" i="5"/>
  <c r="F320" i="5"/>
  <c r="F319" i="5"/>
  <c r="F318" i="5"/>
  <c r="H317" i="5"/>
  <c r="F317" i="5"/>
  <c r="G317" i="5" s="1"/>
  <c r="F316" i="5"/>
  <c r="F315" i="5"/>
  <c r="G314" i="5" s="1"/>
  <c r="F314" i="5"/>
  <c r="H314" i="5" s="1"/>
  <c r="F313" i="5"/>
  <c r="F312" i="5"/>
  <c r="F311" i="5"/>
  <c r="F310" i="5"/>
  <c r="H309" i="5"/>
  <c r="F309" i="5"/>
  <c r="G309" i="5" s="1"/>
  <c r="F308" i="5"/>
  <c r="H307" i="5"/>
  <c r="F307" i="5"/>
  <c r="G307" i="5" s="1"/>
  <c r="F306" i="5"/>
  <c r="F305" i="5"/>
  <c r="F304" i="5"/>
  <c r="F303" i="5"/>
  <c r="F302" i="5"/>
  <c r="F301" i="5"/>
  <c r="G300" i="5" s="1"/>
  <c r="F300" i="5"/>
  <c r="H300" i="5" s="1"/>
  <c r="F299" i="5"/>
  <c r="F298" i="5"/>
  <c r="F297" i="5"/>
  <c r="F296" i="5"/>
  <c r="F295" i="5"/>
  <c r="G294" i="5" s="1"/>
  <c r="F294" i="5"/>
  <c r="H294" i="5" s="1"/>
  <c r="F293" i="5"/>
  <c r="F292" i="5"/>
  <c r="F291" i="5"/>
  <c r="F290" i="5"/>
  <c r="F289" i="5"/>
  <c r="G288" i="5" s="1"/>
  <c r="F288" i="5"/>
  <c r="H288" i="5" s="1"/>
  <c r="F287" i="5"/>
  <c r="G286" i="5" s="1"/>
  <c r="F286" i="5"/>
  <c r="H286" i="5" s="1"/>
  <c r="F285" i="5"/>
  <c r="G284" i="5" s="1"/>
  <c r="F284" i="5"/>
  <c r="H284" i="5" s="1"/>
  <c r="G283" i="5"/>
  <c r="F283" i="5"/>
  <c r="G282" i="5"/>
  <c r="F282" i="5"/>
  <c r="F281" i="5"/>
  <c r="F280" i="5"/>
  <c r="F279" i="5"/>
  <c r="H279" i="5" s="1"/>
  <c r="F278" i="5"/>
  <c r="F277" i="5"/>
  <c r="H277" i="5" s="1"/>
  <c r="F276" i="5"/>
  <c r="F275" i="5"/>
  <c r="F274" i="5"/>
  <c r="F273" i="5"/>
  <c r="G272" i="5" s="1"/>
  <c r="F272" i="5"/>
  <c r="H272" i="5" s="1"/>
  <c r="F271" i="5"/>
  <c r="G270" i="5" s="1"/>
  <c r="F270" i="5"/>
  <c r="H270" i="5" s="1"/>
  <c r="F269" i="5"/>
  <c r="G268" i="5" s="1"/>
  <c r="F268" i="5"/>
  <c r="F267" i="5"/>
  <c r="G266" i="5" s="1"/>
  <c r="F266" i="5"/>
  <c r="F265" i="5"/>
  <c r="G264" i="5" s="1"/>
  <c r="F264" i="5"/>
  <c r="G263" i="5"/>
  <c r="F263" i="5"/>
  <c r="G262" i="5"/>
  <c r="F262" i="5"/>
  <c r="F261" i="5"/>
  <c r="G260" i="5" s="1"/>
  <c r="F260" i="5"/>
  <c r="F259" i="5"/>
  <c r="G258" i="5" s="1"/>
  <c r="F258" i="5"/>
  <c r="F257" i="5"/>
  <c r="F256" i="5"/>
  <c r="F255" i="5"/>
  <c r="G254" i="5"/>
  <c r="F254" i="5"/>
  <c r="H254" i="5" s="1"/>
  <c r="F253" i="5"/>
  <c r="F252" i="5"/>
  <c r="H251" i="5"/>
  <c r="F251" i="5"/>
  <c r="G251" i="5" s="1"/>
  <c r="F250" i="5"/>
  <c r="F249" i="5"/>
  <c r="G248" i="5" s="1"/>
  <c r="F248" i="5"/>
  <c r="F247" i="5"/>
  <c r="F246" i="5"/>
  <c r="F245" i="5"/>
  <c r="H245" i="5" s="1"/>
  <c r="F244" i="5"/>
  <c r="F243" i="5"/>
  <c r="G242" i="5"/>
  <c r="F242" i="5"/>
  <c r="H242" i="5" s="1"/>
  <c r="F241" i="5"/>
  <c r="F240" i="5"/>
  <c r="F239" i="5"/>
  <c r="G238" i="5" s="1"/>
  <c r="F238" i="5"/>
  <c r="F237" i="5"/>
  <c r="F236" i="5"/>
  <c r="F235" i="5"/>
  <c r="G234" i="5"/>
  <c r="F234" i="5"/>
  <c r="H234" i="5" s="1"/>
  <c r="F233" i="5"/>
  <c r="G232" i="5"/>
  <c r="F232" i="5"/>
  <c r="H232" i="5" s="1"/>
  <c r="F231" i="5"/>
  <c r="F230" i="5"/>
  <c r="H229" i="5"/>
  <c r="F229" i="5"/>
  <c r="G229" i="5" s="1"/>
  <c r="F228" i="5"/>
  <c r="F227" i="5"/>
  <c r="F226" i="5"/>
  <c r="F225" i="5"/>
  <c r="C225" i="5"/>
  <c r="H224" i="5"/>
  <c r="F224" i="5"/>
  <c r="G224" i="5" s="1"/>
  <c r="C224" i="5"/>
  <c r="F223" i="5"/>
  <c r="F222" i="5"/>
  <c r="F221" i="5"/>
  <c r="G220" i="5"/>
  <c r="F220" i="5"/>
  <c r="H220" i="5" s="1"/>
  <c r="F219" i="5"/>
  <c r="F218" i="5"/>
  <c r="F217" i="5"/>
  <c r="G216" i="5" s="1"/>
  <c r="F216" i="5"/>
  <c r="G215" i="5"/>
  <c r="F215" i="5"/>
  <c r="G214" i="5"/>
  <c r="F214" i="5"/>
  <c r="F213" i="5"/>
  <c r="F212" i="5"/>
  <c r="F211" i="5"/>
  <c r="G210" i="5"/>
  <c r="F210" i="5"/>
  <c r="H210" i="5" s="1"/>
  <c r="F209" i="5"/>
  <c r="F208" i="5"/>
  <c r="F207" i="5"/>
  <c r="G206" i="5" s="1"/>
  <c r="F206" i="5"/>
  <c r="F205" i="5"/>
  <c r="G204" i="5" s="1"/>
  <c r="F204" i="5"/>
  <c r="F203" i="5"/>
  <c r="G202" i="5" s="1"/>
  <c r="F202" i="5"/>
  <c r="F201" i="5"/>
  <c r="F200" i="5"/>
  <c r="F199" i="5"/>
  <c r="F198" i="5"/>
  <c r="H197" i="5"/>
  <c r="F197" i="5"/>
  <c r="G197" i="5" s="1"/>
  <c r="F196" i="5"/>
  <c r="F195" i="5"/>
  <c r="F194" i="5"/>
  <c r="F193" i="5"/>
  <c r="G192" i="5"/>
  <c r="F192" i="5"/>
  <c r="H192" i="5" s="1"/>
  <c r="F191" i="5"/>
  <c r="F190" i="5"/>
  <c r="F189" i="5"/>
  <c r="F188" i="5"/>
  <c r="F187" i="5"/>
  <c r="H187" i="5" s="1"/>
  <c r="F186" i="5"/>
  <c r="F185" i="5"/>
  <c r="F184" i="5"/>
  <c r="F183" i="5"/>
  <c r="G182" i="5" s="1"/>
  <c r="F182" i="5"/>
  <c r="F181" i="5"/>
  <c r="F180" i="5"/>
  <c r="F179" i="5"/>
  <c r="F178" i="5"/>
  <c r="H177" i="5"/>
  <c r="F177" i="5"/>
  <c r="G177" i="5" s="1"/>
  <c r="F176" i="5"/>
  <c r="F175" i="5"/>
  <c r="F174" i="5"/>
  <c r="F173" i="5"/>
  <c r="G172" i="5"/>
  <c r="F172" i="5"/>
  <c r="H172" i="5" s="1"/>
  <c r="F171" i="5"/>
  <c r="F170" i="5"/>
  <c r="F169" i="5"/>
  <c r="F168" i="5"/>
  <c r="F167" i="5"/>
  <c r="F166" i="5"/>
  <c r="F165" i="5"/>
  <c r="F164" i="5"/>
  <c r="F163" i="5"/>
  <c r="G162" i="5"/>
  <c r="F162" i="5"/>
  <c r="H162" i="5" s="1"/>
  <c r="F161" i="5"/>
  <c r="F160" i="5"/>
  <c r="F159" i="5"/>
  <c r="F158" i="5"/>
  <c r="F157" i="5"/>
  <c r="H157" i="5" s="1"/>
  <c r="F156" i="5"/>
  <c r="F155" i="5"/>
  <c r="F154" i="5"/>
  <c r="F153" i="5"/>
  <c r="G152" i="5" s="1"/>
  <c r="F152" i="5"/>
  <c r="F151" i="5"/>
  <c r="G150" i="5" s="1"/>
  <c r="F150" i="5"/>
  <c r="F149" i="5"/>
  <c r="G148" i="5" s="1"/>
  <c r="F148" i="5"/>
  <c r="F147" i="5"/>
  <c r="F146" i="5"/>
  <c r="F145" i="5"/>
  <c r="G144" i="5"/>
  <c r="F144" i="5"/>
  <c r="H144" i="5" s="1"/>
  <c r="F143" i="5"/>
  <c r="G142" i="5"/>
  <c r="F142" i="5"/>
  <c r="H142" i="5" s="1"/>
  <c r="F141" i="5"/>
  <c r="F140" i="5"/>
  <c r="F139" i="5"/>
  <c r="G138" i="5" s="1"/>
  <c r="F138" i="5"/>
  <c r="F137" i="5"/>
  <c r="F136" i="5"/>
  <c r="F135" i="5"/>
  <c r="F134" i="5"/>
  <c r="F133" i="5"/>
  <c r="G132" i="5" s="1"/>
  <c r="F132" i="5"/>
  <c r="F131" i="5"/>
  <c r="F130" i="5"/>
  <c r="F129" i="5"/>
  <c r="F128" i="5"/>
  <c r="F127" i="5"/>
  <c r="F126" i="5"/>
  <c r="F125" i="5"/>
  <c r="F124" i="5"/>
  <c r="F123" i="5"/>
  <c r="G122" i="5" s="1"/>
  <c r="F122" i="5"/>
  <c r="F121" i="5"/>
  <c r="F120" i="5"/>
  <c r="F119" i="5"/>
  <c r="F118" i="5"/>
  <c r="F117" i="5"/>
  <c r="F116" i="5"/>
  <c r="F115" i="5"/>
  <c r="F114" i="5"/>
  <c r="F113" i="5"/>
  <c r="F112" i="5"/>
  <c r="F111" i="5"/>
  <c r="H111" i="5" s="1"/>
  <c r="F110" i="5"/>
  <c r="F109" i="5"/>
  <c r="F108" i="5"/>
  <c r="F107" i="5"/>
  <c r="F106" i="5"/>
  <c r="F105" i="5"/>
  <c r="F104" i="5"/>
  <c r="F103" i="5"/>
  <c r="F102" i="5"/>
  <c r="F101" i="5"/>
  <c r="G100" i="5"/>
  <c r="F100" i="5"/>
  <c r="H100" i="5" s="1"/>
  <c r="G99" i="5"/>
  <c r="F99" i="5"/>
  <c r="G98" i="5"/>
  <c r="F98" i="5"/>
  <c r="F97" i="5"/>
  <c r="F96" i="5"/>
  <c r="H95" i="5"/>
  <c r="F95" i="5"/>
  <c r="G95" i="5" s="1"/>
  <c r="F94" i="5"/>
  <c r="F93" i="5"/>
  <c r="G92" i="5" s="1"/>
  <c r="F92" i="5"/>
  <c r="G91" i="5"/>
  <c r="F91" i="5"/>
  <c r="F90" i="5"/>
  <c r="G89" i="5"/>
  <c r="F89" i="5"/>
  <c r="H89" i="5" s="1"/>
  <c r="F88" i="5"/>
  <c r="F87" i="5"/>
  <c r="H86" i="5"/>
  <c r="F86" i="5"/>
  <c r="G86" i="5" s="1"/>
  <c r="F85" i="5"/>
  <c r="F84" i="5"/>
  <c r="G83" i="5" s="1"/>
  <c r="F83" i="5"/>
  <c r="F82" i="5"/>
  <c r="F81" i="5"/>
  <c r="F80" i="5"/>
  <c r="H80" i="5" s="1"/>
  <c r="F79" i="5"/>
  <c r="F78" i="5"/>
  <c r="F77" i="5"/>
  <c r="H76" i="5"/>
  <c r="F76" i="5"/>
  <c r="G76" i="5" s="1"/>
  <c r="F75" i="5"/>
  <c r="F74" i="5"/>
  <c r="F73" i="5"/>
  <c r="F72" i="5"/>
  <c r="H72" i="5" s="1"/>
  <c r="F71" i="5"/>
  <c r="F70" i="5"/>
  <c r="F69" i="5"/>
  <c r="F68" i="5"/>
  <c r="F67" i="5"/>
  <c r="F66" i="5"/>
  <c r="H66" i="5" s="1"/>
  <c r="F65" i="5"/>
  <c r="F64" i="5"/>
  <c r="F63" i="5"/>
  <c r="F62" i="5"/>
  <c r="F61" i="5"/>
  <c r="F60" i="5"/>
  <c r="H60" i="5" s="1"/>
  <c r="F59" i="5"/>
  <c r="F58" i="5"/>
  <c r="H58" i="5" s="1"/>
  <c r="F57" i="5"/>
  <c r="F56" i="5"/>
  <c r="H56" i="5" s="1"/>
  <c r="F55" i="5"/>
  <c r="F54" i="5"/>
  <c r="H53" i="5" s="1"/>
  <c r="G53" i="5"/>
  <c r="F53" i="5"/>
  <c r="F52" i="5"/>
  <c r="F51" i="5"/>
  <c r="F50" i="5"/>
  <c r="F49" i="5"/>
  <c r="G49" i="5" s="1"/>
  <c r="F48" i="5"/>
  <c r="F47" i="5"/>
  <c r="F46" i="5"/>
  <c r="F45" i="5"/>
  <c r="F44" i="5"/>
  <c r="F43" i="5"/>
  <c r="F42" i="5"/>
  <c r="H42" i="5" s="1"/>
  <c r="F41" i="5"/>
  <c r="F40" i="5"/>
  <c r="H39" i="5"/>
  <c r="G39" i="5"/>
  <c r="F39" i="5"/>
  <c r="F38" i="5"/>
  <c r="F37" i="5"/>
  <c r="H36" i="5"/>
  <c r="F36" i="5"/>
  <c r="G36" i="5" s="1"/>
  <c r="F35" i="5"/>
  <c r="F34" i="5"/>
  <c r="F33" i="5"/>
  <c r="F32" i="5"/>
  <c r="H32" i="5" s="1"/>
  <c r="F31" i="5"/>
  <c r="F30" i="5"/>
  <c r="F29" i="5"/>
  <c r="H28" i="5"/>
  <c r="F28" i="5"/>
  <c r="G28" i="5" s="1"/>
  <c r="F27" i="5"/>
  <c r="F26" i="5"/>
  <c r="F25" i="5"/>
  <c r="G25" i="5" s="1"/>
  <c r="F24" i="5"/>
  <c r="F23" i="5"/>
  <c r="F22" i="5"/>
  <c r="G21" i="5"/>
  <c r="F21" i="5"/>
  <c r="H21" i="5" s="1"/>
  <c r="F20" i="5"/>
  <c r="F19" i="5"/>
  <c r="F18" i="5"/>
  <c r="G14" i="5" s="1"/>
  <c r="F17" i="5"/>
  <c r="F16" i="5"/>
  <c r="F15" i="5"/>
  <c r="H14" i="5"/>
  <c r="F14" i="5"/>
  <c r="F13" i="5"/>
  <c r="F12" i="5"/>
  <c r="F11" i="5"/>
  <c r="F10" i="5"/>
  <c r="G9" i="5"/>
  <c r="F9" i="5"/>
  <c r="H9" i="5" s="1"/>
  <c r="F8" i="5"/>
  <c r="F7" i="5"/>
  <c r="F6" i="5"/>
  <c r="F5" i="5"/>
  <c r="F4" i="5"/>
  <c r="H4" i="5" s="1"/>
  <c r="H25" i="5" l="1"/>
  <c r="H49" i="5"/>
  <c r="H83" i="5"/>
  <c r="H92" i="5"/>
  <c r="H122" i="5"/>
  <c r="H132" i="5"/>
  <c r="H138" i="5"/>
  <c r="H148" i="5"/>
  <c r="H150" i="5"/>
  <c r="H152" i="5"/>
  <c r="H182" i="5"/>
  <c r="H202" i="5"/>
  <c r="H204" i="5"/>
  <c r="H206" i="5"/>
  <c r="H216" i="5"/>
  <c r="H238" i="5"/>
  <c r="H248" i="5"/>
  <c r="H258" i="5"/>
  <c r="H260" i="5"/>
  <c r="H264" i="5"/>
  <c r="H266" i="5"/>
  <c r="H268" i="5"/>
  <c r="H452" i="5"/>
  <c r="H474" i="5"/>
  <c r="H476" i="5"/>
  <c r="H478" i="5"/>
  <c r="G4" i="5"/>
  <c r="G32" i="5"/>
  <c r="G42" i="5"/>
  <c r="G56" i="5"/>
  <c r="G58" i="5"/>
  <c r="G60" i="5"/>
  <c r="G66" i="5"/>
  <c r="G72" i="5"/>
  <c r="G80" i="5"/>
  <c r="G111" i="5"/>
  <c r="G157" i="5"/>
  <c r="G187" i="5"/>
  <c r="G245" i="5"/>
  <c r="G277" i="5"/>
  <c r="G279" i="5"/>
  <c r="G348" i="5"/>
  <c r="G350" i="5"/>
  <c r="G352" i="5"/>
  <c r="G365" i="5"/>
  <c r="G372" i="5"/>
  <c r="G378" i="5"/>
  <c r="G388" i="5"/>
  <c r="G396" i="5"/>
  <c r="G403" i="5"/>
  <c r="G415" i="5"/>
  <c r="G445" i="5"/>
  <c r="G471" i="5"/>
  <c r="D199" i="2"/>
  <c r="C199" i="2"/>
  <c r="B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199" i="2" s="1"/>
  <c r="B200" i="2" l="1"/>
  <c r="C200" i="2"/>
  <c r="D200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784262-B559-FD47-879E-4A46F59CF73F}" name="association_analysis_genotype_complete" type="6" refreshedVersion="6" background="1" saveData="1">
    <textPr sourceFile="/Users/thomascantore/shares/CIBIO-Storage/CO/SPICE/thomas/organoids_berna/data/supp_tables/association_analysis_genotype_complete.txt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<sst xmlns="http://schemas.openxmlformats.org/spreadsheetml/2006/main" count="2517" uniqueCount="465">
  <si>
    <t>Source data Fig.1e</t>
  </si>
  <si>
    <t>BLCa30</t>
  </si>
  <si>
    <t>BLCa34</t>
  </si>
  <si>
    <t>BLCa51</t>
  </si>
  <si>
    <t>BLCa60</t>
  </si>
  <si>
    <t>BLCa77</t>
  </si>
  <si>
    <t>BLCa22</t>
  </si>
  <si>
    <t>BLCa26</t>
  </si>
  <si>
    <t>BLCa40</t>
  </si>
  <si>
    <t>BLCa53</t>
  </si>
  <si>
    <t>BLCa86</t>
  </si>
  <si>
    <t>0h</t>
  </si>
  <si>
    <t>96h</t>
  </si>
  <si>
    <t>Source data Fig. 2b</t>
  </si>
  <si>
    <t>Model</t>
  </si>
  <si>
    <t xml:space="preserve">Number of solid organoids </t>
  </si>
  <si>
    <t xml:space="preserve">Number of hollow organoids </t>
  </si>
  <si>
    <t xml:space="preserve">Number of mixed organoids </t>
  </si>
  <si>
    <t>Total number of  organoids per image</t>
  </si>
  <si>
    <t>BLCa26_1</t>
  </si>
  <si>
    <t>BLCa26_2</t>
  </si>
  <si>
    <t>BLCa26_3</t>
  </si>
  <si>
    <t>BLCa26_4</t>
  </si>
  <si>
    <t>BLCa26_5</t>
  </si>
  <si>
    <t>BLCa27_1</t>
  </si>
  <si>
    <t>BLCa27_2</t>
  </si>
  <si>
    <t>BLCa27_3</t>
  </si>
  <si>
    <t>BLCa27_4</t>
  </si>
  <si>
    <t>BLCa27_5</t>
  </si>
  <si>
    <t>BLCa30_1</t>
  </si>
  <si>
    <t>BLCa30_2</t>
  </si>
  <si>
    <t>BLCa30_3</t>
  </si>
  <si>
    <t>BLCa30_4</t>
  </si>
  <si>
    <t>BLCa30_5</t>
  </si>
  <si>
    <t>BLCa41_1</t>
  </si>
  <si>
    <t>BLCa41_2</t>
  </si>
  <si>
    <t>BLCa41_3</t>
  </si>
  <si>
    <t>BLCa41_4</t>
  </si>
  <si>
    <t>BLCa41_5</t>
  </si>
  <si>
    <t>BLCa43_1</t>
  </si>
  <si>
    <t>BLCa43_2</t>
  </si>
  <si>
    <t>BLCa43_3</t>
  </si>
  <si>
    <t>BLCa43_4</t>
  </si>
  <si>
    <t>BLCa43_5</t>
  </si>
  <si>
    <t>BLCa48_1</t>
  </si>
  <si>
    <t>BLCa48_2</t>
  </si>
  <si>
    <t>BLCa48_3</t>
  </si>
  <si>
    <t>BLCa48_4</t>
  </si>
  <si>
    <t>BLCa48_5</t>
  </si>
  <si>
    <t>BLCa51_1</t>
  </si>
  <si>
    <t>BLCa51_2</t>
  </si>
  <si>
    <t>BLCa51_3</t>
  </si>
  <si>
    <t>BLCa51_4</t>
  </si>
  <si>
    <t>BLCa51_5</t>
  </si>
  <si>
    <t>BLCa53_1</t>
  </si>
  <si>
    <t>BLCa53_2</t>
  </si>
  <si>
    <t>BLCa53_3</t>
  </si>
  <si>
    <t>BLCa53_4</t>
  </si>
  <si>
    <t>BLCa53_5</t>
  </si>
  <si>
    <t>BLCa63_1</t>
  </si>
  <si>
    <t>BLCa63_2</t>
  </si>
  <si>
    <t>BLCa63_3</t>
  </si>
  <si>
    <t>BLCa63_4</t>
  </si>
  <si>
    <t>BLCa66_1</t>
  </si>
  <si>
    <t>BLCa66_2</t>
  </si>
  <si>
    <t>BLCa66_3</t>
  </si>
  <si>
    <t>BLCa66_4</t>
  </si>
  <si>
    <t>BLCa66_5</t>
  </si>
  <si>
    <t>BLCa77_1</t>
  </si>
  <si>
    <t>BLCa77_2</t>
  </si>
  <si>
    <t>BLCa77_3</t>
  </si>
  <si>
    <t>BLCa77_4</t>
  </si>
  <si>
    <t>BLCa77_5</t>
  </si>
  <si>
    <t>BLCa93_1</t>
  </si>
  <si>
    <t>BLCa93_2</t>
  </si>
  <si>
    <t>BLCa93_3</t>
  </si>
  <si>
    <t>BLCa93_4</t>
  </si>
  <si>
    <t>BLCa93_5</t>
  </si>
  <si>
    <t>BLCa100_1</t>
  </si>
  <si>
    <t>BLCa100_2</t>
  </si>
  <si>
    <t>BLCa100_3</t>
  </si>
  <si>
    <t>BLCa100_4</t>
  </si>
  <si>
    <t>BLCa100_5</t>
  </si>
  <si>
    <t>BLCa111_1</t>
  </si>
  <si>
    <t>BLCa111_2</t>
  </si>
  <si>
    <t>BLCa111_3</t>
  </si>
  <si>
    <t>BLCa111_4</t>
  </si>
  <si>
    <t>BLCa111_5</t>
  </si>
  <si>
    <t>BLCa114_1</t>
  </si>
  <si>
    <t>BLCa114_2</t>
  </si>
  <si>
    <t>BLCa114_3</t>
  </si>
  <si>
    <t>BLCa114_4</t>
  </si>
  <si>
    <t>BLCa114_5</t>
  </si>
  <si>
    <t>BLCa115_1</t>
  </si>
  <si>
    <t>BLCa115_2</t>
  </si>
  <si>
    <t>BLCa115_3</t>
  </si>
  <si>
    <t>BLCa115_4</t>
  </si>
  <si>
    <t>BLCa115_5</t>
  </si>
  <si>
    <t>BLCa136_1</t>
  </si>
  <si>
    <t>BLCa136_2</t>
  </si>
  <si>
    <t>BLCa136_3</t>
  </si>
  <si>
    <t>BLCa136_4</t>
  </si>
  <si>
    <t>BLCa136_5</t>
  </si>
  <si>
    <t>BLCa125_1</t>
  </si>
  <si>
    <t>BLCa125_2</t>
  </si>
  <si>
    <t>BLCa125_3</t>
  </si>
  <si>
    <t>BLCa125_4</t>
  </si>
  <si>
    <t>BLCa125_5</t>
  </si>
  <si>
    <t>BLCa127_1</t>
  </si>
  <si>
    <t>BLCa127_2</t>
  </si>
  <si>
    <t>BLCa127_3</t>
  </si>
  <si>
    <t>BLCa127_4</t>
  </si>
  <si>
    <t>BLCa127_5</t>
  </si>
  <si>
    <t>BLCa22_1</t>
  </si>
  <si>
    <t>BLCa22_2</t>
  </si>
  <si>
    <t>BLCa22_3</t>
  </si>
  <si>
    <t>BLCa22_4</t>
  </si>
  <si>
    <t>BLCa22_5</t>
  </si>
  <si>
    <t>BLCa33_1</t>
  </si>
  <si>
    <t>BLCa33_2</t>
  </si>
  <si>
    <t>BLCa33_3</t>
  </si>
  <si>
    <t>BLCa33_4</t>
  </si>
  <si>
    <t>BLCa33_5</t>
  </si>
  <si>
    <t>BLCa34_1</t>
  </si>
  <si>
    <t>BLCa34_2</t>
  </si>
  <si>
    <t>BLCa34_3</t>
  </si>
  <si>
    <t>BLCa34_4</t>
  </si>
  <si>
    <t>BLCa34_5</t>
  </si>
  <si>
    <t>BLCa35_1</t>
  </si>
  <si>
    <t>BLCa35_2</t>
  </si>
  <si>
    <t>BLca35_3</t>
  </si>
  <si>
    <t>BLCa35_4</t>
  </si>
  <si>
    <t>BLCa35_5</t>
  </si>
  <si>
    <t>BLCa40_1</t>
  </si>
  <si>
    <t>BLCa40_2</t>
  </si>
  <si>
    <t>BLCa40_3</t>
  </si>
  <si>
    <t>BLCa40_4</t>
  </si>
  <si>
    <t>BLCa40_5</t>
  </si>
  <si>
    <t>BLCa46_1</t>
  </si>
  <si>
    <t>BCLa46_2</t>
  </si>
  <si>
    <t>BLca46_3</t>
  </si>
  <si>
    <t>BLCa46_4</t>
  </si>
  <si>
    <t>BLCa46_5</t>
  </si>
  <si>
    <t>BLCa47_1</t>
  </si>
  <si>
    <t>BLCa47_2</t>
  </si>
  <si>
    <t>BLCa47_3</t>
  </si>
  <si>
    <t>BLCa47_4</t>
  </si>
  <si>
    <t>BLCa47_5</t>
  </si>
  <si>
    <t>BLCa50_1</t>
  </si>
  <si>
    <t>BLCa50_2</t>
  </si>
  <si>
    <t>BLCa50_3</t>
  </si>
  <si>
    <t>BLCa50_4</t>
  </si>
  <si>
    <t>BLCa50_5</t>
  </si>
  <si>
    <t>BLCa57_1</t>
  </si>
  <si>
    <t>BLCa57_2</t>
  </si>
  <si>
    <t>BLCa57_3</t>
  </si>
  <si>
    <t>BLCa57_4</t>
  </si>
  <si>
    <t>BLCa57_5</t>
  </si>
  <si>
    <t>BLCa60_1</t>
  </si>
  <si>
    <t>BLCa60_2</t>
  </si>
  <si>
    <t>BLCa60_3</t>
  </si>
  <si>
    <t>BLCa60_4</t>
  </si>
  <si>
    <t>BLca61_1</t>
  </si>
  <si>
    <t>BLca61_2</t>
  </si>
  <si>
    <t>BLCa61_3</t>
  </si>
  <si>
    <t>BLCa61_4</t>
  </si>
  <si>
    <t>BLCa61_5</t>
  </si>
  <si>
    <t>BLCa69_1</t>
  </si>
  <si>
    <t>BLCa69_2</t>
  </si>
  <si>
    <t>BLCa69_3</t>
  </si>
  <si>
    <t>BLCa69_4</t>
  </si>
  <si>
    <t>BLCa69_5</t>
  </si>
  <si>
    <t>BLCa81_1</t>
  </si>
  <si>
    <t>BLCa81_2</t>
  </si>
  <si>
    <t>BLCa81_3</t>
  </si>
  <si>
    <t>BLCa81_4</t>
  </si>
  <si>
    <t>BLCa81_5</t>
  </si>
  <si>
    <t>BLCa82_1</t>
  </si>
  <si>
    <t>BLCa82_2</t>
  </si>
  <si>
    <t>BLCa82_3</t>
  </si>
  <si>
    <t>BLCa82_4</t>
  </si>
  <si>
    <t>BLCa82_5</t>
  </si>
  <si>
    <t>BLCa86_1</t>
  </si>
  <si>
    <t>BLCa86_2</t>
  </si>
  <si>
    <t>BLCa86_3</t>
  </si>
  <si>
    <t>BLCA86_4</t>
  </si>
  <si>
    <t>BLCa86_5</t>
  </si>
  <si>
    <t>BLCa98_1</t>
  </si>
  <si>
    <t>BLCa98_2</t>
  </si>
  <si>
    <t>BLCa98_3</t>
  </si>
  <si>
    <t>BLCa98_4</t>
  </si>
  <si>
    <t>BLCa98_5</t>
  </si>
  <si>
    <t>BLCa112_1</t>
  </si>
  <si>
    <t>BLCa112_2</t>
  </si>
  <si>
    <t>BLCa112_3</t>
  </si>
  <si>
    <t>BLCa112_4</t>
  </si>
  <si>
    <t>LN_BLCa1_1</t>
  </si>
  <si>
    <t>LN_BLCa1_2</t>
  </si>
  <si>
    <t>LN_BLCa1_3</t>
  </si>
  <si>
    <t>LN_BLCa1_4</t>
  </si>
  <si>
    <t>LN_BLCa1_5</t>
  </si>
  <si>
    <t>BLCa113_1</t>
  </si>
  <si>
    <t>BLCa113_2</t>
  </si>
  <si>
    <t>BLCa113_3</t>
  </si>
  <si>
    <t>BLCa113_4</t>
  </si>
  <si>
    <t>BLCa113_5</t>
  </si>
  <si>
    <t>BLCa85_1</t>
  </si>
  <si>
    <t>BLCa85_2</t>
  </si>
  <si>
    <t>BLCa85_3</t>
  </si>
  <si>
    <t>BLCa85_4</t>
  </si>
  <si>
    <t>BLCa85_5</t>
  </si>
  <si>
    <t>BLCa92_1</t>
  </si>
  <si>
    <t>BLCa92_2</t>
  </si>
  <si>
    <t>BLCa92_3</t>
  </si>
  <si>
    <t>BLCa92_4</t>
  </si>
  <si>
    <t>Sum</t>
  </si>
  <si>
    <t>Fraction %</t>
  </si>
  <si>
    <t>Source Data Fig.2c</t>
  </si>
  <si>
    <t>Solid</t>
  </si>
  <si>
    <t>Hollow</t>
  </si>
  <si>
    <t>Mixed</t>
  </si>
  <si>
    <t>mean (%)</t>
  </si>
  <si>
    <t>SD (%)</t>
  </si>
  <si>
    <t>N</t>
  </si>
  <si>
    <t>Ta LG
(n=5)</t>
  </si>
  <si>
    <t>Ta HG
(n=8)</t>
  </si>
  <si>
    <t>T1 HG
(n=8)</t>
  </si>
  <si>
    <t>T2 HG 
(n=7)</t>
  </si>
  <si>
    <t>T3/4 HG
(n=12)</t>
  </si>
  <si>
    <t>Source data Fig. 5b</t>
  </si>
  <si>
    <t>drug</t>
  </si>
  <si>
    <t>gene</t>
  </si>
  <si>
    <t>mut</t>
  </si>
  <si>
    <t>beta</t>
  </si>
  <si>
    <t>pval</t>
  </si>
  <si>
    <t>fdr</t>
  </si>
  <si>
    <t>bosutinib</t>
  </si>
  <si>
    <t>ABL1</t>
  </si>
  <si>
    <t>gain</t>
  </si>
  <si>
    <t>SRC</t>
  </si>
  <si>
    <t>LYN</t>
  </si>
  <si>
    <t>HCK</t>
  </si>
  <si>
    <t>CSK</t>
  </si>
  <si>
    <t>ABL2</t>
  </si>
  <si>
    <t>FGR</t>
  </si>
  <si>
    <t>TEC</t>
  </si>
  <si>
    <t>LCK</t>
  </si>
  <si>
    <t>CAMK1D</t>
  </si>
  <si>
    <t>FRK</t>
  </si>
  <si>
    <t>FYN</t>
  </si>
  <si>
    <t>STK10</t>
  </si>
  <si>
    <t>EPHB4</t>
  </si>
  <si>
    <t>YES1</t>
  </si>
  <si>
    <t>MAP4K2</t>
  </si>
  <si>
    <t>PTK2</t>
  </si>
  <si>
    <t>SYK</t>
  </si>
  <si>
    <t>MAP4K5</t>
  </si>
  <si>
    <t>FER</t>
  </si>
  <si>
    <t>STK4</t>
  </si>
  <si>
    <t>STK24</t>
  </si>
  <si>
    <t>TBK1</t>
  </si>
  <si>
    <t>PTK2B</t>
  </si>
  <si>
    <t>TNK2</t>
  </si>
  <si>
    <t>TXK</t>
  </si>
  <si>
    <t>CDK2</t>
  </si>
  <si>
    <t>MAP2K1</t>
  </si>
  <si>
    <t>MAP2K2</t>
  </si>
  <si>
    <t>MAP3K2</t>
  </si>
  <si>
    <t>ALK</t>
  </si>
  <si>
    <t>TAOK3</t>
  </si>
  <si>
    <t>PRKAA1</t>
  </si>
  <si>
    <t>AAK1</t>
  </si>
  <si>
    <t>GAK</t>
  </si>
  <si>
    <t>BMP2K</t>
  </si>
  <si>
    <t>MAP3K3</t>
  </si>
  <si>
    <t>STK35</t>
  </si>
  <si>
    <t>MAPK14</t>
  </si>
  <si>
    <t>TNIK</t>
  </si>
  <si>
    <t>MAP4K4</t>
  </si>
  <si>
    <t>MAP3K1</t>
  </si>
  <si>
    <t>MAP4K1</t>
  </si>
  <si>
    <t>MAP2K5</t>
  </si>
  <si>
    <t>MAP3K4</t>
  </si>
  <si>
    <t>crizotinib</t>
  </si>
  <si>
    <t>ROS1</t>
  </si>
  <si>
    <t>erlotinib</t>
  </si>
  <si>
    <t>EGFR</t>
  </si>
  <si>
    <t>ERBB2</t>
  </si>
  <si>
    <t>NR1I2</t>
  </si>
  <si>
    <t>EPHA6</t>
  </si>
  <si>
    <t>MAPK9</t>
  </si>
  <si>
    <t>MKNK2</t>
  </si>
  <si>
    <t>RIPK2</t>
  </si>
  <si>
    <t>ABCG2</t>
  </si>
  <si>
    <t>ABCB1</t>
  </si>
  <si>
    <t>lapatinib</t>
  </si>
  <si>
    <t>ERBB4</t>
  </si>
  <si>
    <t>CYP3A4</t>
  </si>
  <si>
    <t>CYP2C8</t>
  </si>
  <si>
    <t>SLK</t>
  </si>
  <si>
    <t>ponatinib</t>
  </si>
  <si>
    <t>FGFR1</t>
  </si>
  <si>
    <t>FGFR3</t>
  </si>
  <si>
    <t>FGFR4</t>
  </si>
  <si>
    <t>RET</t>
  </si>
  <si>
    <t>TEK</t>
  </si>
  <si>
    <t>FLT3</t>
  </si>
  <si>
    <t>sunitinib</t>
  </si>
  <si>
    <t>CSF1R</t>
  </si>
  <si>
    <t>AURKC</t>
  </si>
  <si>
    <t>CAMK1</t>
  </si>
  <si>
    <t>CAMK1G</t>
  </si>
  <si>
    <t>CAMK2A</t>
  </si>
  <si>
    <t>CAMK2B</t>
  </si>
  <si>
    <t>CAMKK1</t>
  </si>
  <si>
    <t>CAMKK2</t>
  </si>
  <si>
    <t>CLK1</t>
  </si>
  <si>
    <t>CLK2</t>
  </si>
  <si>
    <t>CLK4</t>
  </si>
  <si>
    <t>DAPK2</t>
  </si>
  <si>
    <t>DAPK3</t>
  </si>
  <si>
    <t>EPHA5</t>
  </si>
  <si>
    <t>EPHA7</t>
  </si>
  <si>
    <t>EPHB1</t>
  </si>
  <si>
    <t>INSR</t>
  </si>
  <si>
    <t>JAK1</t>
  </si>
  <si>
    <t>JAK2</t>
  </si>
  <si>
    <t>MARK2</t>
  </si>
  <si>
    <t>MYLK2</t>
  </si>
  <si>
    <t>NEK2</t>
  </si>
  <si>
    <t>NTRK1</t>
  </si>
  <si>
    <t>PHKG2</t>
  </si>
  <si>
    <t>PRKACA</t>
  </si>
  <si>
    <t>RPS6KA2</t>
  </si>
  <si>
    <t>RPS6KA5</t>
  </si>
  <si>
    <t>STK17A</t>
  </si>
  <si>
    <t>STK17B</t>
  </si>
  <si>
    <t>STK38L</t>
  </si>
  <si>
    <t>TTK</t>
  </si>
  <si>
    <t>erdafitinib</t>
  </si>
  <si>
    <t>FGFR2</t>
  </si>
  <si>
    <t>PDGFRA</t>
  </si>
  <si>
    <t>PDGFRB</t>
  </si>
  <si>
    <t>KIT</t>
  </si>
  <si>
    <t>olaparib</t>
  </si>
  <si>
    <t>PARP1</t>
  </si>
  <si>
    <t>PARP2</t>
  </si>
  <si>
    <t>daunorubicin</t>
  </si>
  <si>
    <t>TOP2A</t>
  </si>
  <si>
    <t>TOP2B</t>
  </si>
  <si>
    <t>doxorubicin</t>
  </si>
  <si>
    <t>epirubicin</t>
  </si>
  <si>
    <t>NOLC1</t>
  </si>
  <si>
    <t>gemcitabine</t>
  </si>
  <si>
    <t>TYMS</t>
  </si>
  <si>
    <t>CMPK1</t>
  </si>
  <si>
    <t>ABCB10</t>
  </si>
  <si>
    <t>DCTD</t>
  </si>
  <si>
    <t>NME1</t>
  </si>
  <si>
    <t>methotrexate</t>
  </si>
  <si>
    <t>DHFR</t>
  </si>
  <si>
    <t>MTHFD1</t>
  </si>
  <si>
    <t>MTHFR</t>
  </si>
  <si>
    <t>vinblastine</t>
  </si>
  <si>
    <t>TUBA1A</t>
  </si>
  <si>
    <t>TUBB</t>
  </si>
  <si>
    <t>TUBD1</t>
  </si>
  <si>
    <t>TUBG1</t>
  </si>
  <si>
    <t>TUBE1</t>
  </si>
  <si>
    <t>JUN</t>
  </si>
  <si>
    <t>everolimus</t>
  </si>
  <si>
    <t>MTOR</t>
  </si>
  <si>
    <t>temsirolimus</t>
  </si>
  <si>
    <t>docetaxel</t>
  </si>
  <si>
    <t>TUBB1</t>
  </si>
  <si>
    <t>MAP4</t>
  </si>
  <si>
    <t>MAP2</t>
  </si>
  <si>
    <t>MAPT</t>
  </si>
  <si>
    <t>paclitaxel</t>
  </si>
  <si>
    <t>loss</t>
  </si>
  <si>
    <t>STK25</t>
  </si>
  <si>
    <t>STK16</t>
  </si>
  <si>
    <t>ATIC</t>
  </si>
  <si>
    <t>snv</t>
  </si>
  <si>
    <t>Source Data Supplementary Fig. 12</t>
  </si>
  <si>
    <t>Marker</t>
  </si>
  <si>
    <t>Marker of reference (DAPI)</t>
  </si>
  <si>
    <t>raw_count_marker</t>
  </si>
  <si>
    <t>raw_count_DAPI</t>
  </si>
  <si>
    <t>model</t>
  </si>
  <si>
    <t>% positive cells</t>
  </si>
  <si>
    <t>average</t>
  </si>
  <si>
    <t>SD</t>
  </si>
  <si>
    <t>Ki67</t>
  </si>
  <si>
    <t>DAPI</t>
  </si>
  <si>
    <t>CD44</t>
  </si>
  <si>
    <t>p63</t>
  </si>
  <si>
    <t>CK8</t>
  </si>
  <si>
    <t>CK14</t>
  </si>
  <si>
    <t>GATA3</t>
  </si>
  <si>
    <t>CK20</t>
  </si>
  <si>
    <t>UPKII</t>
  </si>
  <si>
    <t>CK5/6</t>
  </si>
  <si>
    <t>BLCa98</t>
  </si>
  <si>
    <t>C5/6</t>
  </si>
  <si>
    <t>BLCa82</t>
  </si>
  <si>
    <t>BLCa85</t>
  </si>
  <si>
    <t>BLCa46</t>
  </si>
  <si>
    <t>BLCa47</t>
  </si>
  <si>
    <t>BLCa92</t>
  </si>
  <si>
    <t>BLCa33</t>
  </si>
  <si>
    <t>BLCa112</t>
  </si>
  <si>
    <t>BLCa100</t>
  </si>
  <si>
    <t>BLCa35</t>
  </si>
  <si>
    <t>BLCa48</t>
  </si>
  <si>
    <t>DAPi</t>
  </si>
  <si>
    <t>Source Data Supplementary Fig 15</t>
  </si>
  <si>
    <t>sample</t>
  </si>
  <si>
    <t>pdos_morphology</t>
  </si>
  <si>
    <t>purity</t>
  </si>
  <si>
    <t>genomic_burden</t>
  </si>
  <si>
    <t>tumor burden</t>
  </si>
  <si>
    <t>blca22</t>
  </si>
  <si>
    <t>solid</t>
  </si>
  <si>
    <t>blca35</t>
  </si>
  <si>
    <t>blca46</t>
  </si>
  <si>
    <t>blca40</t>
  </si>
  <si>
    <t>blca50</t>
  </si>
  <si>
    <t>blca82</t>
  </si>
  <si>
    <t>blca98</t>
  </si>
  <si>
    <t>NA</t>
  </si>
  <si>
    <t>BLCa27</t>
  </si>
  <si>
    <t>soldi</t>
  </si>
  <si>
    <t>blca60</t>
  </si>
  <si>
    <t>mixed</t>
  </si>
  <si>
    <t>blca69</t>
  </si>
  <si>
    <t>blca112</t>
  </si>
  <si>
    <t>blca33</t>
  </si>
  <si>
    <t>blca100</t>
  </si>
  <si>
    <t>blca34</t>
  </si>
  <si>
    <t>hollow</t>
  </si>
  <si>
    <t>blca61</t>
  </si>
  <si>
    <t>blca81</t>
  </si>
  <si>
    <t>blca57</t>
  </si>
  <si>
    <t>blca86</t>
  </si>
  <si>
    <t>Source data Supplementary Fig.17b-c</t>
  </si>
  <si>
    <t>class</t>
  </si>
  <si>
    <t>morphology</t>
  </si>
  <si>
    <t>untreated</t>
  </si>
  <si>
    <t>dmso</t>
  </si>
  <si>
    <t>h2o</t>
  </si>
  <si>
    <t>cisplatin_6_um</t>
  </si>
  <si>
    <t>cisplatin+gemcitabine</t>
  </si>
  <si>
    <t>cisplatin_14_um</t>
  </si>
  <si>
    <t>rapamycin</t>
  </si>
  <si>
    <t>mmc</t>
  </si>
  <si>
    <t>subtype</t>
  </si>
  <si>
    <t>Baseline</t>
  </si>
  <si>
    <t>Relapse</t>
  </si>
  <si>
    <t>Relapse 2</t>
  </si>
  <si>
    <t>Relapse 3</t>
  </si>
  <si>
    <t>Untreated</t>
  </si>
  <si>
    <t>Vehicle DMSO</t>
  </si>
  <si>
    <t>Epirubicin</t>
  </si>
  <si>
    <t>Source Data Supplementary Fig. 18b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</si>
</sst>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6" fillId="0" borderId="0" xfId="0" applyFont="1"/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/>
    <xf numFmtId="0" fontId="7" fillId="0" borderId="4" xfId="0" applyFont="1" applyBorder="1"/>
    <xf numFmtId="0" fontId="0" fillId="0" borderId="1" xfId="0" applyBorder="1"/>
    <xf numFmtId="164" fontId="0" fillId="0" borderId="1" xfId="1" applyNumberFormat="1" applyFont="1" applyBorder="1"/>
    <xf numFmtId="0" fontId="8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9" fontId="0" fillId="0" borderId="0" xfId="1" applyFont="1"/>
    <xf numFmtId="0" fontId="0" fillId="0" borderId="7" xfId="0" applyBorder="1" applyAlignment="1">
      <alignment horizontal="center" vertical="center" wrapText="1"/>
    </xf>
    <xf numFmtId="9" fontId="0" fillId="0" borderId="7" xfId="1" applyFont="1" applyBorder="1" applyAlignment="1">
      <alignment horizontal="center" vertical="center" wrapText="1"/>
    </xf>
    <xf numFmtId="9" fontId="0" fillId="0" borderId="7" xfId="1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9" fontId="0" fillId="0" borderId="9" xfId="1" applyFont="1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9" fontId="0" fillId="0" borderId="1" xfId="1" applyFont="1" applyBorder="1"/>
    <xf numFmtId="0" fontId="0" fillId="0" borderId="12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9" fontId="0" fillId="0" borderId="14" xfId="1" applyFont="1" applyBorder="1" applyAlignment="1">
      <alignment horizontal="center" vertical="center"/>
    </xf>
    <xf numFmtId="9" fontId="0" fillId="0" borderId="14" xfId="1" applyFont="1" applyBorder="1"/>
    <xf numFmtId="0" fontId="0" fillId="0" borderId="15" xfId="0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9" fontId="0" fillId="0" borderId="17" xfId="1" applyFont="1" applyBorder="1" applyAlignment="1">
      <alignment horizontal="center" vertical="center"/>
    </xf>
    <xf numFmtId="9" fontId="0" fillId="0" borderId="17" xfId="1" applyFont="1" applyBorder="1"/>
    <xf numFmtId="0" fontId="0" fillId="0" borderId="18" xfId="0" applyBorder="1"/>
    <xf numFmtId="0" fontId="7" fillId="0" borderId="17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9" fontId="0" fillId="0" borderId="7" xfId="1" applyFont="1" applyBorder="1" applyAlignment="1">
      <alignment horizontal="center" vertical="center"/>
    </xf>
    <xf numFmtId="9" fontId="0" fillId="0" borderId="7" xfId="1" applyFont="1" applyBorder="1"/>
    <xf numFmtId="0" fontId="0" fillId="0" borderId="20" xfId="0" applyBorder="1"/>
    <xf numFmtId="0" fontId="0" fillId="0" borderId="13" xfId="0" quotePrefix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9" fontId="0" fillId="0" borderId="3" xfId="1" applyFont="1" applyBorder="1"/>
    <xf numFmtId="0" fontId="0" fillId="0" borderId="22" xfId="0" applyBorder="1"/>
    <xf numFmtId="0" fontId="0" fillId="2" borderId="21" xfId="0" applyFill="1" applyBorder="1" applyAlignment="1">
      <alignment horizontal="center" vertical="center"/>
    </xf>
    <xf numFmtId="9" fontId="0" fillId="2" borderId="3" xfId="1" applyFont="1" applyFill="1" applyBorder="1" applyAlignment="1">
      <alignment horizontal="center" vertical="center"/>
    </xf>
    <xf numFmtId="9" fontId="0" fillId="2" borderId="3" xfId="1" applyFont="1" applyFill="1" applyBorder="1"/>
    <xf numFmtId="0" fontId="0" fillId="2" borderId="22" xfId="0" applyFill="1" applyBorder="1"/>
    <xf numFmtId="0" fontId="0" fillId="2" borderId="8" xfId="0" applyFill="1" applyBorder="1" applyAlignment="1">
      <alignment horizontal="center" vertical="center"/>
    </xf>
    <xf numFmtId="9" fontId="0" fillId="2" borderId="9" xfId="1" applyFont="1" applyFill="1" applyBorder="1" applyAlignment="1">
      <alignment horizontal="center" vertical="center"/>
    </xf>
    <xf numFmtId="9" fontId="0" fillId="2" borderId="9" xfId="1" applyFont="1" applyFill="1" applyBorder="1"/>
    <xf numFmtId="0" fontId="0" fillId="2" borderId="10" xfId="0" applyFill="1" applyBorder="1"/>
    <xf numFmtId="9" fontId="0" fillId="0" borderId="9" xfId="1" applyFont="1" applyFill="1" applyBorder="1"/>
    <xf numFmtId="0" fontId="0" fillId="2" borderId="17" xfId="0" applyFill="1" applyBorder="1" applyAlignment="1">
      <alignment horizontal="center" vertical="center"/>
    </xf>
    <xf numFmtId="2" fontId="0" fillId="0" borderId="10" xfId="1" applyNumberFormat="1" applyFont="1" applyBorder="1"/>
    <xf numFmtId="9" fontId="0" fillId="0" borderId="9" xfId="1" applyFont="1" applyBorder="1" applyAlignment="1">
      <alignment horizontal="center"/>
    </xf>
    <xf numFmtId="0" fontId="0" fillId="0" borderId="10" xfId="0" applyBorder="1" applyAlignment="1">
      <alignment horizontal="center"/>
    </xf>
    <xf numFmtId="9" fontId="0" fillId="0" borderId="14" xfId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9" fontId="0" fillId="0" borderId="7" xfId="1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  <xf numFmtId="9" fontId="0" fillId="0" borderId="3" xfId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 vertical="top"/>
    </xf>
    <xf numFmtId="9" fontId="0" fillId="0" borderId="1" xfId="1" applyFont="1" applyFill="1" applyBorder="1" applyAlignment="1">
      <alignment horizontal="center" vertical="top"/>
    </xf>
    <xf numFmtId="9" fontId="0" fillId="0" borderId="1" xfId="1" applyFont="1" applyBorder="1" applyAlignment="1">
      <alignment horizontal="center" vertical="top"/>
    </xf>
    <xf numFmtId="11" fontId="0" fillId="0" borderId="1" xfId="0" applyNumberForma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ssociation_analysis_genotype_complete" connectionId="1" xr16:uid="{30D65C5E-8778-E443-BF2A-E436BF5650E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42AB3-FC6C-3C4D-B9F6-C072E43D812F}">
  <dimension ref="A1:T13"/>
  <sheetViews>
    <sheetView workbookViewId="0">
      <selection activeCell="C21" sqref="C21"/>
    </sheetView>
  </sheetViews>
  <sheetFormatPr baseColWidth="10" defaultRowHeight="16" x14ac:dyDescent="0.2"/>
  <sheetData>
    <row r="1" spans="1:2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">
      <c r="A2" s="3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  <c r="H2" s="4"/>
      <c r="I2" s="4" t="s">
        <v>5</v>
      </c>
      <c r="J2" s="4"/>
      <c r="K2" s="4" t="s">
        <v>6</v>
      </c>
      <c r="L2" s="4"/>
      <c r="M2" s="4" t="s">
        <v>7</v>
      </c>
      <c r="N2" s="4"/>
      <c r="O2" s="4" t="s">
        <v>8</v>
      </c>
      <c r="P2" s="4"/>
      <c r="Q2" s="4" t="s">
        <v>9</v>
      </c>
      <c r="R2" s="4"/>
      <c r="S2" s="4" t="s">
        <v>10</v>
      </c>
      <c r="T2" s="4"/>
    </row>
    <row r="3" spans="1:20" x14ac:dyDescent="0.2">
      <c r="A3" s="5" t="s">
        <v>11</v>
      </c>
      <c r="B3" s="6" t="s">
        <v>12</v>
      </c>
      <c r="C3" s="6" t="s">
        <v>11</v>
      </c>
      <c r="D3" s="6" t="s">
        <v>12</v>
      </c>
      <c r="E3" s="6" t="s">
        <v>11</v>
      </c>
      <c r="F3" s="6" t="s">
        <v>12</v>
      </c>
      <c r="G3" s="6" t="s">
        <v>11</v>
      </c>
      <c r="H3" s="6" t="s">
        <v>12</v>
      </c>
      <c r="I3" s="6" t="s">
        <v>11</v>
      </c>
      <c r="J3" s="6" t="s">
        <v>12</v>
      </c>
      <c r="K3" s="6" t="s">
        <v>11</v>
      </c>
      <c r="L3" s="6" t="s">
        <v>12</v>
      </c>
      <c r="M3" s="6" t="s">
        <v>11</v>
      </c>
      <c r="N3" s="6" t="s">
        <v>12</v>
      </c>
      <c r="O3" s="6" t="s">
        <v>11</v>
      </c>
      <c r="P3" s="6" t="s">
        <v>12</v>
      </c>
      <c r="Q3" s="6" t="s">
        <v>11</v>
      </c>
      <c r="R3" s="6" t="s">
        <v>12</v>
      </c>
      <c r="S3" s="6" t="s">
        <v>11</v>
      </c>
      <c r="T3" s="6" t="s">
        <v>12</v>
      </c>
    </row>
    <row r="4" spans="1:20" x14ac:dyDescent="0.2">
      <c r="A4" s="7">
        <v>1.0897903900000001</v>
      </c>
      <c r="B4" s="8">
        <v>2.1967725200000001</v>
      </c>
      <c r="C4" s="8">
        <v>0.91341307000000005</v>
      </c>
      <c r="D4" s="8">
        <v>0.94360836999999997</v>
      </c>
      <c r="E4" s="8">
        <v>0.94078629999999996</v>
      </c>
      <c r="F4" s="8">
        <v>1.09089335</v>
      </c>
      <c r="G4" s="8">
        <v>0.94452243999999996</v>
      </c>
      <c r="H4" s="8">
        <v>1.90770346</v>
      </c>
      <c r="I4" s="8">
        <v>0.77838388000000003</v>
      </c>
      <c r="J4" s="8">
        <v>0.56295751999999999</v>
      </c>
      <c r="K4" s="8">
        <v>0.69878978000000003</v>
      </c>
      <c r="L4" s="8">
        <v>0.71044375000000004</v>
      </c>
      <c r="M4" s="8">
        <v>0.74445775999999997</v>
      </c>
      <c r="N4" s="8">
        <v>2.3711803499999999</v>
      </c>
      <c r="O4" s="8">
        <v>0.96919314999999995</v>
      </c>
      <c r="P4" s="8">
        <v>1.6782396100000001</v>
      </c>
      <c r="Q4" s="8">
        <v>1.0082743300000001</v>
      </c>
      <c r="R4" s="8">
        <v>1.2997539300000001</v>
      </c>
      <c r="S4" s="8">
        <v>1.12101465</v>
      </c>
      <c r="T4" s="8">
        <v>1.8489944599999999</v>
      </c>
    </row>
    <row r="5" spans="1:20" x14ac:dyDescent="0.2">
      <c r="A5" s="7">
        <v>1.00557059</v>
      </c>
      <c r="B5" s="8">
        <v>2.2387565299999999</v>
      </c>
      <c r="C5" s="8">
        <v>0.90286637000000003</v>
      </c>
      <c r="D5" s="8">
        <v>0.82431487000000003</v>
      </c>
      <c r="E5" s="8">
        <v>1.1272853199999999</v>
      </c>
      <c r="F5" s="8">
        <v>1.0693782700000001</v>
      </c>
      <c r="G5" s="8">
        <v>0.97350663000000004</v>
      </c>
      <c r="H5" s="8">
        <v>1.7625107600000001</v>
      </c>
      <c r="I5" s="8">
        <v>1.1020038999999999</v>
      </c>
      <c r="J5" s="8">
        <v>0.67898024000000001</v>
      </c>
      <c r="K5" s="8">
        <v>1.2971761500000001</v>
      </c>
      <c r="L5" s="8">
        <v>0.60735096</v>
      </c>
      <c r="M5" s="8">
        <v>0.96015578000000001</v>
      </c>
      <c r="N5" s="8">
        <v>3.3717795100000001</v>
      </c>
      <c r="O5" s="8">
        <v>0.93154033999999997</v>
      </c>
      <c r="P5" s="8">
        <v>1.5579462100000001</v>
      </c>
      <c r="Q5" s="8">
        <v>0.88933978000000002</v>
      </c>
      <c r="R5" s="8">
        <v>1.36055229</v>
      </c>
      <c r="S5" s="8">
        <v>0.92999790000000004</v>
      </c>
      <c r="T5" s="8">
        <v>2.09214491</v>
      </c>
    </row>
    <row r="6" spans="1:20" x14ac:dyDescent="0.2">
      <c r="A6" s="7">
        <v>0.84122238000000005</v>
      </c>
      <c r="B6" s="8">
        <v>2.3265327</v>
      </c>
      <c r="C6" s="8">
        <v>0.89797886999999998</v>
      </c>
      <c r="D6" s="8">
        <v>0.62549237000000002</v>
      </c>
      <c r="E6" s="8">
        <v>0.90615226000000004</v>
      </c>
      <c r="F6" s="8">
        <v>0.83701539000000003</v>
      </c>
      <c r="G6" s="8">
        <v>0.98754584999999995</v>
      </c>
      <c r="H6" s="8">
        <v>1.7935781900000001</v>
      </c>
      <c r="I6" s="8">
        <v>1.06342387</v>
      </c>
      <c r="J6" s="8">
        <v>0.58330742000000002</v>
      </c>
      <c r="K6" s="8">
        <v>0.84894665999999996</v>
      </c>
      <c r="L6" s="8">
        <v>0.97489915000000005</v>
      </c>
      <c r="M6" s="8">
        <v>1.4334931099999999</v>
      </c>
      <c r="N6" s="8">
        <v>1.8573996399999999</v>
      </c>
      <c r="O6" s="8">
        <v>0.93675631999999998</v>
      </c>
      <c r="P6" s="8">
        <v>1.6823145900000001</v>
      </c>
      <c r="Q6" s="8">
        <v>1.1701634700000001</v>
      </c>
      <c r="R6" s="8">
        <v>1.6466283900000001</v>
      </c>
      <c r="S6" s="8">
        <v>0.88346997000000005</v>
      </c>
      <c r="T6" s="8">
        <v>1.7253170799999999</v>
      </c>
    </row>
    <row r="7" spans="1:20" x14ac:dyDescent="0.2">
      <c r="A7" s="7">
        <v>1.0584440100000001</v>
      </c>
      <c r="B7" s="8">
        <v>2.4592198000000001</v>
      </c>
      <c r="C7" s="8">
        <v>1.28574169</v>
      </c>
      <c r="D7" s="8">
        <v>0.74990915999999996</v>
      </c>
      <c r="E7" s="8">
        <v>0.88579165000000004</v>
      </c>
      <c r="F7" s="8">
        <v>2.27254361</v>
      </c>
      <c r="G7" s="8">
        <v>1.09442507</v>
      </c>
      <c r="H7" s="8">
        <v>2.2354060100000002</v>
      </c>
      <c r="I7" s="8">
        <v>1.0806647599999999</v>
      </c>
      <c r="J7" s="8">
        <v>0.88686018</v>
      </c>
      <c r="K7" s="8">
        <v>1.1492604200000001</v>
      </c>
      <c r="L7" s="8">
        <v>0.73061407</v>
      </c>
      <c r="M7" s="8">
        <v>1.0889754300000001</v>
      </c>
      <c r="N7" s="8">
        <v>2.62133014</v>
      </c>
      <c r="O7" s="8">
        <v>0.97082314999999997</v>
      </c>
      <c r="P7" s="8">
        <v>1.4782396099999999</v>
      </c>
      <c r="Q7" s="8">
        <v>0.94690036</v>
      </c>
      <c r="R7" s="8">
        <v>1.5554668199999999</v>
      </c>
      <c r="S7" s="8">
        <v>1.0911639</v>
      </c>
      <c r="T7" s="8">
        <v>1.30334244</v>
      </c>
    </row>
    <row r="8" spans="1:20" x14ac:dyDescent="0.2">
      <c r="A8" s="7">
        <v>1.00497262</v>
      </c>
      <c r="B8" s="8">
        <v>2.6382026199999999</v>
      </c>
      <c r="C8" s="9"/>
      <c r="D8" s="8">
        <v>0.59565290999999998</v>
      </c>
      <c r="E8" s="8">
        <v>1.1399844699999999</v>
      </c>
      <c r="F8" s="8">
        <v>2.2309827699999998</v>
      </c>
      <c r="G8" s="6"/>
      <c r="H8" s="6"/>
      <c r="I8" s="8">
        <v>0.97552359</v>
      </c>
      <c r="J8" s="8">
        <v>1.0502247</v>
      </c>
      <c r="K8" s="8">
        <v>1.0058269799999999</v>
      </c>
      <c r="L8" s="8">
        <v>0.79560735000000005</v>
      </c>
      <c r="M8" s="8">
        <v>0.77291790999999999</v>
      </c>
      <c r="N8" s="8">
        <v>2.47453565</v>
      </c>
      <c r="O8" s="8">
        <v>1.1916870399999999</v>
      </c>
      <c r="P8" s="8">
        <v>1.46308068</v>
      </c>
      <c r="Q8" s="8">
        <v>0.98532204999999995</v>
      </c>
      <c r="R8" s="8">
        <v>1.8132662799999999</v>
      </c>
      <c r="S8" s="8">
        <v>0.83322823000000001</v>
      </c>
      <c r="T8" s="8"/>
    </row>
    <row r="9" spans="1:20" x14ac:dyDescent="0.2">
      <c r="A9" s="7"/>
      <c r="B9" s="8">
        <v>3.0895464800000001</v>
      </c>
      <c r="C9" s="8"/>
      <c r="D9" s="8">
        <v>0.67288822000000004</v>
      </c>
      <c r="E9" s="8"/>
      <c r="F9" s="8">
        <v>2.4352186100000002</v>
      </c>
      <c r="G9" s="6"/>
      <c r="H9" s="6"/>
      <c r="I9" s="8"/>
      <c r="J9" s="8">
        <v>0.87753314000000004</v>
      </c>
      <c r="K9" s="8"/>
      <c r="L9" s="8">
        <v>0.83146571000000002</v>
      </c>
      <c r="M9" s="8"/>
      <c r="N9" s="8">
        <v>2.7950868799999999</v>
      </c>
      <c r="O9" s="8"/>
      <c r="P9" s="8">
        <v>1.5062754700000001</v>
      </c>
      <c r="Q9" s="8"/>
      <c r="R9" s="8">
        <v>1.8872316200000001</v>
      </c>
      <c r="S9" s="8">
        <v>1.18807372</v>
      </c>
      <c r="T9" s="8"/>
    </row>
    <row r="10" spans="1:20" x14ac:dyDescent="0.2">
      <c r="A10" s="7"/>
      <c r="B10" s="8">
        <v>3.31507679</v>
      </c>
      <c r="C10" s="8"/>
      <c r="D10" s="8">
        <v>0.72898724999999998</v>
      </c>
      <c r="E10" s="8"/>
      <c r="F10" s="8">
        <v>2.7531170600000001</v>
      </c>
      <c r="G10" s="6"/>
      <c r="H10" s="6"/>
      <c r="I10" s="6"/>
      <c r="J10" s="6"/>
      <c r="K10" s="8"/>
      <c r="L10" s="8">
        <v>0.98386373999999999</v>
      </c>
      <c r="M10" s="8"/>
      <c r="N10" s="8">
        <v>2.2273816700000002</v>
      </c>
      <c r="O10" s="8"/>
      <c r="P10" s="8">
        <v>1.67188264</v>
      </c>
      <c r="Q10" s="8"/>
      <c r="R10" s="8">
        <v>1.7222485999999999</v>
      </c>
      <c r="S10" s="8">
        <v>0.95305163999999998</v>
      </c>
      <c r="T10" s="8"/>
    </row>
    <row r="11" spans="1:20" x14ac:dyDescent="0.2">
      <c r="A11" s="7"/>
      <c r="B11" s="8">
        <v>2.98575093</v>
      </c>
      <c r="C11" s="8"/>
      <c r="D11" s="8">
        <v>0.69693985000000003</v>
      </c>
      <c r="E11" s="8"/>
      <c r="F11" s="8">
        <v>2.1731544299999999</v>
      </c>
      <c r="G11" s="6"/>
      <c r="H11" s="6"/>
      <c r="I11" s="6"/>
      <c r="J11" s="6"/>
      <c r="K11" s="8"/>
      <c r="L11" s="8">
        <v>1.0398924199999999</v>
      </c>
      <c r="M11" s="8"/>
      <c r="N11" s="8">
        <v>2.5718993399999999</v>
      </c>
      <c r="O11" s="6"/>
      <c r="P11" s="6"/>
      <c r="Q11" s="8"/>
      <c r="R11" s="8">
        <v>2.0425732499999998</v>
      </c>
      <c r="S11" s="6"/>
      <c r="T11" s="6"/>
    </row>
    <row r="12" spans="1:20" x14ac:dyDescent="0.2">
      <c r="A12" s="7"/>
      <c r="B12" s="8">
        <v>1.8858264600000001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">
      <c r="A13" s="7"/>
      <c r="B13" s="8">
        <v>2.08438503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8878D-974E-0D46-8E75-30112B713203}">
  <dimension ref="A1:E200"/>
  <sheetViews>
    <sheetView topLeftCell="A17" workbookViewId="0">
      <selection activeCell="H41" sqref="H41"/>
    </sheetView>
  </sheetViews>
  <sheetFormatPr baseColWidth="10" defaultRowHeight="16" x14ac:dyDescent="0.2"/>
  <cols>
    <col min="2" max="3" width="14.33203125" customWidth="1"/>
    <col min="4" max="4" width="13.1640625" customWidth="1"/>
    <col min="5" max="5" width="16.33203125" customWidth="1"/>
  </cols>
  <sheetData>
    <row r="1" spans="1:5" x14ac:dyDescent="0.2">
      <c r="A1" s="10" t="s">
        <v>13</v>
      </c>
    </row>
    <row r="2" spans="1:5" ht="68" x14ac:dyDescent="0.2">
      <c r="A2" s="11" t="s">
        <v>14</v>
      </c>
      <c r="B2" s="12" t="s">
        <v>15</v>
      </c>
      <c r="C2" s="12" t="s">
        <v>16</v>
      </c>
      <c r="D2" s="12" t="s">
        <v>17</v>
      </c>
      <c r="E2" s="12" t="s">
        <v>18</v>
      </c>
    </row>
    <row r="3" spans="1:5" x14ac:dyDescent="0.2">
      <c r="A3" s="13" t="s">
        <v>19</v>
      </c>
      <c r="B3" s="14">
        <v>1</v>
      </c>
      <c r="C3" s="14">
        <v>0</v>
      </c>
      <c r="D3" s="14">
        <v>0</v>
      </c>
      <c r="E3" s="14">
        <f>SUM(B3:D3)</f>
        <v>1</v>
      </c>
    </row>
    <row r="4" spans="1:5" x14ac:dyDescent="0.2">
      <c r="A4" s="13" t="s">
        <v>20</v>
      </c>
      <c r="B4" s="14">
        <v>1</v>
      </c>
      <c r="C4" s="14">
        <v>0</v>
      </c>
      <c r="D4" s="14">
        <v>0</v>
      </c>
      <c r="E4" s="14">
        <f t="shared" ref="E4:E67" si="0">SUM(B4:D4)</f>
        <v>1</v>
      </c>
    </row>
    <row r="5" spans="1:5" x14ac:dyDescent="0.2">
      <c r="A5" s="13" t="s">
        <v>21</v>
      </c>
      <c r="B5" s="14">
        <v>1</v>
      </c>
      <c r="C5" s="14">
        <v>0</v>
      </c>
      <c r="D5" s="14">
        <v>0</v>
      </c>
      <c r="E5" s="14">
        <f t="shared" si="0"/>
        <v>1</v>
      </c>
    </row>
    <row r="6" spans="1:5" x14ac:dyDescent="0.2">
      <c r="A6" s="13" t="s">
        <v>22</v>
      </c>
      <c r="B6" s="14">
        <v>1</v>
      </c>
      <c r="C6" s="14">
        <v>0</v>
      </c>
      <c r="D6" s="14">
        <v>1</v>
      </c>
      <c r="E6" s="14">
        <f t="shared" si="0"/>
        <v>2</v>
      </c>
    </row>
    <row r="7" spans="1:5" x14ac:dyDescent="0.2">
      <c r="A7" s="13" t="s">
        <v>23</v>
      </c>
      <c r="B7" s="14">
        <v>5</v>
      </c>
      <c r="C7" s="14">
        <v>0</v>
      </c>
      <c r="D7" s="14">
        <v>0</v>
      </c>
      <c r="E7" s="14">
        <f t="shared" si="0"/>
        <v>5</v>
      </c>
    </row>
    <row r="8" spans="1:5" x14ac:dyDescent="0.2">
      <c r="A8" s="13" t="s">
        <v>24</v>
      </c>
      <c r="B8" s="14">
        <v>2</v>
      </c>
      <c r="C8" s="14">
        <v>0</v>
      </c>
      <c r="D8" s="14">
        <v>0</v>
      </c>
      <c r="E8" s="14">
        <f t="shared" si="0"/>
        <v>2</v>
      </c>
    </row>
    <row r="9" spans="1:5" x14ac:dyDescent="0.2">
      <c r="A9" s="13" t="s">
        <v>25</v>
      </c>
      <c r="B9" s="14">
        <v>3</v>
      </c>
      <c r="C9" s="14">
        <v>0</v>
      </c>
      <c r="D9" s="14">
        <v>0</v>
      </c>
      <c r="E9" s="14">
        <f t="shared" si="0"/>
        <v>3</v>
      </c>
    </row>
    <row r="10" spans="1:5" x14ac:dyDescent="0.2">
      <c r="A10" s="13" t="s">
        <v>26</v>
      </c>
      <c r="B10" s="14">
        <v>1</v>
      </c>
      <c r="C10" s="14">
        <v>1</v>
      </c>
      <c r="D10" s="14">
        <v>0</v>
      </c>
      <c r="E10" s="14">
        <f t="shared" si="0"/>
        <v>2</v>
      </c>
    </row>
    <row r="11" spans="1:5" x14ac:dyDescent="0.2">
      <c r="A11" s="13" t="s">
        <v>27</v>
      </c>
      <c r="B11" s="14">
        <v>2</v>
      </c>
      <c r="C11" s="14">
        <v>3</v>
      </c>
      <c r="D11" s="14">
        <v>0</v>
      </c>
      <c r="E11" s="14">
        <f t="shared" si="0"/>
        <v>5</v>
      </c>
    </row>
    <row r="12" spans="1:5" x14ac:dyDescent="0.2">
      <c r="A12" s="13" t="s">
        <v>28</v>
      </c>
      <c r="B12" s="14">
        <v>1</v>
      </c>
      <c r="C12" s="14">
        <v>1</v>
      </c>
      <c r="D12" s="14">
        <v>0</v>
      </c>
      <c r="E12" s="14">
        <f t="shared" si="0"/>
        <v>2</v>
      </c>
    </row>
    <row r="13" spans="1:5" x14ac:dyDescent="0.2">
      <c r="A13" s="13" t="s">
        <v>29</v>
      </c>
      <c r="B13" s="14">
        <v>2</v>
      </c>
      <c r="C13" s="14">
        <v>64</v>
      </c>
      <c r="D13" s="14">
        <v>10</v>
      </c>
      <c r="E13" s="14">
        <f t="shared" si="0"/>
        <v>76</v>
      </c>
    </row>
    <row r="14" spans="1:5" x14ac:dyDescent="0.2">
      <c r="A14" s="13" t="s">
        <v>30</v>
      </c>
      <c r="B14" s="14">
        <v>1</v>
      </c>
      <c r="C14" s="14">
        <v>11</v>
      </c>
      <c r="D14" s="14">
        <v>3</v>
      </c>
      <c r="E14" s="14">
        <f t="shared" si="0"/>
        <v>15</v>
      </c>
    </row>
    <row r="15" spans="1:5" x14ac:dyDescent="0.2">
      <c r="A15" s="13" t="s">
        <v>31</v>
      </c>
      <c r="B15" s="14">
        <v>1</v>
      </c>
      <c r="C15" s="14">
        <v>56</v>
      </c>
      <c r="D15" s="14">
        <v>9</v>
      </c>
      <c r="E15" s="14">
        <f t="shared" si="0"/>
        <v>66</v>
      </c>
    </row>
    <row r="16" spans="1:5" x14ac:dyDescent="0.2">
      <c r="A16" s="13" t="s">
        <v>32</v>
      </c>
      <c r="B16" s="14">
        <v>0</v>
      </c>
      <c r="C16" s="14">
        <v>32</v>
      </c>
      <c r="D16" s="14">
        <v>8</v>
      </c>
      <c r="E16" s="14">
        <f t="shared" si="0"/>
        <v>40</v>
      </c>
    </row>
    <row r="17" spans="1:5" x14ac:dyDescent="0.2">
      <c r="A17" s="13" t="s">
        <v>33</v>
      </c>
      <c r="B17" s="14">
        <v>0</v>
      </c>
      <c r="C17" s="14">
        <v>31</v>
      </c>
      <c r="D17" s="14">
        <v>14</v>
      </c>
      <c r="E17" s="14">
        <f t="shared" si="0"/>
        <v>45</v>
      </c>
    </row>
    <row r="18" spans="1:5" x14ac:dyDescent="0.2">
      <c r="A18" s="13" t="s">
        <v>34</v>
      </c>
      <c r="B18" s="14">
        <v>3</v>
      </c>
      <c r="C18" s="14">
        <v>0</v>
      </c>
      <c r="D18" s="14">
        <v>0</v>
      </c>
      <c r="E18" s="14">
        <f t="shared" si="0"/>
        <v>3</v>
      </c>
    </row>
    <row r="19" spans="1:5" x14ac:dyDescent="0.2">
      <c r="A19" s="13" t="s">
        <v>35</v>
      </c>
      <c r="B19" s="14">
        <v>6</v>
      </c>
      <c r="C19" s="14">
        <v>1</v>
      </c>
      <c r="D19" s="14">
        <v>0</v>
      </c>
      <c r="E19" s="14">
        <f t="shared" si="0"/>
        <v>7</v>
      </c>
    </row>
    <row r="20" spans="1:5" x14ac:dyDescent="0.2">
      <c r="A20" s="13" t="s">
        <v>36</v>
      </c>
      <c r="B20" s="14">
        <v>7</v>
      </c>
      <c r="C20" s="14">
        <v>0</v>
      </c>
      <c r="D20" s="14">
        <v>0</v>
      </c>
      <c r="E20" s="14">
        <f t="shared" si="0"/>
        <v>7</v>
      </c>
    </row>
    <row r="21" spans="1:5" x14ac:dyDescent="0.2">
      <c r="A21" s="13" t="s">
        <v>37</v>
      </c>
      <c r="B21" s="14">
        <v>4</v>
      </c>
      <c r="C21" s="14">
        <v>0</v>
      </c>
      <c r="D21" s="14">
        <v>0</v>
      </c>
      <c r="E21" s="14">
        <f t="shared" si="0"/>
        <v>4</v>
      </c>
    </row>
    <row r="22" spans="1:5" x14ac:dyDescent="0.2">
      <c r="A22" s="13" t="s">
        <v>38</v>
      </c>
      <c r="B22" s="14">
        <v>7</v>
      </c>
      <c r="C22" s="14">
        <v>0</v>
      </c>
      <c r="D22" s="14">
        <v>0</v>
      </c>
      <c r="E22" s="14">
        <f t="shared" si="0"/>
        <v>7</v>
      </c>
    </row>
    <row r="23" spans="1:5" x14ac:dyDescent="0.2">
      <c r="A23" s="13" t="s">
        <v>39</v>
      </c>
      <c r="B23" s="14">
        <v>0</v>
      </c>
      <c r="C23" s="14">
        <v>12</v>
      </c>
      <c r="D23" s="14">
        <v>0</v>
      </c>
      <c r="E23" s="14">
        <f t="shared" si="0"/>
        <v>12</v>
      </c>
    </row>
    <row r="24" spans="1:5" x14ac:dyDescent="0.2">
      <c r="A24" s="13" t="s">
        <v>40</v>
      </c>
      <c r="B24" s="14">
        <v>1</v>
      </c>
      <c r="C24" s="14">
        <v>5</v>
      </c>
      <c r="D24" s="14">
        <v>2</v>
      </c>
      <c r="E24" s="14">
        <f t="shared" si="0"/>
        <v>8</v>
      </c>
    </row>
    <row r="25" spans="1:5" x14ac:dyDescent="0.2">
      <c r="A25" s="13" t="s">
        <v>41</v>
      </c>
      <c r="B25" s="14">
        <v>0</v>
      </c>
      <c r="C25" s="14">
        <v>9</v>
      </c>
      <c r="D25" s="14">
        <v>4</v>
      </c>
      <c r="E25" s="14">
        <f t="shared" si="0"/>
        <v>13</v>
      </c>
    </row>
    <row r="26" spans="1:5" x14ac:dyDescent="0.2">
      <c r="A26" s="13" t="s">
        <v>42</v>
      </c>
      <c r="B26" s="14">
        <v>0</v>
      </c>
      <c r="C26" s="14">
        <v>3</v>
      </c>
      <c r="D26" s="14">
        <v>6</v>
      </c>
      <c r="E26" s="14">
        <f t="shared" si="0"/>
        <v>9</v>
      </c>
    </row>
    <row r="27" spans="1:5" x14ac:dyDescent="0.2">
      <c r="A27" s="13" t="s">
        <v>43</v>
      </c>
      <c r="B27" s="14">
        <v>0</v>
      </c>
      <c r="C27" s="14">
        <v>6</v>
      </c>
      <c r="D27" s="14">
        <v>4</v>
      </c>
      <c r="E27" s="14">
        <f t="shared" si="0"/>
        <v>10</v>
      </c>
    </row>
    <row r="28" spans="1:5" x14ac:dyDescent="0.2">
      <c r="A28" s="13" t="s">
        <v>44</v>
      </c>
      <c r="B28" s="15">
        <v>8</v>
      </c>
      <c r="C28" s="14">
        <v>0</v>
      </c>
      <c r="D28" s="14">
        <v>0</v>
      </c>
      <c r="E28" s="14">
        <f t="shared" si="0"/>
        <v>8</v>
      </c>
    </row>
    <row r="29" spans="1:5" x14ac:dyDescent="0.2">
      <c r="A29" s="13" t="s">
        <v>45</v>
      </c>
      <c r="B29" s="15">
        <v>2</v>
      </c>
      <c r="C29" s="14">
        <v>0</v>
      </c>
      <c r="D29" s="14">
        <v>0</v>
      </c>
      <c r="E29" s="14">
        <f t="shared" si="0"/>
        <v>2</v>
      </c>
    </row>
    <row r="30" spans="1:5" x14ac:dyDescent="0.2">
      <c r="A30" s="13" t="s">
        <v>46</v>
      </c>
      <c r="B30" s="15">
        <v>3</v>
      </c>
      <c r="C30" s="14">
        <v>0</v>
      </c>
      <c r="D30" s="14">
        <v>0</v>
      </c>
      <c r="E30" s="14">
        <f t="shared" si="0"/>
        <v>3</v>
      </c>
    </row>
    <row r="31" spans="1:5" x14ac:dyDescent="0.2">
      <c r="A31" s="13" t="s">
        <v>47</v>
      </c>
      <c r="B31" s="15">
        <v>5</v>
      </c>
      <c r="C31" s="14">
        <v>0</v>
      </c>
      <c r="D31" s="14">
        <v>0</v>
      </c>
      <c r="E31" s="14">
        <f t="shared" si="0"/>
        <v>5</v>
      </c>
    </row>
    <row r="32" spans="1:5" x14ac:dyDescent="0.2">
      <c r="A32" s="13" t="s">
        <v>48</v>
      </c>
      <c r="B32" s="15">
        <v>5</v>
      </c>
      <c r="C32" s="14">
        <v>0</v>
      </c>
      <c r="D32" s="14">
        <v>0</v>
      </c>
      <c r="E32" s="14">
        <f t="shared" si="0"/>
        <v>5</v>
      </c>
    </row>
    <row r="33" spans="1:5" x14ac:dyDescent="0.2">
      <c r="A33" s="13" t="s">
        <v>49</v>
      </c>
      <c r="B33" s="14">
        <v>0</v>
      </c>
      <c r="C33" s="14">
        <v>12</v>
      </c>
      <c r="D33" s="14">
        <v>1</v>
      </c>
      <c r="E33" s="14">
        <f t="shared" si="0"/>
        <v>13</v>
      </c>
    </row>
    <row r="34" spans="1:5" x14ac:dyDescent="0.2">
      <c r="A34" s="13" t="s">
        <v>50</v>
      </c>
      <c r="B34" s="14">
        <v>0</v>
      </c>
      <c r="C34" s="14">
        <v>12</v>
      </c>
      <c r="D34" s="14">
        <v>0</v>
      </c>
      <c r="E34" s="14">
        <f t="shared" si="0"/>
        <v>12</v>
      </c>
    </row>
    <row r="35" spans="1:5" x14ac:dyDescent="0.2">
      <c r="A35" s="13" t="s">
        <v>51</v>
      </c>
      <c r="B35" s="14">
        <v>0</v>
      </c>
      <c r="C35" s="14">
        <v>11</v>
      </c>
      <c r="D35" s="14">
        <v>0</v>
      </c>
      <c r="E35" s="14">
        <f t="shared" si="0"/>
        <v>11</v>
      </c>
    </row>
    <row r="36" spans="1:5" x14ac:dyDescent="0.2">
      <c r="A36" s="13" t="s">
        <v>52</v>
      </c>
      <c r="B36" s="14">
        <v>1</v>
      </c>
      <c r="C36" s="14">
        <v>23</v>
      </c>
      <c r="D36" s="14">
        <v>1</v>
      </c>
      <c r="E36" s="14">
        <f t="shared" si="0"/>
        <v>25</v>
      </c>
    </row>
    <row r="37" spans="1:5" x14ac:dyDescent="0.2">
      <c r="A37" s="13" t="s">
        <v>53</v>
      </c>
      <c r="B37" s="14">
        <v>1</v>
      </c>
      <c r="C37" s="14">
        <v>16</v>
      </c>
      <c r="D37" s="14">
        <v>3</v>
      </c>
      <c r="E37" s="14">
        <f t="shared" si="0"/>
        <v>20</v>
      </c>
    </row>
    <row r="38" spans="1:5" x14ac:dyDescent="0.2">
      <c r="A38" s="13" t="s">
        <v>54</v>
      </c>
      <c r="B38" s="14">
        <v>5</v>
      </c>
      <c r="C38" s="14">
        <v>1</v>
      </c>
      <c r="D38" s="14">
        <v>1</v>
      </c>
      <c r="E38" s="14">
        <f t="shared" si="0"/>
        <v>7</v>
      </c>
    </row>
    <row r="39" spans="1:5" x14ac:dyDescent="0.2">
      <c r="A39" s="13" t="s">
        <v>55</v>
      </c>
      <c r="B39" s="14">
        <v>3</v>
      </c>
      <c r="C39" s="14">
        <v>1</v>
      </c>
      <c r="D39" s="14">
        <v>1</v>
      </c>
      <c r="E39" s="14">
        <f t="shared" si="0"/>
        <v>5</v>
      </c>
    </row>
    <row r="40" spans="1:5" x14ac:dyDescent="0.2">
      <c r="A40" s="13" t="s">
        <v>56</v>
      </c>
      <c r="B40" s="14">
        <v>2</v>
      </c>
      <c r="C40" s="14">
        <v>0</v>
      </c>
      <c r="D40" s="14">
        <v>0</v>
      </c>
      <c r="E40" s="14">
        <f t="shared" si="0"/>
        <v>2</v>
      </c>
    </row>
    <row r="41" spans="1:5" x14ac:dyDescent="0.2">
      <c r="A41" s="13" t="s">
        <v>57</v>
      </c>
      <c r="B41" s="14">
        <v>4</v>
      </c>
      <c r="C41" s="14">
        <v>0</v>
      </c>
      <c r="D41" s="14">
        <v>0</v>
      </c>
      <c r="E41" s="14">
        <f t="shared" si="0"/>
        <v>4</v>
      </c>
    </row>
    <row r="42" spans="1:5" x14ac:dyDescent="0.2">
      <c r="A42" s="13" t="s">
        <v>58</v>
      </c>
      <c r="B42" s="14">
        <v>2</v>
      </c>
      <c r="C42" s="14">
        <v>0</v>
      </c>
      <c r="D42" s="14">
        <v>0</v>
      </c>
      <c r="E42" s="14">
        <f t="shared" si="0"/>
        <v>2</v>
      </c>
    </row>
    <row r="43" spans="1:5" x14ac:dyDescent="0.2">
      <c r="A43" s="13" t="s">
        <v>59</v>
      </c>
      <c r="B43" s="14">
        <v>5</v>
      </c>
      <c r="C43" s="14">
        <v>1</v>
      </c>
      <c r="D43" s="14">
        <v>1</v>
      </c>
      <c r="E43" s="14">
        <f t="shared" si="0"/>
        <v>7</v>
      </c>
    </row>
    <row r="44" spans="1:5" x14ac:dyDescent="0.2">
      <c r="A44" s="13" t="s">
        <v>60</v>
      </c>
      <c r="B44" s="14">
        <v>6</v>
      </c>
      <c r="C44" s="14">
        <v>0</v>
      </c>
      <c r="D44" s="14">
        <v>0</v>
      </c>
      <c r="E44" s="14">
        <f t="shared" si="0"/>
        <v>6</v>
      </c>
    </row>
    <row r="45" spans="1:5" x14ac:dyDescent="0.2">
      <c r="A45" s="13" t="s">
        <v>61</v>
      </c>
      <c r="B45" s="14">
        <v>8</v>
      </c>
      <c r="C45" s="14">
        <v>0</v>
      </c>
      <c r="D45" s="14">
        <v>2</v>
      </c>
      <c r="E45" s="14">
        <f t="shared" si="0"/>
        <v>10</v>
      </c>
    </row>
    <row r="46" spans="1:5" x14ac:dyDescent="0.2">
      <c r="A46" s="13" t="s">
        <v>62</v>
      </c>
      <c r="B46" s="14">
        <v>8</v>
      </c>
      <c r="C46" s="14">
        <v>1</v>
      </c>
      <c r="D46" s="14">
        <v>1</v>
      </c>
      <c r="E46" s="14">
        <f t="shared" si="0"/>
        <v>10</v>
      </c>
    </row>
    <row r="47" spans="1:5" x14ac:dyDescent="0.2">
      <c r="A47" s="13" t="s">
        <v>63</v>
      </c>
      <c r="B47" s="14">
        <v>3</v>
      </c>
      <c r="C47" s="14">
        <v>0</v>
      </c>
      <c r="D47" s="14">
        <v>0</v>
      </c>
      <c r="E47" s="14">
        <f t="shared" si="0"/>
        <v>3</v>
      </c>
    </row>
    <row r="48" spans="1:5" x14ac:dyDescent="0.2">
      <c r="A48" s="13" t="s">
        <v>64</v>
      </c>
      <c r="B48" s="14">
        <v>4</v>
      </c>
      <c r="C48" s="14">
        <v>0</v>
      </c>
      <c r="D48" s="14">
        <v>0</v>
      </c>
      <c r="E48" s="14">
        <f t="shared" si="0"/>
        <v>4</v>
      </c>
    </row>
    <row r="49" spans="1:5" x14ac:dyDescent="0.2">
      <c r="A49" s="13" t="s">
        <v>65</v>
      </c>
      <c r="B49" s="14">
        <v>5</v>
      </c>
      <c r="C49" s="14">
        <v>0</v>
      </c>
      <c r="D49" s="14">
        <v>0</v>
      </c>
      <c r="E49" s="14">
        <f t="shared" si="0"/>
        <v>5</v>
      </c>
    </row>
    <row r="50" spans="1:5" x14ac:dyDescent="0.2">
      <c r="A50" s="13" t="s">
        <v>66</v>
      </c>
      <c r="B50" s="14">
        <v>1</v>
      </c>
      <c r="C50" s="14">
        <v>0</v>
      </c>
      <c r="D50" s="14">
        <v>0</v>
      </c>
      <c r="E50" s="14">
        <f t="shared" si="0"/>
        <v>1</v>
      </c>
    </row>
    <row r="51" spans="1:5" x14ac:dyDescent="0.2">
      <c r="A51" s="13" t="s">
        <v>67</v>
      </c>
      <c r="B51" s="14">
        <v>2</v>
      </c>
      <c r="C51" s="14">
        <v>0</v>
      </c>
      <c r="D51" s="14">
        <v>0</v>
      </c>
      <c r="E51" s="14">
        <f t="shared" si="0"/>
        <v>2</v>
      </c>
    </row>
    <row r="52" spans="1:5" x14ac:dyDescent="0.2">
      <c r="A52" s="13" t="s">
        <v>68</v>
      </c>
      <c r="B52" s="14">
        <v>2</v>
      </c>
      <c r="C52" s="14">
        <v>1</v>
      </c>
      <c r="D52" s="14">
        <v>0</v>
      </c>
      <c r="E52" s="14">
        <f t="shared" si="0"/>
        <v>3</v>
      </c>
    </row>
    <row r="53" spans="1:5" x14ac:dyDescent="0.2">
      <c r="A53" s="13" t="s">
        <v>69</v>
      </c>
      <c r="B53" s="14">
        <v>3</v>
      </c>
      <c r="C53" s="14">
        <v>0</v>
      </c>
      <c r="D53" s="14">
        <v>3</v>
      </c>
      <c r="E53" s="14">
        <f t="shared" si="0"/>
        <v>6</v>
      </c>
    </row>
    <row r="54" spans="1:5" x14ac:dyDescent="0.2">
      <c r="A54" s="13" t="s">
        <v>70</v>
      </c>
      <c r="B54" s="14">
        <v>1</v>
      </c>
      <c r="C54" s="14">
        <v>0</v>
      </c>
      <c r="D54" s="14">
        <v>2</v>
      </c>
      <c r="E54" s="14">
        <f t="shared" si="0"/>
        <v>3</v>
      </c>
    </row>
    <row r="55" spans="1:5" x14ac:dyDescent="0.2">
      <c r="A55" s="13" t="s">
        <v>71</v>
      </c>
      <c r="B55" s="14">
        <v>3</v>
      </c>
      <c r="C55" s="14">
        <v>1</v>
      </c>
      <c r="D55" s="14">
        <v>11</v>
      </c>
      <c r="E55" s="14">
        <f t="shared" si="0"/>
        <v>15</v>
      </c>
    </row>
    <row r="56" spans="1:5" x14ac:dyDescent="0.2">
      <c r="A56" s="13" t="s">
        <v>72</v>
      </c>
      <c r="B56" s="14">
        <v>2</v>
      </c>
      <c r="C56" s="14">
        <v>1</v>
      </c>
      <c r="D56" s="14">
        <v>6</v>
      </c>
      <c r="E56" s="14">
        <f t="shared" si="0"/>
        <v>9</v>
      </c>
    </row>
    <row r="57" spans="1:5" x14ac:dyDescent="0.2">
      <c r="A57" s="13" t="s">
        <v>73</v>
      </c>
      <c r="B57" s="14">
        <v>3</v>
      </c>
      <c r="C57" s="14">
        <v>0</v>
      </c>
      <c r="D57" s="14">
        <v>0</v>
      </c>
      <c r="E57" s="14">
        <f t="shared" si="0"/>
        <v>3</v>
      </c>
    </row>
    <row r="58" spans="1:5" x14ac:dyDescent="0.2">
      <c r="A58" s="13" t="s">
        <v>74</v>
      </c>
      <c r="B58" s="14">
        <v>2</v>
      </c>
      <c r="C58" s="14">
        <v>0</v>
      </c>
      <c r="D58" s="14">
        <v>0</v>
      </c>
      <c r="E58" s="14">
        <f t="shared" si="0"/>
        <v>2</v>
      </c>
    </row>
    <row r="59" spans="1:5" x14ac:dyDescent="0.2">
      <c r="A59" s="13" t="s">
        <v>75</v>
      </c>
      <c r="B59" s="14">
        <v>1</v>
      </c>
      <c r="C59" s="14">
        <v>0</v>
      </c>
      <c r="D59" s="14">
        <v>0</v>
      </c>
      <c r="E59" s="14">
        <f t="shared" si="0"/>
        <v>1</v>
      </c>
    </row>
    <row r="60" spans="1:5" x14ac:dyDescent="0.2">
      <c r="A60" s="13" t="s">
        <v>76</v>
      </c>
      <c r="B60" s="14">
        <v>2</v>
      </c>
      <c r="C60" s="14">
        <v>0</v>
      </c>
      <c r="D60" s="14">
        <v>0</v>
      </c>
      <c r="E60" s="14">
        <f t="shared" si="0"/>
        <v>2</v>
      </c>
    </row>
    <row r="61" spans="1:5" x14ac:dyDescent="0.2">
      <c r="A61" s="13" t="s">
        <v>77</v>
      </c>
      <c r="B61" s="14">
        <v>4</v>
      </c>
      <c r="C61" s="14">
        <v>0</v>
      </c>
      <c r="D61" s="14">
        <v>0</v>
      </c>
      <c r="E61" s="14">
        <f t="shared" si="0"/>
        <v>4</v>
      </c>
    </row>
    <row r="62" spans="1:5" x14ac:dyDescent="0.2">
      <c r="A62" s="13" t="s">
        <v>78</v>
      </c>
      <c r="B62" s="14">
        <v>0</v>
      </c>
      <c r="C62" s="14">
        <v>1</v>
      </c>
      <c r="D62" s="14">
        <v>2</v>
      </c>
      <c r="E62" s="14">
        <f t="shared" si="0"/>
        <v>3</v>
      </c>
    </row>
    <row r="63" spans="1:5" x14ac:dyDescent="0.2">
      <c r="A63" s="13" t="s">
        <v>79</v>
      </c>
      <c r="B63" s="14">
        <v>5</v>
      </c>
      <c r="C63" s="14">
        <v>0</v>
      </c>
      <c r="D63" s="14">
        <v>0</v>
      </c>
      <c r="E63" s="14">
        <f t="shared" si="0"/>
        <v>5</v>
      </c>
    </row>
    <row r="64" spans="1:5" x14ac:dyDescent="0.2">
      <c r="A64" s="13" t="s">
        <v>80</v>
      </c>
      <c r="B64" s="14">
        <v>0</v>
      </c>
      <c r="C64" s="14">
        <v>0</v>
      </c>
      <c r="D64" s="14">
        <v>3</v>
      </c>
      <c r="E64" s="14">
        <f t="shared" si="0"/>
        <v>3</v>
      </c>
    </row>
    <row r="65" spans="1:5" x14ac:dyDescent="0.2">
      <c r="A65" s="13" t="s">
        <v>81</v>
      </c>
      <c r="B65" s="14">
        <v>0</v>
      </c>
      <c r="C65" s="14">
        <v>0</v>
      </c>
      <c r="D65" s="14">
        <v>1</v>
      </c>
      <c r="E65" s="14">
        <f t="shared" si="0"/>
        <v>1</v>
      </c>
    </row>
    <row r="66" spans="1:5" x14ac:dyDescent="0.2">
      <c r="A66" s="13" t="s">
        <v>82</v>
      </c>
      <c r="B66" s="14">
        <v>1</v>
      </c>
      <c r="C66" s="14">
        <v>0</v>
      </c>
      <c r="D66" s="14">
        <v>0</v>
      </c>
      <c r="E66" s="14">
        <f t="shared" si="0"/>
        <v>1</v>
      </c>
    </row>
    <row r="67" spans="1:5" x14ac:dyDescent="0.2">
      <c r="A67" s="13" t="s">
        <v>83</v>
      </c>
      <c r="B67" s="14">
        <v>4</v>
      </c>
      <c r="C67" s="14">
        <v>0</v>
      </c>
      <c r="D67" s="14">
        <v>0</v>
      </c>
      <c r="E67" s="14">
        <f t="shared" si="0"/>
        <v>4</v>
      </c>
    </row>
    <row r="68" spans="1:5" x14ac:dyDescent="0.2">
      <c r="A68" s="13" t="s">
        <v>84</v>
      </c>
      <c r="B68" s="14">
        <v>4</v>
      </c>
      <c r="C68" s="14">
        <v>0</v>
      </c>
      <c r="D68" s="14">
        <v>0</v>
      </c>
      <c r="E68" s="14">
        <f t="shared" ref="E68:E131" si="1">SUM(B68:D68)</f>
        <v>4</v>
      </c>
    </row>
    <row r="69" spans="1:5" x14ac:dyDescent="0.2">
      <c r="A69" s="13" t="s">
        <v>85</v>
      </c>
      <c r="B69" s="14">
        <v>4</v>
      </c>
      <c r="C69" s="14">
        <v>0</v>
      </c>
      <c r="D69" s="14">
        <v>0</v>
      </c>
      <c r="E69" s="14">
        <f t="shared" si="1"/>
        <v>4</v>
      </c>
    </row>
    <row r="70" spans="1:5" x14ac:dyDescent="0.2">
      <c r="A70" s="13" t="s">
        <v>86</v>
      </c>
      <c r="B70" s="14">
        <v>5</v>
      </c>
      <c r="C70" s="14">
        <v>0</v>
      </c>
      <c r="D70" s="14">
        <v>1</v>
      </c>
      <c r="E70" s="14">
        <f t="shared" si="1"/>
        <v>6</v>
      </c>
    </row>
    <row r="71" spans="1:5" x14ac:dyDescent="0.2">
      <c r="A71" s="13" t="s">
        <v>87</v>
      </c>
      <c r="B71" s="14">
        <v>4</v>
      </c>
      <c r="C71" s="14">
        <v>0</v>
      </c>
      <c r="D71" s="14">
        <v>0</v>
      </c>
      <c r="E71" s="14">
        <f t="shared" si="1"/>
        <v>4</v>
      </c>
    </row>
    <row r="72" spans="1:5" x14ac:dyDescent="0.2">
      <c r="A72" s="13" t="s">
        <v>88</v>
      </c>
      <c r="B72" s="14">
        <v>4</v>
      </c>
      <c r="C72" s="14">
        <v>0</v>
      </c>
      <c r="D72" s="14">
        <v>3</v>
      </c>
      <c r="E72" s="14">
        <f t="shared" si="1"/>
        <v>7</v>
      </c>
    </row>
    <row r="73" spans="1:5" x14ac:dyDescent="0.2">
      <c r="A73" s="13" t="s">
        <v>89</v>
      </c>
      <c r="B73" s="14">
        <v>7</v>
      </c>
      <c r="C73" s="14">
        <v>0</v>
      </c>
      <c r="D73" s="14">
        <v>2</v>
      </c>
      <c r="E73" s="14">
        <f t="shared" si="1"/>
        <v>9</v>
      </c>
    </row>
    <row r="74" spans="1:5" x14ac:dyDescent="0.2">
      <c r="A74" s="13" t="s">
        <v>90</v>
      </c>
      <c r="B74" s="14">
        <v>6</v>
      </c>
      <c r="C74" s="14">
        <v>1</v>
      </c>
      <c r="D74" s="14">
        <v>1</v>
      </c>
      <c r="E74" s="14">
        <f t="shared" si="1"/>
        <v>8</v>
      </c>
    </row>
    <row r="75" spans="1:5" x14ac:dyDescent="0.2">
      <c r="A75" s="13" t="s">
        <v>91</v>
      </c>
      <c r="B75" s="14">
        <v>2</v>
      </c>
      <c r="C75" s="14">
        <v>1</v>
      </c>
      <c r="D75" s="14">
        <v>2</v>
      </c>
      <c r="E75" s="14">
        <f t="shared" si="1"/>
        <v>5</v>
      </c>
    </row>
    <row r="76" spans="1:5" x14ac:dyDescent="0.2">
      <c r="A76" s="13" t="s">
        <v>92</v>
      </c>
      <c r="B76" s="14">
        <v>2</v>
      </c>
      <c r="C76" s="14">
        <v>0</v>
      </c>
      <c r="D76" s="14">
        <v>1</v>
      </c>
      <c r="E76" s="14">
        <f t="shared" si="1"/>
        <v>3</v>
      </c>
    </row>
    <row r="77" spans="1:5" x14ac:dyDescent="0.2">
      <c r="A77" s="13" t="s">
        <v>93</v>
      </c>
      <c r="B77" s="14">
        <v>2</v>
      </c>
      <c r="C77" s="14">
        <v>0</v>
      </c>
      <c r="D77" s="14">
        <v>0</v>
      </c>
      <c r="E77" s="14">
        <f t="shared" si="1"/>
        <v>2</v>
      </c>
    </row>
    <row r="78" spans="1:5" x14ac:dyDescent="0.2">
      <c r="A78" s="13" t="s">
        <v>94</v>
      </c>
      <c r="B78" s="14">
        <v>1</v>
      </c>
      <c r="C78" s="14">
        <v>0</v>
      </c>
      <c r="D78" s="14">
        <v>1</v>
      </c>
      <c r="E78" s="14">
        <f t="shared" si="1"/>
        <v>2</v>
      </c>
    </row>
    <row r="79" spans="1:5" x14ac:dyDescent="0.2">
      <c r="A79" s="13" t="s">
        <v>95</v>
      </c>
      <c r="B79" s="14">
        <v>5</v>
      </c>
      <c r="C79" s="14">
        <v>1</v>
      </c>
      <c r="D79" s="14">
        <v>0</v>
      </c>
      <c r="E79" s="14">
        <f t="shared" si="1"/>
        <v>6</v>
      </c>
    </row>
    <row r="80" spans="1:5" x14ac:dyDescent="0.2">
      <c r="A80" s="13" t="s">
        <v>96</v>
      </c>
      <c r="B80" s="14">
        <v>6</v>
      </c>
      <c r="C80" s="14">
        <v>2</v>
      </c>
      <c r="D80" s="14">
        <v>2</v>
      </c>
      <c r="E80" s="14">
        <f t="shared" si="1"/>
        <v>10</v>
      </c>
    </row>
    <row r="81" spans="1:5" x14ac:dyDescent="0.2">
      <c r="A81" s="13" t="s">
        <v>97</v>
      </c>
      <c r="B81" s="14">
        <v>2</v>
      </c>
      <c r="C81" s="14">
        <v>3</v>
      </c>
      <c r="D81" s="14">
        <v>1</v>
      </c>
      <c r="E81" s="14">
        <f t="shared" si="1"/>
        <v>6</v>
      </c>
    </row>
    <row r="82" spans="1:5" x14ac:dyDescent="0.2">
      <c r="A82" s="15" t="s">
        <v>98</v>
      </c>
      <c r="B82" s="15">
        <v>0</v>
      </c>
      <c r="C82" s="15">
        <v>0</v>
      </c>
      <c r="D82" s="15">
        <v>25</v>
      </c>
      <c r="E82" s="14">
        <f t="shared" si="1"/>
        <v>25</v>
      </c>
    </row>
    <row r="83" spans="1:5" x14ac:dyDescent="0.2">
      <c r="A83" s="15" t="s">
        <v>99</v>
      </c>
      <c r="B83" s="15">
        <v>0</v>
      </c>
      <c r="C83" s="15">
        <v>4</v>
      </c>
      <c r="D83" s="15">
        <v>28</v>
      </c>
      <c r="E83" s="14">
        <f t="shared" si="1"/>
        <v>32</v>
      </c>
    </row>
    <row r="84" spans="1:5" x14ac:dyDescent="0.2">
      <c r="A84" s="15" t="s">
        <v>100</v>
      </c>
      <c r="B84" s="15">
        <v>0</v>
      </c>
      <c r="C84" s="15">
        <v>2</v>
      </c>
      <c r="D84" s="15">
        <v>23</v>
      </c>
      <c r="E84" s="14">
        <f t="shared" si="1"/>
        <v>25</v>
      </c>
    </row>
    <row r="85" spans="1:5" x14ac:dyDescent="0.2">
      <c r="A85" s="15" t="s">
        <v>101</v>
      </c>
      <c r="B85" s="15">
        <v>0</v>
      </c>
      <c r="C85" s="15">
        <v>0</v>
      </c>
      <c r="D85" s="15">
        <v>11</v>
      </c>
      <c r="E85" s="14">
        <f t="shared" si="1"/>
        <v>11</v>
      </c>
    </row>
    <row r="86" spans="1:5" x14ac:dyDescent="0.2">
      <c r="A86" s="15" t="s">
        <v>102</v>
      </c>
      <c r="B86" s="15">
        <v>0</v>
      </c>
      <c r="C86" s="15">
        <v>0</v>
      </c>
      <c r="D86" s="15">
        <v>5</v>
      </c>
      <c r="E86" s="14">
        <f t="shared" si="1"/>
        <v>5</v>
      </c>
    </row>
    <row r="87" spans="1:5" x14ac:dyDescent="0.2">
      <c r="A87" s="13" t="s">
        <v>103</v>
      </c>
      <c r="B87" s="14">
        <v>1</v>
      </c>
      <c r="C87" s="14">
        <v>0</v>
      </c>
      <c r="D87" s="14">
        <v>0</v>
      </c>
      <c r="E87" s="14">
        <f t="shared" si="1"/>
        <v>1</v>
      </c>
    </row>
    <row r="88" spans="1:5" x14ac:dyDescent="0.2">
      <c r="A88" s="13" t="s">
        <v>104</v>
      </c>
      <c r="B88" s="14">
        <v>1</v>
      </c>
      <c r="C88" s="14">
        <v>0</v>
      </c>
      <c r="D88" s="14">
        <v>0</v>
      </c>
      <c r="E88" s="14">
        <f t="shared" si="1"/>
        <v>1</v>
      </c>
    </row>
    <row r="89" spans="1:5" x14ac:dyDescent="0.2">
      <c r="A89" s="13" t="s">
        <v>105</v>
      </c>
      <c r="B89" s="14">
        <v>3</v>
      </c>
      <c r="C89" s="14">
        <v>0</v>
      </c>
      <c r="D89" s="14">
        <v>0</v>
      </c>
      <c r="E89" s="14">
        <f t="shared" si="1"/>
        <v>3</v>
      </c>
    </row>
    <row r="90" spans="1:5" x14ac:dyDescent="0.2">
      <c r="A90" s="13" t="s">
        <v>106</v>
      </c>
      <c r="B90" s="14">
        <v>2</v>
      </c>
      <c r="C90" s="14">
        <v>0</v>
      </c>
      <c r="D90" s="14">
        <v>0</v>
      </c>
      <c r="E90" s="14">
        <f t="shared" si="1"/>
        <v>2</v>
      </c>
    </row>
    <row r="91" spans="1:5" x14ac:dyDescent="0.2">
      <c r="A91" s="13" t="s">
        <v>107</v>
      </c>
      <c r="B91" s="14">
        <v>1</v>
      </c>
      <c r="C91" s="14">
        <v>0</v>
      </c>
      <c r="D91" s="14">
        <v>0</v>
      </c>
      <c r="E91" s="14">
        <f t="shared" si="1"/>
        <v>1</v>
      </c>
    </row>
    <row r="92" spans="1:5" x14ac:dyDescent="0.2">
      <c r="A92" s="13" t="s">
        <v>108</v>
      </c>
      <c r="B92" s="14">
        <v>0</v>
      </c>
      <c r="C92" s="14">
        <v>0</v>
      </c>
      <c r="D92" s="14">
        <v>1</v>
      </c>
      <c r="E92" s="14">
        <f t="shared" si="1"/>
        <v>1</v>
      </c>
    </row>
    <row r="93" spans="1:5" x14ac:dyDescent="0.2">
      <c r="A93" s="13" t="s">
        <v>109</v>
      </c>
      <c r="B93" s="14">
        <v>1</v>
      </c>
      <c r="C93" s="14">
        <v>0</v>
      </c>
      <c r="D93" s="14">
        <v>1</v>
      </c>
      <c r="E93" s="14">
        <f t="shared" si="1"/>
        <v>2</v>
      </c>
    </row>
    <row r="94" spans="1:5" x14ac:dyDescent="0.2">
      <c r="A94" s="13" t="s">
        <v>110</v>
      </c>
      <c r="B94" s="14">
        <v>1</v>
      </c>
      <c r="C94" s="14">
        <v>0</v>
      </c>
      <c r="D94" s="14">
        <v>1</v>
      </c>
      <c r="E94" s="14">
        <f t="shared" si="1"/>
        <v>2</v>
      </c>
    </row>
    <row r="95" spans="1:5" x14ac:dyDescent="0.2">
      <c r="A95" s="13" t="s">
        <v>111</v>
      </c>
      <c r="B95" s="14">
        <v>1</v>
      </c>
      <c r="C95" s="14">
        <v>2</v>
      </c>
      <c r="D95" s="14">
        <v>2</v>
      </c>
      <c r="E95" s="14">
        <f t="shared" si="1"/>
        <v>5</v>
      </c>
    </row>
    <row r="96" spans="1:5" x14ac:dyDescent="0.2">
      <c r="A96" s="13" t="s">
        <v>112</v>
      </c>
      <c r="B96" s="14">
        <v>2</v>
      </c>
      <c r="C96" s="14">
        <v>0</v>
      </c>
      <c r="D96" s="14">
        <v>0</v>
      </c>
      <c r="E96" s="14">
        <f t="shared" si="1"/>
        <v>2</v>
      </c>
    </row>
    <row r="97" spans="1:5" x14ac:dyDescent="0.2">
      <c r="A97" s="13" t="s">
        <v>113</v>
      </c>
      <c r="B97" s="14">
        <v>2</v>
      </c>
      <c r="C97" s="14">
        <v>2</v>
      </c>
      <c r="D97" s="14">
        <v>0</v>
      </c>
      <c r="E97" s="14">
        <f t="shared" si="1"/>
        <v>4</v>
      </c>
    </row>
    <row r="98" spans="1:5" x14ac:dyDescent="0.2">
      <c r="A98" s="13" t="s">
        <v>114</v>
      </c>
      <c r="B98" s="14">
        <v>7</v>
      </c>
      <c r="C98" s="14">
        <v>4</v>
      </c>
      <c r="D98" s="14">
        <v>0</v>
      </c>
      <c r="E98" s="14">
        <f t="shared" si="1"/>
        <v>11</v>
      </c>
    </row>
    <row r="99" spans="1:5" x14ac:dyDescent="0.2">
      <c r="A99" s="13" t="s">
        <v>115</v>
      </c>
      <c r="B99" s="14">
        <v>1</v>
      </c>
      <c r="C99" s="14">
        <v>1</v>
      </c>
      <c r="D99" s="14">
        <v>1</v>
      </c>
      <c r="E99" s="14">
        <f t="shared" si="1"/>
        <v>3</v>
      </c>
    </row>
    <row r="100" spans="1:5" x14ac:dyDescent="0.2">
      <c r="A100" s="13" t="s">
        <v>116</v>
      </c>
      <c r="B100" s="14">
        <v>6</v>
      </c>
      <c r="C100" s="14">
        <v>2</v>
      </c>
      <c r="D100" s="14">
        <v>0</v>
      </c>
      <c r="E100" s="14">
        <f t="shared" si="1"/>
        <v>8</v>
      </c>
    </row>
    <row r="101" spans="1:5" x14ac:dyDescent="0.2">
      <c r="A101" s="13" t="s">
        <v>117</v>
      </c>
      <c r="B101" s="14">
        <v>1</v>
      </c>
      <c r="C101" s="14">
        <v>2</v>
      </c>
      <c r="D101" s="14">
        <v>0</v>
      </c>
      <c r="E101" s="14">
        <f t="shared" si="1"/>
        <v>3</v>
      </c>
    </row>
    <row r="102" spans="1:5" x14ac:dyDescent="0.2">
      <c r="A102" s="13" t="s">
        <v>118</v>
      </c>
      <c r="B102" s="14">
        <v>3</v>
      </c>
      <c r="C102" s="14">
        <v>1</v>
      </c>
      <c r="D102" s="14">
        <v>25</v>
      </c>
      <c r="E102" s="14">
        <f t="shared" si="1"/>
        <v>29</v>
      </c>
    </row>
    <row r="103" spans="1:5" x14ac:dyDescent="0.2">
      <c r="A103" s="13" t="s">
        <v>119</v>
      </c>
      <c r="B103" s="14">
        <v>4</v>
      </c>
      <c r="C103" s="14">
        <v>11</v>
      </c>
      <c r="D103" s="14">
        <v>22</v>
      </c>
      <c r="E103" s="14">
        <f t="shared" si="1"/>
        <v>37</v>
      </c>
    </row>
    <row r="104" spans="1:5" x14ac:dyDescent="0.2">
      <c r="A104" s="13" t="s">
        <v>120</v>
      </c>
      <c r="B104" s="14">
        <v>2</v>
      </c>
      <c r="C104" s="14">
        <v>0</v>
      </c>
      <c r="D104" s="14">
        <v>17</v>
      </c>
      <c r="E104" s="14">
        <f t="shared" si="1"/>
        <v>19</v>
      </c>
    </row>
    <row r="105" spans="1:5" x14ac:dyDescent="0.2">
      <c r="A105" s="13" t="s">
        <v>121</v>
      </c>
      <c r="B105" s="14">
        <v>2</v>
      </c>
      <c r="C105" s="14">
        <v>2</v>
      </c>
      <c r="D105" s="14">
        <v>26</v>
      </c>
      <c r="E105" s="14">
        <f t="shared" si="1"/>
        <v>30</v>
      </c>
    </row>
    <row r="106" spans="1:5" x14ac:dyDescent="0.2">
      <c r="A106" s="13" t="s">
        <v>122</v>
      </c>
      <c r="B106" s="14">
        <v>7</v>
      </c>
      <c r="C106" s="14">
        <v>7</v>
      </c>
      <c r="D106" s="14">
        <v>10</v>
      </c>
      <c r="E106" s="14">
        <f t="shared" si="1"/>
        <v>24</v>
      </c>
    </row>
    <row r="107" spans="1:5" x14ac:dyDescent="0.2">
      <c r="A107" s="13" t="s">
        <v>123</v>
      </c>
      <c r="B107" s="14">
        <v>1</v>
      </c>
      <c r="C107" s="14">
        <v>7</v>
      </c>
      <c r="D107" s="14">
        <v>0</v>
      </c>
      <c r="E107" s="14">
        <f t="shared" si="1"/>
        <v>8</v>
      </c>
    </row>
    <row r="108" spans="1:5" x14ac:dyDescent="0.2">
      <c r="A108" s="13" t="s">
        <v>124</v>
      </c>
      <c r="B108" s="14">
        <v>4</v>
      </c>
      <c r="C108" s="14">
        <v>4</v>
      </c>
      <c r="D108" s="14">
        <v>2</v>
      </c>
      <c r="E108" s="14">
        <f t="shared" si="1"/>
        <v>10</v>
      </c>
    </row>
    <row r="109" spans="1:5" x14ac:dyDescent="0.2">
      <c r="A109" s="13" t="s">
        <v>125</v>
      </c>
      <c r="B109" s="14">
        <v>0</v>
      </c>
      <c r="C109" s="14">
        <v>6</v>
      </c>
      <c r="D109" s="14">
        <v>1</v>
      </c>
      <c r="E109" s="14">
        <f t="shared" si="1"/>
        <v>7</v>
      </c>
    </row>
    <row r="110" spans="1:5" x14ac:dyDescent="0.2">
      <c r="A110" s="13" t="s">
        <v>126</v>
      </c>
      <c r="B110" s="14">
        <v>19</v>
      </c>
      <c r="C110" s="14">
        <v>44</v>
      </c>
      <c r="D110" s="14">
        <v>6</v>
      </c>
      <c r="E110" s="14">
        <f t="shared" si="1"/>
        <v>69</v>
      </c>
    </row>
    <row r="111" spans="1:5" x14ac:dyDescent="0.2">
      <c r="A111" s="13" t="s">
        <v>127</v>
      </c>
      <c r="B111" s="14">
        <v>0</v>
      </c>
      <c r="C111" s="14">
        <v>15</v>
      </c>
      <c r="D111" s="14">
        <v>3</v>
      </c>
      <c r="E111" s="14">
        <f t="shared" si="1"/>
        <v>18</v>
      </c>
    </row>
    <row r="112" spans="1:5" x14ac:dyDescent="0.2">
      <c r="A112" s="13" t="s">
        <v>128</v>
      </c>
      <c r="B112" s="14">
        <v>2</v>
      </c>
      <c r="C112" s="14">
        <v>0</v>
      </c>
      <c r="D112" s="14">
        <v>1</v>
      </c>
      <c r="E112" s="14">
        <f t="shared" si="1"/>
        <v>3</v>
      </c>
    </row>
    <row r="113" spans="1:5" x14ac:dyDescent="0.2">
      <c r="A113" s="13" t="s">
        <v>129</v>
      </c>
      <c r="B113" s="14">
        <v>6</v>
      </c>
      <c r="C113" s="14">
        <v>0</v>
      </c>
      <c r="D113" s="14">
        <v>0</v>
      </c>
      <c r="E113" s="14">
        <f t="shared" si="1"/>
        <v>6</v>
      </c>
    </row>
    <row r="114" spans="1:5" x14ac:dyDescent="0.2">
      <c r="A114" s="13" t="s">
        <v>130</v>
      </c>
      <c r="B114" s="14">
        <v>6</v>
      </c>
      <c r="C114" s="14">
        <v>0</v>
      </c>
      <c r="D114" s="14">
        <v>0</v>
      </c>
      <c r="E114" s="14">
        <f t="shared" si="1"/>
        <v>6</v>
      </c>
    </row>
    <row r="115" spans="1:5" x14ac:dyDescent="0.2">
      <c r="A115" s="13" t="s">
        <v>131</v>
      </c>
      <c r="B115" s="14">
        <v>3</v>
      </c>
      <c r="C115" s="14">
        <v>1</v>
      </c>
      <c r="D115" s="14">
        <v>0</v>
      </c>
      <c r="E115" s="14">
        <f t="shared" si="1"/>
        <v>4</v>
      </c>
    </row>
    <row r="116" spans="1:5" x14ac:dyDescent="0.2">
      <c r="A116" s="13" t="s">
        <v>132</v>
      </c>
      <c r="B116" s="14">
        <v>5</v>
      </c>
      <c r="C116" s="14">
        <v>1</v>
      </c>
      <c r="D116" s="14">
        <v>0</v>
      </c>
      <c r="E116" s="14">
        <f t="shared" si="1"/>
        <v>6</v>
      </c>
    </row>
    <row r="117" spans="1:5" x14ac:dyDescent="0.2">
      <c r="A117" s="13" t="s">
        <v>133</v>
      </c>
      <c r="B117" s="14">
        <v>7</v>
      </c>
      <c r="C117" s="14">
        <v>0</v>
      </c>
      <c r="D117" s="14">
        <v>6</v>
      </c>
      <c r="E117" s="14">
        <f t="shared" si="1"/>
        <v>13</v>
      </c>
    </row>
    <row r="118" spans="1:5" x14ac:dyDescent="0.2">
      <c r="A118" s="13" t="s">
        <v>134</v>
      </c>
      <c r="B118" s="14">
        <v>7</v>
      </c>
      <c r="C118" s="14">
        <v>0</v>
      </c>
      <c r="D118" s="14">
        <v>4</v>
      </c>
      <c r="E118" s="14">
        <f t="shared" si="1"/>
        <v>11</v>
      </c>
    </row>
    <row r="119" spans="1:5" x14ac:dyDescent="0.2">
      <c r="A119" s="13" t="s">
        <v>135</v>
      </c>
      <c r="B119" s="14">
        <v>6</v>
      </c>
      <c r="C119" s="14">
        <v>0</v>
      </c>
      <c r="D119" s="14">
        <v>5</v>
      </c>
      <c r="E119" s="14">
        <f t="shared" si="1"/>
        <v>11</v>
      </c>
    </row>
    <row r="120" spans="1:5" x14ac:dyDescent="0.2">
      <c r="A120" s="13" t="s">
        <v>136</v>
      </c>
      <c r="B120" s="14">
        <v>3</v>
      </c>
      <c r="C120" s="14">
        <v>0</v>
      </c>
      <c r="D120" s="14">
        <v>2</v>
      </c>
      <c r="E120" s="14">
        <f t="shared" si="1"/>
        <v>5</v>
      </c>
    </row>
    <row r="121" spans="1:5" x14ac:dyDescent="0.2">
      <c r="A121" s="13" t="s">
        <v>137</v>
      </c>
      <c r="B121" s="14">
        <v>5</v>
      </c>
      <c r="C121" s="14">
        <v>0</v>
      </c>
      <c r="D121" s="14">
        <v>7</v>
      </c>
      <c r="E121" s="14">
        <f t="shared" si="1"/>
        <v>12</v>
      </c>
    </row>
    <row r="122" spans="1:5" x14ac:dyDescent="0.2">
      <c r="A122" s="13" t="s">
        <v>138</v>
      </c>
      <c r="B122" s="14">
        <v>2</v>
      </c>
      <c r="C122" s="14">
        <v>1</v>
      </c>
      <c r="D122" s="14">
        <v>0</v>
      </c>
      <c r="E122" s="14">
        <f t="shared" si="1"/>
        <v>3</v>
      </c>
    </row>
    <row r="123" spans="1:5" x14ac:dyDescent="0.2">
      <c r="A123" s="13" t="s">
        <v>139</v>
      </c>
      <c r="B123" s="14">
        <v>1</v>
      </c>
      <c r="C123" s="14">
        <v>2</v>
      </c>
      <c r="D123" s="14">
        <v>0</v>
      </c>
      <c r="E123" s="14">
        <f t="shared" si="1"/>
        <v>3</v>
      </c>
    </row>
    <row r="124" spans="1:5" x14ac:dyDescent="0.2">
      <c r="A124" s="13" t="s">
        <v>140</v>
      </c>
      <c r="B124" s="14">
        <v>1</v>
      </c>
      <c r="C124" s="14">
        <v>0</v>
      </c>
      <c r="D124" s="14">
        <v>0</v>
      </c>
      <c r="E124" s="14">
        <f t="shared" si="1"/>
        <v>1</v>
      </c>
    </row>
    <row r="125" spans="1:5" x14ac:dyDescent="0.2">
      <c r="A125" s="13" t="s">
        <v>141</v>
      </c>
      <c r="B125" s="14">
        <v>0</v>
      </c>
      <c r="C125" s="14">
        <v>0</v>
      </c>
      <c r="D125" s="14">
        <v>1</v>
      </c>
      <c r="E125" s="14">
        <f t="shared" si="1"/>
        <v>1</v>
      </c>
    </row>
    <row r="126" spans="1:5" x14ac:dyDescent="0.2">
      <c r="A126" s="13" t="s">
        <v>142</v>
      </c>
      <c r="B126" s="14">
        <v>1</v>
      </c>
      <c r="C126" s="14">
        <v>0</v>
      </c>
      <c r="D126" s="14">
        <v>0</v>
      </c>
      <c r="E126" s="14">
        <f t="shared" si="1"/>
        <v>1</v>
      </c>
    </row>
    <row r="127" spans="1:5" x14ac:dyDescent="0.2">
      <c r="A127" s="13" t="s">
        <v>143</v>
      </c>
      <c r="B127" s="14">
        <v>1</v>
      </c>
      <c r="C127" s="14">
        <v>0</v>
      </c>
      <c r="D127" s="14">
        <v>0</v>
      </c>
      <c r="E127" s="14">
        <f t="shared" si="1"/>
        <v>1</v>
      </c>
    </row>
    <row r="128" spans="1:5" x14ac:dyDescent="0.2">
      <c r="A128" s="13" t="s">
        <v>144</v>
      </c>
      <c r="B128" s="14">
        <v>2</v>
      </c>
      <c r="C128" s="14">
        <v>0</v>
      </c>
      <c r="D128" s="14">
        <v>0</v>
      </c>
      <c r="E128" s="14">
        <f t="shared" si="1"/>
        <v>2</v>
      </c>
    </row>
    <row r="129" spans="1:5" x14ac:dyDescent="0.2">
      <c r="A129" s="13" t="s">
        <v>145</v>
      </c>
      <c r="B129" s="14">
        <v>2</v>
      </c>
      <c r="C129" s="14">
        <v>0</v>
      </c>
      <c r="D129" s="14">
        <v>0</v>
      </c>
      <c r="E129" s="14">
        <f t="shared" si="1"/>
        <v>2</v>
      </c>
    </row>
    <row r="130" spans="1:5" x14ac:dyDescent="0.2">
      <c r="A130" s="13" t="s">
        <v>146</v>
      </c>
      <c r="B130" s="14">
        <v>1</v>
      </c>
      <c r="C130" s="14">
        <v>0</v>
      </c>
      <c r="D130" s="14">
        <v>0</v>
      </c>
      <c r="E130" s="14">
        <f t="shared" si="1"/>
        <v>1</v>
      </c>
    </row>
    <row r="131" spans="1:5" x14ac:dyDescent="0.2">
      <c r="A131" s="13" t="s">
        <v>147</v>
      </c>
      <c r="B131" s="14">
        <v>3</v>
      </c>
      <c r="C131" s="14">
        <v>0</v>
      </c>
      <c r="D131" s="14">
        <v>0</v>
      </c>
      <c r="E131" s="14">
        <f t="shared" si="1"/>
        <v>3</v>
      </c>
    </row>
    <row r="132" spans="1:5" x14ac:dyDescent="0.2">
      <c r="A132" s="13" t="s">
        <v>148</v>
      </c>
      <c r="B132" s="14">
        <v>3</v>
      </c>
      <c r="C132" s="14">
        <v>0</v>
      </c>
      <c r="D132" s="14">
        <v>1</v>
      </c>
      <c r="E132" s="14">
        <f t="shared" ref="E132:E195" si="2">SUM(B132:D132)</f>
        <v>4</v>
      </c>
    </row>
    <row r="133" spans="1:5" x14ac:dyDescent="0.2">
      <c r="A133" s="13" t="s">
        <v>149</v>
      </c>
      <c r="B133" s="14">
        <v>1</v>
      </c>
      <c r="C133" s="14">
        <v>0</v>
      </c>
      <c r="D133" s="14">
        <v>1</v>
      </c>
      <c r="E133" s="14">
        <f t="shared" si="2"/>
        <v>2</v>
      </c>
    </row>
    <row r="134" spans="1:5" x14ac:dyDescent="0.2">
      <c r="A134" s="13" t="s">
        <v>150</v>
      </c>
      <c r="B134" s="14">
        <v>2</v>
      </c>
      <c r="C134" s="14">
        <v>1</v>
      </c>
      <c r="D134" s="14">
        <v>0</v>
      </c>
      <c r="E134" s="14">
        <f t="shared" si="2"/>
        <v>3</v>
      </c>
    </row>
    <row r="135" spans="1:5" x14ac:dyDescent="0.2">
      <c r="A135" s="13" t="s">
        <v>151</v>
      </c>
      <c r="B135" s="14">
        <v>1</v>
      </c>
      <c r="C135" s="14">
        <v>1</v>
      </c>
      <c r="D135" s="14">
        <v>0</v>
      </c>
      <c r="E135" s="14">
        <f t="shared" si="2"/>
        <v>2</v>
      </c>
    </row>
    <row r="136" spans="1:5" x14ac:dyDescent="0.2">
      <c r="A136" s="13" t="s">
        <v>152</v>
      </c>
      <c r="B136" s="14">
        <v>1</v>
      </c>
      <c r="C136" s="14">
        <v>0</v>
      </c>
      <c r="D136" s="14">
        <v>1</v>
      </c>
      <c r="E136" s="14">
        <f t="shared" si="2"/>
        <v>2</v>
      </c>
    </row>
    <row r="137" spans="1:5" x14ac:dyDescent="0.2">
      <c r="A137" s="13" t="s">
        <v>153</v>
      </c>
      <c r="B137" s="14">
        <v>0</v>
      </c>
      <c r="C137" s="14">
        <v>3</v>
      </c>
      <c r="D137" s="14">
        <v>0</v>
      </c>
      <c r="E137" s="14">
        <f t="shared" si="2"/>
        <v>3</v>
      </c>
    </row>
    <row r="138" spans="1:5" x14ac:dyDescent="0.2">
      <c r="A138" s="13" t="s">
        <v>154</v>
      </c>
      <c r="B138" s="14">
        <v>0</v>
      </c>
      <c r="C138" s="14">
        <v>7</v>
      </c>
      <c r="D138" s="14">
        <v>0</v>
      </c>
      <c r="E138" s="14">
        <f t="shared" si="2"/>
        <v>7</v>
      </c>
    </row>
    <row r="139" spans="1:5" x14ac:dyDescent="0.2">
      <c r="A139" s="13" t="s">
        <v>155</v>
      </c>
      <c r="B139" s="14">
        <v>1</v>
      </c>
      <c r="C139" s="14">
        <v>3</v>
      </c>
      <c r="D139" s="14">
        <v>0</v>
      </c>
      <c r="E139" s="14">
        <f t="shared" si="2"/>
        <v>4</v>
      </c>
    </row>
    <row r="140" spans="1:5" x14ac:dyDescent="0.2">
      <c r="A140" s="13" t="s">
        <v>156</v>
      </c>
      <c r="B140" s="14">
        <v>1</v>
      </c>
      <c r="C140" s="14">
        <v>2</v>
      </c>
      <c r="D140" s="14">
        <v>0</v>
      </c>
      <c r="E140" s="14">
        <f t="shared" si="2"/>
        <v>3</v>
      </c>
    </row>
    <row r="141" spans="1:5" x14ac:dyDescent="0.2">
      <c r="A141" s="13" t="s">
        <v>157</v>
      </c>
      <c r="B141" s="14">
        <v>1</v>
      </c>
      <c r="C141" s="14">
        <v>15</v>
      </c>
      <c r="D141" s="14">
        <v>0</v>
      </c>
      <c r="E141" s="14">
        <f t="shared" si="2"/>
        <v>16</v>
      </c>
    </row>
    <row r="142" spans="1:5" x14ac:dyDescent="0.2">
      <c r="A142" s="13" t="s">
        <v>158</v>
      </c>
      <c r="B142" s="14">
        <v>1</v>
      </c>
      <c r="C142" s="14">
        <v>3</v>
      </c>
      <c r="D142" s="14">
        <v>1</v>
      </c>
      <c r="E142" s="14">
        <f t="shared" si="2"/>
        <v>5</v>
      </c>
    </row>
    <row r="143" spans="1:5" x14ac:dyDescent="0.2">
      <c r="A143" s="13" t="s">
        <v>159</v>
      </c>
      <c r="B143" s="14">
        <v>0</v>
      </c>
      <c r="C143" s="14">
        <v>0</v>
      </c>
      <c r="D143" s="14">
        <v>2</v>
      </c>
      <c r="E143" s="14">
        <f t="shared" si="2"/>
        <v>2</v>
      </c>
    </row>
    <row r="144" spans="1:5" x14ac:dyDescent="0.2">
      <c r="A144" s="13" t="s">
        <v>160</v>
      </c>
      <c r="B144" s="14">
        <v>0</v>
      </c>
      <c r="C144" s="14">
        <v>1</v>
      </c>
      <c r="D144" s="14">
        <v>1</v>
      </c>
      <c r="E144" s="14">
        <f t="shared" si="2"/>
        <v>2</v>
      </c>
    </row>
    <row r="145" spans="1:5" x14ac:dyDescent="0.2">
      <c r="A145" s="13" t="s">
        <v>161</v>
      </c>
      <c r="B145" s="14">
        <v>0</v>
      </c>
      <c r="C145" s="14">
        <v>1</v>
      </c>
      <c r="D145" s="14">
        <v>1</v>
      </c>
      <c r="E145" s="14">
        <f t="shared" si="2"/>
        <v>2</v>
      </c>
    </row>
    <row r="146" spans="1:5" x14ac:dyDescent="0.2">
      <c r="A146" s="13" t="s">
        <v>162</v>
      </c>
      <c r="B146" s="14">
        <v>0</v>
      </c>
      <c r="C146" s="14">
        <v>7</v>
      </c>
      <c r="D146" s="14">
        <v>0</v>
      </c>
      <c r="E146" s="14">
        <f t="shared" si="2"/>
        <v>7</v>
      </c>
    </row>
    <row r="147" spans="1:5" x14ac:dyDescent="0.2">
      <c r="A147" s="13" t="s">
        <v>163</v>
      </c>
      <c r="B147" s="14">
        <v>0</v>
      </c>
      <c r="C147" s="14">
        <v>6</v>
      </c>
      <c r="D147" s="14">
        <v>0</v>
      </c>
      <c r="E147" s="14">
        <f t="shared" si="2"/>
        <v>6</v>
      </c>
    </row>
    <row r="148" spans="1:5" x14ac:dyDescent="0.2">
      <c r="A148" s="13" t="s">
        <v>164</v>
      </c>
      <c r="B148" s="14">
        <v>1</v>
      </c>
      <c r="C148" s="14">
        <v>6</v>
      </c>
      <c r="D148" s="14">
        <v>0</v>
      </c>
      <c r="E148" s="14">
        <f t="shared" si="2"/>
        <v>7</v>
      </c>
    </row>
    <row r="149" spans="1:5" x14ac:dyDescent="0.2">
      <c r="A149" s="13" t="s">
        <v>165</v>
      </c>
      <c r="B149" s="14">
        <v>1</v>
      </c>
      <c r="C149" s="14">
        <v>6</v>
      </c>
      <c r="D149" s="14">
        <v>0</v>
      </c>
      <c r="E149" s="14">
        <f t="shared" si="2"/>
        <v>7</v>
      </c>
    </row>
    <row r="150" spans="1:5" x14ac:dyDescent="0.2">
      <c r="A150" s="13" t="s">
        <v>166</v>
      </c>
      <c r="B150" s="14">
        <v>0</v>
      </c>
      <c r="C150" s="14">
        <v>20</v>
      </c>
      <c r="D150" s="14">
        <v>1</v>
      </c>
      <c r="E150" s="14">
        <f t="shared" si="2"/>
        <v>21</v>
      </c>
    </row>
    <row r="151" spans="1:5" x14ac:dyDescent="0.2">
      <c r="A151" s="13" t="s">
        <v>167</v>
      </c>
      <c r="B151" s="14">
        <v>5</v>
      </c>
      <c r="C151" s="14">
        <v>5</v>
      </c>
      <c r="D151" s="14">
        <v>1</v>
      </c>
      <c r="E151" s="14">
        <f t="shared" si="2"/>
        <v>11</v>
      </c>
    </row>
    <row r="152" spans="1:5" x14ac:dyDescent="0.2">
      <c r="A152" s="13" t="s">
        <v>168</v>
      </c>
      <c r="B152" s="14">
        <v>4</v>
      </c>
      <c r="C152" s="14">
        <v>8</v>
      </c>
      <c r="D152" s="14">
        <v>3</v>
      </c>
      <c r="E152" s="14">
        <f t="shared" si="2"/>
        <v>15</v>
      </c>
    </row>
    <row r="153" spans="1:5" x14ac:dyDescent="0.2">
      <c r="A153" s="13" t="s">
        <v>169</v>
      </c>
      <c r="B153" s="14">
        <v>4</v>
      </c>
      <c r="C153" s="14">
        <v>6</v>
      </c>
      <c r="D153" s="14">
        <v>4</v>
      </c>
      <c r="E153" s="14">
        <f t="shared" si="2"/>
        <v>14</v>
      </c>
    </row>
    <row r="154" spans="1:5" x14ac:dyDescent="0.2">
      <c r="A154" s="13" t="s">
        <v>170</v>
      </c>
      <c r="B154" s="14">
        <v>3</v>
      </c>
      <c r="C154" s="14">
        <v>5</v>
      </c>
      <c r="D154" s="14">
        <v>2</v>
      </c>
      <c r="E154" s="14">
        <f t="shared" si="2"/>
        <v>10</v>
      </c>
    </row>
    <row r="155" spans="1:5" x14ac:dyDescent="0.2">
      <c r="A155" s="13" t="s">
        <v>171</v>
      </c>
      <c r="B155" s="14">
        <v>2</v>
      </c>
      <c r="C155" s="14">
        <v>2</v>
      </c>
      <c r="D155" s="14">
        <v>2</v>
      </c>
      <c r="E155" s="14">
        <f t="shared" si="2"/>
        <v>6</v>
      </c>
    </row>
    <row r="156" spans="1:5" x14ac:dyDescent="0.2">
      <c r="A156" s="13" t="s">
        <v>172</v>
      </c>
      <c r="B156" s="14">
        <v>4</v>
      </c>
      <c r="C156" s="14">
        <v>5</v>
      </c>
      <c r="D156" s="14">
        <v>0</v>
      </c>
      <c r="E156" s="14">
        <f t="shared" si="2"/>
        <v>9</v>
      </c>
    </row>
    <row r="157" spans="1:5" x14ac:dyDescent="0.2">
      <c r="A157" s="13" t="s">
        <v>173</v>
      </c>
      <c r="B157" s="14">
        <v>0</v>
      </c>
      <c r="C157" s="14">
        <v>5</v>
      </c>
      <c r="D157" s="14">
        <v>2</v>
      </c>
      <c r="E157" s="14">
        <f t="shared" si="2"/>
        <v>7</v>
      </c>
    </row>
    <row r="158" spans="1:5" x14ac:dyDescent="0.2">
      <c r="A158" s="13" t="s">
        <v>174</v>
      </c>
      <c r="B158" s="14">
        <v>2</v>
      </c>
      <c r="C158" s="14">
        <v>9</v>
      </c>
      <c r="D158" s="14">
        <v>2</v>
      </c>
      <c r="E158" s="14">
        <f t="shared" si="2"/>
        <v>13</v>
      </c>
    </row>
    <row r="159" spans="1:5" x14ac:dyDescent="0.2">
      <c r="A159" s="13" t="s">
        <v>175</v>
      </c>
      <c r="B159" s="14">
        <v>3</v>
      </c>
      <c r="C159" s="14">
        <v>0</v>
      </c>
      <c r="D159" s="14">
        <v>1</v>
      </c>
      <c r="E159" s="14">
        <f t="shared" si="2"/>
        <v>4</v>
      </c>
    </row>
    <row r="160" spans="1:5" x14ac:dyDescent="0.2">
      <c r="A160" s="13" t="s">
        <v>176</v>
      </c>
      <c r="B160" s="14">
        <v>3</v>
      </c>
      <c r="C160" s="14">
        <v>9</v>
      </c>
      <c r="D160" s="14">
        <v>0</v>
      </c>
      <c r="E160" s="14">
        <f t="shared" si="2"/>
        <v>12</v>
      </c>
    </row>
    <row r="161" spans="1:5" x14ac:dyDescent="0.2">
      <c r="A161" s="13" t="s">
        <v>177</v>
      </c>
      <c r="B161" s="14">
        <v>4</v>
      </c>
      <c r="C161" s="14">
        <v>1</v>
      </c>
      <c r="D161" s="14">
        <v>0</v>
      </c>
      <c r="E161" s="14">
        <f t="shared" si="2"/>
        <v>5</v>
      </c>
    </row>
    <row r="162" spans="1:5" x14ac:dyDescent="0.2">
      <c r="A162" s="13" t="s">
        <v>178</v>
      </c>
      <c r="B162" s="14">
        <v>1</v>
      </c>
      <c r="C162" s="14">
        <v>0</v>
      </c>
      <c r="D162" s="14">
        <v>0</v>
      </c>
      <c r="E162" s="14">
        <f t="shared" si="2"/>
        <v>1</v>
      </c>
    </row>
    <row r="163" spans="1:5" x14ac:dyDescent="0.2">
      <c r="A163" s="13" t="s">
        <v>179</v>
      </c>
      <c r="B163" s="14">
        <v>1</v>
      </c>
      <c r="C163" s="14">
        <v>0</v>
      </c>
      <c r="D163" s="14">
        <v>0</v>
      </c>
      <c r="E163" s="14">
        <f t="shared" si="2"/>
        <v>1</v>
      </c>
    </row>
    <row r="164" spans="1:5" x14ac:dyDescent="0.2">
      <c r="A164" s="13" t="s">
        <v>180</v>
      </c>
      <c r="B164" s="14">
        <v>4</v>
      </c>
      <c r="C164" s="14">
        <v>0</v>
      </c>
      <c r="D164" s="14">
        <v>0</v>
      </c>
      <c r="E164" s="14">
        <f t="shared" si="2"/>
        <v>4</v>
      </c>
    </row>
    <row r="165" spans="1:5" x14ac:dyDescent="0.2">
      <c r="A165" s="13" t="s">
        <v>181</v>
      </c>
      <c r="B165" s="14">
        <v>1</v>
      </c>
      <c r="C165" s="14">
        <v>0</v>
      </c>
      <c r="D165" s="14">
        <v>0</v>
      </c>
      <c r="E165" s="14">
        <f t="shared" si="2"/>
        <v>1</v>
      </c>
    </row>
    <row r="166" spans="1:5" x14ac:dyDescent="0.2">
      <c r="A166" s="13" t="s">
        <v>182</v>
      </c>
      <c r="B166" s="14">
        <v>0</v>
      </c>
      <c r="C166" s="14">
        <v>11</v>
      </c>
      <c r="D166" s="14">
        <v>2</v>
      </c>
      <c r="E166" s="14">
        <f t="shared" si="2"/>
        <v>13</v>
      </c>
    </row>
    <row r="167" spans="1:5" x14ac:dyDescent="0.2">
      <c r="A167" s="13" t="s">
        <v>183</v>
      </c>
      <c r="B167" s="14">
        <v>0</v>
      </c>
      <c r="C167" s="14">
        <v>5</v>
      </c>
      <c r="D167" s="14">
        <v>0</v>
      </c>
      <c r="E167" s="14">
        <f t="shared" si="2"/>
        <v>5</v>
      </c>
    </row>
    <row r="168" spans="1:5" x14ac:dyDescent="0.2">
      <c r="A168" s="13" t="s">
        <v>184</v>
      </c>
      <c r="B168" s="14">
        <v>0</v>
      </c>
      <c r="C168" s="14">
        <v>14</v>
      </c>
      <c r="D168" s="14">
        <v>1</v>
      </c>
      <c r="E168" s="14">
        <f t="shared" si="2"/>
        <v>15</v>
      </c>
    </row>
    <row r="169" spans="1:5" x14ac:dyDescent="0.2">
      <c r="A169" s="13" t="s">
        <v>185</v>
      </c>
      <c r="B169" s="14">
        <v>0</v>
      </c>
      <c r="C169" s="14">
        <v>6</v>
      </c>
      <c r="D169" s="14">
        <v>2</v>
      </c>
      <c r="E169" s="14">
        <f t="shared" si="2"/>
        <v>8</v>
      </c>
    </row>
    <row r="170" spans="1:5" x14ac:dyDescent="0.2">
      <c r="A170" s="13" t="s">
        <v>186</v>
      </c>
      <c r="B170" s="14">
        <v>0</v>
      </c>
      <c r="C170" s="14">
        <v>4</v>
      </c>
      <c r="D170" s="14">
        <v>2</v>
      </c>
      <c r="E170" s="14">
        <f t="shared" si="2"/>
        <v>6</v>
      </c>
    </row>
    <row r="171" spans="1:5" x14ac:dyDescent="0.2">
      <c r="A171" s="13" t="s">
        <v>187</v>
      </c>
      <c r="B171" s="14">
        <v>3</v>
      </c>
      <c r="C171" s="14">
        <v>0</v>
      </c>
      <c r="D171" s="14">
        <v>0</v>
      </c>
      <c r="E171" s="14">
        <f t="shared" si="2"/>
        <v>3</v>
      </c>
    </row>
    <row r="172" spans="1:5" x14ac:dyDescent="0.2">
      <c r="A172" s="13" t="s">
        <v>188</v>
      </c>
      <c r="B172" s="14">
        <v>2</v>
      </c>
      <c r="C172" s="14">
        <v>0</v>
      </c>
      <c r="D172" s="14">
        <v>0</v>
      </c>
      <c r="E172" s="14">
        <f t="shared" si="2"/>
        <v>2</v>
      </c>
    </row>
    <row r="173" spans="1:5" x14ac:dyDescent="0.2">
      <c r="A173" s="13" t="s">
        <v>189</v>
      </c>
      <c r="B173" s="14">
        <v>1</v>
      </c>
      <c r="C173" s="14">
        <v>0</v>
      </c>
      <c r="D173" s="14">
        <v>0</v>
      </c>
      <c r="E173" s="14">
        <f t="shared" si="2"/>
        <v>1</v>
      </c>
    </row>
    <row r="174" spans="1:5" x14ac:dyDescent="0.2">
      <c r="A174" s="13" t="s">
        <v>190</v>
      </c>
      <c r="B174" s="14">
        <v>1</v>
      </c>
      <c r="C174" s="14">
        <v>0</v>
      </c>
      <c r="D174" s="14">
        <v>0</v>
      </c>
      <c r="E174" s="14">
        <f t="shared" si="2"/>
        <v>1</v>
      </c>
    </row>
    <row r="175" spans="1:5" x14ac:dyDescent="0.2">
      <c r="A175" s="13" t="s">
        <v>191</v>
      </c>
      <c r="B175" s="14">
        <v>5</v>
      </c>
      <c r="C175" s="14">
        <v>0</v>
      </c>
      <c r="D175" s="14">
        <v>0</v>
      </c>
      <c r="E175" s="14">
        <f t="shared" si="2"/>
        <v>5</v>
      </c>
    </row>
    <row r="176" spans="1:5" x14ac:dyDescent="0.2">
      <c r="A176" s="13" t="s">
        <v>192</v>
      </c>
      <c r="B176" s="14">
        <v>7</v>
      </c>
      <c r="C176" s="14">
        <v>13</v>
      </c>
      <c r="D176" s="14">
        <v>8</v>
      </c>
      <c r="E176" s="14">
        <f t="shared" si="2"/>
        <v>28</v>
      </c>
    </row>
    <row r="177" spans="1:5" x14ac:dyDescent="0.2">
      <c r="A177" s="13" t="s">
        <v>193</v>
      </c>
      <c r="B177" s="14">
        <v>9</v>
      </c>
      <c r="C177" s="14">
        <v>6</v>
      </c>
      <c r="D177" s="14">
        <v>10</v>
      </c>
      <c r="E177" s="14">
        <f t="shared" si="2"/>
        <v>25</v>
      </c>
    </row>
    <row r="178" spans="1:5" x14ac:dyDescent="0.2">
      <c r="A178" s="13" t="s">
        <v>194</v>
      </c>
      <c r="B178" s="14">
        <v>7</v>
      </c>
      <c r="C178" s="14">
        <v>9</v>
      </c>
      <c r="D178" s="14">
        <v>5</v>
      </c>
      <c r="E178" s="14">
        <f t="shared" si="2"/>
        <v>21</v>
      </c>
    </row>
    <row r="179" spans="1:5" x14ac:dyDescent="0.2">
      <c r="A179" s="13" t="s">
        <v>195</v>
      </c>
      <c r="B179" s="14">
        <v>9</v>
      </c>
      <c r="C179" s="14">
        <v>4</v>
      </c>
      <c r="D179" s="14">
        <v>5</v>
      </c>
      <c r="E179" s="14">
        <f t="shared" si="2"/>
        <v>18</v>
      </c>
    </row>
    <row r="180" spans="1:5" x14ac:dyDescent="0.2">
      <c r="A180" s="13" t="s">
        <v>196</v>
      </c>
      <c r="B180" s="14">
        <v>0</v>
      </c>
      <c r="C180" s="14">
        <v>15</v>
      </c>
      <c r="D180" s="14">
        <v>7</v>
      </c>
      <c r="E180" s="14">
        <f t="shared" si="2"/>
        <v>22</v>
      </c>
    </row>
    <row r="181" spans="1:5" x14ac:dyDescent="0.2">
      <c r="A181" s="13" t="s">
        <v>197</v>
      </c>
      <c r="B181" s="14">
        <v>2</v>
      </c>
      <c r="C181" s="14">
        <v>14</v>
      </c>
      <c r="D181" s="14">
        <v>7</v>
      </c>
      <c r="E181" s="14">
        <f t="shared" si="2"/>
        <v>23</v>
      </c>
    </row>
    <row r="182" spans="1:5" x14ac:dyDescent="0.2">
      <c r="A182" s="13" t="s">
        <v>198</v>
      </c>
      <c r="B182" s="14">
        <v>0</v>
      </c>
      <c r="C182" s="14">
        <v>10</v>
      </c>
      <c r="D182" s="14">
        <v>8</v>
      </c>
      <c r="E182" s="14">
        <f t="shared" si="2"/>
        <v>18</v>
      </c>
    </row>
    <row r="183" spans="1:5" x14ac:dyDescent="0.2">
      <c r="A183" s="13" t="s">
        <v>199</v>
      </c>
      <c r="B183" s="14">
        <v>0</v>
      </c>
      <c r="C183" s="14">
        <v>8</v>
      </c>
      <c r="D183" s="14">
        <v>8</v>
      </c>
      <c r="E183" s="14">
        <f t="shared" si="2"/>
        <v>16</v>
      </c>
    </row>
    <row r="184" spans="1:5" x14ac:dyDescent="0.2">
      <c r="A184" s="13" t="s">
        <v>200</v>
      </c>
      <c r="B184" s="14">
        <v>0</v>
      </c>
      <c r="C184" s="14">
        <v>16</v>
      </c>
      <c r="D184" s="14">
        <v>10</v>
      </c>
      <c r="E184" s="14">
        <f t="shared" si="2"/>
        <v>26</v>
      </c>
    </row>
    <row r="185" spans="1:5" x14ac:dyDescent="0.2">
      <c r="A185" s="15" t="s">
        <v>201</v>
      </c>
      <c r="B185" s="15">
        <v>6</v>
      </c>
      <c r="C185" s="15">
        <v>7</v>
      </c>
      <c r="D185" s="15">
        <v>7</v>
      </c>
      <c r="E185" s="14">
        <f t="shared" si="2"/>
        <v>20</v>
      </c>
    </row>
    <row r="186" spans="1:5" x14ac:dyDescent="0.2">
      <c r="A186" s="15" t="s">
        <v>202</v>
      </c>
      <c r="B186" s="15">
        <v>10</v>
      </c>
      <c r="C186" s="15">
        <v>3</v>
      </c>
      <c r="D186" s="15">
        <v>23</v>
      </c>
      <c r="E186" s="14">
        <f t="shared" si="2"/>
        <v>36</v>
      </c>
    </row>
    <row r="187" spans="1:5" x14ac:dyDescent="0.2">
      <c r="A187" s="15" t="s">
        <v>203</v>
      </c>
      <c r="B187" s="15">
        <v>2</v>
      </c>
      <c r="C187" s="15">
        <v>1</v>
      </c>
      <c r="D187" s="15">
        <v>5</v>
      </c>
      <c r="E187" s="14">
        <f t="shared" si="2"/>
        <v>8</v>
      </c>
    </row>
    <row r="188" spans="1:5" x14ac:dyDescent="0.2">
      <c r="A188" s="15" t="s">
        <v>204</v>
      </c>
      <c r="B188" s="15">
        <v>2</v>
      </c>
      <c r="C188" s="15">
        <v>0</v>
      </c>
      <c r="D188" s="15">
        <v>9</v>
      </c>
      <c r="E188" s="14">
        <f t="shared" si="2"/>
        <v>11</v>
      </c>
    </row>
    <row r="189" spans="1:5" x14ac:dyDescent="0.2">
      <c r="A189" s="15" t="s">
        <v>205</v>
      </c>
      <c r="B189" s="15">
        <v>2</v>
      </c>
      <c r="C189" s="15">
        <v>0</v>
      </c>
      <c r="D189" s="15">
        <v>9</v>
      </c>
      <c r="E189" s="14">
        <f t="shared" si="2"/>
        <v>11</v>
      </c>
    </row>
    <row r="190" spans="1:5" x14ac:dyDescent="0.2">
      <c r="A190" s="15" t="s">
        <v>206</v>
      </c>
      <c r="B190" s="15">
        <v>0</v>
      </c>
      <c r="C190" s="15">
        <v>2</v>
      </c>
      <c r="D190" s="15">
        <v>0</v>
      </c>
      <c r="E190" s="14">
        <f t="shared" si="2"/>
        <v>2</v>
      </c>
    </row>
    <row r="191" spans="1:5" x14ac:dyDescent="0.2">
      <c r="A191" s="15" t="s">
        <v>207</v>
      </c>
      <c r="B191" s="15">
        <v>0</v>
      </c>
      <c r="C191" s="15">
        <v>3</v>
      </c>
      <c r="D191" s="15">
        <v>0</v>
      </c>
      <c r="E191" s="14">
        <f t="shared" si="2"/>
        <v>3</v>
      </c>
    </row>
    <row r="192" spans="1:5" x14ac:dyDescent="0.2">
      <c r="A192" s="15" t="s">
        <v>208</v>
      </c>
      <c r="B192" s="15">
        <v>0</v>
      </c>
      <c r="C192" s="15">
        <v>3</v>
      </c>
      <c r="D192" s="15">
        <v>0</v>
      </c>
      <c r="E192" s="14">
        <f t="shared" si="2"/>
        <v>3</v>
      </c>
    </row>
    <row r="193" spans="1:5" x14ac:dyDescent="0.2">
      <c r="A193" s="15" t="s">
        <v>209</v>
      </c>
      <c r="B193" s="15">
        <v>0</v>
      </c>
      <c r="C193" s="15">
        <v>10</v>
      </c>
      <c r="D193" s="15">
        <v>0</v>
      </c>
      <c r="E193" s="14">
        <f t="shared" si="2"/>
        <v>10</v>
      </c>
    </row>
    <row r="194" spans="1:5" x14ac:dyDescent="0.2">
      <c r="A194" s="15" t="s">
        <v>210</v>
      </c>
      <c r="B194" s="15">
        <v>0</v>
      </c>
      <c r="C194" s="15">
        <v>6</v>
      </c>
      <c r="D194" s="15">
        <v>0</v>
      </c>
      <c r="E194" s="14">
        <f t="shared" si="2"/>
        <v>6</v>
      </c>
    </row>
    <row r="195" spans="1:5" x14ac:dyDescent="0.2">
      <c r="A195" s="15" t="s">
        <v>211</v>
      </c>
      <c r="B195" s="15">
        <v>5</v>
      </c>
      <c r="C195" s="15">
        <v>0</v>
      </c>
      <c r="D195" s="15">
        <v>0</v>
      </c>
      <c r="E195" s="14">
        <f t="shared" si="2"/>
        <v>5</v>
      </c>
    </row>
    <row r="196" spans="1:5" x14ac:dyDescent="0.2">
      <c r="A196" s="15" t="s">
        <v>212</v>
      </c>
      <c r="B196" s="15">
        <v>5</v>
      </c>
      <c r="C196" s="15">
        <v>0</v>
      </c>
      <c r="D196" s="15">
        <v>0</v>
      </c>
      <c r="E196" s="14">
        <f t="shared" ref="E196:E198" si="3">SUM(B196:D196)</f>
        <v>5</v>
      </c>
    </row>
    <row r="197" spans="1:5" x14ac:dyDescent="0.2">
      <c r="A197" s="15" t="s">
        <v>213</v>
      </c>
      <c r="B197" s="15">
        <v>8</v>
      </c>
      <c r="C197" s="15">
        <v>0</v>
      </c>
      <c r="D197" s="15">
        <v>0</v>
      </c>
      <c r="E197" s="14">
        <f t="shared" si="3"/>
        <v>8</v>
      </c>
    </row>
    <row r="198" spans="1:5" x14ac:dyDescent="0.2">
      <c r="A198" s="15" t="s">
        <v>214</v>
      </c>
      <c r="B198" s="15">
        <v>9</v>
      </c>
      <c r="C198" s="15">
        <v>0</v>
      </c>
      <c r="D198" s="15">
        <v>0</v>
      </c>
      <c r="E198" s="14">
        <f t="shared" si="3"/>
        <v>9</v>
      </c>
    </row>
    <row r="199" spans="1:5" x14ac:dyDescent="0.2">
      <c r="A199" s="15" t="s">
        <v>215</v>
      </c>
      <c r="B199" s="15">
        <f>SUM(B3:B198)</f>
        <v>506</v>
      </c>
      <c r="C199" s="15">
        <f t="shared" ref="C199:E199" si="4">SUM(C3:C198)</f>
        <v>753</v>
      </c>
      <c r="D199" s="15">
        <f t="shared" si="4"/>
        <v>504</v>
      </c>
      <c r="E199" s="15">
        <f t="shared" si="4"/>
        <v>1763</v>
      </c>
    </row>
    <row r="200" spans="1:5" x14ac:dyDescent="0.2">
      <c r="A200" s="15" t="s">
        <v>216</v>
      </c>
      <c r="B200" s="16">
        <f>B199/$E$199</f>
        <v>0.28701077708451506</v>
      </c>
      <c r="C200" s="16">
        <f t="shared" ref="C200:D200" si="5">C199/$E$199</f>
        <v>0.42711287577992058</v>
      </c>
      <c r="D200" s="16">
        <f t="shared" si="5"/>
        <v>0.28587634713556437</v>
      </c>
      <c r="E20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3B48-C04A-0F49-BCE1-DD659ACDF704}">
  <dimension ref="A2:J9"/>
  <sheetViews>
    <sheetView workbookViewId="0">
      <selection activeCell="F15" sqref="F15"/>
    </sheetView>
  </sheetViews>
  <sheetFormatPr baseColWidth="10" defaultRowHeight="16" x14ac:dyDescent="0.2"/>
  <sheetData>
    <row r="2" spans="1:10" x14ac:dyDescent="0.2">
      <c r="A2" s="17" t="s">
        <v>217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">
      <c r="A3" s="19"/>
      <c r="B3" s="25" t="s">
        <v>218</v>
      </c>
      <c r="C3" s="24"/>
      <c r="D3" s="26"/>
      <c r="E3" s="25" t="s">
        <v>219</v>
      </c>
      <c r="F3" s="24"/>
      <c r="G3" s="26"/>
      <c r="H3" s="25" t="s">
        <v>220</v>
      </c>
      <c r="I3" s="24"/>
      <c r="J3" s="26"/>
    </row>
    <row r="4" spans="1:10" x14ac:dyDescent="0.2">
      <c r="A4" s="21"/>
      <c r="B4" s="22" t="s">
        <v>221</v>
      </c>
      <c r="C4" s="22" t="s">
        <v>222</v>
      </c>
      <c r="D4" s="22" t="s">
        <v>223</v>
      </c>
      <c r="E4" s="22" t="s">
        <v>221</v>
      </c>
      <c r="F4" s="22" t="s">
        <v>222</v>
      </c>
      <c r="G4" s="22" t="s">
        <v>223</v>
      </c>
      <c r="H4" s="22" t="s">
        <v>221</v>
      </c>
      <c r="I4" s="22" t="s">
        <v>222</v>
      </c>
      <c r="J4" s="22" t="s">
        <v>223</v>
      </c>
    </row>
    <row r="5" spans="1:10" x14ac:dyDescent="0.2">
      <c r="A5" s="23" t="s">
        <v>224</v>
      </c>
      <c r="B5" s="8">
        <v>8.3324700000000007</v>
      </c>
      <c r="C5" s="8">
        <v>7.9837999999999996</v>
      </c>
      <c r="D5" s="8">
        <v>5</v>
      </c>
      <c r="E5" s="8">
        <v>72.49091</v>
      </c>
      <c r="F5" s="8">
        <v>19.147169999999999</v>
      </c>
      <c r="G5" s="8">
        <v>5</v>
      </c>
      <c r="H5" s="8">
        <v>18.690909999999999</v>
      </c>
      <c r="I5" s="8">
        <v>18.956299999999999</v>
      </c>
      <c r="J5" s="8">
        <v>5</v>
      </c>
    </row>
    <row r="6" spans="1:10" x14ac:dyDescent="0.2">
      <c r="A6" s="23" t="s">
        <v>225</v>
      </c>
      <c r="B6" s="8">
        <v>31</v>
      </c>
      <c r="C6" s="8">
        <v>27.292069999999999</v>
      </c>
      <c r="D6" s="8">
        <v>8</v>
      </c>
      <c r="E6" s="8">
        <v>30</v>
      </c>
      <c r="F6" s="8">
        <v>28.740220000000001</v>
      </c>
      <c r="G6" s="8">
        <v>8</v>
      </c>
      <c r="H6" s="8">
        <v>39.25</v>
      </c>
      <c r="I6" s="8">
        <v>31.467669999999998</v>
      </c>
      <c r="J6" s="8">
        <v>8</v>
      </c>
    </row>
    <row r="7" spans="1:10" x14ac:dyDescent="0.2">
      <c r="A7" s="23" t="s">
        <v>226</v>
      </c>
      <c r="B7" s="8">
        <v>49.354579999999999</v>
      </c>
      <c r="C7" s="8">
        <v>36.448140000000002</v>
      </c>
      <c r="D7" s="8">
        <v>8</v>
      </c>
      <c r="E7" s="8">
        <v>36.597830000000002</v>
      </c>
      <c r="F7" s="8">
        <v>39.229399999999998</v>
      </c>
      <c r="G7" s="8">
        <v>8</v>
      </c>
      <c r="H7" s="8">
        <v>14.054349999999999</v>
      </c>
      <c r="I7" s="8">
        <v>17.386690000000002</v>
      </c>
      <c r="J7" s="8">
        <v>8</v>
      </c>
    </row>
    <row r="8" spans="1:10" x14ac:dyDescent="0.2">
      <c r="A8" s="23" t="s">
        <v>227</v>
      </c>
      <c r="B8" s="8">
        <v>61.285710000000002</v>
      </c>
      <c r="C8" s="8">
        <v>32.003720000000001</v>
      </c>
      <c r="D8" s="8">
        <v>7</v>
      </c>
      <c r="E8" s="8">
        <v>25.990220000000001</v>
      </c>
      <c r="F8" s="8">
        <v>30.967510000000001</v>
      </c>
      <c r="G8" s="8">
        <v>7</v>
      </c>
      <c r="H8" s="8">
        <v>12.724069999999999</v>
      </c>
      <c r="I8" s="8">
        <v>16.040289999999999</v>
      </c>
      <c r="J8" s="8">
        <v>7</v>
      </c>
    </row>
    <row r="9" spans="1:10" x14ac:dyDescent="0.2">
      <c r="A9" s="23" t="s">
        <v>228</v>
      </c>
      <c r="B9" s="8">
        <v>77.814814999999996</v>
      </c>
      <c r="C9" s="8">
        <v>34.675806000000001</v>
      </c>
      <c r="D9" s="8">
        <v>12</v>
      </c>
      <c r="E9" s="8">
        <v>8.4166670000000003</v>
      </c>
      <c r="F9" s="8">
        <v>16.956942000000002</v>
      </c>
      <c r="G9" s="8">
        <v>12</v>
      </c>
      <c r="H9" s="8">
        <v>13.75</v>
      </c>
      <c r="I9" s="8">
        <v>22.181584999999998</v>
      </c>
      <c r="J9" s="8">
        <v>12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EC1F9-C328-EF46-8950-593D507545A4}">
  <dimension ref="A1:F211"/>
  <sheetViews>
    <sheetView topLeftCell="A199" workbookViewId="0">
      <selection activeCell="J15" sqref="J15"/>
    </sheetView>
  </sheetViews>
  <sheetFormatPr baseColWidth="10" defaultRowHeight="16" x14ac:dyDescent="0.2"/>
  <cols>
    <col min="1" max="1" width="11.5" customWidth="1"/>
    <col min="2" max="2" width="12.33203125" bestFit="1" customWidth="1"/>
    <col min="3" max="3" width="8.5" bestFit="1" customWidth="1"/>
    <col min="4" max="4" width="12.83203125" bestFit="1" customWidth="1"/>
    <col min="5" max="5" width="8.1640625" bestFit="1" customWidth="1"/>
    <col min="6" max="6" width="12.1640625" bestFit="1" customWidth="1"/>
  </cols>
  <sheetData>
    <row r="1" spans="1:6" x14ac:dyDescent="0.2">
      <c r="A1" s="10" t="s">
        <v>229</v>
      </c>
    </row>
    <row r="2" spans="1:6" x14ac:dyDescent="0.2">
      <c r="A2" s="15" t="s">
        <v>230</v>
      </c>
      <c r="B2" s="15" t="s">
        <v>231</v>
      </c>
      <c r="C2" s="15" t="s">
        <v>232</v>
      </c>
      <c r="D2" s="15" t="s">
        <v>233</v>
      </c>
      <c r="E2" s="15" t="s">
        <v>234</v>
      </c>
      <c r="F2" s="15" t="s">
        <v>235</v>
      </c>
    </row>
    <row r="3" spans="1:6" x14ac:dyDescent="0.2">
      <c r="A3" s="15" t="s">
        <v>236</v>
      </c>
      <c r="B3" s="15" t="s">
        <v>237</v>
      </c>
      <c r="C3" s="15" t="s">
        <v>238</v>
      </c>
      <c r="D3" s="15">
        <v>-0.64243665971638797</v>
      </c>
      <c r="E3" s="15">
        <v>0.50402999999999998</v>
      </c>
      <c r="F3" s="15">
        <v>0.92423957627118702</v>
      </c>
    </row>
    <row r="4" spans="1:6" x14ac:dyDescent="0.2">
      <c r="A4" s="15" t="s">
        <v>236</v>
      </c>
      <c r="B4" s="15" t="s">
        <v>239</v>
      </c>
      <c r="C4" s="15" t="s">
        <v>238</v>
      </c>
      <c r="D4" s="15">
        <v>-0.41680764502729301</v>
      </c>
      <c r="E4" s="15">
        <v>0.54530999999999996</v>
      </c>
      <c r="F4" s="15">
        <v>0.92423957627118702</v>
      </c>
    </row>
    <row r="5" spans="1:6" x14ac:dyDescent="0.2">
      <c r="A5" s="15" t="s">
        <v>236</v>
      </c>
      <c r="B5" s="15" t="s">
        <v>240</v>
      </c>
      <c r="C5" s="15" t="s">
        <v>238</v>
      </c>
      <c r="D5" s="15">
        <v>1.0509569286478599</v>
      </c>
      <c r="E5" s="15">
        <v>0.10297000000000001</v>
      </c>
      <c r="F5" s="15">
        <v>0.57271499999999997</v>
      </c>
    </row>
    <row r="6" spans="1:6" x14ac:dyDescent="0.2">
      <c r="A6" s="15" t="s">
        <v>236</v>
      </c>
      <c r="B6" s="15" t="s">
        <v>241</v>
      </c>
      <c r="C6" s="15" t="s">
        <v>238</v>
      </c>
      <c r="D6" s="15">
        <v>-0.41680764502729301</v>
      </c>
      <c r="E6" s="15">
        <v>0.54530999999999996</v>
      </c>
      <c r="F6" s="15">
        <v>0.92423957627118702</v>
      </c>
    </row>
    <row r="7" spans="1:6" x14ac:dyDescent="0.2">
      <c r="A7" s="15" t="s">
        <v>236</v>
      </c>
      <c r="B7" s="15" t="s">
        <v>242</v>
      </c>
      <c r="C7" s="15" t="s">
        <v>238</v>
      </c>
      <c r="D7" s="15">
        <v>7.71525882137543E-2</v>
      </c>
      <c r="E7" s="15">
        <v>0.92471000000000003</v>
      </c>
      <c r="F7" s="15">
        <v>0.98227279569892501</v>
      </c>
    </row>
    <row r="8" spans="1:6" x14ac:dyDescent="0.2">
      <c r="A8" s="15" t="s">
        <v>236</v>
      </c>
      <c r="B8" s="15" t="s">
        <v>243</v>
      </c>
      <c r="C8" s="15" t="s">
        <v>238</v>
      </c>
      <c r="D8" s="15">
        <v>-0.23548000868935801</v>
      </c>
      <c r="E8" s="15">
        <v>0.76278999999999997</v>
      </c>
      <c r="F8" s="15">
        <v>0.98227279569892501</v>
      </c>
    </row>
    <row r="9" spans="1:6" x14ac:dyDescent="0.2">
      <c r="A9" s="15" t="s">
        <v>236</v>
      </c>
      <c r="B9" s="15" t="s">
        <v>244</v>
      </c>
      <c r="C9" s="15" t="s">
        <v>238</v>
      </c>
      <c r="D9" s="15">
        <v>-3.9792800921602901E-2</v>
      </c>
      <c r="E9" s="15">
        <v>0.96475999999999995</v>
      </c>
      <c r="F9" s="15">
        <v>0.98227279569892501</v>
      </c>
    </row>
    <row r="10" spans="1:6" x14ac:dyDescent="0.2">
      <c r="A10" s="15" t="s">
        <v>236</v>
      </c>
      <c r="B10" s="15" t="s">
        <v>245</v>
      </c>
      <c r="C10" s="15" t="s">
        <v>238</v>
      </c>
      <c r="D10" s="15">
        <v>7.71525882137543E-2</v>
      </c>
      <c r="E10" s="15">
        <v>0.92471000000000003</v>
      </c>
      <c r="F10" s="15">
        <v>0.98227279569892501</v>
      </c>
    </row>
    <row r="11" spans="1:6" x14ac:dyDescent="0.2">
      <c r="A11" s="15" t="s">
        <v>236</v>
      </c>
      <c r="B11" s="15" t="s">
        <v>246</v>
      </c>
      <c r="C11" s="15" t="s">
        <v>238</v>
      </c>
      <c r="D11" s="15">
        <v>-3.9792800921602901E-2</v>
      </c>
      <c r="E11" s="15">
        <v>0.96475999999999995</v>
      </c>
      <c r="F11" s="15">
        <v>0.98227279569892501</v>
      </c>
    </row>
    <row r="12" spans="1:6" x14ac:dyDescent="0.2">
      <c r="A12" s="15" t="s">
        <v>236</v>
      </c>
      <c r="B12" s="15" t="s">
        <v>247</v>
      </c>
      <c r="C12" s="15" t="s">
        <v>238</v>
      </c>
      <c r="D12" s="15">
        <v>-8.5926401674107603E-2</v>
      </c>
      <c r="E12" s="15">
        <v>0.90776999999999997</v>
      </c>
      <c r="F12" s="15">
        <v>0.98227279569892501</v>
      </c>
    </row>
    <row r="13" spans="1:6" x14ac:dyDescent="0.2">
      <c r="A13" s="15" t="s">
        <v>236</v>
      </c>
      <c r="B13" s="15" t="s">
        <v>248</v>
      </c>
      <c r="C13" s="15" t="s">
        <v>238</v>
      </c>
      <c r="D13" s="15">
        <v>-0.48200256920747597</v>
      </c>
      <c r="E13" s="15">
        <v>0.53144999999999998</v>
      </c>
      <c r="F13" s="15">
        <v>0.92423957627118702</v>
      </c>
    </row>
    <row r="14" spans="1:6" x14ac:dyDescent="0.2">
      <c r="A14" s="15" t="s">
        <v>236</v>
      </c>
      <c r="B14" s="15" t="s">
        <v>249</v>
      </c>
      <c r="C14" s="15" t="s">
        <v>238</v>
      </c>
      <c r="D14" s="15">
        <v>-0.48200256920747597</v>
      </c>
      <c r="E14" s="15">
        <v>0.53144999999999998</v>
      </c>
      <c r="F14" s="15">
        <v>0.92423957627118702</v>
      </c>
    </row>
    <row r="15" spans="1:6" x14ac:dyDescent="0.2">
      <c r="A15" s="15" t="s">
        <v>236</v>
      </c>
      <c r="B15" s="15" t="s">
        <v>250</v>
      </c>
      <c r="C15" s="15" t="s">
        <v>238</v>
      </c>
      <c r="D15" s="15">
        <v>-0.138581734717517</v>
      </c>
      <c r="E15" s="15">
        <v>0.86811000000000005</v>
      </c>
      <c r="F15" s="15">
        <v>0.98227279569892501</v>
      </c>
    </row>
    <row r="16" spans="1:6" x14ac:dyDescent="0.2">
      <c r="A16" s="15" t="s">
        <v>236</v>
      </c>
      <c r="B16" s="15" t="s">
        <v>251</v>
      </c>
      <c r="C16" s="15" t="s">
        <v>238</v>
      </c>
      <c r="D16" s="15">
        <v>-0.31705746187901301</v>
      </c>
      <c r="E16" s="15">
        <v>0.66405999999999998</v>
      </c>
      <c r="F16" s="15">
        <v>0.97015015625000001</v>
      </c>
    </row>
    <row r="17" spans="1:6" x14ac:dyDescent="0.2">
      <c r="A17" s="15" t="s">
        <v>236</v>
      </c>
      <c r="B17" s="15" t="s">
        <v>252</v>
      </c>
      <c r="C17" s="15" t="s">
        <v>238</v>
      </c>
      <c r="D17" s="15">
        <v>-0.121340675086353</v>
      </c>
      <c r="E17" s="15">
        <v>0.88116000000000005</v>
      </c>
      <c r="F17" s="15">
        <v>0.98227279569892501</v>
      </c>
    </row>
    <row r="18" spans="1:6" x14ac:dyDescent="0.2">
      <c r="A18" s="15" t="s">
        <v>236</v>
      </c>
      <c r="B18" s="15" t="s">
        <v>253</v>
      </c>
      <c r="C18" s="15" t="s">
        <v>238</v>
      </c>
      <c r="D18" s="15">
        <v>7.71525882137543E-2</v>
      </c>
      <c r="E18" s="15">
        <v>0.92471000000000003</v>
      </c>
      <c r="F18" s="15">
        <v>0.98227279569892501</v>
      </c>
    </row>
    <row r="19" spans="1:6" x14ac:dyDescent="0.2">
      <c r="A19" s="15" t="s">
        <v>236</v>
      </c>
      <c r="B19" s="15" t="s">
        <v>254</v>
      </c>
      <c r="C19" s="15" t="s">
        <v>238</v>
      </c>
      <c r="D19" s="15">
        <v>1.0509569286478599</v>
      </c>
      <c r="E19" s="15">
        <v>0.10297000000000001</v>
      </c>
      <c r="F19" s="15">
        <v>0.57271499999999997</v>
      </c>
    </row>
    <row r="20" spans="1:6" x14ac:dyDescent="0.2">
      <c r="A20" s="15" t="s">
        <v>236</v>
      </c>
      <c r="B20" s="15" t="s">
        <v>255</v>
      </c>
      <c r="C20" s="15" t="s">
        <v>238</v>
      </c>
      <c r="D20" s="15">
        <v>-0.553302394704412</v>
      </c>
      <c r="E20" s="15">
        <v>0.48748000000000002</v>
      </c>
      <c r="F20" s="15">
        <v>0.92374222222222202</v>
      </c>
    </row>
    <row r="21" spans="1:6" x14ac:dyDescent="0.2">
      <c r="A21" s="15" t="s">
        <v>236</v>
      </c>
      <c r="B21" s="15" t="s">
        <v>256</v>
      </c>
      <c r="C21" s="15" t="s">
        <v>238</v>
      </c>
      <c r="D21" s="15">
        <v>-8.5926401674107603E-2</v>
      </c>
      <c r="E21" s="15">
        <v>0.90776999999999997</v>
      </c>
      <c r="F21" s="15">
        <v>0.98227279569892501</v>
      </c>
    </row>
    <row r="22" spans="1:6" x14ac:dyDescent="0.2">
      <c r="A22" s="15" t="s">
        <v>236</v>
      </c>
      <c r="B22" s="15" t="s">
        <v>257</v>
      </c>
      <c r="C22" s="15" t="s">
        <v>238</v>
      </c>
      <c r="D22" s="15">
        <v>-0.138581734717517</v>
      </c>
      <c r="E22" s="15">
        <v>0.86811000000000005</v>
      </c>
      <c r="F22" s="15">
        <v>0.98227279569892501</v>
      </c>
    </row>
    <row r="23" spans="1:6" x14ac:dyDescent="0.2">
      <c r="A23" s="15" t="s">
        <v>236</v>
      </c>
      <c r="B23" s="15" t="s">
        <v>258</v>
      </c>
      <c r="C23" s="15" t="s">
        <v>238</v>
      </c>
      <c r="D23" s="15">
        <v>-0.41680764502729301</v>
      </c>
      <c r="E23" s="15">
        <v>0.54530999999999996</v>
      </c>
      <c r="F23" s="15">
        <v>0.92423957627118702</v>
      </c>
    </row>
    <row r="24" spans="1:6" x14ac:dyDescent="0.2">
      <c r="A24" s="15" t="s">
        <v>236</v>
      </c>
      <c r="B24" s="15" t="s">
        <v>259</v>
      </c>
      <c r="C24" s="15" t="s">
        <v>238</v>
      </c>
      <c r="D24" s="15">
        <v>-0.29855663426360801</v>
      </c>
      <c r="E24" s="15">
        <v>0.68281000000000003</v>
      </c>
      <c r="F24" s="15">
        <v>0.98227279569892501</v>
      </c>
    </row>
    <row r="25" spans="1:6" x14ac:dyDescent="0.2">
      <c r="A25" s="15" t="s">
        <v>236</v>
      </c>
      <c r="B25" s="15" t="s">
        <v>260</v>
      </c>
      <c r="C25" s="15" t="s">
        <v>238</v>
      </c>
      <c r="D25" s="15">
        <v>7.71525882137543E-2</v>
      </c>
      <c r="E25" s="15">
        <v>0.92471000000000003</v>
      </c>
      <c r="F25" s="15">
        <v>0.98227279569892501</v>
      </c>
    </row>
    <row r="26" spans="1:6" x14ac:dyDescent="0.2">
      <c r="A26" s="15" t="s">
        <v>236</v>
      </c>
      <c r="B26" s="15" t="s">
        <v>261</v>
      </c>
      <c r="C26" s="15" t="s">
        <v>238</v>
      </c>
      <c r="D26" s="15">
        <v>0.41408892999130098</v>
      </c>
      <c r="E26" s="15">
        <v>0.4592</v>
      </c>
      <c r="F26" s="15">
        <v>0.92333763440860195</v>
      </c>
    </row>
    <row r="27" spans="1:6" x14ac:dyDescent="0.2">
      <c r="A27" s="15" t="s">
        <v>236</v>
      </c>
      <c r="B27" s="15" t="s">
        <v>262</v>
      </c>
      <c r="C27" s="15" t="s">
        <v>238</v>
      </c>
      <c r="D27" s="15">
        <v>-0.31705746187901301</v>
      </c>
      <c r="E27" s="15">
        <v>0.66405999999999998</v>
      </c>
      <c r="F27" s="15">
        <v>0.97015015625000001</v>
      </c>
    </row>
    <row r="28" spans="1:6" x14ac:dyDescent="0.2">
      <c r="A28" s="15" t="s">
        <v>236</v>
      </c>
      <c r="B28" s="15" t="s">
        <v>263</v>
      </c>
      <c r="C28" s="15" t="s">
        <v>238</v>
      </c>
      <c r="D28" s="15">
        <v>7.71525882137543E-2</v>
      </c>
      <c r="E28" s="15">
        <v>0.92471000000000003</v>
      </c>
      <c r="F28" s="15">
        <v>0.98227279569892501</v>
      </c>
    </row>
    <row r="29" spans="1:6" x14ac:dyDescent="0.2">
      <c r="A29" s="15" t="s">
        <v>236</v>
      </c>
      <c r="B29" s="15" t="s">
        <v>264</v>
      </c>
      <c r="C29" s="15" t="s">
        <v>238</v>
      </c>
      <c r="D29" s="15">
        <v>-3.9792800921602901E-2</v>
      </c>
      <c r="E29" s="15">
        <v>0.96475999999999995</v>
      </c>
      <c r="F29" s="15">
        <v>0.98227279569892501</v>
      </c>
    </row>
    <row r="30" spans="1:6" x14ac:dyDescent="0.2">
      <c r="A30" s="15" t="s">
        <v>236</v>
      </c>
      <c r="B30" s="15" t="s">
        <v>265</v>
      </c>
      <c r="C30" s="15" t="s">
        <v>238</v>
      </c>
      <c r="D30" s="15">
        <v>7.71525882137543E-2</v>
      </c>
      <c r="E30" s="15">
        <v>0.92471000000000003</v>
      </c>
      <c r="F30" s="15">
        <v>0.98227279569892501</v>
      </c>
    </row>
    <row r="31" spans="1:6" x14ac:dyDescent="0.2">
      <c r="A31" s="15" t="s">
        <v>236</v>
      </c>
      <c r="B31" s="15" t="s">
        <v>266</v>
      </c>
      <c r="C31" s="15" t="s">
        <v>238</v>
      </c>
      <c r="D31" s="15">
        <v>-0.53745537726665304</v>
      </c>
      <c r="E31" s="15">
        <v>0.45121</v>
      </c>
      <c r="F31" s="15">
        <v>0.91713336956521696</v>
      </c>
    </row>
    <row r="32" spans="1:6" x14ac:dyDescent="0.2">
      <c r="A32" s="15" t="s">
        <v>236</v>
      </c>
      <c r="B32" s="15" t="s">
        <v>267</v>
      </c>
      <c r="C32" s="15" t="s">
        <v>238</v>
      </c>
      <c r="D32" s="15">
        <v>7.71525882137543E-2</v>
      </c>
      <c r="E32" s="15">
        <v>0.92471000000000003</v>
      </c>
      <c r="F32" s="15">
        <v>0.98227279569892501</v>
      </c>
    </row>
    <row r="33" spans="1:6" x14ac:dyDescent="0.2">
      <c r="A33" s="15" t="s">
        <v>236</v>
      </c>
      <c r="B33" s="15" t="s">
        <v>268</v>
      </c>
      <c r="C33" s="15" t="s">
        <v>238</v>
      </c>
      <c r="D33" s="15">
        <v>7.71525882137543E-2</v>
      </c>
      <c r="E33" s="15">
        <v>0.92471000000000003</v>
      </c>
      <c r="F33" s="15">
        <v>0.98227279569892501</v>
      </c>
    </row>
    <row r="34" spans="1:6" x14ac:dyDescent="0.2">
      <c r="A34" s="15" t="s">
        <v>236</v>
      </c>
      <c r="B34" s="15" t="s">
        <v>269</v>
      </c>
      <c r="C34" s="15" t="s">
        <v>238</v>
      </c>
      <c r="D34" s="15">
        <v>7.71525882137543E-2</v>
      </c>
      <c r="E34" s="15">
        <v>0.92471000000000003</v>
      </c>
      <c r="F34" s="15">
        <v>0.98227279569892501</v>
      </c>
    </row>
    <row r="35" spans="1:6" x14ac:dyDescent="0.2">
      <c r="A35" s="15" t="s">
        <v>236</v>
      </c>
      <c r="B35" s="15" t="s">
        <v>270</v>
      </c>
      <c r="C35" s="15" t="s">
        <v>238</v>
      </c>
      <c r="D35" s="15">
        <v>-0.31705746187901301</v>
      </c>
      <c r="E35" s="15">
        <v>0.66405999999999998</v>
      </c>
      <c r="F35" s="15">
        <v>0.97015015625000001</v>
      </c>
    </row>
    <row r="36" spans="1:6" x14ac:dyDescent="0.2">
      <c r="A36" s="15" t="s">
        <v>236</v>
      </c>
      <c r="B36" s="15" t="s">
        <v>262</v>
      </c>
      <c r="C36" s="15" t="s">
        <v>238</v>
      </c>
      <c r="D36" s="15">
        <v>-0.31705746187901301</v>
      </c>
      <c r="E36" s="15">
        <v>0.66405999999999998</v>
      </c>
      <c r="F36" s="15">
        <v>0.97015015625000001</v>
      </c>
    </row>
    <row r="37" spans="1:6" x14ac:dyDescent="0.2">
      <c r="A37" s="15" t="s">
        <v>236</v>
      </c>
      <c r="B37" s="15" t="s">
        <v>271</v>
      </c>
      <c r="C37" s="15" t="s">
        <v>238</v>
      </c>
      <c r="D37" s="15">
        <v>7.71525882137543E-2</v>
      </c>
      <c r="E37" s="15">
        <v>0.92471000000000003</v>
      </c>
      <c r="F37" s="15">
        <v>0.98227279569892501</v>
      </c>
    </row>
    <row r="38" spans="1:6" x14ac:dyDescent="0.2">
      <c r="A38" s="15" t="s">
        <v>236</v>
      </c>
      <c r="B38" s="15" t="s">
        <v>272</v>
      </c>
      <c r="C38" s="15" t="s">
        <v>238</v>
      </c>
      <c r="D38" s="15">
        <v>7.71525882137543E-2</v>
      </c>
      <c r="E38" s="15">
        <v>0.92471000000000003</v>
      </c>
      <c r="F38" s="15">
        <v>0.98227279569892501</v>
      </c>
    </row>
    <row r="39" spans="1:6" x14ac:dyDescent="0.2">
      <c r="A39" s="15" t="s">
        <v>236</v>
      </c>
      <c r="B39" s="15" t="s">
        <v>273</v>
      </c>
      <c r="C39" s="15" t="s">
        <v>238</v>
      </c>
      <c r="D39" s="15">
        <v>7.71525882137543E-2</v>
      </c>
      <c r="E39" s="15">
        <v>0.92471000000000003</v>
      </c>
      <c r="F39" s="15">
        <v>0.98227279569892501</v>
      </c>
    </row>
    <row r="40" spans="1:6" x14ac:dyDescent="0.2">
      <c r="A40" s="15" t="s">
        <v>236</v>
      </c>
      <c r="B40" s="15" t="s">
        <v>274</v>
      </c>
      <c r="C40" s="15" t="s">
        <v>238</v>
      </c>
      <c r="D40" s="15">
        <v>-0.61713438276464005</v>
      </c>
      <c r="E40" s="15">
        <v>0.35994999999999999</v>
      </c>
      <c r="F40" s="15">
        <v>0.86602250000000003</v>
      </c>
    </row>
    <row r="41" spans="1:6" x14ac:dyDescent="0.2">
      <c r="A41" s="15" t="s">
        <v>236</v>
      </c>
      <c r="B41" s="15" t="s">
        <v>275</v>
      </c>
      <c r="C41" s="15" t="s">
        <v>238</v>
      </c>
      <c r="D41" s="15">
        <v>-8.5926401674107603E-2</v>
      </c>
      <c r="E41" s="15">
        <v>0.90776999999999997</v>
      </c>
      <c r="F41" s="15">
        <v>0.98227279569892501</v>
      </c>
    </row>
    <row r="42" spans="1:6" x14ac:dyDescent="0.2">
      <c r="A42" s="15" t="s">
        <v>236</v>
      </c>
      <c r="B42" s="15" t="s">
        <v>276</v>
      </c>
      <c r="C42" s="15" t="s">
        <v>238</v>
      </c>
      <c r="D42" s="15">
        <v>-0.31705746187901301</v>
      </c>
      <c r="E42" s="15">
        <v>0.66405999999999998</v>
      </c>
      <c r="F42" s="15">
        <v>0.97015015625000001</v>
      </c>
    </row>
    <row r="43" spans="1:6" x14ac:dyDescent="0.2">
      <c r="A43" s="15" t="s">
        <v>236</v>
      </c>
      <c r="B43" s="15" t="s">
        <v>277</v>
      </c>
      <c r="C43" s="15" t="s">
        <v>238</v>
      </c>
      <c r="D43" s="15">
        <v>-0.31705746187901301</v>
      </c>
      <c r="E43" s="15">
        <v>0.66405999999999998</v>
      </c>
      <c r="F43" s="15">
        <v>0.97015015625000001</v>
      </c>
    </row>
    <row r="44" spans="1:6" x14ac:dyDescent="0.2">
      <c r="A44" s="15" t="s">
        <v>236</v>
      </c>
      <c r="B44" s="15" t="s">
        <v>278</v>
      </c>
      <c r="C44" s="15" t="s">
        <v>238</v>
      </c>
      <c r="D44" s="15">
        <v>7.71525882137543E-2</v>
      </c>
      <c r="E44" s="15">
        <v>0.92471000000000003</v>
      </c>
      <c r="F44" s="15">
        <v>0.98227279569892501</v>
      </c>
    </row>
    <row r="45" spans="1:6" x14ac:dyDescent="0.2">
      <c r="A45" s="15" t="s">
        <v>236</v>
      </c>
      <c r="B45" s="15" t="s">
        <v>279</v>
      </c>
      <c r="C45" s="15" t="s">
        <v>238</v>
      </c>
      <c r="D45" s="15">
        <v>-0.138581734717517</v>
      </c>
      <c r="E45" s="15">
        <v>0.86811000000000005</v>
      </c>
      <c r="F45" s="15">
        <v>0.98227279569892501</v>
      </c>
    </row>
    <row r="46" spans="1:6" x14ac:dyDescent="0.2">
      <c r="A46" s="15" t="s">
        <v>236</v>
      </c>
      <c r="B46" s="15" t="s">
        <v>280</v>
      </c>
      <c r="C46" s="15" t="s">
        <v>238</v>
      </c>
      <c r="D46" s="15">
        <v>-0.61713438276464005</v>
      </c>
      <c r="E46" s="15">
        <v>0.35994999999999999</v>
      </c>
      <c r="F46" s="15">
        <v>0.86602250000000003</v>
      </c>
    </row>
    <row r="47" spans="1:6" x14ac:dyDescent="0.2">
      <c r="A47" s="15" t="s">
        <v>236</v>
      </c>
      <c r="B47" s="15" t="s">
        <v>281</v>
      </c>
      <c r="C47" s="15" t="s">
        <v>238</v>
      </c>
      <c r="D47" s="15">
        <v>7.71525882137543E-2</v>
      </c>
      <c r="E47" s="15">
        <v>0.92471000000000003</v>
      </c>
      <c r="F47" s="15">
        <v>0.98227279569892501</v>
      </c>
    </row>
    <row r="48" spans="1:6" x14ac:dyDescent="0.2">
      <c r="A48" s="15" t="s">
        <v>236</v>
      </c>
      <c r="B48" s="15" t="s">
        <v>282</v>
      </c>
      <c r="C48" s="15" t="s">
        <v>238</v>
      </c>
      <c r="D48" s="15">
        <v>-0.26351174407092598</v>
      </c>
      <c r="E48" s="15">
        <v>0.7621</v>
      </c>
      <c r="F48" s="15">
        <v>0.98227279569892501</v>
      </c>
    </row>
    <row r="49" spans="1:6" x14ac:dyDescent="0.2">
      <c r="A49" s="15" t="s">
        <v>283</v>
      </c>
      <c r="B49" s="15" t="s">
        <v>284</v>
      </c>
      <c r="C49" s="15" t="s">
        <v>238</v>
      </c>
      <c r="D49" s="15">
        <v>-2.2184671159601601</v>
      </c>
      <c r="E49" s="15">
        <v>9.2460000000000001E-2</v>
      </c>
      <c r="F49" s="15">
        <v>0.57271499999999997</v>
      </c>
    </row>
    <row r="50" spans="1:6" x14ac:dyDescent="0.2">
      <c r="A50" s="15" t="s">
        <v>285</v>
      </c>
      <c r="B50" s="15" t="s">
        <v>286</v>
      </c>
      <c r="C50" s="15" t="s">
        <v>238</v>
      </c>
      <c r="D50" s="15">
        <v>-1.3390142556486</v>
      </c>
      <c r="E50" s="15">
        <v>9.8500000000000004E-2</v>
      </c>
      <c r="F50" s="15">
        <v>0.57271499999999997</v>
      </c>
    </row>
    <row r="51" spans="1:6" x14ac:dyDescent="0.2">
      <c r="A51" s="15" t="s">
        <v>285</v>
      </c>
      <c r="B51" s="15" t="s">
        <v>287</v>
      </c>
      <c r="C51" s="15" t="s">
        <v>238</v>
      </c>
      <c r="D51" s="15">
        <v>-1.4430048042396599</v>
      </c>
      <c r="E51" s="15">
        <v>0.10334</v>
      </c>
      <c r="F51" s="15">
        <v>0.57271499999999997</v>
      </c>
    </row>
    <row r="52" spans="1:6" x14ac:dyDescent="0.2">
      <c r="A52" s="15" t="s">
        <v>285</v>
      </c>
      <c r="B52" s="15" t="s">
        <v>288</v>
      </c>
      <c r="C52" s="15" t="s">
        <v>238</v>
      </c>
      <c r="D52" s="15">
        <v>-1.3390142556486</v>
      </c>
      <c r="E52" s="15">
        <v>9.8500000000000004E-2</v>
      </c>
      <c r="F52" s="15">
        <v>0.57271499999999997</v>
      </c>
    </row>
    <row r="53" spans="1:6" x14ac:dyDescent="0.2">
      <c r="A53" s="15" t="s">
        <v>285</v>
      </c>
      <c r="B53" s="15" t="s">
        <v>287</v>
      </c>
      <c r="C53" s="15" t="s">
        <v>238</v>
      </c>
      <c r="D53" s="15">
        <v>-1.4430048042396599</v>
      </c>
      <c r="E53" s="15">
        <v>0.10334</v>
      </c>
      <c r="F53" s="15">
        <v>0.57271499999999997</v>
      </c>
    </row>
    <row r="54" spans="1:6" x14ac:dyDescent="0.2">
      <c r="A54" s="15" t="s">
        <v>285</v>
      </c>
      <c r="B54" s="15" t="s">
        <v>271</v>
      </c>
      <c r="C54" s="15" t="s">
        <v>238</v>
      </c>
      <c r="D54" s="15">
        <v>-1.4430048042396599</v>
      </c>
      <c r="E54" s="15">
        <v>0.10334</v>
      </c>
      <c r="F54" s="15">
        <v>0.57271499999999997</v>
      </c>
    </row>
    <row r="55" spans="1:6" x14ac:dyDescent="0.2">
      <c r="A55" s="15" t="s">
        <v>285</v>
      </c>
      <c r="B55" s="15" t="s">
        <v>237</v>
      </c>
      <c r="C55" s="15" t="s">
        <v>238</v>
      </c>
      <c r="D55" s="15">
        <v>-0.65896340339257098</v>
      </c>
      <c r="E55" s="15">
        <v>0.40743000000000001</v>
      </c>
      <c r="F55" s="15">
        <v>0.86602250000000003</v>
      </c>
    </row>
    <row r="56" spans="1:6" x14ac:dyDescent="0.2">
      <c r="A56" s="15" t="s">
        <v>285</v>
      </c>
      <c r="B56" s="15" t="s">
        <v>243</v>
      </c>
      <c r="C56" s="15" t="s">
        <v>238</v>
      </c>
      <c r="D56" s="15">
        <v>-0.96205312181430702</v>
      </c>
      <c r="E56" s="15">
        <v>0.27759</v>
      </c>
      <c r="F56" s="15">
        <v>0.86602250000000003</v>
      </c>
    </row>
    <row r="57" spans="1:6" x14ac:dyDescent="0.2">
      <c r="A57" s="15" t="s">
        <v>285</v>
      </c>
      <c r="B57" s="15" t="s">
        <v>273</v>
      </c>
      <c r="C57" s="15" t="s">
        <v>238</v>
      </c>
      <c r="D57" s="15">
        <v>-1.4430048042396599</v>
      </c>
      <c r="E57" s="15">
        <v>0.10334</v>
      </c>
      <c r="F57" s="15">
        <v>0.57271499999999997</v>
      </c>
    </row>
    <row r="58" spans="1:6" x14ac:dyDescent="0.2">
      <c r="A58" s="15" t="s">
        <v>285</v>
      </c>
      <c r="B58" s="15" t="s">
        <v>289</v>
      </c>
      <c r="C58" s="15" t="s">
        <v>238</v>
      </c>
      <c r="D58" s="15">
        <v>-1.4430048042396599</v>
      </c>
      <c r="E58" s="15">
        <v>0.10334</v>
      </c>
      <c r="F58" s="15">
        <v>0.57271499999999997</v>
      </c>
    </row>
    <row r="59" spans="1:6" x14ac:dyDescent="0.2">
      <c r="A59" s="15" t="s">
        <v>285</v>
      </c>
      <c r="B59" s="15" t="s">
        <v>272</v>
      </c>
      <c r="C59" s="15" t="s">
        <v>238</v>
      </c>
      <c r="D59" s="15">
        <v>0.17063732974478599</v>
      </c>
      <c r="E59" s="15">
        <v>0.87507999999999997</v>
      </c>
      <c r="F59" s="15">
        <v>0.98227279569892501</v>
      </c>
    </row>
    <row r="60" spans="1:6" x14ac:dyDescent="0.2">
      <c r="A60" s="15" t="s">
        <v>285</v>
      </c>
      <c r="B60" s="15" t="s">
        <v>290</v>
      </c>
      <c r="C60" s="15" t="s">
        <v>238</v>
      </c>
      <c r="D60" s="15">
        <v>-1.71935962821204</v>
      </c>
      <c r="E60" s="15">
        <v>4.5909999999999999E-2</v>
      </c>
      <c r="F60" s="15">
        <v>0.57271499999999997</v>
      </c>
    </row>
    <row r="61" spans="1:6" x14ac:dyDescent="0.2">
      <c r="A61" s="15" t="s">
        <v>285</v>
      </c>
      <c r="B61" s="15" t="s">
        <v>246</v>
      </c>
      <c r="C61" s="15" t="s">
        <v>238</v>
      </c>
      <c r="D61" s="15">
        <v>-1.4100119852886399</v>
      </c>
      <c r="E61" s="15">
        <v>0.13099</v>
      </c>
      <c r="F61" s="15">
        <v>0.628080256410256</v>
      </c>
    </row>
    <row r="62" spans="1:6" x14ac:dyDescent="0.2">
      <c r="A62" s="15" t="s">
        <v>285</v>
      </c>
      <c r="B62" s="15" t="s">
        <v>291</v>
      </c>
      <c r="C62" s="15" t="s">
        <v>238</v>
      </c>
      <c r="D62" s="15">
        <v>-1.6945274585750301</v>
      </c>
      <c r="E62" s="15">
        <v>2.8309999999999998E-2</v>
      </c>
      <c r="F62" s="15">
        <v>0.57271499999999997</v>
      </c>
    </row>
    <row r="63" spans="1:6" x14ac:dyDescent="0.2">
      <c r="A63" s="15" t="s">
        <v>285</v>
      </c>
      <c r="B63" s="15" t="s">
        <v>292</v>
      </c>
      <c r="C63" s="15" t="s">
        <v>238</v>
      </c>
      <c r="D63" s="15">
        <v>-3.3950044537802697E-2</v>
      </c>
      <c r="E63" s="15">
        <v>0.97348000000000001</v>
      </c>
      <c r="F63" s="15">
        <v>0.98227279569892501</v>
      </c>
    </row>
    <row r="64" spans="1:6" x14ac:dyDescent="0.2">
      <c r="A64" s="15" t="s">
        <v>285</v>
      </c>
      <c r="B64" s="15" t="s">
        <v>239</v>
      </c>
      <c r="C64" s="15" t="s">
        <v>238</v>
      </c>
      <c r="D64" s="15">
        <v>-0.84962986644272298</v>
      </c>
      <c r="E64" s="15">
        <v>0.28215000000000001</v>
      </c>
      <c r="F64" s="15">
        <v>0.86602250000000003</v>
      </c>
    </row>
    <row r="65" spans="1:6" x14ac:dyDescent="0.2">
      <c r="A65" s="15" t="s">
        <v>285</v>
      </c>
      <c r="B65" s="15" t="s">
        <v>250</v>
      </c>
      <c r="C65" s="15" t="s">
        <v>238</v>
      </c>
      <c r="D65" s="15">
        <v>-0.204122613121763</v>
      </c>
      <c r="E65" s="15">
        <v>0.84807999999999995</v>
      </c>
      <c r="F65" s="15">
        <v>0.98227279569892501</v>
      </c>
    </row>
    <row r="66" spans="1:6" x14ac:dyDescent="0.2">
      <c r="A66" s="15" t="s">
        <v>285</v>
      </c>
      <c r="B66" s="15" t="s">
        <v>293</v>
      </c>
      <c r="C66" s="15" t="s">
        <v>238</v>
      </c>
      <c r="D66" s="15">
        <v>-1.4430048042396599</v>
      </c>
      <c r="E66" s="15">
        <v>0.10334</v>
      </c>
      <c r="F66" s="15">
        <v>0.57271499999999997</v>
      </c>
    </row>
    <row r="67" spans="1:6" x14ac:dyDescent="0.2">
      <c r="A67" s="15" t="s">
        <v>285</v>
      </c>
      <c r="B67" s="15" t="s">
        <v>294</v>
      </c>
      <c r="C67" s="15" t="s">
        <v>238</v>
      </c>
      <c r="D67" s="15">
        <v>-1.3390142556486</v>
      </c>
      <c r="E67" s="15">
        <v>9.8500000000000004E-2</v>
      </c>
      <c r="F67" s="15">
        <v>0.57271499999999997</v>
      </c>
    </row>
    <row r="68" spans="1:6" x14ac:dyDescent="0.2">
      <c r="A68" s="15" t="s">
        <v>295</v>
      </c>
      <c r="B68" s="15" t="s">
        <v>286</v>
      </c>
      <c r="C68" s="15" t="s">
        <v>238</v>
      </c>
      <c r="D68" s="15">
        <v>-2.3200692980675401</v>
      </c>
      <c r="E68" s="15">
        <v>3.746E-2</v>
      </c>
      <c r="F68" s="15">
        <v>0.57271499999999997</v>
      </c>
    </row>
    <row r="69" spans="1:6" x14ac:dyDescent="0.2">
      <c r="A69" s="15" t="s">
        <v>295</v>
      </c>
      <c r="B69" s="15" t="s">
        <v>287</v>
      </c>
      <c r="C69" s="15" t="s">
        <v>238</v>
      </c>
      <c r="D69" s="15">
        <v>-2.7512558125345699</v>
      </c>
      <c r="E69" s="15">
        <v>1.6299999999999999E-2</v>
      </c>
      <c r="F69" s="15">
        <v>0.57271499999999997</v>
      </c>
    </row>
    <row r="70" spans="1:6" x14ac:dyDescent="0.2">
      <c r="A70" s="15" t="s">
        <v>295</v>
      </c>
      <c r="B70" s="15" t="s">
        <v>296</v>
      </c>
      <c r="C70" s="15" t="s">
        <v>238</v>
      </c>
      <c r="D70" s="15">
        <v>-3.2462504166537798</v>
      </c>
      <c r="E70" s="15">
        <v>4.1430000000000002E-2</v>
      </c>
      <c r="F70" s="15">
        <v>0.57271499999999997</v>
      </c>
    </row>
    <row r="71" spans="1:6" x14ac:dyDescent="0.2">
      <c r="A71" s="15" t="s">
        <v>295</v>
      </c>
      <c r="B71" s="15" t="s">
        <v>297</v>
      </c>
      <c r="C71" s="15" t="s">
        <v>238</v>
      </c>
      <c r="D71" s="15">
        <v>-2.3200692980675401</v>
      </c>
      <c r="E71" s="15">
        <v>3.746E-2</v>
      </c>
      <c r="F71" s="15">
        <v>0.57271499999999997</v>
      </c>
    </row>
    <row r="72" spans="1:6" x14ac:dyDescent="0.2">
      <c r="A72" s="15" t="s">
        <v>295</v>
      </c>
      <c r="B72" s="15" t="s">
        <v>298</v>
      </c>
      <c r="C72" s="15" t="s">
        <v>238</v>
      </c>
      <c r="D72" s="15">
        <v>-1.43004991856797</v>
      </c>
      <c r="E72" s="15">
        <v>0.3906</v>
      </c>
      <c r="F72" s="15">
        <v>0.86602250000000003</v>
      </c>
    </row>
    <row r="73" spans="1:6" x14ac:dyDescent="0.2">
      <c r="A73" s="15" t="s">
        <v>295</v>
      </c>
      <c r="B73" s="15" t="s">
        <v>294</v>
      </c>
      <c r="C73" s="15" t="s">
        <v>238</v>
      </c>
      <c r="D73" s="15">
        <v>-2.3200692980675401</v>
      </c>
      <c r="E73" s="15">
        <v>3.746E-2</v>
      </c>
      <c r="F73" s="15">
        <v>0.57271499999999997</v>
      </c>
    </row>
    <row r="74" spans="1:6" x14ac:dyDescent="0.2">
      <c r="A74" s="15" t="s">
        <v>295</v>
      </c>
      <c r="B74" s="15" t="s">
        <v>293</v>
      </c>
      <c r="C74" s="15" t="s">
        <v>238</v>
      </c>
      <c r="D74" s="15">
        <v>-2.7512558125345699</v>
      </c>
      <c r="E74" s="15">
        <v>1.6299999999999999E-2</v>
      </c>
      <c r="F74" s="15">
        <v>0.57271499999999997</v>
      </c>
    </row>
    <row r="75" spans="1:6" x14ac:dyDescent="0.2">
      <c r="A75" s="15" t="s">
        <v>295</v>
      </c>
      <c r="B75" s="15" t="s">
        <v>250</v>
      </c>
      <c r="C75" s="15" t="s">
        <v>238</v>
      </c>
      <c r="D75" s="15">
        <v>-0.71515894246842204</v>
      </c>
      <c r="E75" s="15">
        <v>0.62219999999999998</v>
      </c>
      <c r="F75" s="15">
        <v>0.96201454545454501</v>
      </c>
    </row>
    <row r="76" spans="1:6" x14ac:dyDescent="0.2">
      <c r="A76" s="15" t="s">
        <v>295</v>
      </c>
      <c r="B76" s="15" t="s">
        <v>299</v>
      </c>
      <c r="C76" s="15" t="s">
        <v>238</v>
      </c>
      <c r="D76" s="15">
        <v>-1.43004991856797</v>
      </c>
      <c r="E76" s="15">
        <v>0.3906</v>
      </c>
      <c r="F76" s="15">
        <v>0.86602250000000003</v>
      </c>
    </row>
    <row r="77" spans="1:6" x14ac:dyDescent="0.2">
      <c r="A77" s="15" t="s">
        <v>300</v>
      </c>
      <c r="B77" s="15" t="s">
        <v>301</v>
      </c>
      <c r="C77" s="15" t="s">
        <v>238</v>
      </c>
      <c r="D77" s="15">
        <v>-0.86126240731465398</v>
      </c>
      <c r="E77" s="15">
        <v>7.5209999999999999E-2</v>
      </c>
      <c r="F77" s="15">
        <v>0.57271499999999997</v>
      </c>
    </row>
    <row r="78" spans="1:6" x14ac:dyDescent="0.2">
      <c r="A78" s="15" t="s">
        <v>300</v>
      </c>
      <c r="B78" s="15" t="s">
        <v>302</v>
      </c>
      <c r="C78" s="15" t="s">
        <v>238</v>
      </c>
      <c r="D78" s="15">
        <v>-0.36364213627070702</v>
      </c>
      <c r="E78" s="15">
        <v>0.57991999999999999</v>
      </c>
      <c r="F78" s="15">
        <v>0.92423957627118702</v>
      </c>
    </row>
    <row r="79" spans="1:6" x14ac:dyDescent="0.2">
      <c r="A79" s="15" t="s">
        <v>300</v>
      </c>
      <c r="B79" s="15" t="s">
        <v>303</v>
      </c>
      <c r="C79" s="15" t="s">
        <v>238</v>
      </c>
      <c r="D79" s="15">
        <v>-1.1705788026099999</v>
      </c>
      <c r="E79" s="15">
        <v>5.126E-2</v>
      </c>
      <c r="F79" s="15">
        <v>0.57271499999999997</v>
      </c>
    </row>
    <row r="80" spans="1:6" x14ac:dyDescent="0.2">
      <c r="A80" s="15" t="s">
        <v>300</v>
      </c>
      <c r="B80" s="15" t="s">
        <v>239</v>
      </c>
      <c r="C80" s="15" t="s">
        <v>238</v>
      </c>
      <c r="D80" s="15">
        <v>-1.1393216357782701</v>
      </c>
      <c r="E80" s="15">
        <v>2.2800000000000001E-2</v>
      </c>
      <c r="F80" s="15">
        <v>0.57271499999999997</v>
      </c>
    </row>
    <row r="81" spans="1:6" x14ac:dyDescent="0.2">
      <c r="A81" s="15" t="s">
        <v>300</v>
      </c>
      <c r="B81" s="15" t="s">
        <v>304</v>
      </c>
      <c r="C81" s="15" t="s">
        <v>238</v>
      </c>
      <c r="D81" s="15">
        <v>-0.36364213627070702</v>
      </c>
      <c r="E81" s="15">
        <v>0.57991999999999999</v>
      </c>
      <c r="F81" s="15">
        <v>0.92423957627118702</v>
      </c>
    </row>
    <row r="82" spans="1:6" x14ac:dyDescent="0.2">
      <c r="A82" s="15" t="s">
        <v>300</v>
      </c>
      <c r="B82" s="15" t="s">
        <v>305</v>
      </c>
      <c r="C82" s="15" t="s">
        <v>238</v>
      </c>
      <c r="D82" s="15">
        <v>-0.35552475142213502</v>
      </c>
      <c r="E82" s="15">
        <v>0.25470999999999999</v>
      </c>
      <c r="F82" s="15">
        <v>0.86602250000000003</v>
      </c>
    </row>
    <row r="83" spans="1:6" x14ac:dyDescent="0.2">
      <c r="A83" s="15" t="s">
        <v>300</v>
      </c>
      <c r="B83" s="15" t="s">
        <v>306</v>
      </c>
      <c r="C83" s="15" t="s">
        <v>238</v>
      </c>
      <c r="D83" s="15">
        <v>-0.39283691783329</v>
      </c>
      <c r="E83" s="15">
        <v>0.50568000000000002</v>
      </c>
      <c r="F83" s="15">
        <v>0.92423957627118702</v>
      </c>
    </row>
    <row r="84" spans="1:6" x14ac:dyDescent="0.2">
      <c r="A84" s="15" t="s">
        <v>300</v>
      </c>
      <c r="B84" s="15" t="s">
        <v>246</v>
      </c>
      <c r="C84" s="15" t="s">
        <v>238</v>
      </c>
      <c r="D84" s="15">
        <v>-0.41560867712970501</v>
      </c>
      <c r="E84" s="15">
        <v>0.55794999999999995</v>
      </c>
      <c r="F84" s="15">
        <v>0.92423957627118702</v>
      </c>
    </row>
    <row r="85" spans="1:6" x14ac:dyDescent="0.2">
      <c r="A85" s="15" t="s">
        <v>300</v>
      </c>
      <c r="B85" s="15" t="s">
        <v>240</v>
      </c>
      <c r="C85" s="15" t="s">
        <v>238</v>
      </c>
      <c r="D85" s="15">
        <v>-8.3834936337525603E-2</v>
      </c>
      <c r="E85" s="15">
        <v>0.87592000000000003</v>
      </c>
      <c r="F85" s="15">
        <v>0.98227279569892501</v>
      </c>
    </row>
    <row r="86" spans="1:6" x14ac:dyDescent="0.2">
      <c r="A86" s="15" t="s">
        <v>307</v>
      </c>
      <c r="B86" s="15" t="s">
        <v>306</v>
      </c>
      <c r="C86" s="15" t="s">
        <v>238</v>
      </c>
      <c r="D86" s="15">
        <v>-0.73151433403508304</v>
      </c>
      <c r="E86" s="15">
        <v>0.26495000000000002</v>
      </c>
      <c r="F86" s="15">
        <v>0.86602250000000003</v>
      </c>
    </row>
    <row r="87" spans="1:6" x14ac:dyDescent="0.2">
      <c r="A87" s="15" t="s">
        <v>307</v>
      </c>
      <c r="B87" s="15" t="s">
        <v>308</v>
      </c>
      <c r="C87" s="15" t="s">
        <v>238</v>
      </c>
      <c r="D87" s="15">
        <v>2.93693259543924E-2</v>
      </c>
      <c r="E87" s="15">
        <v>0.97702</v>
      </c>
      <c r="F87" s="15">
        <v>0.98227279569892501</v>
      </c>
    </row>
    <row r="88" spans="1:6" x14ac:dyDescent="0.2">
      <c r="A88" s="15" t="s">
        <v>307</v>
      </c>
      <c r="B88" s="15" t="s">
        <v>304</v>
      </c>
      <c r="C88" s="15" t="s">
        <v>238</v>
      </c>
      <c r="D88" s="15">
        <v>-0.61788220218878898</v>
      </c>
      <c r="E88" s="15">
        <v>0.40754000000000001</v>
      </c>
      <c r="F88" s="15">
        <v>0.86602250000000003</v>
      </c>
    </row>
    <row r="89" spans="1:6" x14ac:dyDescent="0.2">
      <c r="A89" s="15" t="s">
        <v>307</v>
      </c>
      <c r="B89" s="15" t="s">
        <v>293</v>
      </c>
      <c r="C89" s="15" t="s">
        <v>238</v>
      </c>
      <c r="D89" s="15">
        <v>-0.61788220218878898</v>
      </c>
      <c r="E89" s="15">
        <v>0.40754000000000001</v>
      </c>
      <c r="F89" s="15">
        <v>0.86602250000000003</v>
      </c>
    </row>
    <row r="90" spans="1:6" x14ac:dyDescent="0.2">
      <c r="A90" s="15" t="s">
        <v>307</v>
      </c>
      <c r="B90" s="15" t="s">
        <v>294</v>
      </c>
      <c r="C90" s="15" t="s">
        <v>238</v>
      </c>
      <c r="D90" s="15">
        <v>0.11203726450946599</v>
      </c>
      <c r="E90" s="15">
        <v>0.88070999999999999</v>
      </c>
      <c r="F90" s="15">
        <v>0.98227279569892501</v>
      </c>
    </row>
    <row r="91" spans="1:6" x14ac:dyDescent="0.2">
      <c r="A91" s="15" t="s">
        <v>307</v>
      </c>
      <c r="B91" s="15" t="s">
        <v>271</v>
      </c>
      <c r="C91" s="15" t="s">
        <v>238</v>
      </c>
      <c r="D91" s="15">
        <v>-0.61788220218878898</v>
      </c>
      <c r="E91" s="15">
        <v>0.40754000000000001</v>
      </c>
      <c r="F91" s="15">
        <v>0.86602250000000003</v>
      </c>
    </row>
    <row r="92" spans="1:6" x14ac:dyDescent="0.2">
      <c r="A92" s="15" t="s">
        <v>307</v>
      </c>
      <c r="B92" s="15" t="s">
        <v>237</v>
      </c>
      <c r="C92" s="15" t="s">
        <v>238</v>
      </c>
      <c r="D92" s="15">
        <v>-9.3285528039372595E-2</v>
      </c>
      <c r="E92" s="15">
        <v>0.87109000000000003</v>
      </c>
      <c r="F92" s="15">
        <v>0.98227279569892501</v>
      </c>
    </row>
    <row r="93" spans="1:6" x14ac:dyDescent="0.2">
      <c r="A93" s="15" t="s">
        <v>307</v>
      </c>
      <c r="B93" s="15" t="s">
        <v>243</v>
      </c>
      <c r="C93" s="15" t="s">
        <v>238</v>
      </c>
      <c r="D93" s="15">
        <v>-1.02205575740688</v>
      </c>
      <c r="E93" s="15">
        <v>0.14706</v>
      </c>
      <c r="F93" s="15">
        <v>0.65476714285714299</v>
      </c>
    </row>
    <row r="94" spans="1:6" x14ac:dyDescent="0.2">
      <c r="A94" s="15" t="s">
        <v>307</v>
      </c>
      <c r="B94" s="15" t="s">
        <v>309</v>
      </c>
      <c r="C94" s="15" t="s">
        <v>238</v>
      </c>
      <c r="D94" s="15">
        <v>0.46757380510033297</v>
      </c>
      <c r="E94" s="15">
        <v>0.48409999999999997</v>
      </c>
      <c r="F94" s="15">
        <v>0.92374222222222202</v>
      </c>
    </row>
    <row r="95" spans="1:6" x14ac:dyDescent="0.2">
      <c r="A95" s="15" t="s">
        <v>307</v>
      </c>
      <c r="B95" s="15" t="s">
        <v>273</v>
      </c>
      <c r="C95" s="15" t="s">
        <v>238</v>
      </c>
      <c r="D95" s="15">
        <v>-0.61788220218878898</v>
      </c>
      <c r="E95" s="15">
        <v>0.40754000000000001</v>
      </c>
      <c r="F95" s="15">
        <v>0.86602250000000003</v>
      </c>
    </row>
    <row r="96" spans="1:6" x14ac:dyDescent="0.2">
      <c r="A96" s="15" t="s">
        <v>307</v>
      </c>
      <c r="B96" s="15" t="s">
        <v>310</v>
      </c>
      <c r="C96" s="15" t="s">
        <v>238</v>
      </c>
      <c r="D96" s="15">
        <v>-0.61788220218878898</v>
      </c>
      <c r="E96" s="15">
        <v>0.40754000000000001</v>
      </c>
      <c r="F96" s="15">
        <v>0.86602250000000003</v>
      </c>
    </row>
    <row r="97" spans="1:6" x14ac:dyDescent="0.2">
      <c r="A97" s="15" t="s">
        <v>307</v>
      </c>
      <c r="B97" s="15" t="s">
        <v>247</v>
      </c>
      <c r="C97" s="15" t="s">
        <v>238</v>
      </c>
      <c r="D97" s="15">
        <v>-0.83925439898649201</v>
      </c>
      <c r="E97" s="15">
        <v>0.20351</v>
      </c>
      <c r="F97" s="15">
        <v>0.71804471698113204</v>
      </c>
    </row>
    <row r="98" spans="1:6" x14ac:dyDescent="0.2">
      <c r="A98" s="15" t="s">
        <v>307</v>
      </c>
      <c r="B98" s="15" t="s">
        <v>311</v>
      </c>
      <c r="C98" s="15" t="s">
        <v>238</v>
      </c>
      <c r="D98" s="15">
        <v>-1.3232248991279201</v>
      </c>
      <c r="E98" s="15">
        <v>8.0920000000000006E-2</v>
      </c>
      <c r="F98" s="15">
        <v>0.57271499999999997</v>
      </c>
    </row>
    <row r="99" spans="1:6" x14ac:dyDescent="0.2">
      <c r="A99" s="15" t="s">
        <v>307</v>
      </c>
      <c r="B99" s="15" t="s">
        <v>312</v>
      </c>
      <c r="C99" s="15" t="s">
        <v>238</v>
      </c>
      <c r="D99" s="15">
        <v>2.93693259543924E-2</v>
      </c>
      <c r="E99" s="15">
        <v>0.97702</v>
      </c>
      <c r="F99" s="15">
        <v>0.98227279569892501</v>
      </c>
    </row>
    <row r="100" spans="1:6" x14ac:dyDescent="0.2">
      <c r="A100" s="15" t="s">
        <v>307</v>
      </c>
      <c r="B100" s="15" t="s">
        <v>313</v>
      </c>
      <c r="C100" s="15" t="s">
        <v>238</v>
      </c>
      <c r="D100" s="15">
        <v>0.11203726450946599</v>
      </c>
      <c r="E100" s="15">
        <v>0.88070999999999999</v>
      </c>
      <c r="F100" s="15">
        <v>0.98227279569892501</v>
      </c>
    </row>
    <row r="101" spans="1:6" x14ac:dyDescent="0.2">
      <c r="A101" s="15" t="s">
        <v>307</v>
      </c>
      <c r="B101" s="15" t="s">
        <v>314</v>
      </c>
      <c r="C101" s="15" t="s">
        <v>238</v>
      </c>
      <c r="D101" s="15">
        <v>-0.42366464163634798</v>
      </c>
      <c r="E101" s="15">
        <v>0.56399999999999995</v>
      </c>
      <c r="F101" s="15">
        <v>0.92423957627118702</v>
      </c>
    </row>
    <row r="102" spans="1:6" x14ac:dyDescent="0.2">
      <c r="A102" s="15" t="s">
        <v>307</v>
      </c>
      <c r="B102" s="15" t="s">
        <v>315</v>
      </c>
      <c r="C102" s="15" t="s">
        <v>238</v>
      </c>
      <c r="D102" s="15">
        <v>-0.61788220218878898</v>
      </c>
      <c r="E102" s="15">
        <v>0.40754000000000001</v>
      </c>
      <c r="F102" s="15">
        <v>0.86602250000000003</v>
      </c>
    </row>
    <row r="103" spans="1:6" x14ac:dyDescent="0.2">
      <c r="A103" s="15" t="s">
        <v>307</v>
      </c>
      <c r="B103" s="15" t="s">
        <v>316</v>
      </c>
      <c r="C103" s="15" t="s">
        <v>238</v>
      </c>
      <c r="D103" s="15">
        <v>-0.42366464163634798</v>
      </c>
      <c r="E103" s="15">
        <v>0.56399999999999995</v>
      </c>
      <c r="F103" s="15">
        <v>0.92423957627118702</v>
      </c>
    </row>
    <row r="104" spans="1:6" x14ac:dyDescent="0.2">
      <c r="A104" s="15" t="s">
        <v>307</v>
      </c>
      <c r="B104" s="15" t="s">
        <v>317</v>
      </c>
      <c r="C104" s="15" t="s">
        <v>238</v>
      </c>
      <c r="D104" s="15">
        <v>-1.2210215355023499</v>
      </c>
      <c r="E104" s="15">
        <v>7.3260000000000006E-2</v>
      </c>
      <c r="F104" s="15">
        <v>0.57271499999999997</v>
      </c>
    </row>
    <row r="105" spans="1:6" x14ac:dyDescent="0.2">
      <c r="A105" s="15" t="s">
        <v>307</v>
      </c>
      <c r="B105" s="15" t="s">
        <v>318</v>
      </c>
      <c r="C105" s="15" t="s">
        <v>238</v>
      </c>
      <c r="D105" s="15">
        <v>2.93693259543924E-2</v>
      </c>
      <c r="E105" s="15">
        <v>0.97702</v>
      </c>
      <c r="F105" s="15">
        <v>0.98227279569892501</v>
      </c>
    </row>
    <row r="106" spans="1:6" x14ac:dyDescent="0.2">
      <c r="A106" s="15" t="s">
        <v>307</v>
      </c>
      <c r="B106" s="15" t="s">
        <v>319</v>
      </c>
      <c r="C106" s="15" t="s">
        <v>238</v>
      </c>
      <c r="D106" s="15">
        <v>-0.61788220218878898</v>
      </c>
      <c r="E106" s="15">
        <v>0.40754000000000001</v>
      </c>
      <c r="F106" s="15">
        <v>0.86602250000000003</v>
      </c>
    </row>
    <row r="107" spans="1:6" x14ac:dyDescent="0.2">
      <c r="A107" s="15" t="s">
        <v>307</v>
      </c>
      <c r="B107" s="15" t="s">
        <v>320</v>
      </c>
      <c r="C107" s="15" t="s">
        <v>238</v>
      </c>
      <c r="D107" s="15">
        <v>0.46757380510033297</v>
      </c>
      <c r="E107" s="15">
        <v>0.48409999999999997</v>
      </c>
      <c r="F107" s="15">
        <v>0.92374222222222202</v>
      </c>
    </row>
    <row r="108" spans="1:6" x14ac:dyDescent="0.2">
      <c r="A108" s="15" t="s">
        <v>307</v>
      </c>
      <c r="B108" s="15" t="s">
        <v>321</v>
      </c>
      <c r="C108" s="15" t="s">
        <v>238</v>
      </c>
      <c r="D108" s="15">
        <v>-0.61788220218878898</v>
      </c>
      <c r="E108" s="15">
        <v>0.40754000000000001</v>
      </c>
      <c r="F108" s="15">
        <v>0.86602250000000003</v>
      </c>
    </row>
    <row r="109" spans="1:6" x14ac:dyDescent="0.2">
      <c r="A109" s="15" t="s">
        <v>307</v>
      </c>
      <c r="B109" s="15" t="s">
        <v>289</v>
      </c>
      <c r="C109" s="15" t="s">
        <v>238</v>
      </c>
      <c r="D109" s="15">
        <v>-0.61788220218878898</v>
      </c>
      <c r="E109" s="15">
        <v>0.40754000000000001</v>
      </c>
      <c r="F109" s="15">
        <v>0.86602250000000003</v>
      </c>
    </row>
    <row r="110" spans="1:6" x14ac:dyDescent="0.2">
      <c r="A110" s="15" t="s">
        <v>307</v>
      </c>
      <c r="B110" s="15" t="s">
        <v>322</v>
      </c>
      <c r="C110" s="15" t="s">
        <v>238</v>
      </c>
      <c r="D110" s="15">
        <v>0.11203726450946599</v>
      </c>
      <c r="E110" s="15">
        <v>0.88070999999999999</v>
      </c>
      <c r="F110" s="15">
        <v>0.98227279569892501</v>
      </c>
    </row>
    <row r="111" spans="1:6" x14ac:dyDescent="0.2">
      <c r="A111" s="15" t="s">
        <v>307</v>
      </c>
      <c r="B111" s="15" t="s">
        <v>323</v>
      </c>
      <c r="C111" s="15" t="s">
        <v>238</v>
      </c>
      <c r="D111" s="15">
        <v>0.11203726450946599</v>
      </c>
      <c r="E111" s="15">
        <v>0.88070999999999999</v>
      </c>
      <c r="F111" s="15">
        <v>0.98227279569892501</v>
      </c>
    </row>
    <row r="112" spans="1:6" x14ac:dyDescent="0.2">
      <c r="A112" s="15" t="s">
        <v>307</v>
      </c>
      <c r="B112" s="15" t="s">
        <v>251</v>
      </c>
      <c r="C112" s="15" t="s">
        <v>238</v>
      </c>
      <c r="D112" s="15">
        <v>0.11203726450946599</v>
      </c>
      <c r="E112" s="15">
        <v>0.88070999999999999</v>
      </c>
      <c r="F112" s="15">
        <v>0.98227279569892501</v>
      </c>
    </row>
    <row r="113" spans="1:6" x14ac:dyDescent="0.2">
      <c r="A113" s="15" t="s">
        <v>307</v>
      </c>
      <c r="B113" s="15" t="s">
        <v>257</v>
      </c>
      <c r="C113" s="15" t="s">
        <v>238</v>
      </c>
      <c r="D113" s="15">
        <v>2.93693259543924E-2</v>
      </c>
      <c r="E113" s="15">
        <v>0.97702</v>
      </c>
      <c r="F113" s="15">
        <v>0.98227279569892501</v>
      </c>
    </row>
    <row r="114" spans="1:6" x14ac:dyDescent="0.2">
      <c r="A114" s="15" t="s">
        <v>307</v>
      </c>
      <c r="B114" s="15" t="s">
        <v>301</v>
      </c>
      <c r="C114" s="15" t="s">
        <v>238</v>
      </c>
      <c r="D114" s="15">
        <v>-0.71074505971518298</v>
      </c>
      <c r="E114" s="15">
        <v>0.35285</v>
      </c>
      <c r="F114" s="15">
        <v>0.86602250000000003</v>
      </c>
    </row>
    <row r="115" spans="1:6" x14ac:dyDescent="0.2">
      <c r="A115" s="15" t="s">
        <v>307</v>
      </c>
      <c r="B115" s="15" t="s">
        <v>302</v>
      </c>
      <c r="C115" s="15" t="s">
        <v>238</v>
      </c>
      <c r="D115" s="15">
        <v>-0.61788220218878898</v>
      </c>
      <c r="E115" s="15">
        <v>0.40754000000000001</v>
      </c>
      <c r="F115" s="15">
        <v>0.86602250000000003</v>
      </c>
    </row>
    <row r="116" spans="1:6" x14ac:dyDescent="0.2">
      <c r="A116" s="15" t="s">
        <v>307</v>
      </c>
      <c r="B116" s="15" t="s">
        <v>244</v>
      </c>
      <c r="C116" s="15" t="s">
        <v>238</v>
      </c>
      <c r="D116" s="15">
        <v>-0.73315366796753401</v>
      </c>
      <c r="E116" s="15">
        <v>0.35526999999999997</v>
      </c>
      <c r="F116" s="15">
        <v>0.86602250000000003</v>
      </c>
    </row>
    <row r="117" spans="1:6" x14ac:dyDescent="0.2">
      <c r="A117" s="15" t="s">
        <v>307</v>
      </c>
      <c r="B117" s="15" t="s">
        <v>249</v>
      </c>
      <c r="C117" s="15" t="s">
        <v>238</v>
      </c>
      <c r="D117" s="15">
        <v>1.8380032818377901E-2</v>
      </c>
      <c r="E117" s="15">
        <v>0.99219999999999997</v>
      </c>
      <c r="F117" s="15">
        <v>0.99219999999999997</v>
      </c>
    </row>
    <row r="118" spans="1:6" x14ac:dyDescent="0.2">
      <c r="A118" s="15" t="s">
        <v>307</v>
      </c>
      <c r="B118" s="15" t="s">
        <v>272</v>
      </c>
      <c r="C118" s="15" t="s">
        <v>238</v>
      </c>
      <c r="D118" s="15">
        <v>-0.61788220218878898</v>
      </c>
      <c r="E118" s="15">
        <v>0.40754000000000001</v>
      </c>
      <c r="F118" s="15">
        <v>0.86602250000000003</v>
      </c>
    </row>
    <row r="119" spans="1:6" x14ac:dyDescent="0.2">
      <c r="A119" s="15" t="s">
        <v>307</v>
      </c>
      <c r="B119" s="15" t="s">
        <v>241</v>
      </c>
      <c r="C119" s="15" t="s">
        <v>238</v>
      </c>
      <c r="D119" s="15">
        <v>-0.20972753118335899</v>
      </c>
      <c r="E119" s="15">
        <v>0.74888999999999994</v>
      </c>
      <c r="F119" s="15">
        <v>0.98227279569892501</v>
      </c>
    </row>
    <row r="120" spans="1:6" x14ac:dyDescent="0.2">
      <c r="A120" s="15" t="s">
        <v>307</v>
      </c>
      <c r="B120" s="15" t="s">
        <v>324</v>
      </c>
      <c r="C120" s="15" t="s">
        <v>238</v>
      </c>
      <c r="D120" s="15">
        <v>0.46757380510033297</v>
      </c>
      <c r="E120" s="15">
        <v>0.48409999999999997</v>
      </c>
      <c r="F120" s="15">
        <v>0.92374222222222202</v>
      </c>
    </row>
    <row r="121" spans="1:6" x14ac:dyDescent="0.2">
      <c r="A121" s="15" t="s">
        <v>307</v>
      </c>
      <c r="B121" s="15" t="s">
        <v>325</v>
      </c>
      <c r="C121" s="15" t="s">
        <v>238</v>
      </c>
      <c r="D121" s="15">
        <v>-0.73315366796753401</v>
      </c>
      <c r="E121" s="15">
        <v>0.35526999999999997</v>
      </c>
      <c r="F121" s="15">
        <v>0.86602250000000003</v>
      </c>
    </row>
    <row r="122" spans="1:6" x14ac:dyDescent="0.2">
      <c r="A122" s="15" t="s">
        <v>307</v>
      </c>
      <c r="B122" s="15" t="s">
        <v>326</v>
      </c>
      <c r="C122" s="15" t="s">
        <v>238</v>
      </c>
      <c r="D122" s="15">
        <v>0.45450427436450103</v>
      </c>
      <c r="E122" s="15">
        <v>0.52492000000000005</v>
      </c>
      <c r="F122" s="15">
        <v>0.92423957627118702</v>
      </c>
    </row>
    <row r="123" spans="1:6" x14ac:dyDescent="0.2">
      <c r="A123" s="15" t="s">
        <v>307</v>
      </c>
      <c r="B123" s="15" t="s">
        <v>246</v>
      </c>
      <c r="C123" s="15" t="s">
        <v>238</v>
      </c>
      <c r="D123" s="15">
        <v>-0.73315366796753401</v>
      </c>
      <c r="E123" s="15">
        <v>0.35526999999999997</v>
      </c>
      <c r="F123" s="15">
        <v>0.86602250000000003</v>
      </c>
    </row>
    <row r="124" spans="1:6" x14ac:dyDescent="0.2">
      <c r="A124" s="15" t="s">
        <v>307</v>
      </c>
      <c r="B124" s="15" t="s">
        <v>240</v>
      </c>
      <c r="C124" s="15" t="s">
        <v>238</v>
      </c>
      <c r="D124" s="15">
        <v>-0.84338984736521205</v>
      </c>
      <c r="E124" s="15">
        <v>0.18149000000000001</v>
      </c>
      <c r="F124" s="15">
        <v>0.70705479166666696</v>
      </c>
    </row>
    <row r="125" spans="1:6" x14ac:dyDescent="0.2">
      <c r="A125" s="15" t="s">
        <v>307</v>
      </c>
      <c r="B125" s="15" t="s">
        <v>282</v>
      </c>
      <c r="C125" s="15" t="s">
        <v>238</v>
      </c>
      <c r="D125" s="15">
        <v>-5.2507343007761102E-2</v>
      </c>
      <c r="E125" s="15">
        <v>0.94093000000000004</v>
      </c>
      <c r="F125" s="15">
        <v>0.98227279569892501</v>
      </c>
    </row>
    <row r="126" spans="1:6" x14ac:dyDescent="0.2">
      <c r="A126" s="15" t="s">
        <v>307</v>
      </c>
      <c r="B126" s="15" t="s">
        <v>256</v>
      </c>
      <c r="C126" s="15" t="s">
        <v>238</v>
      </c>
      <c r="D126" s="15">
        <v>-0.83925439898649201</v>
      </c>
      <c r="E126" s="15">
        <v>0.20351</v>
      </c>
      <c r="F126" s="15">
        <v>0.71804471698113204</v>
      </c>
    </row>
    <row r="127" spans="1:6" x14ac:dyDescent="0.2">
      <c r="A127" s="15" t="s">
        <v>307</v>
      </c>
      <c r="B127" s="15" t="s">
        <v>327</v>
      </c>
      <c r="C127" s="15" t="s">
        <v>238</v>
      </c>
      <c r="D127" s="15">
        <v>-0.73315366796753401</v>
      </c>
      <c r="E127" s="15">
        <v>0.35526999999999997</v>
      </c>
      <c r="F127" s="15">
        <v>0.86602250000000003</v>
      </c>
    </row>
    <row r="128" spans="1:6" x14ac:dyDescent="0.2">
      <c r="A128" s="15" t="s">
        <v>307</v>
      </c>
      <c r="B128" s="15" t="s">
        <v>328</v>
      </c>
      <c r="C128" s="15" t="s">
        <v>238</v>
      </c>
      <c r="D128" s="15">
        <v>-0.20972753118335899</v>
      </c>
      <c r="E128" s="15">
        <v>0.74888999999999994</v>
      </c>
      <c r="F128" s="15">
        <v>0.98227279569892501</v>
      </c>
    </row>
    <row r="129" spans="1:6" x14ac:dyDescent="0.2">
      <c r="A129" s="15" t="s">
        <v>307</v>
      </c>
      <c r="B129" s="15" t="s">
        <v>329</v>
      </c>
      <c r="C129" s="15" t="s">
        <v>238</v>
      </c>
      <c r="D129" s="15">
        <v>-1.3232248991279201</v>
      </c>
      <c r="E129" s="15">
        <v>8.0920000000000006E-2</v>
      </c>
      <c r="F129" s="15">
        <v>0.57271499999999997</v>
      </c>
    </row>
    <row r="130" spans="1:6" x14ac:dyDescent="0.2">
      <c r="A130" s="15" t="s">
        <v>307</v>
      </c>
      <c r="B130" s="15" t="s">
        <v>330</v>
      </c>
      <c r="C130" s="15" t="s">
        <v>238</v>
      </c>
      <c r="D130" s="15">
        <v>-1.0019843622026201</v>
      </c>
      <c r="E130" s="15">
        <v>0.10413</v>
      </c>
      <c r="F130" s="15">
        <v>0.57271499999999997</v>
      </c>
    </row>
    <row r="131" spans="1:6" x14ac:dyDescent="0.2">
      <c r="A131" s="15" t="s">
        <v>307</v>
      </c>
      <c r="B131" s="15" t="s">
        <v>331</v>
      </c>
      <c r="C131" s="15" t="s">
        <v>238</v>
      </c>
      <c r="D131" s="15">
        <v>-0.61788220218878898</v>
      </c>
      <c r="E131" s="15">
        <v>0.40754000000000001</v>
      </c>
      <c r="F131" s="15">
        <v>0.86602250000000003</v>
      </c>
    </row>
    <row r="132" spans="1:6" x14ac:dyDescent="0.2">
      <c r="A132" s="15" t="s">
        <v>307</v>
      </c>
      <c r="B132" s="15" t="s">
        <v>270</v>
      </c>
      <c r="C132" s="15" t="s">
        <v>238</v>
      </c>
      <c r="D132" s="15">
        <v>0.11203726450946599</v>
      </c>
      <c r="E132" s="15">
        <v>0.88070999999999999</v>
      </c>
      <c r="F132" s="15">
        <v>0.98227279569892501</v>
      </c>
    </row>
    <row r="133" spans="1:6" x14ac:dyDescent="0.2">
      <c r="A133" s="15" t="s">
        <v>307</v>
      </c>
      <c r="B133" s="15" t="s">
        <v>332</v>
      </c>
      <c r="C133" s="15" t="s">
        <v>238</v>
      </c>
      <c r="D133" s="15">
        <v>0.46757380510033297</v>
      </c>
      <c r="E133" s="15">
        <v>0.48409999999999997</v>
      </c>
      <c r="F133" s="15">
        <v>0.92374222222222202</v>
      </c>
    </row>
    <row r="134" spans="1:6" x14ac:dyDescent="0.2">
      <c r="A134" s="15" t="s">
        <v>307</v>
      </c>
      <c r="B134" s="15" t="s">
        <v>254</v>
      </c>
      <c r="C134" s="15" t="s">
        <v>238</v>
      </c>
      <c r="D134" s="15">
        <v>-0.84338984736521205</v>
      </c>
      <c r="E134" s="15">
        <v>0.18149000000000001</v>
      </c>
      <c r="F134" s="15">
        <v>0.70705479166666696</v>
      </c>
    </row>
    <row r="135" spans="1:6" x14ac:dyDescent="0.2">
      <c r="A135" s="15" t="s">
        <v>307</v>
      </c>
      <c r="B135" s="15" t="s">
        <v>333</v>
      </c>
      <c r="C135" s="15" t="s">
        <v>238</v>
      </c>
      <c r="D135" s="15">
        <v>-5.2507343007761102E-2</v>
      </c>
      <c r="E135" s="15">
        <v>0.94093000000000004</v>
      </c>
      <c r="F135" s="15">
        <v>0.98227279569892501</v>
      </c>
    </row>
    <row r="136" spans="1:6" x14ac:dyDescent="0.2">
      <c r="A136" s="15" t="s">
        <v>307</v>
      </c>
      <c r="B136" s="15" t="s">
        <v>334</v>
      </c>
      <c r="C136" s="15" t="s">
        <v>238</v>
      </c>
      <c r="D136" s="15">
        <v>-0.83925439898649201</v>
      </c>
      <c r="E136" s="15">
        <v>0.20351</v>
      </c>
      <c r="F136" s="15">
        <v>0.71804471698113204</v>
      </c>
    </row>
    <row r="137" spans="1:6" x14ac:dyDescent="0.2">
      <c r="A137" s="15" t="s">
        <v>307</v>
      </c>
      <c r="B137" s="15" t="s">
        <v>239</v>
      </c>
      <c r="C137" s="15" t="s">
        <v>238</v>
      </c>
      <c r="D137" s="15">
        <v>-0.20972753118335899</v>
      </c>
      <c r="E137" s="15">
        <v>0.74888999999999994</v>
      </c>
      <c r="F137" s="15">
        <v>0.98227279569892501</v>
      </c>
    </row>
    <row r="138" spans="1:6" x14ac:dyDescent="0.2">
      <c r="A138" s="15" t="s">
        <v>307</v>
      </c>
      <c r="B138" s="15" t="s">
        <v>250</v>
      </c>
      <c r="C138" s="15" t="s">
        <v>238</v>
      </c>
      <c r="D138" s="15">
        <v>2.93693259543924E-2</v>
      </c>
      <c r="E138" s="15">
        <v>0.97702</v>
      </c>
      <c r="F138" s="15">
        <v>0.98227279569892501</v>
      </c>
    </row>
    <row r="139" spans="1:6" x14ac:dyDescent="0.2">
      <c r="A139" s="15" t="s">
        <v>307</v>
      </c>
      <c r="B139" s="15" t="s">
        <v>335</v>
      </c>
      <c r="C139" s="15" t="s">
        <v>238</v>
      </c>
      <c r="D139" s="15">
        <v>0.11203726450946599</v>
      </c>
      <c r="E139" s="15">
        <v>0.88070999999999999</v>
      </c>
      <c r="F139" s="15">
        <v>0.98227279569892501</v>
      </c>
    </row>
    <row r="140" spans="1:6" x14ac:dyDescent="0.2">
      <c r="A140" s="15" t="s">
        <v>307</v>
      </c>
      <c r="B140" s="15" t="s">
        <v>336</v>
      </c>
      <c r="C140" s="15" t="s">
        <v>238</v>
      </c>
      <c r="D140" s="15">
        <v>-0.61788220218878898</v>
      </c>
      <c r="E140" s="15">
        <v>0.40754000000000001</v>
      </c>
      <c r="F140" s="15">
        <v>0.86602250000000003</v>
      </c>
    </row>
    <row r="141" spans="1:6" x14ac:dyDescent="0.2">
      <c r="A141" s="15" t="s">
        <v>307</v>
      </c>
      <c r="B141" s="15" t="s">
        <v>337</v>
      </c>
      <c r="C141" s="15" t="s">
        <v>238</v>
      </c>
      <c r="D141" s="15">
        <v>-0.61788220218878898</v>
      </c>
      <c r="E141" s="15">
        <v>0.40754000000000001</v>
      </c>
      <c r="F141" s="15">
        <v>0.86602250000000003</v>
      </c>
    </row>
    <row r="142" spans="1:6" x14ac:dyDescent="0.2">
      <c r="A142" s="15" t="s">
        <v>307</v>
      </c>
      <c r="B142" s="15" t="s">
        <v>258</v>
      </c>
      <c r="C142" s="15" t="s">
        <v>238</v>
      </c>
      <c r="D142" s="15">
        <v>-0.20972753118335899</v>
      </c>
      <c r="E142" s="15">
        <v>0.74888999999999994</v>
      </c>
      <c r="F142" s="15">
        <v>0.98227279569892501</v>
      </c>
    </row>
    <row r="143" spans="1:6" x14ac:dyDescent="0.2">
      <c r="A143" s="15" t="s">
        <v>307</v>
      </c>
      <c r="B143" s="15" t="s">
        <v>338</v>
      </c>
      <c r="C143" s="15" t="s">
        <v>238</v>
      </c>
      <c r="D143" s="15">
        <v>-0.42366464163634798</v>
      </c>
      <c r="E143" s="15">
        <v>0.56399999999999995</v>
      </c>
      <c r="F143" s="15">
        <v>0.92423957627118702</v>
      </c>
    </row>
    <row r="144" spans="1:6" x14ac:dyDescent="0.2">
      <c r="A144" s="15" t="s">
        <v>307</v>
      </c>
      <c r="B144" s="15" t="s">
        <v>252</v>
      </c>
      <c r="C144" s="15" t="s">
        <v>238</v>
      </c>
      <c r="D144" s="15">
        <v>-0.28897629755522602</v>
      </c>
      <c r="E144" s="15">
        <v>0.61177000000000004</v>
      </c>
      <c r="F144" s="15">
        <v>0.96135285714285701</v>
      </c>
    </row>
    <row r="145" spans="1:6" x14ac:dyDescent="0.2">
      <c r="A145" s="15" t="s">
        <v>339</v>
      </c>
      <c r="B145" s="15" t="s">
        <v>301</v>
      </c>
      <c r="C145" s="15" t="s">
        <v>238</v>
      </c>
      <c r="D145" s="15">
        <v>-1.98906122689707</v>
      </c>
      <c r="E145" s="15">
        <v>8.0579999999999999E-2</v>
      </c>
      <c r="F145" s="15">
        <v>0.57271499999999997</v>
      </c>
    </row>
    <row r="146" spans="1:6" x14ac:dyDescent="0.2">
      <c r="A146" s="15" t="s">
        <v>339</v>
      </c>
      <c r="B146" s="15" t="s">
        <v>340</v>
      </c>
      <c r="C146" s="15" t="s">
        <v>238</v>
      </c>
      <c r="D146" s="15">
        <v>-1.92197679039758</v>
      </c>
      <c r="E146" s="15">
        <v>7.4480000000000005E-2</v>
      </c>
      <c r="F146" s="15">
        <v>0.57271499999999997</v>
      </c>
    </row>
    <row r="147" spans="1:6" x14ac:dyDescent="0.2">
      <c r="A147" s="15" t="s">
        <v>339</v>
      </c>
      <c r="B147" s="15" t="s">
        <v>302</v>
      </c>
      <c r="C147" s="15" t="s">
        <v>238</v>
      </c>
      <c r="D147" s="15">
        <v>-2.4060635624081002</v>
      </c>
      <c r="E147" s="15">
        <v>2.5699999999999998E-3</v>
      </c>
      <c r="F147" s="15">
        <v>0.41139999999999999</v>
      </c>
    </row>
    <row r="148" spans="1:6" x14ac:dyDescent="0.2">
      <c r="A148" s="15" t="s">
        <v>339</v>
      </c>
      <c r="B148" s="15" t="s">
        <v>303</v>
      </c>
      <c r="C148" s="15" t="s">
        <v>238</v>
      </c>
      <c r="D148" s="15">
        <v>-1.58557615550011</v>
      </c>
      <c r="E148" s="15">
        <v>0.13014000000000001</v>
      </c>
      <c r="F148" s="15">
        <v>0.628080256410256</v>
      </c>
    </row>
    <row r="149" spans="1:6" x14ac:dyDescent="0.2">
      <c r="A149" s="15" t="s">
        <v>339</v>
      </c>
      <c r="B149" s="15" t="s">
        <v>304</v>
      </c>
      <c r="C149" s="15" t="s">
        <v>238</v>
      </c>
      <c r="D149" s="15">
        <v>-2.0191253192293401</v>
      </c>
      <c r="E149" s="15">
        <v>2.7859999999999999E-2</v>
      </c>
      <c r="F149" s="15">
        <v>0.57271499999999997</v>
      </c>
    </row>
    <row r="150" spans="1:6" x14ac:dyDescent="0.2">
      <c r="A150" s="15" t="s">
        <v>339</v>
      </c>
      <c r="B150" s="15" t="s">
        <v>308</v>
      </c>
      <c r="C150" s="15" t="s">
        <v>238</v>
      </c>
      <c r="D150" s="15">
        <v>-1.58557615550011</v>
      </c>
      <c r="E150" s="15">
        <v>0.13014000000000001</v>
      </c>
      <c r="F150" s="15">
        <v>0.628080256410256</v>
      </c>
    </row>
    <row r="151" spans="1:6" x14ac:dyDescent="0.2">
      <c r="A151" s="15" t="s">
        <v>339</v>
      </c>
      <c r="B151" s="15" t="s">
        <v>341</v>
      </c>
      <c r="C151" s="15" t="s">
        <v>238</v>
      </c>
      <c r="D151" s="15">
        <v>-1.5527160536209501</v>
      </c>
      <c r="E151" s="15">
        <v>0.16628000000000001</v>
      </c>
      <c r="F151" s="15">
        <v>0.69098577777777803</v>
      </c>
    </row>
    <row r="152" spans="1:6" x14ac:dyDescent="0.2">
      <c r="A152" s="15" t="s">
        <v>339</v>
      </c>
      <c r="B152" s="15" t="s">
        <v>342</v>
      </c>
      <c r="C152" s="15" t="s">
        <v>238</v>
      </c>
      <c r="D152" s="15">
        <v>-1.58557615550011</v>
      </c>
      <c r="E152" s="15">
        <v>0.13014000000000001</v>
      </c>
      <c r="F152" s="15">
        <v>0.628080256410256</v>
      </c>
    </row>
    <row r="153" spans="1:6" x14ac:dyDescent="0.2">
      <c r="A153" s="15" t="s">
        <v>339</v>
      </c>
      <c r="B153" s="15" t="s">
        <v>343</v>
      </c>
      <c r="C153" s="15" t="s">
        <v>238</v>
      </c>
      <c r="D153" s="15">
        <v>-1.5527160536209501</v>
      </c>
      <c r="E153" s="15">
        <v>0.16628000000000001</v>
      </c>
      <c r="F153" s="15">
        <v>0.69098577777777803</v>
      </c>
    </row>
    <row r="154" spans="1:6" x14ac:dyDescent="0.2">
      <c r="A154" s="15" t="s">
        <v>339</v>
      </c>
      <c r="B154" s="15" t="s">
        <v>294</v>
      </c>
      <c r="C154" s="15" t="s">
        <v>238</v>
      </c>
      <c r="D154" s="15">
        <v>-1.8793296745336301</v>
      </c>
      <c r="E154" s="15">
        <v>3.5860000000000003E-2</v>
      </c>
      <c r="F154" s="15">
        <v>0.57271499999999997</v>
      </c>
    </row>
    <row r="155" spans="1:6" x14ac:dyDescent="0.2">
      <c r="A155" s="15" t="s">
        <v>344</v>
      </c>
      <c r="B155" s="15" t="s">
        <v>345</v>
      </c>
      <c r="C155" s="15" t="s">
        <v>238</v>
      </c>
      <c r="D155" s="15">
        <v>-3.9800738226597701E-2</v>
      </c>
      <c r="E155" s="15">
        <v>0.92371000000000003</v>
      </c>
      <c r="F155" s="15">
        <v>0.98227279569892501</v>
      </c>
    </row>
    <row r="156" spans="1:6" x14ac:dyDescent="0.2">
      <c r="A156" s="15" t="s">
        <v>344</v>
      </c>
      <c r="B156" s="15" t="s">
        <v>346</v>
      </c>
      <c r="C156" s="15" t="s">
        <v>238</v>
      </c>
      <c r="D156" s="15">
        <v>-0.15255849573989799</v>
      </c>
      <c r="E156" s="15">
        <v>0.68555999999999995</v>
      </c>
      <c r="F156" s="15">
        <v>0.98227279569892501</v>
      </c>
    </row>
    <row r="157" spans="1:6" x14ac:dyDescent="0.2">
      <c r="A157" s="15" t="s">
        <v>347</v>
      </c>
      <c r="B157" s="15" t="s">
        <v>348</v>
      </c>
      <c r="C157" s="15" t="s">
        <v>238</v>
      </c>
      <c r="D157" s="15">
        <v>1.1027732980921201</v>
      </c>
      <c r="E157" s="15">
        <v>0.19188</v>
      </c>
      <c r="F157" s="15">
        <v>0.71763120000000002</v>
      </c>
    </row>
    <row r="158" spans="1:6" x14ac:dyDescent="0.2">
      <c r="A158" s="15" t="s">
        <v>347</v>
      </c>
      <c r="B158" s="15" t="s">
        <v>349</v>
      </c>
      <c r="C158" s="15" t="s">
        <v>238</v>
      </c>
      <c r="D158" s="15">
        <v>1.1027732980921201</v>
      </c>
      <c r="E158" s="15">
        <v>0.19188</v>
      </c>
      <c r="F158" s="15">
        <v>0.71763120000000002</v>
      </c>
    </row>
    <row r="159" spans="1:6" x14ac:dyDescent="0.2">
      <c r="A159" s="15" t="s">
        <v>350</v>
      </c>
      <c r="B159" s="15" t="s">
        <v>348</v>
      </c>
      <c r="C159" s="15" t="s">
        <v>238</v>
      </c>
      <c r="D159" s="15">
        <v>-0.52084973775105503</v>
      </c>
      <c r="E159" s="15">
        <v>0.64354</v>
      </c>
      <c r="F159" s="15">
        <v>0.97015015625000001</v>
      </c>
    </row>
    <row r="160" spans="1:6" x14ac:dyDescent="0.2">
      <c r="A160" s="15" t="s">
        <v>351</v>
      </c>
      <c r="B160" s="15" t="s">
        <v>352</v>
      </c>
      <c r="C160" s="15" t="s">
        <v>238</v>
      </c>
      <c r="D160" s="15">
        <v>-4.2071029503017803</v>
      </c>
      <c r="E160" s="15">
        <v>0.14362</v>
      </c>
      <c r="F160" s="15">
        <v>0.65476714285714299</v>
      </c>
    </row>
    <row r="161" spans="1:6" x14ac:dyDescent="0.2">
      <c r="A161" s="15" t="s">
        <v>351</v>
      </c>
      <c r="B161" s="15" t="s">
        <v>348</v>
      </c>
      <c r="C161" s="15" t="s">
        <v>238</v>
      </c>
      <c r="D161" s="15">
        <v>-4.0839582007155597</v>
      </c>
      <c r="E161" s="15">
        <v>4.9889999999999997E-2</v>
      </c>
      <c r="F161" s="15">
        <v>0.57271499999999997</v>
      </c>
    </row>
    <row r="162" spans="1:6" x14ac:dyDescent="0.2">
      <c r="A162" s="15" t="s">
        <v>353</v>
      </c>
      <c r="B162" s="15" t="s">
        <v>354</v>
      </c>
      <c r="C162" s="15" t="s">
        <v>238</v>
      </c>
      <c r="D162" s="15">
        <v>-0.38395904672423298</v>
      </c>
      <c r="E162" s="15">
        <v>0.48903999999999997</v>
      </c>
      <c r="F162" s="15">
        <v>0.92374222222222202</v>
      </c>
    </row>
    <row r="163" spans="1:6" x14ac:dyDescent="0.2">
      <c r="A163" s="15" t="s">
        <v>353</v>
      </c>
      <c r="B163" s="15" t="s">
        <v>355</v>
      </c>
      <c r="C163" s="15" t="s">
        <v>238</v>
      </c>
      <c r="D163" s="15">
        <v>-0.64356254615092001</v>
      </c>
      <c r="E163" s="15">
        <v>0.17360999999999999</v>
      </c>
      <c r="F163" s="15">
        <v>0.70576239130434804</v>
      </c>
    </row>
    <row r="164" spans="1:6" x14ac:dyDescent="0.2">
      <c r="A164" s="15" t="s">
        <v>353</v>
      </c>
      <c r="B164" s="15" t="s">
        <v>294</v>
      </c>
      <c r="C164" s="15" t="s">
        <v>238</v>
      </c>
      <c r="D164" s="15">
        <v>-0.477408052534886</v>
      </c>
      <c r="E164" s="15">
        <v>0.33864</v>
      </c>
      <c r="F164" s="15">
        <v>0.86602250000000003</v>
      </c>
    </row>
    <row r="165" spans="1:6" x14ac:dyDescent="0.2">
      <c r="A165" s="15" t="s">
        <v>353</v>
      </c>
      <c r="B165" s="15" t="s">
        <v>356</v>
      </c>
      <c r="C165" s="15" t="s">
        <v>238</v>
      </c>
      <c r="D165" s="15">
        <v>-0.37153222483450798</v>
      </c>
      <c r="E165" s="15">
        <v>0.53771999999999998</v>
      </c>
      <c r="F165" s="15">
        <v>0.92423957627118702</v>
      </c>
    </row>
    <row r="166" spans="1:6" x14ac:dyDescent="0.2">
      <c r="A166" s="15" t="s">
        <v>353</v>
      </c>
      <c r="B166" s="15" t="s">
        <v>357</v>
      </c>
      <c r="C166" s="15" t="s">
        <v>238</v>
      </c>
      <c r="D166" s="15">
        <v>-0.632459210565809</v>
      </c>
      <c r="E166" s="15">
        <v>0.39811999999999997</v>
      </c>
      <c r="F166" s="15">
        <v>0.86602250000000003</v>
      </c>
    </row>
    <row r="167" spans="1:6" x14ac:dyDescent="0.2">
      <c r="A167" s="15" t="s">
        <v>353</v>
      </c>
      <c r="B167" s="15" t="s">
        <v>358</v>
      </c>
      <c r="C167" s="15" t="s">
        <v>238</v>
      </c>
      <c r="D167" s="15">
        <v>-0.15942836642982799</v>
      </c>
      <c r="E167" s="15">
        <v>0.75590999999999997</v>
      </c>
      <c r="F167" s="15">
        <v>0.98227279569892501</v>
      </c>
    </row>
    <row r="168" spans="1:6" x14ac:dyDescent="0.2">
      <c r="A168" s="15" t="s">
        <v>359</v>
      </c>
      <c r="B168" s="15" t="s">
        <v>360</v>
      </c>
      <c r="C168" s="15" t="s">
        <v>238</v>
      </c>
      <c r="D168" s="15">
        <v>0.27476564667674003</v>
      </c>
      <c r="E168" s="15">
        <v>0.58274999999999999</v>
      </c>
      <c r="F168" s="15">
        <v>0.92423957627118702</v>
      </c>
    </row>
    <row r="169" spans="1:6" x14ac:dyDescent="0.2">
      <c r="A169" s="15" t="s">
        <v>359</v>
      </c>
      <c r="B169" s="15" t="s">
        <v>354</v>
      </c>
      <c r="C169" s="15" t="s">
        <v>238</v>
      </c>
      <c r="D169" s="15">
        <v>-0.26886052526572202</v>
      </c>
      <c r="E169" s="15">
        <v>0.62248000000000003</v>
      </c>
      <c r="F169" s="15">
        <v>0.96201454545454501</v>
      </c>
    </row>
    <row r="170" spans="1:6" x14ac:dyDescent="0.2">
      <c r="A170" s="15" t="s">
        <v>359</v>
      </c>
      <c r="B170" s="15" t="s">
        <v>361</v>
      </c>
      <c r="C170" s="15" t="s">
        <v>238</v>
      </c>
      <c r="D170" s="15">
        <v>0.158306824738489</v>
      </c>
      <c r="E170" s="15">
        <v>0.72218000000000004</v>
      </c>
      <c r="F170" s="15">
        <v>0.98227279569892501</v>
      </c>
    </row>
    <row r="171" spans="1:6" x14ac:dyDescent="0.2">
      <c r="A171" s="15" t="s">
        <v>359</v>
      </c>
      <c r="B171" s="15" t="s">
        <v>362</v>
      </c>
      <c r="C171" s="15" t="s">
        <v>238</v>
      </c>
      <c r="D171" s="15">
        <v>-0.199732642271855</v>
      </c>
      <c r="E171" s="15">
        <v>0.72241999999999995</v>
      </c>
      <c r="F171" s="15">
        <v>0.98227279569892501</v>
      </c>
    </row>
    <row r="172" spans="1:6" x14ac:dyDescent="0.2">
      <c r="A172" s="15" t="s">
        <v>363</v>
      </c>
      <c r="B172" s="15" t="s">
        <v>364</v>
      </c>
      <c r="C172" s="15" t="s">
        <v>238</v>
      </c>
      <c r="D172" s="15">
        <v>-1.11190761672411</v>
      </c>
      <c r="E172" s="15">
        <v>0.44391999999999998</v>
      </c>
      <c r="F172" s="15">
        <v>0.91713336956521696</v>
      </c>
    </row>
    <row r="173" spans="1:6" x14ac:dyDescent="0.2">
      <c r="A173" s="15" t="s">
        <v>363</v>
      </c>
      <c r="B173" s="15" t="s">
        <v>365</v>
      </c>
      <c r="C173" s="15" t="s">
        <v>238</v>
      </c>
      <c r="D173" s="15">
        <v>-1.3062076689530899</v>
      </c>
      <c r="E173" s="15">
        <v>0.30042999999999997</v>
      </c>
      <c r="F173" s="15">
        <v>0.86602250000000003</v>
      </c>
    </row>
    <row r="174" spans="1:6" x14ac:dyDescent="0.2">
      <c r="A174" s="15" t="s">
        <v>363</v>
      </c>
      <c r="B174" s="15" t="s">
        <v>366</v>
      </c>
      <c r="C174" s="15" t="s">
        <v>238</v>
      </c>
      <c r="D174" s="15">
        <v>-1.4068956020471</v>
      </c>
      <c r="E174" s="15">
        <v>0.26227</v>
      </c>
      <c r="F174" s="15">
        <v>0.86602250000000003</v>
      </c>
    </row>
    <row r="175" spans="1:6" x14ac:dyDescent="0.2">
      <c r="A175" s="15" t="s">
        <v>363</v>
      </c>
      <c r="B175" s="15" t="s">
        <v>367</v>
      </c>
      <c r="C175" s="15" t="s">
        <v>238</v>
      </c>
      <c r="D175" s="15">
        <v>-1.11190761672411</v>
      </c>
      <c r="E175" s="15">
        <v>0.44391999999999998</v>
      </c>
      <c r="F175" s="15">
        <v>0.91713336956521696</v>
      </c>
    </row>
    <row r="176" spans="1:6" x14ac:dyDescent="0.2">
      <c r="A176" s="15" t="s">
        <v>363</v>
      </c>
      <c r="B176" s="15" t="s">
        <v>368</v>
      </c>
      <c r="C176" s="15" t="s">
        <v>238</v>
      </c>
      <c r="D176" s="15">
        <v>-1.4322389851942099</v>
      </c>
      <c r="E176" s="15">
        <v>0.29752000000000001</v>
      </c>
      <c r="F176" s="15">
        <v>0.86602250000000003</v>
      </c>
    </row>
    <row r="177" spans="1:6" x14ac:dyDescent="0.2">
      <c r="A177" s="15" t="s">
        <v>363</v>
      </c>
      <c r="B177" s="15" t="s">
        <v>369</v>
      </c>
      <c r="C177" s="15" t="s">
        <v>238</v>
      </c>
      <c r="D177" s="15">
        <v>-1.18591670149565</v>
      </c>
      <c r="E177" s="15">
        <v>0.44835000000000003</v>
      </c>
      <c r="F177" s="15">
        <v>0.91713336956521696</v>
      </c>
    </row>
    <row r="178" spans="1:6" x14ac:dyDescent="0.2">
      <c r="A178" s="15" t="s">
        <v>370</v>
      </c>
      <c r="B178" s="15" t="s">
        <v>371</v>
      </c>
      <c r="C178" s="15" t="s">
        <v>238</v>
      </c>
      <c r="D178" s="15">
        <v>0.91834324176561</v>
      </c>
      <c r="E178" s="15">
        <v>0.16392000000000001</v>
      </c>
      <c r="F178" s="15">
        <v>0.69098577777777803</v>
      </c>
    </row>
    <row r="179" spans="1:6" x14ac:dyDescent="0.2">
      <c r="A179" s="15" t="s">
        <v>372</v>
      </c>
      <c r="B179" s="15" t="s">
        <v>371</v>
      </c>
      <c r="C179" s="15" t="s">
        <v>238</v>
      </c>
      <c r="D179" s="15">
        <v>1.5199615701036499E-2</v>
      </c>
      <c r="E179" s="15">
        <v>0.96516999999999997</v>
      </c>
      <c r="F179" s="15">
        <v>0.98227279569892501</v>
      </c>
    </row>
    <row r="180" spans="1:6" x14ac:dyDescent="0.2">
      <c r="A180" s="15" t="s">
        <v>373</v>
      </c>
      <c r="B180" s="15" t="s">
        <v>374</v>
      </c>
      <c r="C180" s="15" t="s">
        <v>238</v>
      </c>
      <c r="D180" s="15">
        <v>-1.77380990580008</v>
      </c>
      <c r="E180" s="15">
        <v>4.4000000000000003E-3</v>
      </c>
      <c r="F180" s="15">
        <v>0.41139999999999999</v>
      </c>
    </row>
    <row r="181" spans="1:6" x14ac:dyDescent="0.2">
      <c r="A181" s="15" t="s">
        <v>373</v>
      </c>
      <c r="B181" s="15" t="s">
        <v>375</v>
      </c>
      <c r="C181" s="15" t="s">
        <v>238</v>
      </c>
      <c r="D181" s="15">
        <v>-0.58120590033925301</v>
      </c>
      <c r="E181" s="15">
        <v>0.51678999999999997</v>
      </c>
      <c r="F181" s="15">
        <v>0.92423957627118702</v>
      </c>
    </row>
    <row r="182" spans="1:6" x14ac:dyDescent="0.2">
      <c r="A182" s="15" t="s">
        <v>373</v>
      </c>
      <c r="B182" s="15" t="s">
        <v>376</v>
      </c>
      <c r="C182" s="15" t="s">
        <v>238</v>
      </c>
      <c r="D182" s="15">
        <v>-0.81917165198792397</v>
      </c>
      <c r="E182" s="15">
        <v>0.38646000000000003</v>
      </c>
      <c r="F182" s="15">
        <v>0.86602250000000003</v>
      </c>
    </row>
    <row r="183" spans="1:6" x14ac:dyDescent="0.2">
      <c r="A183" s="15" t="s">
        <v>373</v>
      </c>
      <c r="B183" s="15" t="s">
        <v>377</v>
      </c>
      <c r="C183" s="15" t="s">
        <v>238</v>
      </c>
      <c r="D183" s="15">
        <v>-0.58120590033925301</v>
      </c>
      <c r="E183" s="15">
        <v>0.51678999999999997</v>
      </c>
      <c r="F183" s="15">
        <v>0.92423957627118702</v>
      </c>
    </row>
    <row r="184" spans="1:6" x14ac:dyDescent="0.2">
      <c r="A184" s="15" t="s">
        <v>373</v>
      </c>
      <c r="B184" s="15" t="s">
        <v>288</v>
      </c>
      <c r="C184" s="15" t="s">
        <v>238</v>
      </c>
      <c r="D184" s="15">
        <v>-1.1812225236937</v>
      </c>
      <c r="E184" s="15">
        <v>0.1172</v>
      </c>
      <c r="F184" s="15">
        <v>0.62618285714285704</v>
      </c>
    </row>
    <row r="185" spans="1:6" x14ac:dyDescent="0.2">
      <c r="A185" s="15" t="s">
        <v>378</v>
      </c>
      <c r="B185" s="15" t="s">
        <v>374</v>
      </c>
      <c r="C185" s="15" t="s">
        <v>238</v>
      </c>
      <c r="D185" s="15">
        <v>-1.50094340155424</v>
      </c>
      <c r="E185" s="15">
        <v>0.13664000000000001</v>
      </c>
      <c r="F185" s="15">
        <v>0.63879200000000003</v>
      </c>
    </row>
    <row r="186" spans="1:6" x14ac:dyDescent="0.2">
      <c r="A186" s="15" t="s">
        <v>378</v>
      </c>
      <c r="B186" s="15" t="s">
        <v>375</v>
      </c>
      <c r="C186" s="15" t="s">
        <v>238</v>
      </c>
      <c r="D186" s="15">
        <v>-0.35070184150329697</v>
      </c>
      <c r="E186" s="15">
        <v>0.77271999999999996</v>
      </c>
      <c r="F186" s="15">
        <v>0.98227279569892501</v>
      </c>
    </row>
    <row r="187" spans="1:6" x14ac:dyDescent="0.2">
      <c r="A187" s="15" t="s">
        <v>378</v>
      </c>
      <c r="B187" s="15" t="s">
        <v>376</v>
      </c>
      <c r="C187" s="15" t="s">
        <v>238</v>
      </c>
      <c r="D187" s="15">
        <v>0.32302170678021602</v>
      </c>
      <c r="E187" s="15">
        <v>0.58321000000000001</v>
      </c>
      <c r="F187" s="15">
        <v>0.92423957627118702</v>
      </c>
    </row>
    <row r="188" spans="1:6" x14ac:dyDescent="0.2">
      <c r="A188" s="15" t="s">
        <v>378</v>
      </c>
      <c r="B188" s="15" t="s">
        <v>377</v>
      </c>
      <c r="C188" s="15" t="s">
        <v>238</v>
      </c>
      <c r="D188" s="15">
        <v>-0.35070184150329697</v>
      </c>
      <c r="E188" s="15">
        <v>0.77271999999999996</v>
      </c>
      <c r="F188" s="15">
        <v>0.98227279569892501</v>
      </c>
    </row>
    <row r="189" spans="1:6" x14ac:dyDescent="0.2">
      <c r="A189" s="15" t="s">
        <v>378</v>
      </c>
      <c r="B189" s="15" t="s">
        <v>288</v>
      </c>
      <c r="C189" s="15" t="s">
        <v>238</v>
      </c>
      <c r="D189" s="15">
        <v>-1.1934826234048199</v>
      </c>
      <c r="E189" s="15">
        <v>0.26749000000000001</v>
      </c>
      <c r="F189" s="15">
        <v>0.86602250000000003</v>
      </c>
    </row>
    <row r="190" spans="1:6" x14ac:dyDescent="0.2">
      <c r="A190" s="15" t="s">
        <v>236</v>
      </c>
      <c r="B190" s="15" t="s">
        <v>237</v>
      </c>
      <c r="C190" s="15" t="s">
        <v>379</v>
      </c>
      <c r="D190" s="15">
        <v>-1.1648333616442701</v>
      </c>
      <c r="E190" s="15">
        <v>0.19717999999999999</v>
      </c>
      <c r="F190" s="15">
        <v>0.80901714285714299</v>
      </c>
    </row>
    <row r="191" spans="1:6" x14ac:dyDescent="0.2">
      <c r="A191" s="15" t="s">
        <v>236</v>
      </c>
      <c r="B191" s="15" t="s">
        <v>255</v>
      </c>
      <c r="C191" s="15" t="s">
        <v>379</v>
      </c>
      <c r="D191" s="15">
        <v>-0.68563874509845402</v>
      </c>
      <c r="E191" s="15">
        <v>0.49303999999999998</v>
      </c>
      <c r="F191" s="15">
        <v>0.80901714285714299</v>
      </c>
    </row>
    <row r="192" spans="1:6" x14ac:dyDescent="0.2">
      <c r="A192" s="15" t="s">
        <v>236</v>
      </c>
      <c r="B192" s="15" t="s">
        <v>261</v>
      </c>
      <c r="C192" s="15" t="s">
        <v>379</v>
      </c>
      <c r="D192" s="15">
        <v>0.43659866023920502</v>
      </c>
      <c r="E192" s="15">
        <v>0.61289000000000005</v>
      </c>
      <c r="F192" s="15">
        <v>0.80901714285714299</v>
      </c>
    </row>
    <row r="193" spans="1:6" x14ac:dyDescent="0.2">
      <c r="A193" s="15" t="s">
        <v>236</v>
      </c>
      <c r="B193" s="15" t="s">
        <v>380</v>
      </c>
      <c r="C193" s="15" t="s">
        <v>379</v>
      </c>
      <c r="D193" s="15">
        <v>-1.00686569374337</v>
      </c>
      <c r="E193" s="15">
        <v>0.26761000000000001</v>
      </c>
      <c r="F193" s="15">
        <v>0.80901714285714299</v>
      </c>
    </row>
    <row r="194" spans="1:6" x14ac:dyDescent="0.2">
      <c r="A194" s="15" t="s">
        <v>285</v>
      </c>
      <c r="B194" s="15" t="s">
        <v>237</v>
      </c>
      <c r="C194" s="15" t="s">
        <v>379</v>
      </c>
      <c r="D194" s="15">
        <v>-0.72007050048198895</v>
      </c>
      <c r="E194" s="15">
        <v>0.32040999999999997</v>
      </c>
      <c r="F194" s="15">
        <v>0.80901714285714299</v>
      </c>
    </row>
    <row r="195" spans="1:6" x14ac:dyDescent="0.2">
      <c r="A195" s="15" t="s">
        <v>295</v>
      </c>
      <c r="B195" s="15" t="s">
        <v>296</v>
      </c>
      <c r="C195" s="15" t="s">
        <v>379</v>
      </c>
      <c r="D195" s="15">
        <v>-0.42566917887675598</v>
      </c>
      <c r="E195" s="15">
        <v>0.64825999999999995</v>
      </c>
      <c r="F195" s="15">
        <v>0.80901714285714299</v>
      </c>
    </row>
    <row r="196" spans="1:6" x14ac:dyDescent="0.2">
      <c r="A196" s="15" t="s">
        <v>300</v>
      </c>
      <c r="B196" s="15" t="s">
        <v>301</v>
      </c>
      <c r="C196" s="15" t="s">
        <v>379</v>
      </c>
      <c r="D196" s="15">
        <v>-1.0547624101570101</v>
      </c>
      <c r="E196" s="15">
        <v>0.20863000000000001</v>
      </c>
      <c r="F196" s="15">
        <v>0.80901714285714299</v>
      </c>
    </row>
    <row r="197" spans="1:6" x14ac:dyDescent="0.2">
      <c r="A197" s="15" t="s">
        <v>300</v>
      </c>
      <c r="B197" s="15" t="s">
        <v>305</v>
      </c>
      <c r="C197" s="15" t="s">
        <v>379</v>
      </c>
      <c r="D197" s="15">
        <v>4.3620802120215497E-2</v>
      </c>
      <c r="E197" s="15">
        <v>0.94799999999999995</v>
      </c>
      <c r="F197" s="15">
        <v>0.94799999999999995</v>
      </c>
    </row>
    <row r="198" spans="1:6" x14ac:dyDescent="0.2">
      <c r="A198" s="15" t="s">
        <v>307</v>
      </c>
      <c r="B198" s="15" t="s">
        <v>237</v>
      </c>
      <c r="C198" s="15" t="s">
        <v>379</v>
      </c>
      <c r="D198" s="15">
        <v>0.56047487638262405</v>
      </c>
      <c r="E198" s="15">
        <v>0.50621000000000005</v>
      </c>
      <c r="F198" s="15">
        <v>0.80901714285714299</v>
      </c>
    </row>
    <row r="199" spans="1:6" x14ac:dyDescent="0.2">
      <c r="A199" s="15" t="s">
        <v>307</v>
      </c>
      <c r="B199" s="15" t="s">
        <v>301</v>
      </c>
      <c r="C199" s="15" t="s">
        <v>379</v>
      </c>
      <c r="D199" s="15">
        <v>0.33967247943915002</v>
      </c>
      <c r="E199" s="15">
        <v>0.70789000000000002</v>
      </c>
      <c r="F199" s="15">
        <v>0.80901714285714299</v>
      </c>
    </row>
    <row r="200" spans="1:6" x14ac:dyDescent="0.2">
      <c r="A200" s="15" t="s">
        <v>307</v>
      </c>
      <c r="B200" s="15" t="s">
        <v>326</v>
      </c>
      <c r="C200" s="15" t="s">
        <v>379</v>
      </c>
      <c r="D200" s="15">
        <v>0.56047487638262405</v>
      </c>
      <c r="E200" s="15">
        <v>0.50621000000000005</v>
      </c>
      <c r="F200" s="15">
        <v>0.80901714285714299</v>
      </c>
    </row>
    <row r="201" spans="1:6" x14ac:dyDescent="0.2">
      <c r="A201" s="15" t="s">
        <v>307</v>
      </c>
      <c r="B201" s="15" t="s">
        <v>381</v>
      </c>
      <c r="C201" s="15" t="s">
        <v>379</v>
      </c>
      <c r="D201" s="15">
        <v>0.62091660476827004</v>
      </c>
      <c r="E201" s="15">
        <v>0.43389</v>
      </c>
      <c r="F201" s="15">
        <v>0.80901714285714299</v>
      </c>
    </row>
    <row r="202" spans="1:6" x14ac:dyDescent="0.2">
      <c r="A202" s="15" t="s">
        <v>353</v>
      </c>
      <c r="B202" s="15" t="s">
        <v>357</v>
      </c>
      <c r="C202" s="15" t="s">
        <v>379</v>
      </c>
      <c r="D202" s="15">
        <v>0.28660178019371801</v>
      </c>
      <c r="E202" s="15">
        <v>0.66569999999999996</v>
      </c>
      <c r="F202" s="15">
        <v>0.80901714285714299</v>
      </c>
    </row>
    <row r="203" spans="1:6" x14ac:dyDescent="0.2">
      <c r="A203" s="15" t="s">
        <v>359</v>
      </c>
      <c r="B203" s="15" t="s">
        <v>382</v>
      </c>
      <c r="C203" s="15" t="s">
        <v>379</v>
      </c>
      <c r="D203" s="15">
        <v>0.105621515025207</v>
      </c>
      <c r="E203" s="15">
        <v>0.87268999999999997</v>
      </c>
      <c r="F203" s="15">
        <v>0.93086933333333299</v>
      </c>
    </row>
    <row r="204" spans="1:6" x14ac:dyDescent="0.2">
      <c r="A204" s="15" t="s">
        <v>373</v>
      </c>
      <c r="B204" s="15" t="s">
        <v>376</v>
      </c>
      <c r="C204" s="15" t="s">
        <v>379</v>
      </c>
      <c r="D204" s="15">
        <v>-0.71163009059900695</v>
      </c>
      <c r="E204" s="15">
        <v>0.50058999999999998</v>
      </c>
      <c r="F204" s="15">
        <v>0.80901714285714299</v>
      </c>
    </row>
    <row r="205" spans="1:6" x14ac:dyDescent="0.2">
      <c r="A205" s="15" t="s">
        <v>378</v>
      </c>
      <c r="B205" s="15" t="s">
        <v>376</v>
      </c>
      <c r="C205" s="15" t="s">
        <v>379</v>
      </c>
      <c r="D205" s="15">
        <v>2.05049611584161</v>
      </c>
      <c r="E205" s="15">
        <v>0.13549</v>
      </c>
      <c r="F205" s="15">
        <v>0.80901714285714299</v>
      </c>
    </row>
    <row r="206" spans="1:6" x14ac:dyDescent="0.2">
      <c r="A206" s="15" t="s">
        <v>300</v>
      </c>
      <c r="B206" s="15" t="s">
        <v>302</v>
      </c>
      <c r="C206" s="15" t="s">
        <v>383</v>
      </c>
      <c r="D206" s="15">
        <v>1.23190853611194E-2</v>
      </c>
      <c r="E206" s="15">
        <v>0.98831999999999998</v>
      </c>
      <c r="F206" s="15">
        <v>0.98831999999999998</v>
      </c>
    </row>
    <row r="207" spans="1:6" x14ac:dyDescent="0.2">
      <c r="A207" s="15" t="s">
        <v>307</v>
      </c>
      <c r="B207" s="15" t="s">
        <v>323</v>
      </c>
      <c r="C207" s="15" t="s">
        <v>383</v>
      </c>
      <c r="D207" s="15">
        <v>0.61930891420266598</v>
      </c>
      <c r="E207" s="15">
        <v>0.43898999999999999</v>
      </c>
      <c r="F207" s="15">
        <v>0.92167500000000002</v>
      </c>
    </row>
    <row r="208" spans="1:6" x14ac:dyDescent="0.2">
      <c r="A208" s="15" t="s">
        <v>307</v>
      </c>
      <c r="B208" s="15" t="s">
        <v>302</v>
      </c>
      <c r="C208" s="15" t="s">
        <v>383</v>
      </c>
      <c r="D208" s="15">
        <v>-0.50613636184500699</v>
      </c>
      <c r="E208" s="15">
        <v>0.5917</v>
      </c>
      <c r="F208" s="15">
        <v>0.92167500000000002</v>
      </c>
    </row>
    <row r="209" spans="1:6" x14ac:dyDescent="0.2">
      <c r="A209" s="15" t="s">
        <v>339</v>
      </c>
      <c r="B209" s="15" t="s">
        <v>302</v>
      </c>
      <c r="C209" s="15" t="s">
        <v>383</v>
      </c>
      <c r="D209" s="15">
        <v>0.50168663347437603</v>
      </c>
      <c r="E209" s="15">
        <v>0.61445000000000005</v>
      </c>
      <c r="F209" s="15">
        <v>0.92167500000000002</v>
      </c>
    </row>
    <row r="210" spans="1:6" x14ac:dyDescent="0.2">
      <c r="A210" s="15" t="s">
        <v>373</v>
      </c>
      <c r="B210" s="15" t="s">
        <v>375</v>
      </c>
      <c r="C210" s="15" t="s">
        <v>383</v>
      </c>
      <c r="D210" s="15">
        <v>2.7653108507192999E-2</v>
      </c>
      <c r="E210" s="15">
        <v>0.97048999999999996</v>
      </c>
      <c r="F210" s="15">
        <v>0.98831999999999998</v>
      </c>
    </row>
    <row r="211" spans="1:6" x14ac:dyDescent="0.2">
      <c r="A211" s="15" t="s">
        <v>378</v>
      </c>
      <c r="B211" s="15" t="s">
        <v>375</v>
      </c>
      <c r="C211" s="15" t="s">
        <v>383</v>
      </c>
      <c r="D211" s="15">
        <v>2.2765061241056701</v>
      </c>
      <c r="E211" s="15">
        <v>7.9100000000000004E-3</v>
      </c>
      <c r="F211" s="15">
        <v>4.7460000000000002E-2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64CA1-C64F-7E40-9A0D-629ABABAE10B}">
  <dimension ref="A2:I484"/>
  <sheetViews>
    <sheetView workbookViewId="0">
      <selection activeCell="K21" sqref="K21"/>
    </sheetView>
  </sheetViews>
  <sheetFormatPr baseColWidth="10" defaultRowHeight="16" x14ac:dyDescent="0.2"/>
  <cols>
    <col min="2" max="2" width="16.6640625" customWidth="1"/>
    <col min="6" max="8" width="10.83203125" style="27"/>
  </cols>
  <sheetData>
    <row r="2" spans="1:9" x14ac:dyDescent="0.2">
      <c r="A2" s="10" t="s">
        <v>384</v>
      </c>
    </row>
    <row r="3" spans="1:9" ht="35" thickBot="1" x14ac:dyDescent="0.25">
      <c r="A3" s="28" t="s">
        <v>385</v>
      </c>
      <c r="B3" s="28" t="s">
        <v>386</v>
      </c>
      <c r="C3" s="28" t="s">
        <v>387</v>
      </c>
      <c r="D3" s="28" t="s">
        <v>388</v>
      </c>
      <c r="E3" s="28" t="s">
        <v>389</v>
      </c>
      <c r="F3" s="29" t="s">
        <v>390</v>
      </c>
      <c r="G3" s="30" t="s">
        <v>391</v>
      </c>
      <c r="H3" s="30" t="s">
        <v>392</v>
      </c>
      <c r="I3" s="31" t="s">
        <v>223</v>
      </c>
    </row>
    <row r="4" spans="1:9" x14ac:dyDescent="0.2">
      <c r="A4" s="32" t="s">
        <v>393</v>
      </c>
      <c r="B4" s="33" t="s">
        <v>394</v>
      </c>
      <c r="C4" s="33">
        <v>0</v>
      </c>
      <c r="D4" s="33">
        <v>17</v>
      </c>
      <c r="E4" s="33" t="s">
        <v>6</v>
      </c>
      <c r="F4" s="34">
        <f>C4/D4</f>
        <v>0</v>
      </c>
      <c r="G4" s="35">
        <f>AVERAGE(F4:F8)</f>
        <v>0</v>
      </c>
      <c r="H4" s="35">
        <f>_xlfn.STDEV.S(F4:F8)</f>
        <v>0</v>
      </c>
      <c r="I4" s="36">
        <v>5</v>
      </c>
    </row>
    <row r="5" spans="1:9" x14ac:dyDescent="0.2">
      <c r="A5" s="37" t="s">
        <v>393</v>
      </c>
      <c r="B5" s="38" t="s">
        <v>394</v>
      </c>
      <c r="C5" s="38">
        <v>0</v>
      </c>
      <c r="D5" s="38">
        <v>11</v>
      </c>
      <c r="E5" s="38" t="s">
        <v>6</v>
      </c>
      <c r="F5" s="39">
        <f t="shared" ref="F5:F68" si="0">C5/D5</f>
        <v>0</v>
      </c>
      <c r="G5" s="40"/>
      <c r="H5" s="40"/>
      <c r="I5" s="41"/>
    </row>
    <row r="6" spans="1:9" x14ac:dyDescent="0.2">
      <c r="A6" s="37" t="s">
        <v>393</v>
      </c>
      <c r="B6" s="38" t="s">
        <v>394</v>
      </c>
      <c r="C6" s="38">
        <v>0</v>
      </c>
      <c r="D6" s="38">
        <v>17</v>
      </c>
      <c r="E6" s="38" t="s">
        <v>6</v>
      </c>
      <c r="F6" s="39">
        <f t="shared" si="0"/>
        <v>0</v>
      </c>
      <c r="G6" s="40"/>
      <c r="H6" s="40"/>
      <c r="I6" s="41"/>
    </row>
    <row r="7" spans="1:9" x14ac:dyDescent="0.2">
      <c r="A7" s="37" t="s">
        <v>393</v>
      </c>
      <c r="B7" s="38" t="s">
        <v>394</v>
      </c>
      <c r="C7" s="38">
        <v>0</v>
      </c>
      <c r="D7" s="38">
        <v>9</v>
      </c>
      <c r="E7" s="38" t="s">
        <v>6</v>
      </c>
      <c r="F7" s="39">
        <f t="shared" si="0"/>
        <v>0</v>
      </c>
      <c r="G7" s="40"/>
      <c r="H7" s="40"/>
      <c r="I7" s="41"/>
    </row>
    <row r="8" spans="1:9" ht="17" thickBot="1" x14ac:dyDescent="0.25">
      <c r="A8" s="42" t="s">
        <v>393</v>
      </c>
      <c r="B8" s="43" t="s">
        <v>394</v>
      </c>
      <c r="C8" s="43">
        <v>0</v>
      </c>
      <c r="D8" s="43">
        <v>11</v>
      </c>
      <c r="E8" s="43" t="s">
        <v>6</v>
      </c>
      <c r="F8" s="44">
        <f t="shared" si="0"/>
        <v>0</v>
      </c>
      <c r="G8" s="45"/>
      <c r="H8" s="45"/>
      <c r="I8" s="46"/>
    </row>
    <row r="9" spans="1:9" x14ac:dyDescent="0.2">
      <c r="A9" s="32" t="s">
        <v>395</v>
      </c>
      <c r="B9" s="33" t="s">
        <v>394</v>
      </c>
      <c r="C9" s="33">
        <v>9</v>
      </c>
      <c r="D9" s="33">
        <v>17</v>
      </c>
      <c r="E9" s="33" t="s">
        <v>6</v>
      </c>
      <c r="F9" s="34">
        <f t="shared" si="0"/>
        <v>0.52941176470588236</v>
      </c>
      <c r="G9" s="35">
        <f>AVERAGE(F9:F13)</f>
        <v>0.66215092097445027</v>
      </c>
      <c r="H9" s="35">
        <f>_xlfn.STDEV.S(F9:F13)</f>
        <v>0.21685370934197298</v>
      </c>
      <c r="I9" s="36">
        <v>5</v>
      </c>
    </row>
    <row r="10" spans="1:9" x14ac:dyDescent="0.2">
      <c r="A10" s="37" t="s">
        <v>395</v>
      </c>
      <c r="B10" s="38" t="s">
        <v>394</v>
      </c>
      <c r="C10" s="38">
        <v>10</v>
      </c>
      <c r="D10" s="38">
        <v>11</v>
      </c>
      <c r="E10" s="38" t="s">
        <v>6</v>
      </c>
      <c r="F10" s="39">
        <f t="shared" si="0"/>
        <v>0.90909090909090906</v>
      </c>
      <c r="G10" s="40"/>
      <c r="H10" s="40"/>
      <c r="I10" s="41"/>
    </row>
    <row r="11" spans="1:9" x14ac:dyDescent="0.2">
      <c r="A11" s="37" t="s">
        <v>395</v>
      </c>
      <c r="B11" s="38" t="s">
        <v>394</v>
      </c>
      <c r="C11" s="38">
        <v>15</v>
      </c>
      <c r="D11" s="38">
        <v>17</v>
      </c>
      <c r="E11" s="38" t="s">
        <v>6</v>
      </c>
      <c r="F11" s="39">
        <f t="shared" si="0"/>
        <v>0.88235294117647056</v>
      </c>
      <c r="G11" s="40"/>
      <c r="H11" s="40"/>
      <c r="I11" s="41"/>
    </row>
    <row r="12" spans="1:9" x14ac:dyDescent="0.2">
      <c r="A12" s="37" t="s">
        <v>395</v>
      </c>
      <c r="B12" s="38" t="s">
        <v>394</v>
      </c>
      <c r="C12" s="38">
        <v>4</v>
      </c>
      <c r="D12" s="38">
        <v>9</v>
      </c>
      <c r="E12" s="38" t="s">
        <v>6</v>
      </c>
      <c r="F12" s="39">
        <f t="shared" si="0"/>
        <v>0.44444444444444442</v>
      </c>
      <c r="G12" s="40"/>
      <c r="H12" s="40"/>
      <c r="I12" s="41"/>
    </row>
    <row r="13" spans="1:9" ht="17" thickBot="1" x14ac:dyDescent="0.25">
      <c r="A13" s="42" t="s">
        <v>395</v>
      </c>
      <c r="B13" s="43" t="s">
        <v>394</v>
      </c>
      <c r="C13" s="43">
        <v>6</v>
      </c>
      <c r="D13" s="43">
        <v>11</v>
      </c>
      <c r="E13" s="43" t="s">
        <v>6</v>
      </c>
      <c r="F13" s="44">
        <f t="shared" si="0"/>
        <v>0.54545454545454541</v>
      </c>
      <c r="G13" s="45"/>
      <c r="H13" s="45"/>
      <c r="I13" s="46"/>
    </row>
    <row r="14" spans="1:9" x14ac:dyDescent="0.2">
      <c r="A14" s="32" t="s">
        <v>396</v>
      </c>
      <c r="B14" s="33" t="s">
        <v>394</v>
      </c>
      <c r="C14" s="33">
        <v>0</v>
      </c>
      <c r="D14" s="33">
        <v>20</v>
      </c>
      <c r="E14" s="33" t="s">
        <v>6</v>
      </c>
      <c r="F14" s="34">
        <f t="shared" si="0"/>
        <v>0</v>
      </c>
      <c r="G14" s="35">
        <f>AVERAGE(F14:F20)</f>
        <v>0</v>
      </c>
      <c r="H14" s="35">
        <f>_xlfn.STDEV.S(F14:F20)</f>
        <v>0</v>
      </c>
      <c r="I14" s="36">
        <v>7</v>
      </c>
    </row>
    <row r="15" spans="1:9" x14ac:dyDescent="0.2">
      <c r="A15" s="37" t="s">
        <v>396</v>
      </c>
      <c r="B15" s="38" t="s">
        <v>394</v>
      </c>
      <c r="C15" s="38">
        <v>0</v>
      </c>
      <c r="D15" s="38">
        <v>28</v>
      </c>
      <c r="E15" s="38" t="s">
        <v>6</v>
      </c>
      <c r="F15" s="39">
        <f t="shared" si="0"/>
        <v>0</v>
      </c>
      <c r="G15" s="40"/>
      <c r="H15" s="40"/>
      <c r="I15" s="41"/>
    </row>
    <row r="16" spans="1:9" x14ac:dyDescent="0.2">
      <c r="A16" s="37" t="s">
        <v>396</v>
      </c>
      <c r="B16" s="38" t="s">
        <v>394</v>
      </c>
      <c r="C16" s="38">
        <v>0</v>
      </c>
      <c r="D16" s="38">
        <v>20</v>
      </c>
      <c r="E16" s="38" t="s">
        <v>6</v>
      </c>
      <c r="F16" s="39">
        <f t="shared" si="0"/>
        <v>0</v>
      </c>
      <c r="G16" s="40"/>
      <c r="H16" s="40"/>
      <c r="I16" s="41"/>
    </row>
    <row r="17" spans="1:9" x14ac:dyDescent="0.2">
      <c r="A17" s="37" t="s">
        <v>396</v>
      </c>
      <c r="B17" s="38" t="s">
        <v>394</v>
      </c>
      <c r="C17" s="38">
        <v>0</v>
      </c>
      <c r="D17" s="38">
        <v>33</v>
      </c>
      <c r="E17" s="38" t="s">
        <v>6</v>
      </c>
      <c r="F17" s="39">
        <f t="shared" si="0"/>
        <v>0</v>
      </c>
      <c r="G17" s="40"/>
      <c r="H17" s="40"/>
      <c r="I17" s="41"/>
    </row>
    <row r="18" spans="1:9" x14ac:dyDescent="0.2">
      <c r="A18" s="37" t="s">
        <v>396</v>
      </c>
      <c r="B18" s="38" t="s">
        <v>394</v>
      </c>
      <c r="C18" s="38">
        <v>0</v>
      </c>
      <c r="D18" s="38">
        <v>17</v>
      </c>
      <c r="E18" s="38" t="s">
        <v>6</v>
      </c>
      <c r="F18" s="39">
        <f t="shared" si="0"/>
        <v>0</v>
      </c>
      <c r="G18" s="40"/>
      <c r="H18" s="40"/>
      <c r="I18" s="41"/>
    </row>
    <row r="19" spans="1:9" x14ac:dyDescent="0.2">
      <c r="A19" s="37" t="s">
        <v>396</v>
      </c>
      <c r="B19" s="38" t="s">
        <v>394</v>
      </c>
      <c r="C19" s="38">
        <v>0</v>
      </c>
      <c r="D19" s="38">
        <v>17</v>
      </c>
      <c r="E19" s="38" t="s">
        <v>6</v>
      </c>
      <c r="F19" s="39">
        <f t="shared" si="0"/>
        <v>0</v>
      </c>
      <c r="G19" s="40"/>
      <c r="H19" s="40"/>
      <c r="I19" s="41"/>
    </row>
    <row r="20" spans="1:9" ht="17" thickBot="1" x14ac:dyDescent="0.25">
      <c r="A20" s="42" t="s">
        <v>396</v>
      </c>
      <c r="B20" s="43" t="s">
        <v>394</v>
      </c>
      <c r="C20" s="43">
        <v>0</v>
      </c>
      <c r="D20" s="43">
        <v>31</v>
      </c>
      <c r="E20" s="43" t="s">
        <v>6</v>
      </c>
      <c r="F20" s="44">
        <f t="shared" si="0"/>
        <v>0</v>
      </c>
      <c r="G20" s="45"/>
      <c r="H20" s="45"/>
      <c r="I20" s="46"/>
    </row>
    <row r="21" spans="1:9" x14ac:dyDescent="0.2">
      <c r="A21" s="32" t="s">
        <v>397</v>
      </c>
      <c r="B21" s="33" t="s">
        <v>394</v>
      </c>
      <c r="C21" s="33">
        <v>12</v>
      </c>
      <c r="D21" s="33">
        <v>20</v>
      </c>
      <c r="E21" s="33" t="s">
        <v>6</v>
      </c>
      <c r="F21" s="34">
        <f t="shared" si="0"/>
        <v>0.6</v>
      </c>
      <c r="G21" s="35">
        <f>AVERAGE(F21:F24)</f>
        <v>0.70238095238095233</v>
      </c>
      <c r="H21" s="35">
        <f>_xlfn.STDEV.S(F21:F24)</f>
        <v>0.13460280023907295</v>
      </c>
      <c r="I21" s="36">
        <v>4</v>
      </c>
    </row>
    <row r="22" spans="1:9" x14ac:dyDescent="0.2">
      <c r="A22" s="37" t="s">
        <v>397</v>
      </c>
      <c r="B22" s="38" t="s">
        <v>394</v>
      </c>
      <c r="C22" s="38">
        <v>18</v>
      </c>
      <c r="D22" s="38">
        <v>28</v>
      </c>
      <c r="E22" s="38" t="s">
        <v>6</v>
      </c>
      <c r="F22" s="39">
        <f t="shared" si="0"/>
        <v>0.6428571428571429</v>
      </c>
      <c r="G22" s="40"/>
      <c r="H22" s="40"/>
      <c r="I22" s="41"/>
    </row>
    <row r="23" spans="1:9" x14ac:dyDescent="0.2">
      <c r="A23" s="37" t="s">
        <v>397</v>
      </c>
      <c r="B23" s="38" t="s">
        <v>394</v>
      </c>
      <c r="C23" s="38">
        <v>18</v>
      </c>
      <c r="D23" s="38">
        <v>20</v>
      </c>
      <c r="E23" s="38" t="s">
        <v>6</v>
      </c>
      <c r="F23" s="39">
        <f t="shared" si="0"/>
        <v>0.9</v>
      </c>
      <c r="G23" s="40"/>
      <c r="H23" s="40"/>
      <c r="I23" s="41"/>
    </row>
    <row r="24" spans="1:9" ht="17" thickBot="1" x14ac:dyDescent="0.25">
      <c r="A24" s="42" t="s">
        <v>397</v>
      </c>
      <c r="B24" s="43" t="s">
        <v>394</v>
      </c>
      <c r="C24" s="43">
        <v>22</v>
      </c>
      <c r="D24" s="43">
        <v>33</v>
      </c>
      <c r="E24" s="43" t="s">
        <v>6</v>
      </c>
      <c r="F24" s="44">
        <f t="shared" si="0"/>
        <v>0.66666666666666663</v>
      </c>
      <c r="G24" s="45"/>
      <c r="H24" s="45"/>
      <c r="I24" s="46"/>
    </row>
    <row r="25" spans="1:9" x14ac:dyDescent="0.2">
      <c r="A25" s="32" t="s">
        <v>398</v>
      </c>
      <c r="B25" s="33" t="s">
        <v>394</v>
      </c>
      <c r="C25" s="33">
        <v>2</v>
      </c>
      <c r="D25" s="33">
        <v>17</v>
      </c>
      <c r="E25" s="33" t="s">
        <v>6</v>
      </c>
      <c r="F25" s="34">
        <f t="shared" si="0"/>
        <v>0.11764705882352941</v>
      </c>
      <c r="G25" s="35">
        <f>AVERAGE(F25:F27)</f>
        <v>0.11954459203036054</v>
      </c>
      <c r="H25" s="35">
        <f>_xlfn.STDEV.S(F25:F27)</f>
        <v>5.6001345591551135E-2</v>
      </c>
      <c r="I25" s="36">
        <v>3</v>
      </c>
    </row>
    <row r="26" spans="1:9" x14ac:dyDescent="0.2">
      <c r="A26" s="37" t="s">
        <v>398</v>
      </c>
      <c r="B26" s="38" t="s">
        <v>394</v>
      </c>
      <c r="C26" s="38">
        <v>3</v>
      </c>
      <c r="D26" s="38">
        <v>17</v>
      </c>
      <c r="E26" s="38" t="s">
        <v>6</v>
      </c>
      <c r="F26" s="39">
        <f t="shared" si="0"/>
        <v>0.17647058823529413</v>
      </c>
      <c r="G26" s="40"/>
      <c r="H26" s="40"/>
      <c r="I26" s="41"/>
    </row>
    <row r="27" spans="1:9" ht="17" thickBot="1" x14ac:dyDescent="0.25">
      <c r="A27" s="42" t="s">
        <v>398</v>
      </c>
      <c r="B27" s="43" t="s">
        <v>394</v>
      </c>
      <c r="C27" s="43">
        <v>2</v>
      </c>
      <c r="D27" s="43">
        <v>31</v>
      </c>
      <c r="E27" s="43" t="s">
        <v>6</v>
      </c>
      <c r="F27" s="44">
        <f t="shared" si="0"/>
        <v>6.4516129032258063E-2</v>
      </c>
      <c r="G27" s="45"/>
      <c r="H27" s="45"/>
      <c r="I27" s="46"/>
    </row>
    <row r="28" spans="1:9" x14ac:dyDescent="0.2">
      <c r="A28" s="32" t="s">
        <v>399</v>
      </c>
      <c r="B28" s="33" t="s">
        <v>394</v>
      </c>
      <c r="C28" s="33">
        <v>3</v>
      </c>
      <c r="D28" s="33">
        <v>62</v>
      </c>
      <c r="E28" s="33" t="s">
        <v>6</v>
      </c>
      <c r="F28" s="34">
        <f t="shared" si="0"/>
        <v>4.8387096774193547E-2</v>
      </c>
      <c r="G28" s="35">
        <f>AVERAGE(F28:F31)</f>
        <v>0.10963901689708141</v>
      </c>
      <c r="H28" s="35">
        <f>_xlfn.STDEV.S(F28:F31)</f>
        <v>5.4613911879139339E-2</v>
      </c>
      <c r="I28" s="36">
        <v>4</v>
      </c>
    </row>
    <row r="29" spans="1:9" x14ac:dyDescent="0.2">
      <c r="A29" s="37" t="s">
        <v>399</v>
      </c>
      <c r="B29" s="38" t="s">
        <v>394</v>
      </c>
      <c r="C29" s="38">
        <v>5</v>
      </c>
      <c r="D29" s="38">
        <v>62</v>
      </c>
      <c r="E29" s="38" t="s">
        <v>6</v>
      </c>
      <c r="F29" s="39">
        <f t="shared" si="0"/>
        <v>8.0645161290322578E-2</v>
      </c>
      <c r="G29" s="40"/>
      <c r="H29" s="40"/>
      <c r="I29" s="41"/>
    </row>
    <row r="30" spans="1:9" x14ac:dyDescent="0.2">
      <c r="A30" s="37" t="s">
        <v>399</v>
      </c>
      <c r="B30" s="38" t="s">
        <v>394</v>
      </c>
      <c r="C30" s="38">
        <v>3</v>
      </c>
      <c r="D30" s="38">
        <v>21</v>
      </c>
      <c r="E30" s="38" t="s">
        <v>6</v>
      </c>
      <c r="F30" s="39">
        <f t="shared" si="0"/>
        <v>0.14285714285714285</v>
      </c>
      <c r="G30" s="40"/>
      <c r="H30" s="40"/>
      <c r="I30" s="41"/>
    </row>
    <row r="31" spans="1:9" ht="17" thickBot="1" x14ac:dyDescent="0.25">
      <c r="A31" s="42" t="s">
        <v>399</v>
      </c>
      <c r="B31" s="43" t="s">
        <v>394</v>
      </c>
      <c r="C31" s="43">
        <v>7</v>
      </c>
      <c r="D31" s="43">
        <v>42</v>
      </c>
      <c r="E31" s="43" t="s">
        <v>6</v>
      </c>
      <c r="F31" s="44">
        <f t="shared" si="0"/>
        <v>0.16666666666666666</v>
      </c>
      <c r="G31" s="45"/>
      <c r="H31" s="45"/>
      <c r="I31" s="46"/>
    </row>
    <row r="32" spans="1:9" x14ac:dyDescent="0.2">
      <c r="A32" s="32" t="s">
        <v>400</v>
      </c>
      <c r="B32" s="33" t="s">
        <v>394</v>
      </c>
      <c r="C32" s="33">
        <v>0</v>
      </c>
      <c r="D32" s="33">
        <v>62</v>
      </c>
      <c r="E32" s="33" t="s">
        <v>6</v>
      </c>
      <c r="F32" s="34">
        <f t="shared" si="0"/>
        <v>0</v>
      </c>
      <c r="G32" s="35">
        <f>AVERAGE(F32:F35)</f>
        <v>0</v>
      </c>
      <c r="H32" s="35">
        <f>_xlfn.STDEV.S(F32:F35)</f>
        <v>0</v>
      </c>
      <c r="I32" s="36">
        <v>4</v>
      </c>
    </row>
    <row r="33" spans="1:9" x14ac:dyDescent="0.2">
      <c r="A33" s="37" t="s">
        <v>400</v>
      </c>
      <c r="B33" s="38" t="s">
        <v>394</v>
      </c>
      <c r="C33" s="38">
        <v>0</v>
      </c>
      <c r="D33" s="38">
        <v>62</v>
      </c>
      <c r="E33" s="38" t="s">
        <v>6</v>
      </c>
      <c r="F33" s="39">
        <f t="shared" si="0"/>
        <v>0</v>
      </c>
      <c r="G33" s="40"/>
      <c r="H33" s="40"/>
      <c r="I33" s="41"/>
    </row>
    <row r="34" spans="1:9" x14ac:dyDescent="0.2">
      <c r="A34" s="37" t="s">
        <v>400</v>
      </c>
      <c r="B34" s="38" t="s">
        <v>394</v>
      </c>
      <c r="C34" s="38">
        <v>0</v>
      </c>
      <c r="D34" s="38">
        <v>21</v>
      </c>
      <c r="E34" s="38" t="s">
        <v>6</v>
      </c>
      <c r="F34" s="39">
        <f t="shared" si="0"/>
        <v>0</v>
      </c>
      <c r="G34" s="40"/>
      <c r="H34" s="40"/>
      <c r="I34" s="41"/>
    </row>
    <row r="35" spans="1:9" ht="17" thickBot="1" x14ac:dyDescent="0.25">
      <c r="A35" s="42" t="s">
        <v>400</v>
      </c>
      <c r="B35" s="43" t="s">
        <v>394</v>
      </c>
      <c r="C35" s="43">
        <v>0</v>
      </c>
      <c r="D35" s="43">
        <v>42</v>
      </c>
      <c r="E35" s="43" t="s">
        <v>6</v>
      </c>
      <c r="F35" s="44">
        <f t="shared" si="0"/>
        <v>0</v>
      </c>
      <c r="G35" s="45"/>
      <c r="H35" s="45"/>
      <c r="I35" s="46"/>
    </row>
    <row r="36" spans="1:9" x14ac:dyDescent="0.2">
      <c r="A36" s="32" t="s">
        <v>401</v>
      </c>
      <c r="B36" s="33" t="s">
        <v>394</v>
      </c>
      <c r="C36" s="33">
        <v>0</v>
      </c>
      <c r="D36" s="33">
        <v>6</v>
      </c>
      <c r="E36" s="33" t="s">
        <v>6</v>
      </c>
      <c r="F36" s="34">
        <f t="shared" si="0"/>
        <v>0</v>
      </c>
      <c r="G36" s="35">
        <f>AVERAGE(F36:F38)</f>
        <v>0</v>
      </c>
      <c r="H36" s="35">
        <f>_xlfn.STDEV.S(F36:F38)</f>
        <v>0</v>
      </c>
      <c r="I36" s="36">
        <v>3</v>
      </c>
    </row>
    <row r="37" spans="1:9" x14ac:dyDescent="0.2">
      <c r="A37" s="37" t="s">
        <v>401</v>
      </c>
      <c r="B37" s="38" t="s">
        <v>394</v>
      </c>
      <c r="C37" s="38">
        <v>0</v>
      </c>
      <c r="D37" s="38">
        <v>22</v>
      </c>
      <c r="E37" s="38" t="s">
        <v>6</v>
      </c>
      <c r="F37" s="39">
        <f t="shared" si="0"/>
        <v>0</v>
      </c>
      <c r="G37" s="40"/>
      <c r="H37" s="40"/>
      <c r="I37" s="41"/>
    </row>
    <row r="38" spans="1:9" ht="17" thickBot="1" x14ac:dyDescent="0.25">
      <c r="A38" s="42" t="s">
        <v>401</v>
      </c>
      <c r="B38" s="43" t="s">
        <v>394</v>
      </c>
      <c r="C38" s="43">
        <v>0</v>
      </c>
      <c r="D38" s="43">
        <v>17</v>
      </c>
      <c r="E38" s="43" t="s">
        <v>6</v>
      </c>
      <c r="F38" s="44">
        <f t="shared" si="0"/>
        <v>0</v>
      </c>
      <c r="G38" s="45"/>
      <c r="H38" s="45"/>
      <c r="I38" s="46"/>
    </row>
    <row r="39" spans="1:9" x14ac:dyDescent="0.2">
      <c r="A39" s="32" t="s">
        <v>402</v>
      </c>
      <c r="B39" s="33" t="s">
        <v>394</v>
      </c>
      <c r="C39" s="33">
        <v>5</v>
      </c>
      <c r="D39" s="33">
        <v>6</v>
      </c>
      <c r="E39" s="33" t="s">
        <v>6</v>
      </c>
      <c r="F39" s="34">
        <f t="shared" si="0"/>
        <v>0.83333333333333337</v>
      </c>
      <c r="G39" s="35">
        <f>AVERAGE(F39:F41)</f>
        <v>0.54961378490790258</v>
      </c>
      <c r="H39" s="35">
        <f>_xlfn.STDEV.S(F39:F41)</f>
        <v>0.30487059596633148</v>
      </c>
      <c r="I39" s="36">
        <v>3</v>
      </c>
    </row>
    <row r="40" spans="1:9" x14ac:dyDescent="0.2">
      <c r="A40" s="37" t="s">
        <v>402</v>
      </c>
      <c r="B40" s="38" t="s">
        <v>394</v>
      </c>
      <c r="C40" s="38">
        <v>5</v>
      </c>
      <c r="D40" s="38">
        <v>22</v>
      </c>
      <c r="E40" s="38" t="s">
        <v>6</v>
      </c>
      <c r="F40" s="39">
        <f t="shared" si="0"/>
        <v>0.22727272727272727</v>
      </c>
      <c r="G40" s="40"/>
      <c r="H40" s="40"/>
      <c r="I40" s="41"/>
    </row>
    <row r="41" spans="1:9" ht="17" thickBot="1" x14ac:dyDescent="0.25">
      <c r="A41" s="42" t="s">
        <v>402</v>
      </c>
      <c r="B41" s="43" t="s">
        <v>394</v>
      </c>
      <c r="C41" s="43">
        <v>10</v>
      </c>
      <c r="D41" s="43">
        <v>17</v>
      </c>
      <c r="E41" s="43" t="s">
        <v>6</v>
      </c>
      <c r="F41" s="44">
        <f t="shared" si="0"/>
        <v>0.58823529411764708</v>
      </c>
      <c r="G41" s="45"/>
      <c r="H41" s="45"/>
      <c r="I41" s="46"/>
    </row>
    <row r="42" spans="1:9" x14ac:dyDescent="0.2">
      <c r="A42" s="32" t="s">
        <v>393</v>
      </c>
      <c r="B42" s="33" t="s">
        <v>394</v>
      </c>
      <c r="C42" s="33">
        <v>25</v>
      </c>
      <c r="D42" s="33">
        <v>109</v>
      </c>
      <c r="E42" s="33" t="s">
        <v>8</v>
      </c>
      <c r="F42" s="34">
        <f t="shared" si="0"/>
        <v>0.22935779816513763</v>
      </c>
      <c r="G42" s="35">
        <f>AVERAGE(F42:F48)</f>
        <v>0.25439784219883149</v>
      </c>
      <c r="H42" s="35">
        <f>_xlfn.STDEV.S(F42:F48)</f>
        <v>0.1832061035353757</v>
      </c>
      <c r="I42" s="36">
        <v>7</v>
      </c>
    </row>
    <row r="43" spans="1:9" x14ac:dyDescent="0.2">
      <c r="A43" s="37" t="s">
        <v>393</v>
      </c>
      <c r="B43" s="38" t="s">
        <v>394</v>
      </c>
      <c r="C43" s="38">
        <v>8</v>
      </c>
      <c r="D43" s="38">
        <v>59</v>
      </c>
      <c r="E43" s="38" t="s">
        <v>8</v>
      </c>
      <c r="F43" s="39">
        <f t="shared" si="0"/>
        <v>0.13559322033898305</v>
      </c>
      <c r="G43" s="40"/>
      <c r="H43" s="40"/>
      <c r="I43" s="41"/>
    </row>
    <row r="44" spans="1:9" x14ac:dyDescent="0.2">
      <c r="A44" s="37" t="s">
        <v>393</v>
      </c>
      <c r="B44" s="38" t="s">
        <v>394</v>
      </c>
      <c r="C44" s="38">
        <v>4</v>
      </c>
      <c r="D44" s="38">
        <v>65</v>
      </c>
      <c r="E44" s="38" t="s">
        <v>8</v>
      </c>
      <c r="F44" s="39">
        <f t="shared" si="0"/>
        <v>6.1538461538461542E-2</v>
      </c>
      <c r="G44" s="40"/>
      <c r="H44" s="40"/>
      <c r="I44" s="41"/>
    </row>
    <row r="45" spans="1:9" x14ac:dyDescent="0.2">
      <c r="A45" s="37" t="s">
        <v>393</v>
      </c>
      <c r="B45" s="38" t="s">
        <v>394</v>
      </c>
      <c r="C45" s="38">
        <v>3</v>
      </c>
      <c r="D45" s="38">
        <v>32</v>
      </c>
      <c r="E45" s="38" t="s">
        <v>8</v>
      </c>
      <c r="F45" s="39">
        <f t="shared" si="0"/>
        <v>9.375E-2</v>
      </c>
      <c r="G45" s="40"/>
      <c r="H45" s="40"/>
      <c r="I45" s="41"/>
    </row>
    <row r="46" spans="1:9" x14ac:dyDescent="0.2">
      <c r="A46" s="37" t="s">
        <v>393</v>
      </c>
      <c r="B46" s="38" t="s">
        <v>394</v>
      </c>
      <c r="C46" s="38">
        <v>27</v>
      </c>
      <c r="D46" s="38">
        <v>98</v>
      </c>
      <c r="E46" s="38" t="s">
        <v>8</v>
      </c>
      <c r="F46" s="39">
        <f t="shared" si="0"/>
        <v>0.27551020408163263</v>
      </c>
      <c r="G46" s="40"/>
      <c r="H46" s="40"/>
      <c r="I46" s="41"/>
    </row>
    <row r="47" spans="1:9" x14ac:dyDescent="0.2">
      <c r="A47" s="37" t="s">
        <v>393</v>
      </c>
      <c r="B47" s="38" t="s">
        <v>394</v>
      </c>
      <c r="C47" s="38">
        <v>30</v>
      </c>
      <c r="D47" s="38">
        <v>71</v>
      </c>
      <c r="E47" s="38" t="s">
        <v>8</v>
      </c>
      <c r="F47" s="39">
        <f t="shared" si="0"/>
        <v>0.42253521126760563</v>
      </c>
      <c r="G47" s="40"/>
      <c r="H47" s="40"/>
      <c r="I47" s="41"/>
    </row>
    <row r="48" spans="1:9" ht="17" thickBot="1" x14ac:dyDescent="0.25">
      <c r="A48" s="42" t="s">
        <v>393</v>
      </c>
      <c r="B48" s="43" t="s">
        <v>394</v>
      </c>
      <c r="C48" s="43">
        <v>18</v>
      </c>
      <c r="D48" s="43">
        <v>32</v>
      </c>
      <c r="E48" s="43" t="s">
        <v>8</v>
      </c>
      <c r="F48" s="44">
        <f t="shared" si="0"/>
        <v>0.5625</v>
      </c>
      <c r="G48" s="45"/>
      <c r="H48" s="45"/>
      <c r="I48" s="46"/>
    </row>
    <row r="49" spans="1:9" x14ac:dyDescent="0.2">
      <c r="A49" s="32" t="s">
        <v>395</v>
      </c>
      <c r="B49" s="33" t="s">
        <v>394</v>
      </c>
      <c r="C49" s="33">
        <v>1</v>
      </c>
      <c r="D49" s="33">
        <v>109</v>
      </c>
      <c r="E49" s="33" t="s">
        <v>8</v>
      </c>
      <c r="F49" s="34">
        <f t="shared" si="0"/>
        <v>9.1743119266055051E-3</v>
      </c>
      <c r="G49" s="35">
        <f>AVERAGE(F49:F52)</f>
        <v>1.8851596234584884E-2</v>
      </c>
      <c r="H49" s="35">
        <f>_xlfn.STDEV.S(F49:F52)</f>
        <v>2.2247004402342705E-2</v>
      </c>
      <c r="I49" s="36">
        <v>4</v>
      </c>
    </row>
    <row r="50" spans="1:9" x14ac:dyDescent="0.2">
      <c r="A50" s="37" t="s">
        <v>395</v>
      </c>
      <c r="B50" s="38" t="s">
        <v>394</v>
      </c>
      <c r="C50" s="38">
        <v>3</v>
      </c>
      <c r="D50" s="38">
        <v>59</v>
      </c>
      <c r="E50" s="38" t="s">
        <v>8</v>
      </c>
      <c r="F50" s="39">
        <f t="shared" si="0"/>
        <v>5.0847457627118647E-2</v>
      </c>
      <c r="G50" s="40"/>
      <c r="H50" s="40"/>
      <c r="I50" s="41"/>
    </row>
    <row r="51" spans="1:9" x14ac:dyDescent="0.2">
      <c r="A51" s="37" t="s">
        <v>395</v>
      </c>
      <c r="B51" s="38" t="s">
        <v>394</v>
      </c>
      <c r="C51" s="38">
        <v>1</v>
      </c>
      <c r="D51" s="38">
        <v>65</v>
      </c>
      <c r="E51" s="38" t="s">
        <v>8</v>
      </c>
      <c r="F51" s="39">
        <f t="shared" si="0"/>
        <v>1.5384615384615385E-2</v>
      </c>
      <c r="G51" s="40"/>
      <c r="H51" s="40"/>
      <c r="I51" s="41"/>
    </row>
    <row r="52" spans="1:9" ht="17" thickBot="1" x14ac:dyDescent="0.25">
      <c r="A52" s="42" t="s">
        <v>395</v>
      </c>
      <c r="B52" s="43" t="s">
        <v>394</v>
      </c>
      <c r="C52" s="43">
        <v>0</v>
      </c>
      <c r="D52" s="43">
        <v>32</v>
      </c>
      <c r="E52" s="43" t="s">
        <v>8</v>
      </c>
      <c r="F52" s="44">
        <f t="shared" si="0"/>
        <v>0</v>
      </c>
      <c r="G52" s="45"/>
      <c r="H52" s="45"/>
      <c r="I52" s="46"/>
    </row>
    <row r="53" spans="1:9" x14ac:dyDescent="0.2">
      <c r="A53" s="32" t="s">
        <v>397</v>
      </c>
      <c r="B53" s="33" t="s">
        <v>394</v>
      </c>
      <c r="C53" s="33">
        <v>79</v>
      </c>
      <c r="D53" s="33">
        <v>98</v>
      </c>
      <c r="E53" s="33" t="s">
        <v>8</v>
      </c>
      <c r="F53" s="34">
        <f t="shared" si="0"/>
        <v>0.80612244897959184</v>
      </c>
      <c r="G53" s="35">
        <f>AVERAGE(F53:F55)</f>
        <v>0.74200560505892499</v>
      </c>
      <c r="H53" s="35">
        <f>_xlfn.STDEV.S(F53:F55)</f>
        <v>5.9892430947675351E-2</v>
      </c>
      <c r="I53" s="36">
        <v>3</v>
      </c>
    </row>
    <row r="54" spans="1:9" x14ac:dyDescent="0.2">
      <c r="A54" s="37" t="s">
        <v>397</v>
      </c>
      <c r="B54" s="38" t="s">
        <v>394</v>
      </c>
      <c r="C54" s="38">
        <v>52</v>
      </c>
      <c r="D54" s="38">
        <v>71</v>
      </c>
      <c r="E54" s="38" t="s">
        <v>8</v>
      </c>
      <c r="F54" s="39">
        <f t="shared" si="0"/>
        <v>0.73239436619718312</v>
      </c>
      <c r="G54" s="40"/>
      <c r="H54" s="40"/>
      <c r="I54" s="41"/>
    </row>
    <row r="55" spans="1:9" ht="17" thickBot="1" x14ac:dyDescent="0.25">
      <c r="A55" s="42" t="s">
        <v>397</v>
      </c>
      <c r="B55" s="43" t="s">
        <v>394</v>
      </c>
      <c r="C55" s="43">
        <v>22</v>
      </c>
      <c r="D55" s="43">
        <v>32</v>
      </c>
      <c r="E55" s="43" t="s">
        <v>8</v>
      </c>
      <c r="F55" s="44">
        <f t="shared" si="0"/>
        <v>0.6875</v>
      </c>
      <c r="G55" s="45"/>
      <c r="H55" s="45"/>
      <c r="I55" s="46"/>
    </row>
    <row r="56" spans="1:9" x14ac:dyDescent="0.2">
      <c r="A56" s="32" t="s">
        <v>396</v>
      </c>
      <c r="B56" s="33" t="s">
        <v>394</v>
      </c>
      <c r="C56" s="33">
        <v>0</v>
      </c>
      <c r="D56" s="33">
        <v>43</v>
      </c>
      <c r="E56" s="33" t="s">
        <v>8</v>
      </c>
      <c r="F56" s="34">
        <f t="shared" si="0"/>
        <v>0</v>
      </c>
      <c r="G56" s="35">
        <f>AVERAGE(F56:F57)</f>
        <v>0</v>
      </c>
      <c r="H56" s="35">
        <f>_xlfn.STDEV.S(F56:F57)</f>
        <v>0</v>
      </c>
      <c r="I56" s="36">
        <v>2</v>
      </c>
    </row>
    <row r="57" spans="1:9" ht="17" thickBot="1" x14ac:dyDescent="0.25">
      <c r="A57" s="42" t="s">
        <v>396</v>
      </c>
      <c r="B57" s="43" t="s">
        <v>394</v>
      </c>
      <c r="C57" s="43">
        <v>0</v>
      </c>
      <c r="D57" s="43">
        <v>42</v>
      </c>
      <c r="E57" s="43" t="s">
        <v>8</v>
      </c>
      <c r="F57" s="44">
        <f t="shared" si="0"/>
        <v>0</v>
      </c>
      <c r="G57" s="45"/>
      <c r="H57" s="45"/>
      <c r="I57" s="46"/>
    </row>
    <row r="58" spans="1:9" x14ac:dyDescent="0.2">
      <c r="A58" s="32" t="s">
        <v>398</v>
      </c>
      <c r="B58" s="33" t="s">
        <v>394</v>
      </c>
      <c r="C58" s="33">
        <v>1</v>
      </c>
      <c r="D58" s="33">
        <v>43</v>
      </c>
      <c r="E58" s="33" t="s">
        <v>8</v>
      </c>
      <c r="F58" s="34">
        <f t="shared" si="0"/>
        <v>2.3255813953488372E-2</v>
      </c>
      <c r="G58" s="35">
        <f>AVERAGE(F58:F59)</f>
        <v>2.353266888150609E-2</v>
      </c>
      <c r="H58" s="35">
        <f>_xlfn.STDEV.S(F58:F59)</f>
        <v>3.9153199401248406E-4</v>
      </c>
      <c r="I58" s="36">
        <v>2</v>
      </c>
    </row>
    <row r="59" spans="1:9" ht="17" thickBot="1" x14ac:dyDescent="0.25">
      <c r="A59" s="42" t="s">
        <v>398</v>
      </c>
      <c r="B59" s="43" t="s">
        <v>394</v>
      </c>
      <c r="C59" s="43">
        <v>1</v>
      </c>
      <c r="D59" s="43">
        <v>42</v>
      </c>
      <c r="E59" s="43" t="s">
        <v>8</v>
      </c>
      <c r="F59" s="44">
        <f t="shared" si="0"/>
        <v>2.3809523809523808E-2</v>
      </c>
      <c r="G59" s="45"/>
      <c r="H59" s="45"/>
      <c r="I59" s="46"/>
    </row>
    <row r="60" spans="1:9" x14ac:dyDescent="0.2">
      <c r="A60" s="32" t="s">
        <v>399</v>
      </c>
      <c r="B60" s="33" t="s">
        <v>394</v>
      </c>
      <c r="C60" s="33">
        <v>30</v>
      </c>
      <c r="D60" s="33">
        <v>84</v>
      </c>
      <c r="E60" s="33" t="s">
        <v>8</v>
      </c>
      <c r="F60" s="34">
        <f t="shared" si="0"/>
        <v>0.35714285714285715</v>
      </c>
      <c r="G60" s="35">
        <f>AVERAGE(F60:F65)</f>
        <v>0.50105748610954504</v>
      </c>
      <c r="H60" s="35">
        <f>_xlfn.STDEV.S(F60:F65)</f>
        <v>0.12267275150807751</v>
      </c>
      <c r="I60" s="36">
        <v>6</v>
      </c>
    </row>
    <row r="61" spans="1:9" x14ac:dyDescent="0.2">
      <c r="A61" s="37" t="s">
        <v>399</v>
      </c>
      <c r="B61" s="38" t="s">
        <v>394</v>
      </c>
      <c r="C61" s="38">
        <v>36</v>
      </c>
      <c r="D61" s="38">
        <v>68</v>
      </c>
      <c r="E61" s="38" t="s">
        <v>8</v>
      </c>
      <c r="F61" s="39">
        <f t="shared" si="0"/>
        <v>0.52941176470588236</v>
      </c>
      <c r="G61" s="40"/>
      <c r="H61" s="40"/>
      <c r="I61" s="41"/>
    </row>
    <row r="62" spans="1:9" x14ac:dyDescent="0.2">
      <c r="A62" s="37" t="s">
        <v>399</v>
      </c>
      <c r="B62" s="38" t="s">
        <v>394</v>
      </c>
      <c r="C62" s="38">
        <v>41</v>
      </c>
      <c r="D62" s="38">
        <v>59</v>
      </c>
      <c r="E62" s="38" t="s">
        <v>8</v>
      </c>
      <c r="F62" s="39">
        <f t="shared" si="0"/>
        <v>0.69491525423728817</v>
      </c>
      <c r="G62" s="40"/>
      <c r="H62" s="40"/>
      <c r="I62" s="41"/>
    </row>
    <row r="63" spans="1:9" x14ac:dyDescent="0.2">
      <c r="A63" s="37" t="s">
        <v>399</v>
      </c>
      <c r="B63" s="38" t="s">
        <v>394</v>
      </c>
      <c r="C63" s="38">
        <v>38</v>
      </c>
      <c r="D63" s="38">
        <v>75</v>
      </c>
      <c r="E63" s="38" t="s">
        <v>8</v>
      </c>
      <c r="F63" s="39">
        <f t="shared" si="0"/>
        <v>0.50666666666666671</v>
      </c>
      <c r="G63" s="40"/>
      <c r="H63" s="40"/>
      <c r="I63" s="41"/>
    </row>
    <row r="64" spans="1:9" x14ac:dyDescent="0.2">
      <c r="A64" s="37" t="s">
        <v>399</v>
      </c>
      <c r="B64" s="38" t="s">
        <v>394</v>
      </c>
      <c r="C64" s="38">
        <v>30</v>
      </c>
      <c r="D64" s="38">
        <v>79</v>
      </c>
      <c r="E64" s="38" t="s">
        <v>8</v>
      </c>
      <c r="F64" s="39">
        <f t="shared" si="0"/>
        <v>0.379746835443038</v>
      </c>
      <c r="G64" s="40"/>
      <c r="H64" s="40"/>
      <c r="I64" s="41"/>
    </row>
    <row r="65" spans="1:9" ht="17" thickBot="1" x14ac:dyDescent="0.25">
      <c r="A65" s="42" t="s">
        <v>399</v>
      </c>
      <c r="B65" s="43" t="s">
        <v>394</v>
      </c>
      <c r="C65" s="43">
        <v>42</v>
      </c>
      <c r="D65" s="43">
        <v>78</v>
      </c>
      <c r="E65" s="43" t="s">
        <v>8</v>
      </c>
      <c r="F65" s="44">
        <f t="shared" si="0"/>
        <v>0.53846153846153844</v>
      </c>
      <c r="G65" s="45"/>
      <c r="H65" s="45"/>
      <c r="I65" s="46"/>
    </row>
    <row r="66" spans="1:9" x14ac:dyDescent="0.2">
      <c r="A66" s="32" t="s">
        <v>400</v>
      </c>
      <c r="B66" s="33" t="s">
        <v>394</v>
      </c>
      <c r="C66" s="33">
        <v>48</v>
      </c>
      <c r="D66" s="33">
        <v>84</v>
      </c>
      <c r="E66" s="33" t="s">
        <v>8</v>
      </c>
      <c r="F66" s="34">
        <f t="shared" si="0"/>
        <v>0.5714285714285714</v>
      </c>
      <c r="G66" s="35">
        <f>AVERAGE(F66:F71)</f>
        <v>0.50408002611537572</v>
      </c>
      <c r="H66" s="35">
        <f>_xlfn.STDEV.S(F66:F71)</f>
        <v>0.11070505141601544</v>
      </c>
      <c r="I66" s="36">
        <v>6</v>
      </c>
    </row>
    <row r="67" spans="1:9" x14ac:dyDescent="0.2">
      <c r="A67" s="37" t="s">
        <v>400</v>
      </c>
      <c r="B67" s="38" t="s">
        <v>394</v>
      </c>
      <c r="C67" s="38">
        <v>41</v>
      </c>
      <c r="D67" s="38">
        <v>68</v>
      </c>
      <c r="E67" s="38" t="s">
        <v>8</v>
      </c>
      <c r="F67" s="39">
        <f t="shared" si="0"/>
        <v>0.6029411764705882</v>
      </c>
      <c r="G67" s="40"/>
      <c r="H67" s="40"/>
      <c r="I67" s="41"/>
    </row>
    <row r="68" spans="1:9" x14ac:dyDescent="0.2">
      <c r="A68" s="37" t="s">
        <v>400</v>
      </c>
      <c r="B68" s="38" t="s">
        <v>394</v>
      </c>
      <c r="C68" s="38">
        <v>30</v>
      </c>
      <c r="D68" s="38">
        <v>59</v>
      </c>
      <c r="E68" s="38" t="s">
        <v>8</v>
      </c>
      <c r="F68" s="39">
        <f t="shared" si="0"/>
        <v>0.50847457627118642</v>
      </c>
      <c r="G68" s="40"/>
      <c r="H68" s="40"/>
      <c r="I68" s="41"/>
    </row>
    <row r="69" spans="1:9" x14ac:dyDescent="0.2">
      <c r="A69" s="37" t="s">
        <v>400</v>
      </c>
      <c r="B69" s="38" t="s">
        <v>394</v>
      </c>
      <c r="C69" s="38">
        <v>26</v>
      </c>
      <c r="D69" s="38">
        <v>75</v>
      </c>
      <c r="E69" s="38" t="s">
        <v>8</v>
      </c>
      <c r="F69" s="39">
        <f t="shared" ref="F69:F132" si="1">C69/D69</f>
        <v>0.34666666666666668</v>
      </c>
      <c r="G69" s="40"/>
      <c r="H69" s="40"/>
      <c r="I69" s="41"/>
    </row>
    <row r="70" spans="1:9" x14ac:dyDescent="0.2">
      <c r="A70" s="37" t="s">
        <v>400</v>
      </c>
      <c r="B70" s="38" t="s">
        <v>394</v>
      </c>
      <c r="C70" s="38">
        <v>31</v>
      </c>
      <c r="D70" s="38">
        <v>79</v>
      </c>
      <c r="E70" s="38" t="s">
        <v>8</v>
      </c>
      <c r="F70" s="39">
        <f t="shared" si="1"/>
        <v>0.39240506329113922</v>
      </c>
      <c r="G70" s="40"/>
      <c r="H70" s="40"/>
      <c r="I70" s="41"/>
    </row>
    <row r="71" spans="1:9" ht="17" thickBot="1" x14ac:dyDescent="0.25">
      <c r="A71" s="42" t="s">
        <v>400</v>
      </c>
      <c r="B71" s="43" t="s">
        <v>394</v>
      </c>
      <c r="C71" s="43">
        <v>47</v>
      </c>
      <c r="D71" s="43">
        <v>78</v>
      </c>
      <c r="E71" s="43" t="s">
        <v>8</v>
      </c>
      <c r="F71" s="44">
        <f t="shared" si="1"/>
        <v>0.60256410256410253</v>
      </c>
      <c r="G71" s="45"/>
      <c r="H71" s="45"/>
      <c r="I71" s="46"/>
    </row>
    <row r="72" spans="1:9" x14ac:dyDescent="0.2">
      <c r="A72" s="32" t="s">
        <v>401</v>
      </c>
      <c r="B72" s="33" t="s">
        <v>394</v>
      </c>
      <c r="C72" s="33">
        <v>0</v>
      </c>
      <c r="D72" s="33">
        <v>56</v>
      </c>
      <c r="E72" s="33" t="s">
        <v>8</v>
      </c>
      <c r="F72" s="34">
        <f t="shared" si="1"/>
        <v>0</v>
      </c>
      <c r="G72" s="35">
        <f>AVERAGE(F72:F75)</f>
        <v>0.3265561015561016</v>
      </c>
      <c r="H72" s="35">
        <f>_xlfn.STDEV.S(F72:F75)</f>
        <v>0.29606251189830962</v>
      </c>
      <c r="I72" s="36">
        <v>4</v>
      </c>
    </row>
    <row r="73" spans="1:9" x14ac:dyDescent="0.2">
      <c r="A73" s="37" t="s">
        <v>401</v>
      </c>
      <c r="B73" s="38" t="s">
        <v>394</v>
      </c>
      <c r="C73" s="38">
        <v>27</v>
      </c>
      <c r="D73" s="38">
        <v>55</v>
      </c>
      <c r="E73" s="38" t="s">
        <v>8</v>
      </c>
      <c r="F73" s="39">
        <f t="shared" si="1"/>
        <v>0.49090909090909091</v>
      </c>
      <c r="G73" s="40"/>
      <c r="H73" s="40"/>
      <c r="I73" s="41"/>
    </row>
    <row r="74" spans="1:9" x14ac:dyDescent="0.2">
      <c r="A74" s="37" t="s">
        <v>401</v>
      </c>
      <c r="B74" s="38" t="s">
        <v>394</v>
      </c>
      <c r="C74" s="38">
        <v>6</v>
      </c>
      <c r="D74" s="38">
        <v>36</v>
      </c>
      <c r="E74" s="38" t="s">
        <v>8</v>
      </c>
      <c r="F74" s="39">
        <f t="shared" si="1"/>
        <v>0.16666666666666666</v>
      </c>
      <c r="G74" s="40"/>
      <c r="H74" s="40"/>
      <c r="I74" s="41"/>
    </row>
    <row r="75" spans="1:9" ht="17" thickBot="1" x14ac:dyDescent="0.25">
      <c r="A75" s="42" t="s">
        <v>401</v>
      </c>
      <c r="B75" s="43" t="s">
        <v>394</v>
      </c>
      <c r="C75" s="43">
        <v>24</v>
      </c>
      <c r="D75" s="43">
        <v>37</v>
      </c>
      <c r="E75" s="43" t="s">
        <v>8</v>
      </c>
      <c r="F75" s="44">
        <f t="shared" si="1"/>
        <v>0.64864864864864868</v>
      </c>
      <c r="G75" s="45"/>
      <c r="H75" s="45"/>
      <c r="I75" s="46"/>
    </row>
    <row r="76" spans="1:9" x14ac:dyDescent="0.2">
      <c r="A76" s="32" t="s">
        <v>402</v>
      </c>
      <c r="B76" s="33" t="s">
        <v>394</v>
      </c>
      <c r="C76" s="33">
        <v>0</v>
      </c>
      <c r="D76" s="33">
        <v>56</v>
      </c>
      <c r="E76" s="33" t="s">
        <v>8</v>
      </c>
      <c r="F76" s="34">
        <f t="shared" si="1"/>
        <v>0</v>
      </c>
      <c r="G76" s="35">
        <f>AVERAGE(F76:F79)</f>
        <v>0</v>
      </c>
      <c r="H76" s="35">
        <f>_xlfn.STDEV.S(F76:F79)</f>
        <v>0</v>
      </c>
      <c r="I76" s="36">
        <v>4</v>
      </c>
    </row>
    <row r="77" spans="1:9" x14ac:dyDescent="0.2">
      <c r="A77" s="37" t="s">
        <v>402</v>
      </c>
      <c r="B77" s="38" t="s">
        <v>394</v>
      </c>
      <c r="C77" s="38">
        <v>0</v>
      </c>
      <c r="D77" s="38">
        <v>55</v>
      </c>
      <c r="E77" s="38" t="s">
        <v>8</v>
      </c>
      <c r="F77" s="39">
        <f t="shared" si="1"/>
        <v>0</v>
      </c>
      <c r="G77" s="40"/>
      <c r="H77" s="40"/>
      <c r="I77" s="41"/>
    </row>
    <row r="78" spans="1:9" x14ac:dyDescent="0.2">
      <c r="A78" s="37" t="s">
        <v>402</v>
      </c>
      <c r="B78" s="38" t="s">
        <v>394</v>
      </c>
      <c r="C78" s="38">
        <v>0</v>
      </c>
      <c r="D78" s="38">
        <v>36</v>
      </c>
      <c r="E78" s="38" t="s">
        <v>8</v>
      </c>
      <c r="F78" s="39">
        <f t="shared" si="1"/>
        <v>0</v>
      </c>
      <c r="G78" s="40"/>
      <c r="H78" s="40"/>
      <c r="I78" s="41"/>
    </row>
    <row r="79" spans="1:9" ht="17" thickBot="1" x14ac:dyDescent="0.25">
      <c r="A79" s="42" t="s">
        <v>402</v>
      </c>
      <c r="B79" s="43" t="s">
        <v>394</v>
      </c>
      <c r="C79" s="43">
        <v>0</v>
      </c>
      <c r="D79" s="43">
        <v>37</v>
      </c>
      <c r="E79" s="43" t="s">
        <v>8</v>
      </c>
      <c r="F79" s="44">
        <f t="shared" si="1"/>
        <v>0</v>
      </c>
      <c r="G79" s="45"/>
      <c r="H79" s="45"/>
      <c r="I79" s="46"/>
    </row>
    <row r="80" spans="1:9" x14ac:dyDescent="0.2">
      <c r="A80" s="32" t="s">
        <v>393</v>
      </c>
      <c r="B80" s="33" t="s">
        <v>394</v>
      </c>
      <c r="C80" s="33">
        <v>37</v>
      </c>
      <c r="D80" s="33">
        <v>443</v>
      </c>
      <c r="E80" s="33" t="s">
        <v>403</v>
      </c>
      <c r="F80" s="34">
        <f t="shared" si="1"/>
        <v>8.35214446952596E-2</v>
      </c>
      <c r="G80" s="35">
        <f>AVERAGE(F80:F82)</f>
        <v>6.9912175606568372E-2</v>
      </c>
      <c r="H80" s="35">
        <f>_xlfn.STDEV.S(F80:F82)</f>
        <v>2.2271199342945601E-2</v>
      </c>
      <c r="I80" s="36">
        <v>3</v>
      </c>
    </row>
    <row r="81" spans="1:9" x14ac:dyDescent="0.2">
      <c r="A81" s="37" t="s">
        <v>393</v>
      </c>
      <c r="B81" s="38" t="s">
        <v>394</v>
      </c>
      <c r="C81" s="38">
        <v>21</v>
      </c>
      <c r="D81" s="38">
        <v>475</v>
      </c>
      <c r="E81" s="38" t="s">
        <v>403</v>
      </c>
      <c r="F81" s="39">
        <f t="shared" si="1"/>
        <v>4.4210526315789471E-2</v>
      </c>
      <c r="G81" s="40"/>
      <c r="H81" s="40"/>
      <c r="I81" s="41"/>
    </row>
    <row r="82" spans="1:9" ht="17" thickBot="1" x14ac:dyDescent="0.25">
      <c r="A82" s="42" t="s">
        <v>393</v>
      </c>
      <c r="B82" s="43" t="s">
        <v>394</v>
      </c>
      <c r="C82" s="43">
        <v>36</v>
      </c>
      <c r="D82" s="43">
        <v>439</v>
      </c>
      <c r="E82" s="43" t="s">
        <v>403</v>
      </c>
      <c r="F82" s="44">
        <f t="shared" si="1"/>
        <v>8.2004555808656038E-2</v>
      </c>
      <c r="G82" s="45"/>
      <c r="H82" s="45"/>
      <c r="I82" s="46"/>
    </row>
    <row r="83" spans="1:9" x14ac:dyDescent="0.2">
      <c r="A83" s="32" t="s">
        <v>395</v>
      </c>
      <c r="B83" s="33" t="s">
        <v>394</v>
      </c>
      <c r="C83" s="33">
        <v>182</v>
      </c>
      <c r="D83" s="33">
        <v>443</v>
      </c>
      <c r="E83" s="33" t="s">
        <v>403</v>
      </c>
      <c r="F83" s="34">
        <f t="shared" si="1"/>
        <v>0.41083521444695259</v>
      </c>
      <c r="G83" s="35">
        <f>AVERAGE(F83:F85)</f>
        <v>0.42566984469096553</v>
      </c>
      <c r="H83" s="35">
        <f>_xlfn.STDEV.S(F83:F85)</f>
        <v>3.4645988850300818E-2</v>
      </c>
      <c r="I83" s="36">
        <v>3</v>
      </c>
    </row>
    <row r="84" spans="1:9" x14ac:dyDescent="0.2">
      <c r="A84" s="37" t="s">
        <v>395</v>
      </c>
      <c r="B84" s="38" t="s">
        <v>394</v>
      </c>
      <c r="C84" s="38">
        <v>221</v>
      </c>
      <c r="D84" s="38">
        <v>475</v>
      </c>
      <c r="E84" s="38" t="s">
        <v>403</v>
      </c>
      <c r="F84" s="39">
        <f t="shared" si="1"/>
        <v>0.46526315789473682</v>
      </c>
      <c r="G84" s="40"/>
      <c r="H84" s="40"/>
      <c r="I84" s="41"/>
    </row>
    <row r="85" spans="1:9" ht="17" thickBot="1" x14ac:dyDescent="0.25">
      <c r="A85" s="42" t="s">
        <v>395</v>
      </c>
      <c r="B85" s="43" t="s">
        <v>394</v>
      </c>
      <c r="C85" s="43">
        <v>176</v>
      </c>
      <c r="D85" s="43">
        <v>439</v>
      </c>
      <c r="E85" s="43" t="s">
        <v>403</v>
      </c>
      <c r="F85" s="44">
        <f t="shared" si="1"/>
        <v>0.40091116173120728</v>
      </c>
      <c r="G85" s="45"/>
      <c r="H85" s="45"/>
      <c r="I85" s="46"/>
    </row>
    <row r="86" spans="1:9" x14ac:dyDescent="0.2">
      <c r="A86" s="32" t="s">
        <v>396</v>
      </c>
      <c r="B86" s="33" t="s">
        <v>394</v>
      </c>
      <c r="C86" s="33">
        <v>0</v>
      </c>
      <c r="D86" s="33">
        <v>192</v>
      </c>
      <c r="E86" s="33" t="s">
        <v>403</v>
      </c>
      <c r="F86" s="34">
        <f t="shared" si="1"/>
        <v>0</v>
      </c>
      <c r="G86" s="35">
        <f>AVERAGE(F86:F88)</f>
        <v>0</v>
      </c>
      <c r="H86" s="35">
        <f>_xlfn.STDEV.S(F86:F88)</f>
        <v>0</v>
      </c>
      <c r="I86" s="36">
        <v>3</v>
      </c>
    </row>
    <row r="87" spans="1:9" x14ac:dyDescent="0.2">
      <c r="A87" s="37" t="s">
        <v>396</v>
      </c>
      <c r="B87" s="38" t="s">
        <v>394</v>
      </c>
      <c r="C87" s="38">
        <v>0</v>
      </c>
      <c r="D87" s="38">
        <v>227</v>
      </c>
      <c r="E87" s="38" t="s">
        <v>403</v>
      </c>
      <c r="F87" s="39">
        <f t="shared" si="1"/>
        <v>0</v>
      </c>
      <c r="G87" s="40"/>
      <c r="H87" s="40"/>
      <c r="I87" s="41"/>
    </row>
    <row r="88" spans="1:9" ht="17" thickBot="1" x14ac:dyDescent="0.25">
      <c r="A88" s="42" t="s">
        <v>396</v>
      </c>
      <c r="B88" s="43" t="s">
        <v>394</v>
      </c>
      <c r="C88" s="43">
        <v>0</v>
      </c>
      <c r="D88" s="43">
        <v>311</v>
      </c>
      <c r="E88" s="43" t="s">
        <v>403</v>
      </c>
      <c r="F88" s="44">
        <f t="shared" si="1"/>
        <v>0</v>
      </c>
      <c r="G88" s="45"/>
      <c r="H88" s="45"/>
      <c r="I88" s="46"/>
    </row>
    <row r="89" spans="1:9" x14ac:dyDescent="0.2">
      <c r="A89" s="32" t="s">
        <v>397</v>
      </c>
      <c r="B89" s="33" t="s">
        <v>394</v>
      </c>
      <c r="C89" s="33">
        <v>74</v>
      </c>
      <c r="D89" s="33">
        <v>192</v>
      </c>
      <c r="E89" s="33" t="s">
        <v>403</v>
      </c>
      <c r="F89" s="34">
        <f t="shared" si="1"/>
        <v>0.38541666666666669</v>
      </c>
      <c r="G89" s="35">
        <f>AVERAGE(F89:F90)</f>
        <v>0.45041758443465496</v>
      </c>
      <c r="H89" s="35">
        <f>_xlfn.STDEV.S(F89:F90)</f>
        <v>9.1925179474186838E-2</v>
      </c>
      <c r="I89" s="36">
        <v>2</v>
      </c>
    </row>
    <row r="90" spans="1:9" ht="17" thickBot="1" x14ac:dyDescent="0.25">
      <c r="A90" s="42" t="s">
        <v>397</v>
      </c>
      <c r="B90" s="43" t="s">
        <v>394</v>
      </c>
      <c r="C90" s="43">
        <v>117</v>
      </c>
      <c r="D90" s="43">
        <v>227</v>
      </c>
      <c r="E90" s="43" t="s">
        <v>403</v>
      </c>
      <c r="F90" s="44">
        <f t="shared" si="1"/>
        <v>0.51541850220264318</v>
      </c>
      <c r="G90" s="45"/>
      <c r="H90" s="45"/>
      <c r="I90" s="46"/>
    </row>
    <row r="91" spans="1:9" ht="17" thickBot="1" x14ac:dyDescent="0.25">
      <c r="A91" s="47" t="s">
        <v>398</v>
      </c>
      <c r="B91" s="48" t="s">
        <v>394</v>
      </c>
      <c r="C91" s="48">
        <v>0</v>
      </c>
      <c r="D91" s="48">
        <v>311</v>
      </c>
      <c r="E91" s="48" t="s">
        <v>403</v>
      </c>
      <c r="F91" s="49">
        <f t="shared" si="1"/>
        <v>0</v>
      </c>
      <c r="G91" s="50">
        <f>AVERAGE(F91)</f>
        <v>0</v>
      </c>
      <c r="H91" s="50"/>
      <c r="I91" s="51">
        <v>1</v>
      </c>
    </row>
    <row r="92" spans="1:9" x14ac:dyDescent="0.2">
      <c r="A92" s="32" t="s">
        <v>399</v>
      </c>
      <c r="B92" s="33" t="s">
        <v>394</v>
      </c>
      <c r="C92" s="33">
        <v>27</v>
      </c>
      <c r="D92" s="33">
        <v>422</v>
      </c>
      <c r="E92" s="33" t="s">
        <v>403</v>
      </c>
      <c r="F92" s="34">
        <f t="shared" si="1"/>
        <v>6.398104265402843E-2</v>
      </c>
      <c r="G92" s="35">
        <f>AVERAGE(F92:F94)</f>
        <v>5.854706580257496E-2</v>
      </c>
      <c r="H92" s="35">
        <f>_xlfn.STDEV.S(F92:F94)</f>
        <v>1.5097531812804257E-2</v>
      </c>
      <c r="I92" s="36">
        <v>3</v>
      </c>
    </row>
    <row r="93" spans="1:9" x14ac:dyDescent="0.2">
      <c r="A93" s="37" t="s">
        <v>399</v>
      </c>
      <c r="B93" s="38" t="s">
        <v>394</v>
      </c>
      <c r="C93" s="38">
        <v>24</v>
      </c>
      <c r="D93" s="38">
        <v>342</v>
      </c>
      <c r="E93" s="38" t="s">
        <v>403</v>
      </c>
      <c r="F93" s="39">
        <f t="shared" si="1"/>
        <v>7.0175438596491224E-2</v>
      </c>
      <c r="G93" s="40"/>
      <c r="H93" s="40"/>
      <c r="I93" s="41"/>
    </row>
    <row r="94" spans="1:9" ht="17" thickBot="1" x14ac:dyDescent="0.25">
      <c r="A94" s="42" t="s">
        <v>399</v>
      </c>
      <c r="B94" s="43" t="s">
        <v>394</v>
      </c>
      <c r="C94" s="43">
        <v>19</v>
      </c>
      <c r="D94" s="43">
        <v>458</v>
      </c>
      <c r="E94" s="43" t="s">
        <v>403</v>
      </c>
      <c r="F94" s="44">
        <f t="shared" si="1"/>
        <v>4.148471615720524E-2</v>
      </c>
      <c r="G94" s="45"/>
      <c r="H94" s="45"/>
      <c r="I94" s="46"/>
    </row>
    <row r="95" spans="1:9" x14ac:dyDescent="0.2">
      <c r="A95" s="32" t="s">
        <v>400</v>
      </c>
      <c r="B95" s="33" t="s">
        <v>394</v>
      </c>
      <c r="C95" s="33">
        <v>75</v>
      </c>
      <c r="D95" s="33">
        <v>422</v>
      </c>
      <c r="E95" s="33" t="s">
        <v>403</v>
      </c>
      <c r="F95" s="34">
        <f t="shared" si="1"/>
        <v>0.17772511848341233</v>
      </c>
      <c r="G95" s="35">
        <f>AVERAGE(F95:F97)</f>
        <v>0.21237380861523483</v>
      </c>
      <c r="H95" s="35">
        <f>_xlfn.STDEV.S(F95:F97)</f>
        <v>4.1003084640879352E-2</v>
      </c>
      <c r="I95" s="36">
        <v>3</v>
      </c>
    </row>
    <row r="96" spans="1:9" x14ac:dyDescent="0.2">
      <c r="A96" s="37" t="s">
        <v>400</v>
      </c>
      <c r="B96" s="38" t="s">
        <v>394</v>
      </c>
      <c r="C96" s="38">
        <v>69</v>
      </c>
      <c r="D96" s="38">
        <v>342</v>
      </c>
      <c r="E96" s="38" t="s">
        <v>403</v>
      </c>
      <c r="F96" s="39">
        <f t="shared" si="1"/>
        <v>0.20175438596491227</v>
      </c>
      <c r="G96" s="40"/>
      <c r="H96" s="40"/>
      <c r="I96" s="41"/>
    </row>
    <row r="97" spans="1:9" ht="17" thickBot="1" x14ac:dyDescent="0.25">
      <c r="A97" s="42" t="s">
        <v>400</v>
      </c>
      <c r="B97" s="43" t="s">
        <v>394</v>
      </c>
      <c r="C97" s="43">
        <v>118</v>
      </c>
      <c r="D97" s="43">
        <v>458</v>
      </c>
      <c r="E97" s="43" t="s">
        <v>403</v>
      </c>
      <c r="F97" s="44">
        <f t="shared" si="1"/>
        <v>0.2576419213973799</v>
      </c>
      <c r="G97" s="45"/>
      <c r="H97" s="45"/>
      <c r="I97" s="46"/>
    </row>
    <row r="98" spans="1:9" ht="17" thickBot="1" x14ac:dyDescent="0.25">
      <c r="A98" s="47" t="s">
        <v>401</v>
      </c>
      <c r="B98" s="48" t="s">
        <v>394</v>
      </c>
      <c r="C98" s="48">
        <v>16</v>
      </c>
      <c r="D98" s="48">
        <v>286</v>
      </c>
      <c r="E98" s="48" t="s">
        <v>403</v>
      </c>
      <c r="F98" s="49">
        <f t="shared" si="1"/>
        <v>5.5944055944055944E-2</v>
      </c>
      <c r="G98" s="50">
        <f>AVERAGE(F98)</f>
        <v>5.5944055944055944E-2</v>
      </c>
      <c r="H98" s="50"/>
      <c r="I98" s="51">
        <v>1</v>
      </c>
    </row>
    <row r="99" spans="1:9" ht="17" thickBot="1" x14ac:dyDescent="0.25">
      <c r="A99" s="47" t="s">
        <v>404</v>
      </c>
      <c r="B99" s="48" t="s">
        <v>394</v>
      </c>
      <c r="C99" s="48">
        <v>0</v>
      </c>
      <c r="D99" s="52">
        <v>286</v>
      </c>
      <c r="E99" s="48" t="s">
        <v>403</v>
      </c>
      <c r="F99" s="49">
        <f t="shared" si="1"/>
        <v>0</v>
      </c>
      <c r="G99" s="50">
        <f>AVERAGE(F99)</f>
        <v>0</v>
      </c>
      <c r="H99" s="50"/>
      <c r="I99" s="51">
        <v>1</v>
      </c>
    </row>
    <row r="100" spans="1:9" x14ac:dyDescent="0.2">
      <c r="A100" s="32" t="s">
        <v>393</v>
      </c>
      <c r="B100" s="33" t="s">
        <v>394</v>
      </c>
      <c r="C100" s="33">
        <v>2</v>
      </c>
      <c r="D100" s="33">
        <v>59</v>
      </c>
      <c r="E100" s="33" t="s">
        <v>405</v>
      </c>
      <c r="F100" s="34">
        <f t="shared" si="1"/>
        <v>3.3898305084745763E-2</v>
      </c>
      <c r="G100" s="35">
        <f>AVERAGE(F100:F110)</f>
        <v>1.9989876658999723E-2</v>
      </c>
      <c r="H100" s="35">
        <f>_xlfn.STDEV.S(F100:F110)</f>
        <v>4.1052649728879106E-2</v>
      </c>
      <c r="I100" s="36">
        <v>11</v>
      </c>
    </row>
    <row r="101" spans="1:9" x14ac:dyDescent="0.2">
      <c r="A101" s="37" t="s">
        <v>393</v>
      </c>
      <c r="B101" s="38" t="s">
        <v>394</v>
      </c>
      <c r="C101" s="38">
        <v>0</v>
      </c>
      <c r="D101" s="38">
        <v>45</v>
      </c>
      <c r="E101" s="38" t="s">
        <v>405</v>
      </c>
      <c r="F101" s="39">
        <f t="shared" si="1"/>
        <v>0</v>
      </c>
      <c r="G101" s="40"/>
      <c r="H101" s="40"/>
      <c r="I101" s="41"/>
    </row>
    <row r="102" spans="1:9" x14ac:dyDescent="0.2">
      <c r="A102" s="37" t="s">
        <v>393</v>
      </c>
      <c r="B102" s="38" t="s">
        <v>394</v>
      </c>
      <c r="C102" s="38">
        <v>2</v>
      </c>
      <c r="D102" s="38">
        <v>36</v>
      </c>
      <c r="E102" s="38" t="s">
        <v>405</v>
      </c>
      <c r="F102" s="39">
        <f t="shared" si="1"/>
        <v>5.5555555555555552E-2</v>
      </c>
      <c r="G102" s="40"/>
      <c r="H102" s="40"/>
      <c r="I102" s="41"/>
    </row>
    <row r="103" spans="1:9" x14ac:dyDescent="0.2">
      <c r="A103" s="37" t="s">
        <v>393</v>
      </c>
      <c r="B103" s="38" t="s">
        <v>394</v>
      </c>
      <c r="C103" s="38">
        <v>0</v>
      </c>
      <c r="D103" s="38">
        <v>42</v>
      </c>
      <c r="E103" s="38" t="s">
        <v>405</v>
      </c>
      <c r="F103" s="39">
        <f t="shared" si="1"/>
        <v>0</v>
      </c>
      <c r="G103" s="40"/>
      <c r="H103" s="40"/>
      <c r="I103" s="41"/>
    </row>
    <row r="104" spans="1:9" x14ac:dyDescent="0.2">
      <c r="A104" s="37" t="s">
        <v>393</v>
      </c>
      <c r="B104" s="38" t="s">
        <v>394</v>
      </c>
      <c r="C104" s="38">
        <v>0</v>
      </c>
      <c r="D104" s="38">
        <v>37</v>
      </c>
      <c r="E104" s="38" t="s">
        <v>405</v>
      </c>
      <c r="F104" s="39">
        <f t="shared" si="1"/>
        <v>0</v>
      </c>
      <c r="G104" s="40"/>
      <c r="H104" s="40"/>
      <c r="I104" s="41"/>
    </row>
    <row r="105" spans="1:9" x14ac:dyDescent="0.2">
      <c r="A105" s="37" t="s">
        <v>393</v>
      </c>
      <c r="B105" s="38" t="s">
        <v>394</v>
      </c>
      <c r="C105" s="38">
        <v>0</v>
      </c>
      <c r="D105" s="38">
        <v>38</v>
      </c>
      <c r="E105" s="38" t="s">
        <v>405</v>
      </c>
      <c r="F105" s="39">
        <f t="shared" si="1"/>
        <v>0</v>
      </c>
      <c r="G105" s="40"/>
      <c r="H105" s="40"/>
      <c r="I105" s="41"/>
    </row>
    <row r="106" spans="1:9" x14ac:dyDescent="0.2">
      <c r="A106" s="37" t="s">
        <v>393</v>
      </c>
      <c r="B106" s="38" t="s">
        <v>394</v>
      </c>
      <c r="C106" s="38">
        <v>3</v>
      </c>
      <c r="D106" s="38">
        <v>23</v>
      </c>
      <c r="E106" s="38" t="s">
        <v>405</v>
      </c>
      <c r="F106" s="39">
        <f t="shared" si="1"/>
        <v>0.13043478260869565</v>
      </c>
      <c r="G106" s="40"/>
      <c r="H106" s="40"/>
      <c r="I106" s="41"/>
    </row>
    <row r="107" spans="1:9" x14ac:dyDescent="0.2">
      <c r="A107" s="37" t="s">
        <v>393</v>
      </c>
      <c r="B107" s="38" t="s">
        <v>394</v>
      </c>
      <c r="C107" s="38">
        <v>0</v>
      </c>
      <c r="D107" s="38">
        <v>47</v>
      </c>
      <c r="E107" s="38" t="s">
        <v>405</v>
      </c>
      <c r="F107" s="39">
        <f t="shared" si="1"/>
        <v>0</v>
      </c>
      <c r="G107" s="40"/>
      <c r="H107" s="40"/>
      <c r="I107" s="41"/>
    </row>
    <row r="108" spans="1:9" x14ac:dyDescent="0.2">
      <c r="A108" s="37" t="s">
        <v>393</v>
      </c>
      <c r="B108" s="38" t="s">
        <v>394</v>
      </c>
      <c r="C108" s="38">
        <v>0</v>
      </c>
      <c r="D108" s="38">
        <v>36</v>
      </c>
      <c r="E108" s="38" t="s">
        <v>405</v>
      </c>
      <c r="F108" s="39">
        <f t="shared" si="1"/>
        <v>0</v>
      </c>
      <c r="G108" s="40"/>
      <c r="H108" s="40"/>
      <c r="I108" s="41"/>
    </row>
    <row r="109" spans="1:9" x14ac:dyDescent="0.2">
      <c r="A109" s="37" t="s">
        <v>393</v>
      </c>
      <c r="B109" s="38" t="s">
        <v>394</v>
      </c>
      <c r="C109" s="38">
        <v>0</v>
      </c>
      <c r="D109" s="38">
        <v>30</v>
      </c>
      <c r="E109" s="38" t="s">
        <v>405</v>
      </c>
      <c r="F109" s="39">
        <f t="shared" si="1"/>
        <v>0</v>
      </c>
      <c r="G109" s="40"/>
      <c r="H109" s="40"/>
      <c r="I109" s="41"/>
    </row>
    <row r="110" spans="1:9" ht="17" thickBot="1" x14ac:dyDescent="0.25">
      <c r="A110" s="42" t="s">
        <v>393</v>
      </c>
      <c r="B110" s="43" t="s">
        <v>394</v>
      </c>
      <c r="C110" s="43">
        <v>0</v>
      </c>
      <c r="D110" s="43">
        <v>43</v>
      </c>
      <c r="E110" s="43" t="s">
        <v>405</v>
      </c>
      <c r="F110" s="44">
        <f t="shared" si="1"/>
        <v>0</v>
      </c>
      <c r="G110" s="45"/>
      <c r="H110" s="45"/>
      <c r="I110" s="46"/>
    </row>
    <row r="111" spans="1:9" x14ac:dyDescent="0.2">
      <c r="A111" s="32" t="s">
        <v>395</v>
      </c>
      <c r="B111" s="33" t="s">
        <v>394</v>
      </c>
      <c r="C111" s="33">
        <v>46</v>
      </c>
      <c r="D111" s="33">
        <v>59</v>
      </c>
      <c r="E111" s="33" t="s">
        <v>405</v>
      </c>
      <c r="F111" s="34">
        <f t="shared" si="1"/>
        <v>0.77966101694915257</v>
      </c>
      <c r="G111" s="35">
        <f>AVERAGE(F111:F121)</f>
        <v>0.74916648962901344</v>
      </c>
      <c r="H111" s="35">
        <f>_xlfn.STDEV.S(F111:F121)</f>
        <v>0.11152131011063357</v>
      </c>
      <c r="I111" s="36">
        <v>11</v>
      </c>
    </row>
    <row r="112" spans="1:9" x14ac:dyDescent="0.2">
      <c r="A112" s="37" t="s">
        <v>395</v>
      </c>
      <c r="B112" s="38" t="s">
        <v>394</v>
      </c>
      <c r="C112" s="38">
        <v>31</v>
      </c>
      <c r="D112" s="38">
        <v>45</v>
      </c>
      <c r="E112" s="38" t="s">
        <v>405</v>
      </c>
      <c r="F112" s="39">
        <f t="shared" si="1"/>
        <v>0.68888888888888888</v>
      </c>
      <c r="G112" s="40"/>
      <c r="H112" s="40"/>
      <c r="I112" s="41"/>
    </row>
    <row r="113" spans="1:9" x14ac:dyDescent="0.2">
      <c r="A113" s="37" t="s">
        <v>395</v>
      </c>
      <c r="B113" s="38" t="s">
        <v>394</v>
      </c>
      <c r="C113" s="38">
        <v>28</v>
      </c>
      <c r="D113" s="38">
        <v>36</v>
      </c>
      <c r="E113" s="38" t="s">
        <v>405</v>
      </c>
      <c r="F113" s="39">
        <f t="shared" si="1"/>
        <v>0.77777777777777779</v>
      </c>
      <c r="G113" s="40"/>
      <c r="H113" s="40"/>
      <c r="I113" s="41"/>
    </row>
    <row r="114" spans="1:9" x14ac:dyDescent="0.2">
      <c r="A114" s="37" t="s">
        <v>395</v>
      </c>
      <c r="B114" s="38" t="s">
        <v>394</v>
      </c>
      <c r="C114" s="38">
        <v>25</v>
      </c>
      <c r="D114" s="38">
        <v>42</v>
      </c>
      <c r="E114" s="38" t="s">
        <v>405</v>
      </c>
      <c r="F114" s="39">
        <f t="shared" si="1"/>
        <v>0.59523809523809523</v>
      </c>
      <c r="G114" s="40"/>
      <c r="H114" s="40"/>
      <c r="I114" s="41"/>
    </row>
    <row r="115" spans="1:9" x14ac:dyDescent="0.2">
      <c r="A115" s="37" t="s">
        <v>395</v>
      </c>
      <c r="B115" s="38" t="s">
        <v>394</v>
      </c>
      <c r="C115" s="38">
        <v>28</v>
      </c>
      <c r="D115" s="38">
        <v>37</v>
      </c>
      <c r="E115" s="38" t="s">
        <v>405</v>
      </c>
      <c r="F115" s="39">
        <f t="shared" si="1"/>
        <v>0.7567567567567568</v>
      </c>
      <c r="G115" s="40"/>
      <c r="H115" s="40"/>
      <c r="I115" s="41"/>
    </row>
    <row r="116" spans="1:9" x14ac:dyDescent="0.2">
      <c r="A116" s="37" t="s">
        <v>395</v>
      </c>
      <c r="B116" s="38" t="s">
        <v>394</v>
      </c>
      <c r="C116" s="38">
        <v>38</v>
      </c>
      <c r="D116" s="38">
        <v>38</v>
      </c>
      <c r="E116" s="38" t="s">
        <v>405</v>
      </c>
      <c r="F116" s="39">
        <f t="shared" si="1"/>
        <v>1</v>
      </c>
      <c r="G116" s="40"/>
      <c r="H116" s="40"/>
      <c r="I116" s="41"/>
    </row>
    <row r="117" spans="1:9" x14ac:dyDescent="0.2">
      <c r="A117" s="37" t="s">
        <v>395</v>
      </c>
      <c r="B117" s="38" t="s">
        <v>394</v>
      </c>
      <c r="C117" s="38">
        <v>17</v>
      </c>
      <c r="D117" s="38">
        <v>23</v>
      </c>
      <c r="E117" s="38" t="s">
        <v>405</v>
      </c>
      <c r="F117" s="39">
        <f t="shared" si="1"/>
        <v>0.73913043478260865</v>
      </c>
      <c r="G117" s="40"/>
      <c r="H117" s="40"/>
      <c r="I117" s="41"/>
    </row>
    <row r="118" spans="1:9" x14ac:dyDescent="0.2">
      <c r="A118" s="37" t="s">
        <v>395</v>
      </c>
      <c r="B118" s="38" t="s">
        <v>394</v>
      </c>
      <c r="C118" s="38">
        <v>34</v>
      </c>
      <c r="D118" s="38">
        <v>47</v>
      </c>
      <c r="E118" s="38" t="s">
        <v>405</v>
      </c>
      <c r="F118" s="39">
        <f t="shared" si="1"/>
        <v>0.72340425531914898</v>
      </c>
      <c r="G118" s="40"/>
      <c r="H118" s="40"/>
      <c r="I118" s="41"/>
    </row>
    <row r="119" spans="1:9" x14ac:dyDescent="0.2">
      <c r="A119" s="37" t="s">
        <v>395</v>
      </c>
      <c r="B119" s="38" t="s">
        <v>394</v>
      </c>
      <c r="C119" s="38">
        <v>23</v>
      </c>
      <c r="D119" s="38">
        <v>36</v>
      </c>
      <c r="E119" s="38" t="s">
        <v>405</v>
      </c>
      <c r="F119" s="39">
        <f t="shared" si="1"/>
        <v>0.63888888888888884</v>
      </c>
      <c r="G119" s="40"/>
      <c r="H119" s="40"/>
      <c r="I119" s="41"/>
    </row>
    <row r="120" spans="1:9" x14ac:dyDescent="0.2">
      <c r="A120" s="37" t="s">
        <v>395</v>
      </c>
      <c r="B120" s="38" t="s">
        <v>394</v>
      </c>
      <c r="C120" s="38">
        <v>26</v>
      </c>
      <c r="D120" s="38">
        <v>30</v>
      </c>
      <c r="E120" s="38" t="s">
        <v>405</v>
      </c>
      <c r="F120" s="39">
        <f t="shared" si="1"/>
        <v>0.8666666666666667</v>
      </c>
      <c r="G120" s="40"/>
      <c r="H120" s="40"/>
      <c r="I120" s="41"/>
    </row>
    <row r="121" spans="1:9" ht="17" thickBot="1" x14ac:dyDescent="0.25">
      <c r="A121" s="42" t="s">
        <v>395</v>
      </c>
      <c r="B121" s="43" t="s">
        <v>394</v>
      </c>
      <c r="C121" s="43">
        <v>29</v>
      </c>
      <c r="D121" s="43">
        <v>43</v>
      </c>
      <c r="E121" s="43" t="s">
        <v>405</v>
      </c>
      <c r="F121" s="44">
        <f t="shared" si="1"/>
        <v>0.67441860465116277</v>
      </c>
      <c r="G121" s="45"/>
      <c r="H121" s="45"/>
      <c r="I121" s="46"/>
    </row>
    <row r="122" spans="1:9" x14ac:dyDescent="0.2">
      <c r="A122" s="32" t="s">
        <v>396</v>
      </c>
      <c r="B122" s="33" t="s">
        <v>394</v>
      </c>
      <c r="C122" s="33">
        <v>0</v>
      </c>
      <c r="D122" s="33">
        <v>21</v>
      </c>
      <c r="E122" s="33" t="s">
        <v>405</v>
      </c>
      <c r="F122" s="34">
        <f t="shared" si="1"/>
        <v>0</v>
      </c>
      <c r="G122" s="35">
        <f>AVERAGE(F122:F131)</f>
        <v>0</v>
      </c>
      <c r="H122" s="35">
        <f>_xlfn.STDEV.S(F122:F131)</f>
        <v>0</v>
      </c>
      <c r="I122" s="36">
        <v>10</v>
      </c>
    </row>
    <row r="123" spans="1:9" x14ac:dyDescent="0.2">
      <c r="A123" s="37" t="s">
        <v>396</v>
      </c>
      <c r="B123" s="38" t="s">
        <v>394</v>
      </c>
      <c r="C123" s="38">
        <v>0</v>
      </c>
      <c r="D123" s="38">
        <v>16</v>
      </c>
      <c r="E123" s="38" t="s">
        <v>405</v>
      </c>
      <c r="F123" s="39">
        <f t="shared" si="1"/>
        <v>0</v>
      </c>
      <c r="G123" s="40"/>
      <c r="H123" s="40"/>
      <c r="I123" s="41"/>
    </row>
    <row r="124" spans="1:9" x14ac:dyDescent="0.2">
      <c r="A124" s="37" t="s">
        <v>396</v>
      </c>
      <c r="B124" s="38" t="s">
        <v>394</v>
      </c>
      <c r="C124" s="38">
        <v>0</v>
      </c>
      <c r="D124" s="38">
        <v>119</v>
      </c>
      <c r="E124" s="38" t="s">
        <v>405</v>
      </c>
      <c r="F124" s="39">
        <f t="shared" si="1"/>
        <v>0</v>
      </c>
      <c r="G124" s="40"/>
      <c r="H124" s="40"/>
      <c r="I124" s="41"/>
    </row>
    <row r="125" spans="1:9" x14ac:dyDescent="0.2">
      <c r="A125" s="37" t="s">
        <v>396</v>
      </c>
      <c r="B125" s="38" t="s">
        <v>394</v>
      </c>
      <c r="C125" s="38">
        <v>0</v>
      </c>
      <c r="D125" s="38">
        <v>52</v>
      </c>
      <c r="E125" s="38" t="s">
        <v>405</v>
      </c>
      <c r="F125" s="39">
        <f t="shared" si="1"/>
        <v>0</v>
      </c>
      <c r="G125" s="40"/>
      <c r="H125" s="40"/>
      <c r="I125" s="41"/>
    </row>
    <row r="126" spans="1:9" x14ac:dyDescent="0.2">
      <c r="A126" s="37" t="s">
        <v>396</v>
      </c>
      <c r="B126" s="38" t="s">
        <v>394</v>
      </c>
      <c r="C126" s="38">
        <v>0</v>
      </c>
      <c r="D126" s="38">
        <v>34</v>
      </c>
      <c r="E126" s="38" t="s">
        <v>405</v>
      </c>
      <c r="F126" s="39">
        <f t="shared" si="1"/>
        <v>0</v>
      </c>
      <c r="G126" s="40"/>
      <c r="H126" s="40"/>
      <c r="I126" s="41"/>
    </row>
    <row r="127" spans="1:9" x14ac:dyDescent="0.2">
      <c r="A127" s="37" t="s">
        <v>396</v>
      </c>
      <c r="B127" s="38" t="s">
        <v>394</v>
      </c>
      <c r="C127" s="38">
        <v>0</v>
      </c>
      <c r="D127" s="38">
        <v>30</v>
      </c>
      <c r="E127" s="38" t="s">
        <v>405</v>
      </c>
      <c r="F127" s="39">
        <f t="shared" si="1"/>
        <v>0</v>
      </c>
      <c r="G127" s="40"/>
      <c r="H127" s="40"/>
      <c r="I127" s="41"/>
    </row>
    <row r="128" spans="1:9" x14ac:dyDescent="0.2">
      <c r="A128" s="37" t="s">
        <v>396</v>
      </c>
      <c r="B128" s="38" t="s">
        <v>394</v>
      </c>
      <c r="C128" s="38">
        <v>0</v>
      </c>
      <c r="D128" s="38">
        <v>61</v>
      </c>
      <c r="E128" s="38" t="s">
        <v>405</v>
      </c>
      <c r="F128" s="39">
        <f t="shared" si="1"/>
        <v>0</v>
      </c>
      <c r="G128" s="40"/>
      <c r="H128" s="40"/>
      <c r="I128" s="41"/>
    </row>
    <row r="129" spans="1:9" x14ac:dyDescent="0.2">
      <c r="A129" s="37" t="s">
        <v>396</v>
      </c>
      <c r="B129" s="38" t="s">
        <v>394</v>
      </c>
      <c r="C129" s="38">
        <v>0</v>
      </c>
      <c r="D129" s="38">
        <v>65</v>
      </c>
      <c r="E129" s="38" t="s">
        <v>405</v>
      </c>
      <c r="F129" s="39">
        <f t="shared" si="1"/>
        <v>0</v>
      </c>
      <c r="G129" s="40"/>
      <c r="H129" s="40"/>
      <c r="I129" s="41"/>
    </row>
    <row r="130" spans="1:9" x14ac:dyDescent="0.2">
      <c r="A130" s="37" t="s">
        <v>396</v>
      </c>
      <c r="B130" s="38" t="s">
        <v>394</v>
      </c>
      <c r="C130" s="38">
        <v>0</v>
      </c>
      <c r="D130" s="38">
        <v>82</v>
      </c>
      <c r="E130" s="38" t="s">
        <v>405</v>
      </c>
      <c r="F130" s="39">
        <f t="shared" si="1"/>
        <v>0</v>
      </c>
      <c r="G130" s="40"/>
      <c r="H130" s="40"/>
      <c r="I130" s="41"/>
    </row>
    <row r="131" spans="1:9" ht="17" thickBot="1" x14ac:dyDescent="0.25">
      <c r="A131" s="42" t="s">
        <v>396</v>
      </c>
      <c r="B131" s="43" t="s">
        <v>394</v>
      </c>
      <c r="C131" s="43">
        <v>0</v>
      </c>
      <c r="D131" s="43">
        <v>20</v>
      </c>
      <c r="E131" s="43" t="s">
        <v>405</v>
      </c>
      <c r="F131" s="44">
        <f t="shared" si="1"/>
        <v>0</v>
      </c>
      <c r="G131" s="45"/>
      <c r="H131" s="45"/>
      <c r="I131" s="46"/>
    </row>
    <row r="132" spans="1:9" x14ac:dyDescent="0.2">
      <c r="A132" s="32" t="s">
        <v>397</v>
      </c>
      <c r="B132" s="33" t="s">
        <v>394</v>
      </c>
      <c r="C132" s="33">
        <v>0</v>
      </c>
      <c r="D132" s="33">
        <v>21</v>
      </c>
      <c r="E132" s="33" t="s">
        <v>405</v>
      </c>
      <c r="F132" s="34">
        <f t="shared" si="1"/>
        <v>0</v>
      </c>
      <c r="G132" s="35">
        <f>AVERAGE(F132:F137)</f>
        <v>5.6022408963585435E-3</v>
      </c>
      <c r="H132" s="35">
        <f>_xlfn.STDEV.S(F132:F137)</f>
        <v>1.3722631612230691E-2</v>
      </c>
      <c r="I132" s="36">
        <v>6</v>
      </c>
    </row>
    <row r="133" spans="1:9" x14ac:dyDescent="0.2">
      <c r="A133" s="37" t="s">
        <v>397</v>
      </c>
      <c r="B133" s="38" t="s">
        <v>394</v>
      </c>
      <c r="C133" s="38">
        <v>0</v>
      </c>
      <c r="D133" s="38">
        <v>16</v>
      </c>
      <c r="E133" s="38" t="s">
        <v>405</v>
      </c>
      <c r="F133" s="39">
        <f t="shared" ref="F133:F196" si="2">C133/D133</f>
        <v>0</v>
      </c>
      <c r="G133" s="40"/>
      <c r="H133" s="40"/>
      <c r="I133" s="41"/>
    </row>
    <row r="134" spans="1:9" x14ac:dyDescent="0.2">
      <c r="A134" s="37" t="s">
        <v>397</v>
      </c>
      <c r="B134" s="38" t="s">
        <v>394</v>
      </c>
      <c r="C134" s="38">
        <v>4</v>
      </c>
      <c r="D134" s="38">
        <v>119</v>
      </c>
      <c r="E134" s="38" t="s">
        <v>405</v>
      </c>
      <c r="F134" s="39">
        <f t="shared" si="2"/>
        <v>3.3613445378151259E-2</v>
      </c>
      <c r="G134" s="40"/>
      <c r="H134" s="40"/>
      <c r="I134" s="41"/>
    </row>
    <row r="135" spans="1:9" x14ac:dyDescent="0.2">
      <c r="A135" s="37" t="s">
        <v>397</v>
      </c>
      <c r="B135" s="38" t="s">
        <v>394</v>
      </c>
      <c r="C135" s="38">
        <v>0</v>
      </c>
      <c r="D135" s="38">
        <v>52</v>
      </c>
      <c r="E135" s="38" t="s">
        <v>405</v>
      </c>
      <c r="F135" s="39">
        <f t="shared" si="2"/>
        <v>0</v>
      </c>
      <c r="G135" s="40"/>
      <c r="H135" s="40"/>
      <c r="I135" s="41"/>
    </row>
    <row r="136" spans="1:9" x14ac:dyDescent="0.2">
      <c r="A136" s="37" t="s">
        <v>397</v>
      </c>
      <c r="B136" s="38" t="s">
        <v>394</v>
      </c>
      <c r="C136" s="38">
        <v>0</v>
      </c>
      <c r="D136" s="38">
        <v>34</v>
      </c>
      <c r="E136" s="38" t="s">
        <v>405</v>
      </c>
      <c r="F136" s="39">
        <f t="shared" si="2"/>
        <v>0</v>
      </c>
      <c r="G136" s="40"/>
      <c r="H136" s="40"/>
      <c r="I136" s="41"/>
    </row>
    <row r="137" spans="1:9" ht="17" thickBot="1" x14ac:dyDescent="0.25">
      <c r="A137" s="42" t="s">
        <v>397</v>
      </c>
      <c r="B137" s="43" t="s">
        <v>394</v>
      </c>
      <c r="C137" s="43">
        <v>0</v>
      </c>
      <c r="D137" s="43">
        <v>30</v>
      </c>
      <c r="E137" s="43" t="s">
        <v>405</v>
      </c>
      <c r="F137" s="44">
        <f t="shared" si="2"/>
        <v>0</v>
      </c>
      <c r="G137" s="45"/>
      <c r="H137" s="45"/>
      <c r="I137" s="46"/>
    </row>
    <row r="138" spans="1:9" x14ac:dyDescent="0.2">
      <c r="A138" s="32" t="s">
        <v>398</v>
      </c>
      <c r="B138" s="33" t="s">
        <v>394</v>
      </c>
      <c r="C138" s="33">
        <v>4</v>
      </c>
      <c r="D138" s="33">
        <v>61</v>
      </c>
      <c r="E138" s="33" t="s">
        <v>405</v>
      </c>
      <c r="F138" s="34">
        <f t="shared" si="2"/>
        <v>6.5573770491803282E-2</v>
      </c>
      <c r="G138" s="35">
        <f>AVERAGE(F138:F141)</f>
        <v>0.19577899609387014</v>
      </c>
      <c r="H138" s="35">
        <f>_xlfn.STDEV.S(F138:F141)</f>
        <v>0.1169434667310872</v>
      </c>
      <c r="I138" s="36">
        <v>4</v>
      </c>
    </row>
    <row r="139" spans="1:9" x14ac:dyDescent="0.2">
      <c r="A139" s="37" t="s">
        <v>398</v>
      </c>
      <c r="B139" s="38" t="s">
        <v>394</v>
      </c>
      <c r="C139" s="38">
        <v>12</v>
      </c>
      <c r="D139" s="38">
        <v>65</v>
      </c>
      <c r="E139" s="38" t="s">
        <v>405</v>
      </c>
      <c r="F139" s="39">
        <f t="shared" si="2"/>
        <v>0.18461538461538463</v>
      </c>
      <c r="G139" s="40"/>
      <c r="H139" s="40"/>
      <c r="I139" s="41"/>
    </row>
    <row r="140" spans="1:9" x14ac:dyDescent="0.2">
      <c r="A140" s="37" t="s">
        <v>398</v>
      </c>
      <c r="B140" s="38" t="s">
        <v>394</v>
      </c>
      <c r="C140" s="38">
        <v>15</v>
      </c>
      <c r="D140" s="38">
        <v>82</v>
      </c>
      <c r="E140" s="38" t="s">
        <v>405</v>
      </c>
      <c r="F140" s="39">
        <f t="shared" si="2"/>
        <v>0.18292682926829268</v>
      </c>
      <c r="G140" s="40"/>
      <c r="H140" s="40"/>
      <c r="I140" s="41"/>
    </row>
    <row r="141" spans="1:9" ht="17" thickBot="1" x14ac:dyDescent="0.25">
      <c r="A141" s="42" t="s">
        <v>398</v>
      </c>
      <c r="B141" s="43" t="s">
        <v>394</v>
      </c>
      <c r="C141" s="43">
        <v>7</v>
      </c>
      <c r="D141" s="43">
        <v>20</v>
      </c>
      <c r="E141" s="43" t="s">
        <v>405</v>
      </c>
      <c r="F141" s="44">
        <f t="shared" si="2"/>
        <v>0.35</v>
      </c>
      <c r="G141" s="45"/>
      <c r="H141" s="45"/>
      <c r="I141" s="46"/>
    </row>
    <row r="142" spans="1:9" x14ac:dyDescent="0.2">
      <c r="A142" s="32" t="s">
        <v>399</v>
      </c>
      <c r="B142" s="33" t="s">
        <v>394</v>
      </c>
      <c r="C142" s="33">
        <v>0</v>
      </c>
      <c r="D142" s="33">
        <v>48</v>
      </c>
      <c r="E142" s="33" t="s">
        <v>405</v>
      </c>
      <c r="F142" s="34">
        <f t="shared" si="2"/>
        <v>0</v>
      </c>
      <c r="G142" s="35">
        <f>AVERAGE(F142:F143)</f>
        <v>0</v>
      </c>
      <c r="H142" s="35">
        <f>_xlfn.STDEV.S(F142:F143)</f>
        <v>0</v>
      </c>
      <c r="I142" s="36">
        <v>3</v>
      </c>
    </row>
    <row r="143" spans="1:9" x14ac:dyDescent="0.2">
      <c r="A143" s="37" t="s">
        <v>399</v>
      </c>
      <c r="B143" s="38" t="s">
        <v>394</v>
      </c>
      <c r="C143" s="38">
        <v>0</v>
      </c>
      <c r="D143" s="38">
        <v>66</v>
      </c>
      <c r="E143" s="38" t="s">
        <v>405</v>
      </c>
      <c r="F143" s="39">
        <f t="shared" si="2"/>
        <v>0</v>
      </c>
      <c r="G143" s="40"/>
      <c r="H143" s="40"/>
      <c r="I143" s="41"/>
    </row>
    <row r="144" spans="1:9" ht="17" thickBot="1" x14ac:dyDescent="0.25">
      <c r="A144" s="42" t="s">
        <v>399</v>
      </c>
      <c r="B144" s="43" t="s">
        <v>394</v>
      </c>
      <c r="C144" s="43">
        <v>0</v>
      </c>
      <c r="D144" s="43">
        <v>37</v>
      </c>
      <c r="E144" s="43" t="s">
        <v>405</v>
      </c>
      <c r="F144" s="44">
        <f t="shared" si="2"/>
        <v>0</v>
      </c>
      <c r="G144" s="45">
        <f>AVERAGE(F144:F145)</f>
        <v>0</v>
      </c>
      <c r="H144" s="45">
        <f>_xlfn.STDEV.S(F144:F145)</f>
        <v>0</v>
      </c>
      <c r="I144" s="46">
        <v>3</v>
      </c>
    </row>
    <row r="145" spans="1:9" x14ac:dyDescent="0.2">
      <c r="A145" s="32" t="s">
        <v>400</v>
      </c>
      <c r="B145" s="33" t="s">
        <v>394</v>
      </c>
      <c r="C145" s="33">
        <v>0</v>
      </c>
      <c r="D145" s="33">
        <v>48</v>
      </c>
      <c r="E145" s="33" t="s">
        <v>405</v>
      </c>
      <c r="F145" s="34">
        <f t="shared" si="2"/>
        <v>0</v>
      </c>
      <c r="G145" s="35"/>
      <c r="H145" s="35"/>
      <c r="I145" s="36"/>
    </row>
    <row r="146" spans="1:9" x14ac:dyDescent="0.2">
      <c r="A146" s="37" t="s">
        <v>400</v>
      </c>
      <c r="B146" s="38" t="s">
        <v>394</v>
      </c>
      <c r="C146" s="38">
        <v>0</v>
      </c>
      <c r="D146" s="38">
        <v>66</v>
      </c>
      <c r="E146" s="38" t="s">
        <v>405</v>
      </c>
      <c r="F146" s="39">
        <f t="shared" si="2"/>
        <v>0</v>
      </c>
      <c r="G146" s="40"/>
      <c r="H146" s="40"/>
      <c r="I146" s="41"/>
    </row>
    <row r="147" spans="1:9" ht="17" thickBot="1" x14ac:dyDescent="0.25">
      <c r="A147" s="42" t="s">
        <v>400</v>
      </c>
      <c r="B147" s="43" t="s">
        <v>394</v>
      </c>
      <c r="C147" s="43">
        <v>0</v>
      </c>
      <c r="D147" s="43">
        <v>37</v>
      </c>
      <c r="E147" s="43" t="s">
        <v>405</v>
      </c>
      <c r="F147" s="44">
        <f t="shared" si="2"/>
        <v>0</v>
      </c>
      <c r="G147" s="45"/>
      <c r="H147" s="45"/>
      <c r="I147" s="46"/>
    </row>
    <row r="148" spans="1:9" x14ac:dyDescent="0.2">
      <c r="A148" s="32" t="s">
        <v>401</v>
      </c>
      <c r="B148" s="33" t="s">
        <v>394</v>
      </c>
      <c r="C148" s="33">
        <v>0</v>
      </c>
      <c r="D148" s="33">
        <v>43</v>
      </c>
      <c r="E148" s="33" t="s">
        <v>405</v>
      </c>
      <c r="F148" s="34">
        <f t="shared" si="2"/>
        <v>0</v>
      </c>
      <c r="G148" s="35">
        <f>AVERAGE(F148:F149)</f>
        <v>0</v>
      </c>
      <c r="H148" s="35">
        <f>_xlfn.STDEV.S(F148:F149)</f>
        <v>0</v>
      </c>
      <c r="I148" s="36">
        <v>2</v>
      </c>
    </row>
    <row r="149" spans="1:9" ht="17" thickBot="1" x14ac:dyDescent="0.25">
      <c r="A149" s="42" t="s">
        <v>401</v>
      </c>
      <c r="B149" s="43" t="s">
        <v>394</v>
      </c>
      <c r="C149" s="43">
        <v>0</v>
      </c>
      <c r="D149" s="43">
        <v>53</v>
      </c>
      <c r="E149" s="43" t="s">
        <v>405</v>
      </c>
      <c r="F149" s="44">
        <f t="shared" si="2"/>
        <v>0</v>
      </c>
      <c r="G149" s="45"/>
      <c r="H149" s="45"/>
      <c r="I149" s="46"/>
    </row>
    <row r="150" spans="1:9" x14ac:dyDescent="0.2">
      <c r="A150" s="32" t="s">
        <v>404</v>
      </c>
      <c r="B150" s="33" t="s">
        <v>394</v>
      </c>
      <c r="C150" s="33">
        <v>0</v>
      </c>
      <c r="D150" s="33">
        <v>43</v>
      </c>
      <c r="E150" s="33" t="s">
        <v>405</v>
      </c>
      <c r="F150" s="34">
        <f t="shared" si="2"/>
        <v>0</v>
      </c>
      <c r="G150" s="35">
        <f>AVERAGE(F150:F151)</f>
        <v>0</v>
      </c>
      <c r="H150" s="35">
        <f>_xlfn.STDEV.S(F150:F151)</f>
        <v>0</v>
      </c>
      <c r="I150" s="36">
        <v>2</v>
      </c>
    </row>
    <row r="151" spans="1:9" ht="17" thickBot="1" x14ac:dyDescent="0.25">
      <c r="A151" s="42" t="s">
        <v>404</v>
      </c>
      <c r="B151" s="43" t="s">
        <v>394</v>
      </c>
      <c r="C151" s="43">
        <v>0</v>
      </c>
      <c r="D151" s="43">
        <v>53</v>
      </c>
      <c r="E151" s="43" t="s">
        <v>405</v>
      </c>
      <c r="F151" s="44">
        <f t="shared" si="2"/>
        <v>0</v>
      </c>
      <c r="G151" s="45"/>
      <c r="H151" s="45"/>
      <c r="I151" s="46"/>
    </row>
    <row r="152" spans="1:9" x14ac:dyDescent="0.2">
      <c r="A152" s="32" t="s">
        <v>393</v>
      </c>
      <c r="B152" s="33" t="s">
        <v>394</v>
      </c>
      <c r="C152" s="33">
        <v>1</v>
      </c>
      <c r="D152" s="33">
        <v>62</v>
      </c>
      <c r="E152" s="33" t="s">
        <v>10</v>
      </c>
      <c r="F152" s="34">
        <f t="shared" si="2"/>
        <v>1.6129032258064516E-2</v>
      </c>
      <c r="G152" s="35">
        <f>AVERAGE(F152:F156)</f>
        <v>3.9969396195202643E-2</v>
      </c>
      <c r="H152" s="35">
        <f>_xlfn.STDEV.S(F152:F156)</f>
        <v>3.0325374505161831E-2</v>
      </c>
      <c r="I152" s="36">
        <v>5</v>
      </c>
    </row>
    <row r="153" spans="1:9" x14ac:dyDescent="0.2">
      <c r="A153" s="37" t="s">
        <v>393</v>
      </c>
      <c r="B153" s="38" t="s">
        <v>394</v>
      </c>
      <c r="C153" s="38">
        <v>2</v>
      </c>
      <c r="D153" s="38">
        <v>80</v>
      </c>
      <c r="E153" s="38" t="s">
        <v>10</v>
      </c>
      <c r="F153" s="39">
        <f t="shared" si="2"/>
        <v>2.5000000000000001E-2</v>
      </c>
      <c r="G153" s="40"/>
      <c r="H153" s="40"/>
      <c r="I153" s="41"/>
    </row>
    <row r="154" spans="1:9" x14ac:dyDescent="0.2">
      <c r="A154" s="37" t="s">
        <v>393</v>
      </c>
      <c r="B154" s="38" t="s">
        <v>394</v>
      </c>
      <c r="C154" s="38">
        <v>2</v>
      </c>
      <c r="D154" s="38">
        <v>24</v>
      </c>
      <c r="E154" s="38" t="s">
        <v>10</v>
      </c>
      <c r="F154" s="39">
        <f t="shared" si="2"/>
        <v>8.3333333333333329E-2</v>
      </c>
      <c r="G154" s="40"/>
      <c r="H154" s="40"/>
      <c r="I154" s="41"/>
    </row>
    <row r="155" spans="1:9" x14ac:dyDescent="0.2">
      <c r="A155" s="37" t="s">
        <v>393</v>
      </c>
      <c r="B155" s="38" t="s">
        <v>394</v>
      </c>
      <c r="C155" s="38">
        <v>3</v>
      </c>
      <c r="D155" s="38">
        <v>50</v>
      </c>
      <c r="E155" s="38" t="s">
        <v>10</v>
      </c>
      <c r="F155" s="39">
        <f t="shared" si="2"/>
        <v>0.06</v>
      </c>
      <c r="G155" s="40"/>
      <c r="H155" s="40"/>
      <c r="I155" s="41"/>
    </row>
    <row r="156" spans="1:9" ht="17" thickBot="1" x14ac:dyDescent="0.25">
      <c r="A156" s="42" t="s">
        <v>393</v>
      </c>
      <c r="B156" s="43" t="s">
        <v>394</v>
      </c>
      <c r="C156" s="43">
        <v>1</v>
      </c>
      <c r="D156" s="43">
        <v>65</v>
      </c>
      <c r="E156" s="43" t="s">
        <v>10</v>
      </c>
      <c r="F156" s="44">
        <f t="shared" si="2"/>
        <v>1.5384615384615385E-2</v>
      </c>
      <c r="G156" s="45"/>
      <c r="H156" s="45"/>
      <c r="I156" s="46"/>
    </row>
    <row r="157" spans="1:9" x14ac:dyDescent="0.2">
      <c r="A157" s="32" t="s">
        <v>395</v>
      </c>
      <c r="B157" s="33" t="s">
        <v>394</v>
      </c>
      <c r="C157" s="33">
        <v>0</v>
      </c>
      <c r="D157" s="33">
        <v>62</v>
      </c>
      <c r="E157" s="33" t="s">
        <v>10</v>
      </c>
      <c r="F157" s="34">
        <f t="shared" si="2"/>
        <v>0</v>
      </c>
      <c r="G157" s="35">
        <f>AVERAGE(F157:F161)</f>
        <v>6.5000000000000006E-3</v>
      </c>
      <c r="H157" s="35">
        <f>_xlfn.STDEV.S(F157:F161)</f>
        <v>9.2870878105033566E-3</v>
      </c>
      <c r="I157" s="36">
        <v>5</v>
      </c>
    </row>
    <row r="158" spans="1:9" x14ac:dyDescent="0.2">
      <c r="A158" s="37" t="s">
        <v>395</v>
      </c>
      <c r="B158" s="38" t="s">
        <v>394</v>
      </c>
      <c r="C158" s="38">
        <v>1</v>
      </c>
      <c r="D158" s="38">
        <v>80</v>
      </c>
      <c r="E158" s="38" t="s">
        <v>10</v>
      </c>
      <c r="F158" s="39">
        <f t="shared" si="2"/>
        <v>1.2500000000000001E-2</v>
      </c>
      <c r="G158" s="40"/>
      <c r="H158" s="40"/>
      <c r="I158" s="41"/>
    </row>
    <row r="159" spans="1:9" x14ac:dyDescent="0.2">
      <c r="A159" s="37" t="s">
        <v>395</v>
      </c>
      <c r="B159" s="38" t="s">
        <v>394</v>
      </c>
      <c r="C159" s="38">
        <v>0</v>
      </c>
      <c r="D159" s="38">
        <v>24</v>
      </c>
      <c r="E159" s="38" t="s">
        <v>10</v>
      </c>
      <c r="F159" s="39">
        <f t="shared" si="2"/>
        <v>0</v>
      </c>
      <c r="G159" s="40"/>
      <c r="H159" s="40"/>
      <c r="I159" s="41"/>
    </row>
    <row r="160" spans="1:9" x14ac:dyDescent="0.2">
      <c r="A160" s="37" t="s">
        <v>395</v>
      </c>
      <c r="B160" s="38" t="s">
        <v>394</v>
      </c>
      <c r="C160" s="38">
        <v>1</v>
      </c>
      <c r="D160" s="38">
        <v>50</v>
      </c>
      <c r="E160" s="38" t="s">
        <v>10</v>
      </c>
      <c r="F160" s="39">
        <f t="shared" si="2"/>
        <v>0.02</v>
      </c>
      <c r="G160" s="40"/>
      <c r="H160" s="40"/>
      <c r="I160" s="41"/>
    </row>
    <row r="161" spans="1:9" ht="17" thickBot="1" x14ac:dyDescent="0.25">
      <c r="A161" s="42" t="s">
        <v>395</v>
      </c>
      <c r="B161" s="43" t="s">
        <v>394</v>
      </c>
      <c r="C161" s="43">
        <v>0</v>
      </c>
      <c r="D161" s="43">
        <v>65</v>
      </c>
      <c r="E161" s="43" t="s">
        <v>10</v>
      </c>
      <c r="F161" s="44">
        <f t="shared" si="2"/>
        <v>0</v>
      </c>
      <c r="G161" s="45"/>
      <c r="H161" s="45"/>
      <c r="I161" s="46"/>
    </row>
    <row r="162" spans="1:9" x14ac:dyDescent="0.2">
      <c r="A162" s="32" t="s">
        <v>396</v>
      </c>
      <c r="B162" s="33" t="s">
        <v>394</v>
      </c>
      <c r="C162" s="33">
        <v>0</v>
      </c>
      <c r="D162" s="33">
        <v>169</v>
      </c>
      <c r="E162" s="33" t="s">
        <v>10</v>
      </c>
      <c r="F162" s="34">
        <f t="shared" si="2"/>
        <v>0</v>
      </c>
      <c r="G162" s="35">
        <f>AVERAGE(F162:F171)</f>
        <v>0</v>
      </c>
      <c r="H162" s="35">
        <f>_xlfn.STDEV.S(F162:F171)</f>
        <v>0</v>
      </c>
      <c r="I162" s="36">
        <v>10</v>
      </c>
    </row>
    <row r="163" spans="1:9" x14ac:dyDescent="0.2">
      <c r="A163" s="37" t="s">
        <v>396</v>
      </c>
      <c r="B163" s="38" t="s">
        <v>394</v>
      </c>
      <c r="C163" s="38">
        <v>0</v>
      </c>
      <c r="D163" s="38">
        <v>324</v>
      </c>
      <c r="E163" s="38" t="s">
        <v>10</v>
      </c>
      <c r="F163" s="39">
        <f t="shared" si="2"/>
        <v>0</v>
      </c>
      <c r="G163" s="40"/>
      <c r="H163" s="40"/>
      <c r="I163" s="41"/>
    </row>
    <row r="164" spans="1:9" x14ac:dyDescent="0.2">
      <c r="A164" s="37" t="s">
        <v>396</v>
      </c>
      <c r="B164" s="38" t="s">
        <v>394</v>
      </c>
      <c r="C164" s="38">
        <v>0</v>
      </c>
      <c r="D164" s="38">
        <v>311</v>
      </c>
      <c r="E164" s="38" t="s">
        <v>10</v>
      </c>
      <c r="F164" s="39">
        <f t="shared" si="2"/>
        <v>0</v>
      </c>
      <c r="G164" s="40"/>
      <c r="H164" s="40"/>
      <c r="I164" s="41"/>
    </row>
    <row r="165" spans="1:9" x14ac:dyDescent="0.2">
      <c r="A165" s="37" t="s">
        <v>396</v>
      </c>
      <c r="B165" s="38" t="s">
        <v>394</v>
      </c>
      <c r="C165" s="38">
        <v>0</v>
      </c>
      <c r="D165" s="38">
        <v>472</v>
      </c>
      <c r="E165" s="38" t="s">
        <v>10</v>
      </c>
      <c r="F165" s="39">
        <f t="shared" si="2"/>
        <v>0</v>
      </c>
      <c r="G165" s="40"/>
      <c r="H165" s="40"/>
      <c r="I165" s="41"/>
    </row>
    <row r="166" spans="1:9" x14ac:dyDescent="0.2">
      <c r="A166" s="37" t="s">
        <v>396</v>
      </c>
      <c r="B166" s="38" t="s">
        <v>394</v>
      </c>
      <c r="C166" s="38">
        <v>0</v>
      </c>
      <c r="D166" s="38">
        <v>312</v>
      </c>
      <c r="E166" s="38" t="s">
        <v>10</v>
      </c>
      <c r="F166" s="39">
        <f t="shared" si="2"/>
        <v>0</v>
      </c>
      <c r="G166" s="40"/>
      <c r="H166" s="40"/>
      <c r="I166" s="41"/>
    </row>
    <row r="167" spans="1:9" x14ac:dyDescent="0.2">
      <c r="A167" s="37" t="s">
        <v>396</v>
      </c>
      <c r="B167" s="38" t="s">
        <v>394</v>
      </c>
      <c r="C167" s="38">
        <v>0</v>
      </c>
      <c r="D167" s="38">
        <v>156</v>
      </c>
      <c r="E167" s="38" t="s">
        <v>10</v>
      </c>
      <c r="F167" s="39">
        <f t="shared" si="2"/>
        <v>0</v>
      </c>
      <c r="G167" s="40"/>
      <c r="H167" s="40"/>
      <c r="I167" s="41"/>
    </row>
    <row r="168" spans="1:9" x14ac:dyDescent="0.2">
      <c r="A168" s="37" t="s">
        <v>396</v>
      </c>
      <c r="B168" s="38" t="s">
        <v>394</v>
      </c>
      <c r="C168" s="38">
        <v>0</v>
      </c>
      <c r="D168" s="38">
        <v>153</v>
      </c>
      <c r="E168" s="38" t="s">
        <v>10</v>
      </c>
      <c r="F168" s="39">
        <f t="shared" si="2"/>
        <v>0</v>
      </c>
      <c r="G168" s="40"/>
      <c r="H168" s="40"/>
      <c r="I168" s="41"/>
    </row>
    <row r="169" spans="1:9" x14ac:dyDescent="0.2">
      <c r="A169" s="37" t="s">
        <v>396</v>
      </c>
      <c r="B169" s="38" t="s">
        <v>394</v>
      </c>
      <c r="C169" s="38">
        <v>0</v>
      </c>
      <c r="D169" s="38">
        <v>132</v>
      </c>
      <c r="E169" s="38" t="s">
        <v>10</v>
      </c>
      <c r="F169" s="39">
        <f t="shared" si="2"/>
        <v>0</v>
      </c>
      <c r="G169" s="40"/>
      <c r="H169" s="40"/>
      <c r="I169" s="41"/>
    </row>
    <row r="170" spans="1:9" x14ac:dyDescent="0.2">
      <c r="A170" s="37" t="s">
        <v>396</v>
      </c>
      <c r="B170" s="38" t="s">
        <v>394</v>
      </c>
      <c r="C170" s="38">
        <v>0</v>
      </c>
      <c r="D170" s="38">
        <v>143</v>
      </c>
      <c r="E170" s="38" t="s">
        <v>10</v>
      </c>
      <c r="F170" s="39">
        <f t="shared" si="2"/>
        <v>0</v>
      </c>
      <c r="G170" s="40"/>
      <c r="H170" s="40"/>
      <c r="I170" s="41"/>
    </row>
    <row r="171" spans="1:9" ht="17" thickBot="1" x14ac:dyDescent="0.25">
      <c r="A171" s="42" t="s">
        <v>396</v>
      </c>
      <c r="B171" s="43" t="s">
        <v>394</v>
      </c>
      <c r="C171" s="43">
        <v>0</v>
      </c>
      <c r="D171" s="43">
        <v>167</v>
      </c>
      <c r="E171" s="43" t="s">
        <v>10</v>
      </c>
      <c r="F171" s="44">
        <f t="shared" si="2"/>
        <v>0</v>
      </c>
      <c r="G171" s="45"/>
      <c r="H171" s="45"/>
      <c r="I171" s="46"/>
    </row>
    <row r="172" spans="1:9" x14ac:dyDescent="0.2">
      <c r="A172" s="32" t="s">
        <v>397</v>
      </c>
      <c r="B172" s="33" t="s">
        <v>394</v>
      </c>
      <c r="C172" s="33">
        <v>52</v>
      </c>
      <c r="D172" s="33">
        <v>169</v>
      </c>
      <c r="E172" s="33" t="s">
        <v>10</v>
      </c>
      <c r="F172" s="34">
        <f t="shared" si="2"/>
        <v>0.30769230769230771</v>
      </c>
      <c r="G172" s="35">
        <f>AVERAGE(F172:F176)</f>
        <v>0.3219249535892586</v>
      </c>
      <c r="H172" s="35">
        <f>_xlfn.STDEV.S(F172:F176)</f>
        <v>4.3390077412593021E-2</v>
      </c>
      <c r="I172" s="36">
        <v>5</v>
      </c>
    </row>
    <row r="173" spans="1:9" x14ac:dyDescent="0.2">
      <c r="A173" s="37" t="s">
        <v>397</v>
      </c>
      <c r="B173" s="38" t="s">
        <v>394</v>
      </c>
      <c r="C173" s="38">
        <v>124</v>
      </c>
      <c r="D173" s="38">
        <v>324</v>
      </c>
      <c r="E173" s="38" t="s">
        <v>10</v>
      </c>
      <c r="F173" s="39">
        <f t="shared" si="2"/>
        <v>0.38271604938271603</v>
      </c>
      <c r="G173" s="40"/>
      <c r="H173" s="40"/>
      <c r="I173" s="41"/>
    </row>
    <row r="174" spans="1:9" x14ac:dyDescent="0.2">
      <c r="A174" s="37" t="s">
        <v>397</v>
      </c>
      <c r="B174" s="38" t="s">
        <v>394</v>
      </c>
      <c r="C174" s="38">
        <v>84</v>
      </c>
      <c r="D174" s="38">
        <v>311</v>
      </c>
      <c r="E174" s="38" t="s">
        <v>10</v>
      </c>
      <c r="F174" s="39">
        <f t="shared" si="2"/>
        <v>0.27009646302250806</v>
      </c>
      <c r="G174" s="40"/>
      <c r="H174" s="40"/>
      <c r="I174" s="41"/>
    </row>
    <row r="175" spans="1:9" x14ac:dyDescent="0.2">
      <c r="A175" s="37" t="s">
        <v>397</v>
      </c>
      <c r="B175" s="38" t="s">
        <v>394</v>
      </c>
      <c r="C175" s="38">
        <v>143</v>
      </c>
      <c r="D175" s="38">
        <v>472</v>
      </c>
      <c r="E175" s="38" t="s">
        <v>10</v>
      </c>
      <c r="F175" s="39">
        <f t="shared" si="2"/>
        <v>0.30296610169491528</v>
      </c>
      <c r="G175" s="40"/>
      <c r="H175" s="40"/>
      <c r="I175" s="41"/>
    </row>
    <row r="176" spans="1:9" ht="17" thickBot="1" x14ac:dyDescent="0.25">
      <c r="A176" s="42" t="s">
        <v>397</v>
      </c>
      <c r="B176" s="43" t="s">
        <v>394</v>
      </c>
      <c r="C176" s="43">
        <v>108</v>
      </c>
      <c r="D176" s="43">
        <v>312</v>
      </c>
      <c r="E176" s="43" t="s">
        <v>10</v>
      </c>
      <c r="F176" s="44">
        <f t="shared" si="2"/>
        <v>0.34615384615384615</v>
      </c>
      <c r="G176" s="45"/>
      <c r="H176" s="45"/>
      <c r="I176" s="46"/>
    </row>
    <row r="177" spans="1:9" x14ac:dyDescent="0.2">
      <c r="A177" s="32" t="s">
        <v>398</v>
      </c>
      <c r="B177" s="33" t="s">
        <v>394</v>
      </c>
      <c r="C177" s="33">
        <v>36</v>
      </c>
      <c r="D177" s="33">
        <v>156</v>
      </c>
      <c r="E177" s="33" t="s">
        <v>10</v>
      </c>
      <c r="F177" s="34">
        <f t="shared" si="2"/>
        <v>0.23076923076923078</v>
      </c>
      <c r="G177" s="35">
        <f>AVERAGE(F177:F181)</f>
        <v>0.19109508940435324</v>
      </c>
      <c r="H177" s="35">
        <f>_xlfn.STDEV.S(F177:F181)</f>
        <v>3.543424864447843E-2</v>
      </c>
      <c r="I177" s="36">
        <v>5</v>
      </c>
    </row>
    <row r="178" spans="1:9" x14ac:dyDescent="0.2">
      <c r="A178" s="37" t="s">
        <v>398</v>
      </c>
      <c r="B178" s="38" t="s">
        <v>394</v>
      </c>
      <c r="C178" s="38">
        <v>26</v>
      </c>
      <c r="D178" s="38">
        <v>153</v>
      </c>
      <c r="E178" s="38" t="s">
        <v>10</v>
      </c>
      <c r="F178" s="39">
        <f t="shared" si="2"/>
        <v>0.16993464052287582</v>
      </c>
      <c r="G178" s="40"/>
      <c r="H178" s="40"/>
      <c r="I178" s="41"/>
    </row>
    <row r="179" spans="1:9" x14ac:dyDescent="0.2">
      <c r="A179" s="37" t="s">
        <v>398</v>
      </c>
      <c r="B179" s="38" t="s">
        <v>394</v>
      </c>
      <c r="C179" s="38">
        <v>30</v>
      </c>
      <c r="D179" s="38">
        <v>132</v>
      </c>
      <c r="E179" s="38" t="s">
        <v>10</v>
      </c>
      <c r="F179" s="39">
        <f t="shared" si="2"/>
        <v>0.22727272727272727</v>
      </c>
      <c r="G179" s="40"/>
      <c r="H179" s="40"/>
      <c r="I179" s="41"/>
    </row>
    <row r="180" spans="1:9" x14ac:dyDescent="0.2">
      <c r="A180" s="37" t="s">
        <v>398</v>
      </c>
      <c r="B180" s="38" t="s">
        <v>394</v>
      </c>
      <c r="C180" s="38">
        <v>22</v>
      </c>
      <c r="D180" s="38">
        <v>143</v>
      </c>
      <c r="E180" s="38" t="s">
        <v>10</v>
      </c>
      <c r="F180" s="39">
        <f t="shared" si="2"/>
        <v>0.15384615384615385</v>
      </c>
      <c r="G180" s="40"/>
      <c r="H180" s="40"/>
      <c r="I180" s="41"/>
    </row>
    <row r="181" spans="1:9" ht="17" thickBot="1" x14ac:dyDescent="0.25">
      <c r="A181" s="42" t="s">
        <v>398</v>
      </c>
      <c r="B181" s="43" t="s">
        <v>394</v>
      </c>
      <c r="C181" s="43">
        <v>29</v>
      </c>
      <c r="D181" s="43">
        <v>167</v>
      </c>
      <c r="E181" s="43" t="s">
        <v>10</v>
      </c>
      <c r="F181" s="44">
        <f t="shared" si="2"/>
        <v>0.17365269461077845</v>
      </c>
      <c r="G181" s="45"/>
      <c r="H181" s="45"/>
      <c r="I181" s="46"/>
    </row>
    <row r="182" spans="1:9" x14ac:dyDescent="0.2">
      <c r="A182" s="32" t="s">
        <v>399</v>
      </c>
      <c r="B182" s="33" t="s">
        <v>394</v>
      </c>
      <c r="C182" s="33">
        <v>173</v>
      </c>
      <c r="D182" s="33">
        <v>247</v>
      </c>
      <c r="E182" s="33" t="s">
        <v>10</v>
      </c>
      <c r="F182" s="34">
        <f t="shared" si="2"/>
        <v>0.70040485829959509</v>
      </c>
      <c r="G182" s="35">
        <f>AVERAGE(F182:F186)</f>
        <v>0.80463808397595815</v>
      </c>
      <c r="H182" s="35">
        <f>_xlfn.STDEV.S(F182:F186)</f>
        <v>8.9875855278723368E-2</v>
      </c>
      <c r="I182" s="36">
        <v>5</v>
      </c>
    </row>
    <row r="183" spans="1:9" x14ac:dyDescent="0.2">
      <c r="A183" s="37" t="s">
        <v>399</v>
      </c>
      <c r="B183" s="38" t="s">
        <v>394</v>
      </c>
      <c r="C183" s="38">
        <v>223</v>
      </c>
      <c r="D183" s="38">
        <v>267</v>
      </c>
      <c r="E183" s="38" t="s">
        <v>10</v>
      </c>
      <c r="F183" s="39">
        <f t="shared" si="2"/>
        <v>0.83520599250936334</v>
      </c>
      <c r="G183" s="40"/>
      <c r="H183" s="40"/>
      <c r="I183" s="41"/>
    </row>
    <row r="184" spans="1:9" x14ac:dyDescent="0.2">
      <c r="A184" s="37" t="s">
        <v>399</v>
      </c>
      <c r="B184" s="38" t="s">
        <v>394</v>
      </c>
      <c r="C184" s="38">
        <v>185</v>
      </c>
      <c r="D184" s="38">
        <v>198</v>
      </c>
      <c r="E184" s="38" t="s">
        <v>10</v>
      </c>
      <c r="F184" s="39">
        <f t="shared" si="2"/>
        <v>0.93434343434343436</v>
      </c>
      <c r="G184" s="40"/>
      <c r="H184" s="40"/>
      <c r="I184" s="41"/>
    </row>
    <row r="185" spans="1:9" x14ac:dyDescent="0.2">
      <c r="A185" s="37" t="s">
        <v>399</v>
      </c>
      <c r="B185" s="38" t="s">
        <v>394</v>
      </c>
      <c r="C185" s="38">
        <v>212</v>
      </c>
      <c r="D185" s="38">
        <v>262</v>
      </c>
      <c r="E185" s="38" t="s">
        <v>10</v>
      </c>
      <c r="F185" s="39">
        <f t="shared" si="2"/>
        <v>0.80916030534351147</v>
      </c>
      <c r="G185" s="40"/>
      <c r="H185" s="40"/>
      <c r="I185" s="41"/>
    </row>
    <row r="186" spans="1:9" ht="17" thickBot="1" x14ac:dyDescent="0.25">
      <c r="A186" s="42" t="s">
        <v>399</v>
      </c>
      <c r="B186" s="43" t="s">
        <v>394</v>
      </c>
      <c r="C186" s="43">
        <v>157</v>
      </c>
      <c r="D186" s="43">
        <v>211</v>
      </c>
      <c r="E186" s="43" t="s">
        <v>10</v>
      </c>
      <c r="F186" s="44">
        <f t="shared" si="2"/>
        <v>0.74407582938388628</v>
      </c>
      <c r="G186" s="45"/>
      <c r="H186" s="45"/>
      <c r="I186" s="46"/>
    </row>
    <row r="187" spans="1:9" x14ac:dyDescent="0.2">
      <c r="A187" s="32" t="s">
        <v>400</v>
      </c>
      <c r="B187" s="33" t="s">
        <v>394</v>
      </c>
      <c r="C187" s="33">
        <v>82</v>
      </c>
      <c r="D187" s="33">
        <v>247</v>
      </c>
      <c r="E187" s="33" t="s">
        <v>10</v>
      </c>
      <c r="F187" s="34">
        <f t="shared" si="2"/>
        <v>0.33198380566801622</v>
      </c>
      <c r="G187" s="35">
        <f>AVERAGE(F187:F191)</f>
        <v>0.33804280673199699</v>
      </c>
      <c r="H187" s="35">
        <f>_xlfn.STDEV.S(F187:F191)</f>
        <v>5.6888498694858396E-2</v>
      </c>
      <c r="I187" s="36">
        <v>5</v>
      </c>
    </row>
    <row r="188" spans="1:9" x14ac:dyDescent="0.2">
      <c r="A188" s="37" t="s">
        <v>400</v>
      </c>
      <c r="B188" s="38" t="s">
        <v>394</v>
      </c>
      <c r="C188" s="38">
        <v>102</v>
      </c>
      <c r="D188" s="38">
        <v>267</v>
      </c>
      <c r="E188" s="38" t="s">
        <v>10</v>
      </c>
      <c r="F188" s="39">
        <f t="shared" si="2"/>
        <v>0.38202247191011235</v>
      </c>
      <c r="G188" s="40"/>
      <c r="H188" s="40"/>
      <c r="I188" s="41"/>
    </row>
    <row r="189" spans="1:9" x14ac:dyDescent="0.2">
      <c r="A189" s="37" t="s">
        <v>400</v>
      </c>
      <c r="B189" s="38" t="s">
        <v>394</v>
      </c>
      <c r="C189" s="38">
        <v>58</v>
      </c>
      <c r="D189" s="38">
        <v>198</v>
      </c>
      <c r="E189" s="38" t="s">
        <v>10</v>
      </c>
      <c r="F189" s="39">
        <f t="shared" si="2"/>
        <v>0.29292929292929293</v>
      </c>
      <c r="G189" s="40"/>
      <c r="H189" s="40"/>
      <c r="I189" s="41"/>
    </row>
    <row r="190" spans="1:9" x14ac:dyDescent="0.2">
      <c r="A190" s="37" t="s">
        <v>400</v>
      </c>
      <c r="B190" s="38" t="s">
        <v>394</v>
      </c>
      <c r="C190" s="38">
        <v>107</v>
      </c>
      <c r="D190" s="38">
        <v>262</v>
      </c>
      <c r="E190" s="38" t="s">
        <v>10</v>
      </c>
      <c r="F190" s="39">
        <f t="shared" si="2"/>
        <v>0.40839694656488551</v>
      </c>
      <c r="G190" s="40"/>
      <c r="H190" s="40"/>
      <c r="I190" s="41"/>
    </row>
    <row r="191" spans="1:9" ht="17" thickBot="1" x14ac:dyDescent="0.25">
      <c r="A191" s="42" t="s">
        <v>400</v>
      </c>
      <c r="B191" s="43" t="s">
        <v>394</v>
      </c>
      <c r="C191" s="43">
        <v>58</v>
      </c>
      <c r="D191" s="43">
        <v>211</v>
      </c>
      <c r="E191" s="43" t="s">
        <v>10</v>
      </c>
      <c r="F191" s="44">
        <f t="shared" si="2"/>
        <v>0.27488151658767773</v>
      </c>
      <c r="G191" s="45"/>
      <c r="H191" s="45"/>
      <c r="I191" s="46"/>
    </row>
    <row r="192" spans="1:9" x14ac:dyDescent="0.2">
      <c r="A192" s="32" t="s">
        <v>401</v>
      </c>
      <c r="B192" s="33" t="s">
        <v>394</v>
      </c>
      <c r="C192" s="33">
        <v>61</v>
      </c>
      <c r="D192" s="33">
        <v>91</v>
      </c>
      <c r="E192" s="33" t="s">
        <v>10</v>
      </c>
      <c r="F192" s="34">
        <f t="shared" si="2"/>
        <v>0.67032967032967028</v>
      </c>
      <c r="G192" s="35">
        <f>AVERAGE(F192:F196)</f>
        <v>0.68128976440537259</v>
      </c>
      <c r="H192" s="35">
        <f>_xlfn.STDEV.S(F192:F196)</f>
        <v>0.1442531766008823</v>
      </c>
      <c r="I192" s="36">
        <v>5</v>
      </c>
    </row>
    <row r="193" spans="1:9" x14ac:dyDescent="0.2">
      <c r="A193" s="37" t="s">
        <v>401</v>
      </c>
      <c r="B193" s="38" t="s">
        <v>394</v>
      </c>
      <c r="C193" s="38">
        <v>35</v>
      </c>
      <c r="D193" s="38">
        <v>57</v>
      </c>
      <c r="E193" s="38" t="s">
        <v>10</v>
      </c>
      <c r="F193" s="39">
        <f t="shared" si="2"/>
        <v>0.61403508771929827</v>
      </c>
      <c r="G193" s="40"/>
      <c r="H193" s="40"/>
      <c r="I193" s="41"/>
    </row>
    <row r="194" spans="1:9" x14ac:dyDescent="0.2">
      <c r="A194" s="37" t="s">
        <v>401</v>
      </c>
      <c r="B194" s="38" t="s">
        <v>394</v>
      </c>
      <c r="C194" s="38">
        <v>26</v>
      </c>
      <c r="D194" s="38">
        <v>54</v>
      </c>
      <c r="E194" s="38" t="s">
        <v>10</v>
      </c>
      <c r="F194" s="39">
        <f t="shared" si="2"/>
        <v>0.48148148148148145</v>
      </c>
      <c r="G194" s="40"/>
      <c r="H194" s="40"/>
      <c r="I194" s="41"/>
    </row>
    <row r="195" spans="1:9" x14ac:dyDescent="0.2">
      <c r="A195" s="37" t="s">
        <v>401</v>
      </c>
      <c r="B195" s="38" t="s">
        <v>394</v>
      </c>
      <c r="C195" s="38">
        <v>134</v>
      </c>
      <c r="D195" s="38">
        <v>164</v>
      </c>
      <c r="E195" s="38" t="s">
        <v>10</v>
      </c>
      <c r="F195" s="39">
        <f t="shared" si="2"/>
        <v>0.81707317073170727</v>
      </c>
      <c r="G195" s="40"/>
      <c r="H195" s="40"/>
      <c r="I195" s="41"/>
    </row>
    <row r="196" spans="1:9" ht="17" thickBot="1" x14ac:dyDescent="0.25">
      <c r="A196" s="42" t="s">
        <v>401</v>
      </c>
      <c r="B196" s="43" t="s">
        <v>394</v>
      </c>
      <c r="C196" s="43">
        <v>448</v>
      </c>
      <c r="D196" s="43">
        <v>544</v>
      </c>
      <c r="E196" s="43" t="s">
        <v>10</v>
      </c>
      <c r="F196" s="44">
        <f t="shared" si="2"/>
        <v>0.82352941176470584</v>
      </c>
      <c r="G196" s="45"/>
      <c r="H196" s="45"/>
      <c r="I196" s="46"/>
    </row>
    <row r="197" spans="1:9" x14ac:dyDescent="0.2">
      <c r="A197" s="32" t="s">
        <v>402</v>
      </c>
      <c r="B197" s="33" t="s">
        <v>394</v>
      </c>
      <c r="C197" s="33">
        <v>0</v>
      </c>
      <c r="D197" s="33">
        <v>91</v>
      </c>
      <c r="E197" s="33" t="s">
        <v>10</v>
      </c>
      <c r="F197" s="34">
        <f t="shared" ref="F197:F260" si="3">C197/D197</f>
        <v>0</v>
      </c>
      <c r="G197" s="35">
        <f>AVERAGE(F197:F201)</f>
        <v>0</v>
      </c>
      <c r="H197" s="35">
        <f>_xlfn.STDEV.S(F197:F201)</f>
        <v>0</v>
      </c>
      <c r="I197" s="36">
        <v>5</v>
      </c>
    </row>
    <row r="198" spans="1:9" x14ac:dyDescent="0.2">
      <c r="A198" s="37" t="s">
        <v>402</v>
      </c>
      <c r="B198" s="38" t="s">
        <v>394</v>
      </c>
      <c r="C198" s="38">
        <v>0</v>
      </c>
      <c r="D198" s="38">
        <v>57</v>
      </c>
      <c r="E198" s="38" t="s">
        <v>10</v>
      </c>
      <c r="F198" s="39">
        <f t="shared" si="3"/>
        <v>0</v>
      </c>
      <c r="G198" s="40"/>
      <c r="H198" s="40"/>
      <c r="I198" s="41"/>
    </row>
    <row r="199" spans="1:9" x14ac:dyDescent="0.2">
      <c r="A199" s="37" t="s">
        <v>402</v>
      </c>
      <c r="B199" s="38" t="s">
        <v>394</v>
      </c>
      <c r="C199" s="38">
        <v>0</v>
      </c>
      <c r="D199" s="38">
        <v>54</v>
      </c>
      <c r="E199" s="38" t="s">
        <v>10</v>
      </c>
      <c r="F199" s="39">
        <f t="shared" si="3"/>
        <v>0</v>
      </c>
      <c r="G199" s="40"/>
      <c r="H199" s="40"/>
      <c r="I199" s="41"/>
    </row>
    <row r="200" spans="1:9" x14ac:dyDescent="0.2">
      <c r="A200" s="37" t="s">
        <v>402</v>
      </c>
      <c r="B200" s="38" t="s">
        <v>394</v>
      </c>
      <c r="C200" s="38">
        <v>0</v>
      </c>
      <c r="D200" s="38">
        <v>164</v>
      </c>
      <c r="E200" s="38" t="s">
        <v>10</v>
      </c>
      <c r="F200" s="39">
        <f t="shared" si="3"/>
        <v>0</v>
      </c>
      <c r="G200" s="40"/>
      <c r="H200" s="40"/>
      <c r="I200" s="41"/>
    </row>
    <row r="201" spans="1:9" ht="17" thickBot="1" x14ac:dyDescent="0.25">
      <c r="A201" s="42" t="s">
        <v>402</v>
      </c>
      <c r="B201" s="43" t="s">
        <v>394</v>
      </c>
      <c r="C201" s="43">
        <v>0</v>
      </c>
      <c r="D201" s="43">
        <v>544</v>
      </c>
      <c r="E201" s="43" t="s">
        <v>10</v>
      </c>
      <c r="F201" s="44">
        <f t="shared" si="3"/>
        <v>0</v>
      </c>
      <c r="G201" s="45"/>
      <c r="H201" s="45"/>
      <c r="I201" s="46"/>
    </row>
    <row r="202" spans="1:9" x14ac:dyDescent="0.2">
      <c r="A202" s="32" t="s">
        <v>393</v>
      </c>
      <c r="B202" s="33" t="s">
        <v>394</v>
      </c>
      <c r="C202" s="33">
        <v>0</v>
      </c>
      <c r="D202" s="33">
        <v>12</v>
      </c>
      <c r="E202" s="33" t="s">
        <v>406</v>
      </c>
      <c r="F202" s="34">
        <f t="shared" si="3"/>
        <v>0</v>
      </c>
      <c r="G202" s="35">
        <f>AVERAGE(F202:F203)</f>
        <v>0</v>
      </c>
      <c r="H202" s="35">
        <f>_xlfn.STDEV.S(F202:F203)</f>
        <v>0</v>
      </c>
      <c r="I202" s="36">
        <v>2</v>
      </c>
    </row>
    <row r="203" spans="1:9" ht="17" thickBot="1" x14ac:dyDescent="0.25">
      <c r="A203" s="42" t="s">
        <v>393</v>
      </c>
      <c r="B203" s="43" t="s">
        <v>394</v>
      </c>
      <c r="C203" s="43">
        <v>0</v>
      </c>
      <c r="D203" s="43">
        <v>18</v>
      </c>
      <c r="E203" s="43" t="s">
        <v>406</v>
      </c>
      <c r="F203" s="44">
        <f t="shared" si="3"/>
        <v>0</v>
      </c>
      <c r="G203" s="45"/>
      <c r="H203" s="45"/>
      <c r="I203" s="46"/>
    </row>
    <row r="204" spans="1:9" x14ac:dyDescent="0.2">
      <c r="A204" s="32" t="s">
        <v>395</v>
      </c>
      <c r="B204" s="33" t="s">
        <v>394</v>
      </c>
      <c r="C204" s="33">
        <v>6</v>
      </c>
      <c r="D204" s="33">
        <v>12</v>
      </c>
      <c r="E204" s="33" t="s">
        <v>406</v>
      </c>
      <c r="F204" s="34">
        <f t="shared" si="3"/>
        <v>0.5</v>
      </c>
      <c r="G204" s="35">
        <f>AVERAGE(F204:F205)</f>
        <v>0.27777777777777779</v>
      </c>
      <c r="H204" s="35">
        <f>_xlfn.STDEV.S(F204:F205)</f>
        <v>0.31426968052735443</v>
      </c>
      <c r="I204" s="36">
        <v>2</v>
      </c>
    </row>
    <row r="205" spans="1:9" ht="17" thickBot="1" x14ac:dyDescent="0.25">
      <c r="A205" s="42" t="s">
        <v>395</v>
      </c>
      <c r="B205" s="43" t="s">
        <v>394</v>
      </c>
      <c r="C205" s="43">
        <v>1</v>
      </c>
      <c r="D205" s="43">
        <v>18</v>
      </c>
      <c r="E205" s="43" t="s">
        <v>406</v>
      </c>
      <c r="F205" s="44">
        <f t="shared" si="3"/>
        <v>5.5555555555555552E-2</v>
      </c>
      <c r="G205" s="45"/>
      <c r="H205" s="45"/>
      <c r="I205" s="46"/>
    </row>
    <row r="206" spans="1:9" x14ac:dyDescent="0.2">
      <c r="A206" s="32" t="s">
        <v>399</v>
      </c>
      <c r="B206" s="33" t="s">
        <v>394</v>
      </c>
      <c r="C206" s="33">
        <v>3</v>
      </c>
      <c r="D206" s="33">
        <v>5</v>
      </c>
      <c r="E206" s="33" t="s">
        <v>406</v>
      </c>
      <c r="F206" s="34">
        <f t="shared" si="3"/>
        <v>0.6</v>
      </c>
      <c r="G206" s="35">
        <f>AVERAGE(F206:F209)</f>
        <v>0.32995689655172411</v>
      </c>
      <c r="H206" s="35">
        <f>_xlfn.STDEV.S(F206:F209)</f>
        <v>0.24768585606307433</v>
      </c>
      <c r="I206" s="36">
        <v>4</v>
      </c>
    </row>
    <row r="207" spans="1:9" x14ac:dyDescent="0.2">
      <c r="A207" s="37" t="s">
        <v>399</v>
      </c>
      <c r="B207" s="38" t="s">
        <v>394</v>
      </c>
      <c r="C207" s="38">
        <v>0</v>
      </c>
      <c r="D207" s="38">
        <v>12</v>
      </c>
      <c r="E207" s="38" t="s">
        <v>406</v>
      </c>
      <c r="F207" s="39">
        <f t="shared" si="3"/>
        <v>0</v>
      </c>
      <c r="G207" s="40"/>
      <c r="H207" s="40"/>
      <c r="I207" s="41"/>
    </row>
    <row r="208" spans="1:9" x14ac:dyDescent="0.2">
      <c r="A208" s="37" t="s">
        <v>399</v>
      </c>
      <c r="B208" s="38" t="s">
        <v>394</v>
      </c>
      <c r="C208" s="38">
        <v>3</v>
      </c>
      <c r="D208" s="38">
        <v>8</v>
      </c>
      <c r="E208" s="38" t="s">
        <v>406</v>
      </c>
      <c r="F208" s="39">
        <f t="shared" si="3"/>
        <v>0.375</v>
      </c>
      <c r="G208" s="40"/>
      <c r="H208" s="40"/>
      <c r="I208" s="41"/>
    </row>
    <row r="209" spans="1:9" ht="17" thickBot="1" x14ac:dyDescent="0.25">
      <c r="A209" s="42" t="s">
        <v>399</v>
      </c>
      <c r="B209" s="43" t="s">
        <v>394</v>
      </c>
      <c r="C209" s="43">
        <v>10</v>
      </c>
      <c r="D209" s="43">
        <v>29</v>
      </c>
      <c r="E209" s="43" t="s">
        <v>406</v>
      </c>
      <c r="F209" s="44">
        <f t="shared" si="3"/>
        <v>0.34482758620689657</v>
      </c>
      <c r="G209" s="45"/>
      <c r="H209" s="45"/>
      <c r="I209" s="46"/>
    </row>
    <row r="210" spans="1:9" x14ac:dyDescent="0.2">
      <c r="A210" s="32" t="s">
        <v>400</v>
      </c>
      <c r="B210" s="33" t="s">
        <v>394</v>
      </c>
      <c r="C210" s="33">
        <v>1</v>
      </c>
      <c r="D210" s="33">
        <v>5</v>
      </c>
      <c r="E210" s="33" t="s">
        <v>406</v>
      </c>
      <c r="F210" s="34">
        <f t="shared" si="3"/>
        <v>0.2</v>
      </c>
      <c r="G210" s="35">
        <f>AVERAGE(F210:F213)</f>
        <v>0.15739942528735634</v>
      </c>
      <c r="H210" s="35">
        <f>_xlfn.STDEV.S(F210:F213)</f>
        <v>3.3313819595384375E-2</v>
      </c>
      <c r="I210" s="36">
        <v>4</v>
      </c>
    </row>
    <row r="211" spans="1:9" x14ac:dyDescent="0.2">
      <c r="A211" s="37" t="s">
        <v>400</v>
      </c>
      <c r="B211" s="38" t="s">
        <v>394</v>
      </c>
      <c r="C211" s="38">
        <v>2</v>
      </c>
      <c r="D211" s="38">
        <v>12</v>
      </c>
      <c r="E211" s="38" t="s">
        <v>406</v>
      </c>
      <c r="F211" s="39">
        <f t="shared" si="3"/>
        <v>0.16666666666666666</v>
      </c>
      <c r="G211" s="40"/>
      <c r="H211" s="40"/>
      <c r="I211" s="41"/>
    </row>
    <row r="212" spans="1:9" x14ac:dyDescent="0.2">
      <c r="A212" s="37" t="s">
        <v>400</v>
      </c>
      <c r="B212" s="38" t="s">
        <v>394</v>
      </c>
      <c r="C212" s="38">
        <v>1</v>
      </c>
      <c r="D212" s="38">
        <v>8</v>
      </c>
      <c r="E212" s="38" t="s">
        <v>406</v>
      </c>
      <c r="F212" s="39">
        <f t="shared" si="3"/>
        <v>0.125</v>
      </c>
      <c r="G212" s="40"/>
      <c r="H212" s="40"/>
      <c r="I212" s="41"/>
    </row>
    <row r="213" spans="1:9" ht="17" thickBot="1" x14ac:dyDescent="0.25">
      <c r="A213" s="42" t="s">
        <v>400</v>
      </c>
      <c r="B213" s="43" t="s">
        <v>394</v>
      </c>
      <c r="C213" s="43">
        <v>4</v>
      </c>
      <c r="D213" s="43">
        <v>29</v>
      </c>
      <c r="E213" s="43" t="s">
        <v>406</v>
      </c>
      <c r="F213" s="44">
        <f t="shared" si="3"/>
        <v>0.13793103448275862</v>
      </c>
      <c r="G213" s="45"/>
      <c r="H213" s="45"/>
      <c r="I213" s="46"/>
    </row>
    <row r="214" spans="1:9" ht="17" thickBot="1" x14ac:dyDescent="0.25">
      <c r="A214" s="47" t="s">
        <v>401</v>
      </c>
      <c r="B214" s="48" t="s">
        <v>394</v>
      </c>
      <c r="C214" s="48">
        <v>11</v>
      </c>
      <c r="D214" s="48">
        <v>12</v>
      </c>
      <c r="E214" s="48" t="s">
        <v>406</v>
      </c>
      <c r="F214" s="49">
        <f t="shared" si="3"/>
        <v>0.91666666666666663</v>
      </c>
      <c r="G214" s="50">
        <f>AVERAGE(F214)</f>
        <v>0.91666666666666663</v>
      </c>
      <c r="H214" s="50"/>
      <c r="I214" s="51">
        <v>1</v>
      </c>
    </row>
    <row r="215" spans="1:9" ht="17" thickBot="1" x14ac:dyDescent="0.25">
      <c r="A215" s="47" t="s">
        <v>402</v>
      </c>
      <c r="B215" s="48" t="s">
        <v>394</v>
      </c>
      <c r="C215" s="48">
        <v>0</v>
      </c>
      <c r="D215" s="48">
        <v>12</v>
      </c>
      <c r="E215" s="48" t="s">
        <v>406</v>
      </c>
      <c r="F215" s="49">
        <f t="shared" si="3"/>
        <v>0</v>
      </c>
      <c r="G215" s="50">
        <f>AVERAGE(F215)</f>
        <v>0</v>
      </c>
      <c r="H215" s="50"/>
      <c r="I215" s="51">
        <v>1</v>
      </c>
    </row>
    <row r="216" spans="1:9" x14ac:dyDescent="0.2">
      <c r="A216" s="32" t="s">
        <v>393</v>
      </c>
      <c r="B216" s="33" t="s">
        <v>394</v>
      </c>
      <c r="C216" s="33">
        <v>0</v>
      </c>
      <c r="D216" s="33">
        <v>27</v>
      </c>
      <c r="E216" s="33" t="s">
        <v>4</v>
      </c>
      <c r="F216" s="34">
        <f t="shared" si="3"/>
        <v>0</v>
      </c>
      <c r="G216" s="35">
        <f>AVERAGE(F216:F219)</f>
        <v>1.0416666666666666E-2</v>
      </c>
      <c r="H216" s="35">
        <f>_xlfn.STDEV.S(F216:F219)</f>
        <v>2.0833333333333332E-2</v>
      </c>
      <c r="I216" s="36">
        <v>4</v>
      </c>
    </row>
    <row r="217" spans="1:9" x14ac:dyDescent="0.2">
      <c r="A217" s="37" t="s">
        <v>393</v>
      </c>
      <c r="B217" s="38" t="s">
        <v>394</v>
      </c>
      <c r="C217" s="38">
        <v>0</v>
      </c>
      <c r="D217" s="38">
        <v>35</v>
      </c>
      <c r="E217" s="38" t="s">
        <v>4</v>
      </c>
      <c r="F217" s="39">
        <f t="shared" si="3"/>
        <v>0</v>
      </c>
      <c r="G217" s="40"/>
      <c r="H217" s="40"/>
      <c r="I217" s="41"/>
    </row>
    <row r="218" spans="1:9" x14ac:dyDescent="0.2">
      <c r="A218" s="37" t="s">
        <v>393</v>
      </c>
      <c r="B218" s="38" t="s">
        <v>394</v>
      </c>
      <c r="C218" s="38">
        <v>0</v>
      </c>
      <c r="D218" s="38">
        <v>58</v>
      </c>
      <c r="E218" s="38" t="s">
        <v>4</v>
      </c>
      <c r="F218" s="39">
        <f t="shared" si="3"/>
        <v>0</v>
      </c>
      <c r="G218" s="40"/>
      <c r="H218" s="40"/>
      <c r="I218" s="41"/>
    </row>
    <row r="219" spans="1:9" ht="17" thickBot="1" x14ac:dyDescent="0.25">
      <c r="A219" s="42" t="s">
        <v>393</v>
      </c>
      <c r="B219" s="43" t="s">
        <v>394</v>
      </c>
      <c r="C219" s="43">
        <v>3</v>
      </c>
      <c r="D219" s="43">
        <v>72</v>
      </c>
      <c r="E219" s="43" t="s">
        <v>4</v>
      </c>
      <c r="F219" s="44">
        <f t="shared" si="3"/>
        <v>4.1666666666666664E-2</v>
      </c>
      <c r="G219" s="45"/>
      <c r="H219" s="45"/>
      <c r="I219" s="46"/>
    </row>
    <row r="220" spans="1:9" x14ac:dyDescent="0.2">
      <c r="A220" s="32" t="s">
        <v>395</v>
      </c>
      <c r="B220" s="33" t="s">
        <v>394</v>
      </c>
      <c r="C220" s="33">
        <v>4</v>
      </c>
      <c r="D220" s="33">
        <v>27</v>
      </c>
      <c r="E220" s="33" t="s">
        <v>4</v>
      </c>
      <c r="F220" s="34">
        <f t="shared" si="3"/>
        <v>0.14814814814814814</v>
      </c>
      <c r="G220" s="35">
        <f>AVERAGE(F220:F223)</f>
        <v>8.5925241744207265E-2</v>
      </c>
      <c r="H220" s="35">
        <f>_xlfn.STDEV.S(F220:F223)</f>
        <v>4.1870294480061951E-2</v>
      </c>
      <c r="I220" s="36">
        <v>4</v>
      </c>
    </row>
    <row r="221" spans="1:9" x14ac:dyDescent="0.2">
      <c r="A221" s="37" t="s">
        <v>395</v>
      </c>
      <c r="B221" s="38" t="s">
        <v>394</v>
      </c>
      <c r="C221" s="38">
        <v>2</v>
      </c>
      <c r="D221" s="38">
        <v>35</v>
      </c>
      <c r="E221" s="38" t="s">
        <v>4</v>
      </c>
      <c r="F221" s="39">
        <f t="shared" si="3"/>
        <v>5.7142857142857141E-2</v>
      </c>
      <c r="G221" s="40"/>
      <c r="H221" s="40"/>
      <c r="I221" s="41"/>
    </row>
    <row r="222" spans="1:9" x14ac:dyDescent="0.2">
      <c r="A222" s="37" t="s">
        <v>395</v>
      </c>
      <c r="B222" s="38" t="s">
        <v>394</v>
      </c>
      <c r="C222" s="38">
        <v>4</v>
      </c>
      <c r="D222" s="38">
        <v>58</v>
      </c>
      <c r="E222" s="38" t="s">
        <v>4</v>
      </c>
      <c r="F222" s="39">
        <f t="shared" si="3"/>
        <v>6.8965517241379309E-2</v>
      </c>
      <c r="G222" s="40"/>
      <c r="H222" s="40"/>
      <c r="I222" s="41"/>
    </row>
    <row r="223" spans="1:9" ht="17" thickBot="1" x14ac:dyDescent="0.25">
      <c r="A223" s="42" t="s">
        <v>395</v>
      </c>
      <c r="B223" s="43" t="s">
        <v>394</v>
      </c>
      <c r="C223" s="43">
        <v>5</v>
      </c>
      <c r="D223" s="43">
        <v>72</v>
      </c>
      <c r="E223" s="43" t="s">
        <v>4</v>
      </c>
      <c r="F223" s="44">
        <f t="shared" si="3"/>
        <v>6.9444444444444448E-2</v>
      </c>
      <c r="G223" s="45"/>
      <c r="H223" s="45"/>
      <c r="I223" s="46"/>
    </row>
    <row r="224" spans="1:9" x14ac:dyDescent="0.2">
      <c r="A224" s="32" t="s">
        <v>396</v>
      </c>
      <c r="B224" s="33" t="s">
        <v>394</v>
      </c>
      <c r="C224" s="33">
        <f>5-3</f>
        <v>2</v>
      </c>
      <c r="D224" s="33">
        <v>34</v>
      </c>
      <c r="E224" s="33" t="s">
        <v>4</v>
      </c>
      <c r="F224" s="34">
        <f t="shared" si="3"/>
        <v>5.8823529411764705E-2</v>
      </c>
      <c r="G224" s="35">
        <f>AVERAGE(F224:F228)</f>
        <v>8.1625146032648171E-2</v>
      </c>
      <c r="H224" s="35">
        <f>_xlfn.STDEV.S(F224:F228)</f>
        <v>0.10044991009384327</v>
      </c>
      <c r="I224" s="36">
        <v>5</v>
      </c>
    </row>
    <row r="225" spans="1:9" x14ac:dyDescent="0.2">
      <c r="A225" s="37" t="s">
        <v>396</v>
      </c>
      <c r="B225" s="38" t="s">
        <v>394</v>
      </c>
      <c r="C225" s="38">
        <f>7-6</f>
        <v>1</v>
      </c>
      <c r="D225" s="38">
        <v>81</v>
      </c>
      <c r="E225" s="38" t="s">
        <v>4</v>
      </c>
      <c r="F225" s="39">
        <f t="shared" si="3"/>
        <v>1.2345679012345678E-2</v>
      </c>
      <c r="G225" s="40"/>
      <c r="H225" s="40"/>
      <c r="I225" s="41"/>
    </row>
    <row r="226" spans="1:9" x14ac:dyDescent="0.2">
      <c r="A226" s="37" t="s">
        <v>396</v>
      </c>
      <c r="B226" s="38" t="s">
        <v>394</v>
      </c>
      <c r="C226" s="38">
        <v>3</v>
      </c>
      <c r="D226" s="38">
        <v>12</v>
      </c>
      <c r="E226" s="38" t="s">
        <v>4</v>
      </c>
      <c r="F226" s="39">
        <f t="shared" si="3"/>
        <v>0.25</v>
      </c>
      <c r="G226" s="40"/>
      <c r="H226" s="40"/>
      <c r="I226" s="41"/>
    </row>
    <row r="227" spans="1:9" x14ac:dyDescent="0.2">
      <c r="A227" s="37" t="s">
        <v>396</v>
      </c>
      <c r="B227" s="38" t="s">
        <v>394</v>
      </c>
      <c r="C227" s="38">
        <v>2</v>
      </c>
      <c r="D227" s="38">
        <v>23</v>
      </c>
      <c r="E227" s="38" t="s">
        <v>4</v>
      </c>
      <c r="F227" s="39">
        <f t="shared" si="3"/>
        <v>8.6956521739130432E-2</v>
      </c>
      <c r="G227" s="40"/>
      <c r="H227" s="40"/>
      <c r="I227" s="41"/>
    </row>
    <row r="228" spans="1:9" ht="17" thickBot="1" x14ac:dyDescent="0.25">
      <c r="A228" s="42" t="s">
        <v>396</v>
      </c>
      <c r="B228" s="43" t="s">
        <v>394</v>
      </c>
      <c r="C228" s="43">
        <v>0</v>
      </c>
      <c r="D228" s="43">
        <v>15</v>
      </c>
      <c r="E228" s="43" t="s">
        <v>4</v>
      </c>
      <c r="F228" s="44">
        <f t="shared" si="3"/>
        <v>0</v>
      </c>
      <c r="G228" s="45"/>
      <c r="H228" s="45"/>
      <c r="I228" s="46"/>
    </row>
    <row r="229" spans="1:9" x14ac:dyDescent="0.2">
      <c r="A229" s="32" t="s">
        <v>397</v>
      </c>
      <c r="B229" s="33" t="s">
        <v>394</v>
      </c>
      <c r="C229" s="33">
        <v>30</v>
      </c>
      <c r="D229" s="33">
        <v>34</v>
      </c>
      <c r="E229" s="33" t="s">
        <v>4</v>
      </c>
      <c r="F229" s="34">
        <f t="shared" si="3"/>
        <v>0.88235294117647056</v>
      </c>
      <c r="G229" s="35">
        <f>AVERAGE(F229:F231)</f>
        <v>0.94843863471314449</v>
      </c>
      <c r="H229" s="35">
        <f>_xlfn.STDEV.S(F229:F231)</f>
        <v>6.0153343180475875E-2</v>
      </c>
      <c r="I229" s="36">
        <v>3</v>
      </c>
    </row>
    <row r="230" spans="1:9" x14ac:dyDescent="0.2">
      <c r="A230" s="37" t="s">
        <v>397</v>
      </c>
      <c r="B230" s="38" t="s">
        <v>394</v>
      </c>
      <c r="C230" s="38">
        <v>78</v>
      </c>
      <c r="D230" s="38">
        <v>81</v>
      </c>
      <c r="E230" s="38" t="s">
        <v>4</v>
      </c>
      <c r="F230" s="39">
        <f t="shared" si="3"/>
        <v>0.96296296296296291</v>
      </c>
      <c r="G230" s="40"/>
      <c r="H230" s="40"/>
      <c r="I230" s="41"/>
    </row>
    <row r="231" spans="1:9" ht="17" thickBot="1" x14ac:dyDescent="0.25">
      <c r="A231" s="42" t="s">
        <v>397</v>
      </c>
      <c r="B231" s="43" t="s">
        <v>394</v>
      </c>
      <c r="C231" s="43">
        <v>12</v>
      </c>
      <c r="D231" s="43">
        <v>12</v>
      </c>
      <c r="E231" s="43" t="s">
        <v>4</v>
      </c>
      <c r="F231" s="44">
        <f t="shared" si="3"/>
        <v>1</v>
      </c>
      <c r="G231" s="45"/>
      <c r="H231" s="45"/>
      <c r="I231" s="46"/>
    </row>
    <row r="232" spans="1:9" x14ac:dyDescent="0.2">
      <c r="A232" s="32" t="s">
        <v>398</v>
      </c>
      <c r="B232" s="33" t="s">
        <v>394</v>
      </c>
      <c r="C232" s="33">
        <v>0</v>
      </c>
      <c r="D232" s="33">
        <v>23</v>
      </c>
      <c r="E232" s="33" t="s">
        <v>4</v>
      </c>
      <c r="F232" s="34">
        <f t="shared" si="3"/>
        <v>0</v>
      </c>
      <c r="G232" s="35">
        <f>AVERAGE(F232:F233)</f>
        <v>0</v>
      </c>
      <c r="H232" s="35">
        <f>_xlfn.STDEV.S(F232:F233)</f>
        <v>0</v>
      </c>
      <c r="I232" s="36">
        <v>2</v>
      </c>
    </row>
    <row r="233" spans="1:9" ht="17" thickBot="1" x14ac:dyDescent="0.25">
      <c r="A233" s="42" t="s">
        <v>398</v>
      </c>
      <c r="B233" s="43" t="s">
        <v>394</v>
      </c>
      <c r="C233" s="43">
        <v>0</v>
      </c>
      <c r="D233" s="43">
        <v>15</v>
      </c>
      <c r="E233" s="43" t="s">
        <v>4</v>
      </c>
      <c r="F233" s="44">
        <f t="shared" si="3"/>
        <v>0</v>
      </c>
      <c r="G233" s="45"/>
      <c r="H233" s="45"/>
      <c r="I233" s="46"/>
    </row>
    <row r="234" spans="1:9" x14ac:dyDescent="0.2">
      <c r="A234" s="32" t="s">
        <v>399</v>
      </c>
      <c r="B234" s="33" t="s">
        <v>394</v>
      </c>
      <c r="C234" s="33">
        <v>6</v>
      </c>
      <c r="D234" s="33">
        <v>44</v>
      </c>
      <c r="E234" s="33" t="s">
        <v>4</v>
      </c>
      <c r="F234" s="34">
        <f t="shared" si="3"/>
        <v>0.13636363636363635</v>
      </c>
      <c r="G234" s="35">
        <f>AVERAGE(F234:F237)</f>
        <v>0.18854717169864793</v>
      </c>
      <c r="H234" s="35">
        <f>_xlfn.STDEV.S(F234:F237)</f>
        <v>8.6157228920306986E-2</v>
      </c>
      <c r="I234" s="36">
        <v>4</v>
      </c>
    </row>
    <row r="235" spans="1:9" x14ac:dyDescent="0.2">
      <c r="A235" s="37" t="s">
        <v>399</v>
      </c>
      <c r="B235" s="38" t="s">
        <v>394</v>
      </c>
      <c r="C235" s="38">
        <v>2</v>
      </c>
      <c r="D235" s="38">
        <v>14</v>
      </c>
      <c r="E235" s="38" t="s">
        <v>4</v>
      </c>
      <c r="F235" s="39">
        <f t="shared" si="3"/>
        <v>0.14285714285714285</v>
      </c>
      <c r="G235" s="40"/>
      <c r="H235" s="40"/>
      <c r="I235" s="41"/>
    </row>
    <row r="236" spans="1:9" x14ac:dyDescent="0.2">
      <c r="A236" s="37" t="s">
        <v>399</v>
      </c>
      <c r="B236" s="38" t="s">
        <v>394</v>
      </c>
      <c r="C236" s="38">
        <v>6</v>
      </c>
      <c r="D236" s="38">
        <v>38</v>
      </c>
      <c r="E236" s="38" t="s">
        <v>4</v>
      </c>
      <c r="F236" s="39">
        <f t="shared" si="3"/>
        <v>0.15789473684210525</v>
      </c>
      <c r="G236" s="40"/>
      <c r="H236" s="40"/>
      <c r="I236" s="41"/>
    </row>
    <row r="237" spans="1:9" ht="17" thickBot="1" x14ac:dyDescent="0.25">
      <c r="A237" s="42" t="s">
        <v>399</v>
      </c>
      <c r="B237" s="43" t="s">
        <v>394</v>
      </c>
      <c r="C237" s="43">
        <v>13</v>
      </c>
      <c r="D237" s="43">
        <v>41</v>
      </c>
      <c r="E237" s="43" t="s">
        <v>4</v>
      </c>
      <c r="F237" s="44">
        <f t="shared" si="3"/>
        <v>0.31707317073170732</v>
      </c>
      <c r="G237" s="45"/>
      <c r="H237" s="45"/>
      <c r="I237" s="46"/>
    </row>
    <row r="238" spans="1:9" x14ac:dyDescent="0.2">
      <c r="A238" s="32" t="s">
        <v>400</v>
      </c>
      <c r="B238" s="33" t="s">
        <v>394</v>
      </c>
      <c r="C238" s="33">
        <v>37</v>
      </c>
      <c r="D238" s="33">
        <v>44</v>
      </c>
      <c r="E238" s="33" t="s">
        <v>4</v>
      </c>
      <c r="F238" s="34">
        <f t="shared" si="3"/>
        <v>0.84090909090909094</v>
      </c>
      <c r="G238" s="35">
        <f>AVERAGE(F238:F241)</f>
        <v>0.88464960905589907</v>
      </c>
      <c r="H238" s="35">
        <f>_xlfn.STDEV.S(F238:F241)</f>
        <v>7.8632906312664383E-2</v>
      </c>
      <c r="I238" s="36">
        <v>4</v>
      </c>
    </row>
    <row r="239" spans="1:9" x14ac:dyDescent="0.2">
      <c r="A239" s="37" t="s">
        <v>400</v>
      </c>
      <c r="B239" s="38" t="s">
        <v>394</v>
      </c>
      <c r="C239" s="38">
        <v>14</v>
      </c>
      <c r="D239" s="38">
        <v>14</v>
      </c>
      <c r="E239" s="38" t="s">
        <v>4</v>
      </c>
      <c r="F239" s="39">
        <f t="shared" si="3"/>
        <v>1</v>
      </c>
      <c r="G239" s="40"/>
      <c r="H239" s="40"/>
      <c r="I239" s="41"/>
    </row>
    <row r="240" spans="1:9" x14ac:dyDescent="0.2">
      <c r="A240" s="37" t="s">
        <v>400</v>
      </c>
      <c r="B240" s="38" t="s">
        <v>394</v>
      </c>
      <c r="C240" s="38">
        <v>33</v>
      </c>
      <c r="D240" s="38">
        <v>38</v>
      </c>
      <c r="E240" s="38" t="s">
        <v>4</v>
      </c>
      <c r="F240" s="39">
        <f t="shared" si="3"/>
        <v>0.86842105263157898</v>
      </c>
      <c r="G240" s="40"/>
      <c r="H240" s="40"/>
      <c r="I240" s="41"/>
    </row>
    <row r="241" spans="1:9" ht="17" thickBot="1" x14ac:dyDescent="0.25">
      <c r="A241" s="42" t="s">
        <v>400</v>
      </c>
      <c r="B241" s="43" t="s">
        <v>394</v>
      </c>
      <c r="C241" s="43">
        <v>34</v>
      </c>
      <c r="D241" s="43">
        <v>41</v>
      </c>
      <c r="E241" s="43" t="s">
        <v>4</v>
      </c>
      <c r="F241" s="44">
        <f t="shared" si="3"/>
        <v>0.82926829268292679</v>
      </c>
      <c r="G241" s="45"/>
      <c r="H241" s="45"/>
      <c r="I241" s="46"/>
    </row>
    <row r="242" spans="1:9" x14ac:dyDescent="0.2">
      <c r="A242" s="32" t="s">
        <v>401</v>
      </c>
      <c r="B242" s="33" t="s">
        <v>394</v>
      </c>
      <c r="C242" s="33">
        <v>24</v>
      </c>
      <c r="D242" s="33">
        <v>32</v>
      </c>
      <c r="E242" s="33" t="s">
        <v>4</v>
      </c>
      <c r="F242" s="34">
        <f t="shared" si="3"/>
        <v>0.75</v>
      </c>
      <c r="G242" s="35">
        <f>AVERAGE(F242:F244)</f>
        <v>0.75267985982271701</v>
      </c>
      <c r="H242" s="35">
        <f>_xlfn.STDEV.S(F242:F244)</f>
        <v>4.1962805464877941E-2</v>
      </c>
      <c r="I242" s="36">
        <v>3</v>
      </c>
    </row>
    <row r="243" spans="1:9" x14ac:dyDescent="0.2">
      <c r="A243" s="37" t="s">
        <v>401</v>
      </c>
      <c r="B243" s="38" t="s">
        <v>394</v>
      </c>
      <c r="C243" s="38">
        <v>47</v>
      </c>
      <c r="D243" s="38">
        <v>66</v>
      </c>
      <c r="E243" s="38" t="s">
        <v>4</v>
      </c>
      <c r="F243" s="39">
        <f t="shared" si="3"/>
        <v>0.71212121212121215</v>
      </c>
      <c r="G243" s="40"/>
      <c r="H243" s="40"/>
      <c r="I243" s="41"/>
    </row>
    <row r="244" spans="1:9" ht="17" thickBot="1" x14ac:dyDescent="0.25">
      <c r="A244" s="42" t="s">
        <v>401</v>
      </c>
      <c r="B244" s="43" t="s">
        <v>394</v>
      </c>
      <c r="C244" s="43">
        <v>39</v>
      </c>
      <c r="D244" s="43">
        <v>49</v>
      </c>
      <c r="E244" s="43" t="s">
        <v>4</v>
      </c>
      <c r="F244" s="44">
        <f t="shared" si="3"/>
        <v>0.79591836734693877</v>
      </c>
      <c r="G244" s="45"/>
      <c r="H244" s="45"/>
      <c r="I244" s="46"/>
    </row>
    <row r="245" spans="1:9" x14ac:dyDescent="0.2">
      <c r="A245" s="32" t="s">
        <v>402</v>
      </c>
      <c r="B245" s="33" t="s">
        <v>394</v>
      </c>
      <c r="C245" s="33">
        <v>0</v>
      </c>
      <c r="D245" s="33">
        <v>32</v>
      </c>
      <c r="E245" s="33" t="s">
        <v>4</v>
      </c>
      <c r="F245" s="34">
        <f t="shared" si="3"/>
        <v>0</v>
      </c>
      <c r="G245" s="35">
        <f>AVERAGE(F245:F247)</f>
        <v>0</v>
      </c>
      <c r="H245" s="35">
        <f>_xlfn.STDEV.S(F245:F247)</f>
        <v>0</v>
      </c>
      <c r="I245" s="36">
        <v>3</v>
      </c>
    </row>
    <row r="246" spans="1:9" x14ac:dyDescent="0.2">
      <c r="A246" s="37" t="s">
        <v>402</v>
      </c>
      <c r="B246" s="38" t="s">
        <v>394</v>
      </c>
      <c r="C246" s="38">
        <v>0</v>
      </c>
      <c r="D246" s="38">
        <v>66</v>
      </c>
      <c r="E246" s="38" t="s">
        <v>4</v>
      </c>
      <c r="F246" s="39">
        <f t="shared" si="3"/>
        <v>0</v>
      </c>
      <c r="G246" s="40"/>
      <c r="H246" s="40"/>
      <c r="I246" s="41"/>
    </row>
    <row r="247" spans="1:9" ht="17" thickBot="1" x14ac:dyDescent="0.25">
      <c r="A247" s="42" t="s">
        <v>402</v>
      </c>
      <c r="B247" s="43" t="s">
        <v>394</v>
      </c>
      <c r="C247" s="43">
        <v>0</v>
      </c>
      <c r="D247" s="43">
        <v>49</v>
      </c>
      <c r="E247" s="43" t="s">
        <v>4</v>
      </c>
      <c r="F247" s="44">
        <f t="shared" si="3"/>
        <v>0</v>
      </c>
      <c r="G247" s="45"/>
      <c r="H247" s="45"/>
      <c r="I247" s="46"/>
    </row>
    <row r="248" spans="1:9" x14ac:dyDescent="0.2">
      <c r="A248" s="32" t="s">
        <v>393</v>
      </c>
      <c r="B248" s="33" t="s">
        <v>394</v>
      </c>
      <c r="C248" s="33">
        <v>2</v>
      </c>
      <c r="D248" s="33">
        <v>29</v>
      </c>
      <c r="E248" s="33" t="s">
        <v>407</v>
      </c>
      <c r="F248" s="34">
        <f t="shared" si="3"/>
        <v>6.8965517241379309E-2</v>
      </c>
      <c r="G248" s="35">
        <f>AVERAGE(F248:F250)</f>
        <v>4.4864664441972561E-2</v>
      </c>
      <c r="H248" s="35">
        <f>_xlfn.STDEV.S(F248:F250)</f>
        <v>2.6041356691395269E-2</v>
      </c>
      <c r="I248" s="36">
        <v>3</v>
      </c>
    </row>
    <row r="249" spans="1:9" x14ac:dyDescent="0.2">
      <c r="A249" s="37" t="s">
        <v>393</v>
      </c>
      <c r="B249" s="38" t="s">
        <v>394</v>
      </c>
      <c r="C249" s="38">
        <v>3</v>
      </c>
      <c r="D249" s="38">
        <v>62</v>
      </c>
      <c r="E249" s="38" t="s">
        <v>407</v>
      </c>
      <c r="F249" s="39">
        <f t="shared" si="3"/>
        <v>4.8387096774193547E-2</v>
      </c>
      <c r="G249" s="40"/>
      <c r="H249" s="40"/>
      <c r="I249" s="41"/>
    </row>
    <row r="250" spans="1:9" ht="17" thickBot="1" x14ac:dyDescent="0.25">
      <c r="A250" s="42" t="s">
        <v>393</v>
      </c>
      <c r="B250" s="43" t="s">
        <v>394</v>
      </c>
      <c r="C250" s="43">
        <v>1</v>
      </c>
      <c r="D250" s="43">
        <v>58</v>
      </c>
      <c r="E250" s="43" t="s">
        <v>407</v>
      </c>
      <c r="F250" s="44">
        <f t="shared" si="3"/>
        <v>1.7241379310344827E-2</v>
      </c>
      <c r="G250" s="45"/>
      <c r="H250" s="45"/>
      <c r="I250" s="46"/>
    </row>
    <row r="251" spans="1:9" x14ac:dyDescent="0.2">
      <c r="A251" s="32" t="s">
        <v>395</v>
      </c>
      <c r="B251" s="33" t="s">
        <v>394</v>
      </c>
      <c r="C251" s="33">
        <v>8</v>
      </c>
      <c r="D251" s="33">
        <v>29</v>
      </c>
      <c r="E251" s="33" t="s">
        <v>407</v>
      </c>
      <c r="F251" s="34">
        <f t="shared" si="3"/>
        <v>0.27586206896551724</v>
      </c>
      <c r="G251" s="35">
        <f>AVERAGE(F251:F253)</f>
        <v>0.21282906933629961</v>
      </c>
      <c r="H251" s="35">
        <f>_xlfn.STDEV.S(F251:F253)</f>
        <v>8.1578226420365912E-2</v>
      </c>
      <c r="I251" s="36">
        <v>3</v>
      </c>
    </row>
    <row r="252" spans="1:9" x14ac:dyDescent="0.2">
      <c r="A252" s="37" t="s">
        <v>395</v>
      </c>
      <c r="B252" s="38" t="s">
        <v>394</v>
      </c>
      <c r="C252" s="38">
        <v>15</v>
      </c>
      <c r="D252" s="38">
        <v>62</v>
      </c>
      <c r="E252" s="38" t="s">
        <v>407</v>
      </c>
      <c r="F252" s="39">
        <f t="shared" si="3"/>
        <v>0.24193548387096775</v>
      </c>
      <c r="G252" s="40"/>
      <c r="H252" s="40"/>
      <c r="I252" s="41"/>
    </row>
    <row r="253" spans="1:9" ht="17" thickBot="1" x14ac:dyDescent="0.25">
      <c r="A253" s="42" t="s">
        <v>395</v>
      </c>
      <c r="B253" s="43" t="s">
        <v>394</v>
      </c>
      <c r="C253" s="43">
        <v>7</v>
      </c>
      <c r="D253" s="43">
        <v>58</v>
      </c>
      <c r="E253" s="43" t="s">
        <v>407</v>
      </c>
      <c r="F253" s="44">
        <f t="shared" si="3"/>
        <v>0.1206896551724138</v>
      </c>
      <c r="G253" s="45"/>
      <c r="H253" s="45"/>
      <c r="I253" s="46"/>
    </row>
    <row r="254" spans="1:9" x14ac:dyDescent="0.2">
      <c r="A254" s="32" t="s">
        <v>396</v>
      </c>
      <c r="B254" s="33" t="s">
        <v>394</v>
      </c>
      <c r="C254" s="33">
        <v>7</v>
      </c>
      <c r="D254" s="33">
        <v>68</v>
      </c>
      <c r="E254" s="33" t="s">
        <v>407</v>
      </c>
      <c r="F254" s="34">
        <f>C254/D254</f>
        <v>0.10294117647058823</v>
      </c>
      <c r="G254" s="35">
        <f>AVERAGE(F254:F257)</f>
        <v>0.1586910586156593</v>
      </c>
      <c r="H254" s="35">
        <f>_xlfn.STDEV.S(F254:F257)</f>
        <v>3.8079456499068069E-2</v>
      </c>
      <c r="I254" s="36">
        <v>4</v>
      </c>
    </row>
    <row r="255" spans="1:9" x14ac:dyDescent="0.2">
      <c r="A255" s="37" t="s">
        <v>396</v>
      </c>
      <c r="B255" s="38" t="s">
        <v>394</v>
      </c>
      <c r="C255" s="38">
        <v>12</v>
      </c>
      <c r="D255" s="38">
        <v>69</v>
      </c>
      <c r="E255" s="38" t="s">
        <v>407</v>
      </c>
      <c r="F255" s="39">
        <f t="shared" si="3"/>
        <v>0.17391304347826086</v>
      </c>
      <c r="G255" s="40"/>
      <c r="H255" s="40"/>
      <c r="I255" s="41"/>
    </row>
    <row r="256" spans="1:9" x14ac:dyDescent="0.2">
      <c r="A256" s="37" t="s">
        <v>396</v>
      </c>
      <c r="B256" s="38" t="s">
        <v>394</v>
      </c>
      <c r="C256" s="38">
        <v>20</v>
      </c>
      <c r="D256" s="38">
        <v>106</v>
      </c>
      <c r="E256" s="38" t="s">
        <v>407</v>
      </c>
      <c r="F256" s="39">
        <f t="shared" si="3"/>
        <v>0.18867924528301888</v>
      </c>
      <c r="G256" s="40"/>
      <c r="H256" s="40"/>
      <c r="I256" s="41"/>
    </row>
    <row r="257" spans="1:9" ht="17" thickBot="1" x14ac:dyDescent="0.25">
      <c r="A257" s="42" t="s">
        <v>396</v>
      </c>
      <c r="B257" s="43" t="s">
        <v>394</v>
      </c>
      <c r="C257" s="43">
        <v>11</v>
      </c>
      <c r="D257" s="43">
        <v>65</v>
      </c>
      <c r="E257" s="43" t="s">
        <v>407</v>
      </c>
      <c r="F257" s="44">
        <f t="shared" si="3"/>
        <v>0.16923076923076924</v>
      </c>
      <c r="G257" s="45"/>
      <c r="H257" s="45"/>
      <c r="I257" s="46"/>
    </row>
    <row r="258" spans="1:9" x14ac:dyDescent="0.2">
      <c r="A258" s="32" t="s">
        <v>397</v>
      </c>
      <c r="B258" s="33" t="s">
        <v>394</v>
      </c>
      <c r="C258" s="33">
        <v>65</v>
      </c>
      <c r="D258" s="33">
        <v>68</v>
      </c>
      <c r="E258" s="33" t="s">
        <v>407</v>
      </c>
      <c r="F258" s="34">
        <f t="shared" si="3"/>
        <v>0.95588235294117652</v>
      </c>
      <c r="G258" s="35">
        <f>AVERAGE(F258:F259)</f>
        <v>0.89823103154305195</v>
      </c>
      <c r="H258" s="35">
        <f>_xlfn.STDEV.S(F258:F259)</f>
        <v>8.1531280609957901E-2</v>
      </c>
      <c r="I258" s="36">
        <v>2</v>
      </c>
    </row>
    <row r="259" spans="1:9" ht="17" thickBot="1" x14ac:dyDescent="0.25">
      <c r="A259" s="42" t="s">
        <v>397</v>
      </c>
      <c r="B259" s="43" t="s">
        <v>394</v>
      </c>
      <c r="C259" s="43">
        <v>58</v>
      </c>
      <c r="D259" s="43">
        <v>69</v>
      </c>
      <c r="E259" s="43" t="s">
        <v>407</v>
      </c>
      <c r="F259" s="44">
        <f t="shared" si="3"/>
        <v>0.84057971014492749</v>
      </c>
      <c r="G259" s="45"/>
      <c r="H259" s="45"/>
      <c r="I259" s="46"/>
    </row>
    <row r="260" spans="1:9" x14ac:dyDescent="0.2">
      <c r="A260" s="32" t="s">
        <v>398</v>
      </c>
      <c r="B260" s="33" t="s">
        <v>394</v>
      </c>
      <c r="C260" s="33">
        <v>64</v>
      </c>
      <c r="D260" s="33">
        <v>106</v>
      </c>
      <c r="E260" s="33" t="s">
        <v>407</v>
      </c>
      <c r="F260" s="34">
        <f t="shared" si="3"/>
        <v>0.60377358490566035</v>
      </c>
      <c r="G260" s="35">
        <f>AVERAGE(F260:F261)</f>
        <v>0.41727140783744554</v>
      </c>
      <c r="H260" s="35">
        <f>_xlfn.STDEV.S(F260:F261)</f>
        <v>0.26375390822197786</v>
      </c>
      <c r="I260" s="36">
        <v>2</v>
      </c>
    </row>
    <row r="261" spans="1:9" ht="17" thickBot="1" x14ac:dyDescent="0.25">
      <c r="A261" s="42" t="s">
        <v>398</v>
      </c>
      <c r="B261" s="43" t="s">
        <v>394</v>
      </c>
      <c r="C261" s="43">
        <v>15</v>
      </c>
      <c r="D261" s="43">
        <v>65</v>
      </c>
      <c r="E261" s="43" t="s">
        <v>407</v>
      </c>
      <c r="F261" s="44">
        <f t="shared" ref="F261:F326" si="4">C261/D261</f>
        <v>0.23076923076923078</v>
      </c>
      <c r="G261" s="45"/>
      <c r="H261" s="45"/>
      <c r="I261" s="46"/>
    </row>
    <row r="262" spans="1:9" ht="17" thickBot="1" x14ac:dyDescent="0.25">
      <c r="A262" s="47" t="s">
        <v>399</v>
      </c>
      <c r="B262" s="48" t="s">
        <v>394</v>
      </c>
      <c r="C262" s="48">
        <v>0</v>
      </c>
      <c r="D262" s="48">
        <v>54</v>
      </c>
      <c r="E262" s="48" t="s">
        <v>407</v>
      </c>
      <c r="F262" s="49">
        <f t="shared" si="4"/>
        <v>0</v>
      </c>
      <c r="G262" s="50">
        <f>AVERAGE(F262)</f>
        <v>0</v>
      </c>
      <c r="H262" s="50"/>
      <c r="I262" s="51">
        <v>1</v>
      </c>
    </row>
    <row r="263" spans="1:9" ht="17" thickBot="1" x14ac:dyDescent="0.25">
      <c r="A263" s="47" t="s">
        <v>400</v>
      </c>
      <c r="B263" s="48" t="s">
        <v>394</v>
      </c>
      <c r="C263" s="48">
        <v>4</v>
      </c>
      <c r="D263" s="48">
        <v>54</v>
      </c>
      <c r="E263" s="48" t="s">
        <v>407</v>
      </c>
      <c r="F263" s="49">
        <f t="shared" si="4"/>
        <v>7.407407407407407E-2</v>
      </c>
      <c r="G263" s="50">
        <f>AVERAGE(F263)</f>
        <v>7.407407407407407E-2</v>
      </c>
      <c r="H263" s="50"/>
      <c r="I263" s="51">
        <v>1</v>
      </c>
    </row>
    <row r="264" spans="1:9" x14ac:dyDescent="0.2">
      <c r="A264" s="32" t="s">
        <v>401</v>
      </c>
      <c r="B264" s="33" t="s">
        <v>394</v>
      </c>
      <c r="C264" s="33">
        <v>0</v>
      </c>
      <c r="D264" s="33">
        <v>61</v>
      </c>
      <c r="E264" s="33" t="s">
        <v>407</v>
      </c>
      <c r="F264" s="34">
        <f t="shared" si="4"/>
        <v>0</v>
      </c>
      <c r="G264" s="35">
        <f>AVERAGE(F264:F265)</f>
        <v>0</v>
      </c>
      <c r="H264" s="35">
        <f>_xlfn.STDEV.S(F264:F265)</f>
        <v>0</v>
      </c>
      <c r="I264" s="36">
        <v>2</v>
      </c>
    </row>
    <row r="265" spans="1:9" ht="17" thickBot="1" x14ac:dyDescent="0.25">
      <c r="A265" s="42" t="s">
        <v>401</v>
      </c>
      <c r="B265" s="43" t="s">
        <v>394</v>
      </c>
      <c r="C265" s="43">
        <v>0</v>
      </c>
      <c r="D265" s="43">
        <v>97</v>
      </c>
      <c r="E265" s="43" t="s">
        <v>407</v>
      </c>
      <c r="F265" s="44">
        <f t="shared" si="4"/>
        <v>0</v>
      </c>
      <c r="G265" s="45"/>
      <c r="H265" s="45"/>
      <c r="I265" s="46"/>
    </row>
    <row r="266" spans="1:9" x14ac:dyDescent="0.2">
      <c r="A266" s="32" t="s">
        <v>402</v>
      </c>
      <c r="B266" s="33" t="s">
        <v>394</v>
      </c>
      <c r="C266" s="33">
        <v>16</v>
      </c>
      <c r="D266" s="33">
        <v>61</v>
      </c>
      <c r="E266" s="33" t="s">
        <v>407</v>
      </c>
      <c r="F266" s="34">
        <f t="shared" si="4"/>
        <v>0.26229508196721313</v>
      </c>
      <c r="G266" s="35">
        <f>AVERAGE(F266:F267)</f>
        <v>0.18269393273618389</v>
      </c>
      <c r="H266" s="35">
        <f>_xlfn.STDEV.S(F266:F267)</f>
        <v>0.11257302482300614</v>
      </c>
      <c r="I266" s="36">
        <v>2</v>
      </c>
    </row>
    <row r="267" spans="1:9" ht="17" thickBot="1" x14ac:dyDescent="0.25">
      <c r="A267" s="42" t="s">
        <v>402</v>
      </c>
      <c r="B267" s="43" t="s">
        <v>394</v>
      </c>
      <c r="C267" s="43">
        <v>10</v>
      </c>
      <c r="D267" s="43">
        <v>97</v>
      </c>
      <c r="E267" s="43" t="s">
        <v>407</v>
      </c>
      <c r="F267" s="44">
        <f t="shared" si="4"/>
        <v>0.10309278350515463</v>
      </c>
      <c r="G267" s="45"/>
      <c r="H267" s="45"/>
      <c r="I267" s="46"/>
    </row>
    <row r="268" spans="1:9" x14ac:dyDescent="0.2">
      <c r="A268" s="32" t="s">
        <v>393</v>
      </c>
      <c r="B268" s="33" t="s">
        <v>394</v>
      </c>
      <c r="C268" s="53">
        <v>0</v>
      </c>
      <c r="D268" s="53">
        <v>67</v>
      </c>
      <c r="E268" s="33" t="s">
        <v>408</v>
      </c>
      <c r="F268" s="34">
        <f t="shared" si="4"/>
        <v>0</v>
      </c>
      <c r="G268" s="35">
        <f>AVERAGE(F268:F269)</f>
        <v>0</v>
      </c>
      <c r="H268" s="35">
        <f>_xlfn.STDEV.S(F268:F269)</f>
        <v>0</v>
      </c>
      <c r="I268" s="36">
        <v>2</v>
      </c>
    </row>
    <row r="269" spans="1:9" ht="17" thickBot="1" x14ac:dyDescent="0.25">
      <c r="A269" s="37" t="s">
        <v>393</v>
      </c>
      <c r="B269" s="38" t="s">
        <v>394</v>
      </c>
      <c r="C269" s="54">
        <v>0</v>
      </c>
      <c r="D269" s="54">
        <v>69</v>
      </c>
      <c r="E269" s="38" t="s">
        <v>408</v>
      </c>
      <c r="F269" s="39">
        <f t="shared" si="4"/>
        <v>0</v>
      </c>
      <c r="G269" s="40"/>
      <c r="H269" s="40"/>
      <c r="I269" s="41"/>
    </row>
    <row r="270" spans="1:9" x14ac:dyDescent="0.2">
      <c r="A270" s="32" t="s">
        <v>395</v>
      </c>
      <c r="B270" s="33" t="s">
        <v>394</v>
      </c>
      <c r="C270" s="33">
        <v>61</v>
      </c>
      <c r="D270" s="53">
        <v>67</v>
      </c>
      <c r="E270" s="33" t="s">
        <v>408</v>
      </c>
      <c r="F270" s="34">
        <f t="shared" si="4"/>
        <v>0.91044776119402981</v>
      </c>
      <c r="G270" s="35">
        <f>AVERAGE(F270:F271)</f>
        <v>0.92623837335063808</v>
      </c>
      <c r="H270" s="35">
        <f>_xlfn.STDEV.S(F270:F271)</f>
        <v>2.2331297870048873E-2</v>
      </c>
      <c r="I270" s="36">
        <v>2</v>
      </c>
    </row>
    <row r="271" spans="1:9" ht="17" thickBot="1" x14ac:dyDescent="0.25">
      <c r="A271" s="55" t="s">
        <v>395</v>
      </c>
      <c r="B271" s="56" t="s">
        <v>394</v>
      </c>
      <c r="C271" s="56">
        <v>65</v>
      </c>
      <c r="D271" s="57">
        <v>69</v>
      </c>
      <c r="E271" s="56" t="s">
        <v>408</v>
      </c>
      <c r="F271" s="58">
        <f t="shared" si="4"/>
        <v>0.94202898550724634</v>
      </c>
      <c r="G271" s="59"/>
      <c r="H271" s="59"/>
      <c r="I271" s="60"/>
    </row>
    <row r="272" spans="1:9" x14ac:dyDescent="0.2">
      <c r="A272" s="32" t="s">
        <v>396</v>
      </c>
      <c r="B272" s="33" t="s">
        <v>394</v>
      </c>
      <c r="C272" s="33">
        <v>0</v>
      </c>
      <c r="D272" s="53">
        <v>33</v>
      </c>
      <c r="E272" s="33" t="s">
        <v>408</v>
      </c>
      <c r="F272" s="34">
        <f t="shared" si="4"/>
        <v>0</v>
      </c>
      <c r="G272" s="35">
        <f>AVERAGE(F272:F276)</f>
        <v>0</v>
      </c>
      <c r="H272" s="35">
        <f>_xlfn.STDEV.S(F272:F276)</f>
        <v>0</v>
      </c>
      <c r="I272" s="36">
        <v>5</v>
      </c>
    </row>
    <row r="273" spans="1:9" x14ac:dyDescent="0.2">
      <c r="A273" s="37" t="s">
        <v>396</v>
      </c>
      <c r="B273" s="38" t="s">
        <v>394</v>
      </c>
      <c r="C273" s="38">
        <v>0</v>
      </c>
      <c r="D273" s="54">
        <v>59</v>
      </c>
      <c r="E273" s="38" t="s">
        <v>408</v>
      </c>
      <c r="F273" s="39">
        <f t="shared" si="4"/>
        <v>0</v>
      </c>
      <c r="G273" s="40"/>
      <c r="H273" s="40"/>
      <c r="I273" s="41"/>
    </row>
    <row r="274" spans="1:9" x14ac:dyDescent="0.2">
      <c r="A274" s="37" t="s">
        <v>396</v>
      </c>
      <c r="B274" s="38" t="s">
        <v>394</v>
      </c>
      <c r="C274" s="38">
        <v>0</v>
      </c>
      <c r="D274" s="54">
        <v>78</v>
      </c>
      <c r="E274" s="38" t="s">
        <v>408</v>
      </c>
      <c r="F274" s="39">
        <f t="shared" si="4"/>
        <v>0</v>
      </c>
      <c r="G274" s="40"/>
      <c r="H274" s="40"/>
      <c r="I274" s="41"/>
    </row>
    <row r="275" spans="1:9" x14ac:dyDescent="0.2">
      <c r="A275" s="37" t="s">
        <v>396</v>
      </c>
      <c r="B275" s="38" t="s">
        <v>394</v>
      </c>
      <c r="C275" s="38">
        <v>0</v>
      </c>
      <c r="D275" s="54">
        <v>35</v>
      </c>
      <c r="E275" s="38" t="s">
        <v>408</v>
      </c>
      <c r="F275" s="39">
        <f t="shared" si="4"/>
        <v>0</v>
      </c>
      <c r="G275" s="40"/>
      <c r="H275" s="40"/>
      <c r="I275" s="41"/>
    </row>
    <row r="276" spans="1:9" ht="17" thickBot="1" x14ac:dyDescent="0.25">
      <c r="A276" s="61" t="s">
        <v>396</v>
      </c>
      <c r="B276" s="43" t="s">
        <v>394</v>
      </c>
      <c r="C276" s="43">
        <v>0</v>
      </c>
      <c r="D276" s="62">
        <v>51</v>
      </c>
      <c r="E276" s="43" t="s">
        <v>408</v>
      </c>
      <c r="F276" s="44">
        <f t="shared" si="4"/>
        <v>0</v>
      </c>
      <c r="G276" s="45"/>
      <c r="H276" s="45"/>
      <c r="I276" s="46"/>
    </row>
    <row r="277" spans="1:9" x14ac:dyDescent="0.2">
      <c r="A277" s="63" t="s">
        <v>397</v>
      </c>
      <c r="B277" s="64" t="s">
        <v>394</v>
      </c>
      <c r="C277" s="64">
        <v>7</v>
      </c>
      <c r="D277" s="65">
        <v>33</v>
      </c>
      <c r="E277" s="64" t="s">
        <v>408</v>
      </c>
      <c r="F277" s="66">
        <f t="shared" si="4"/>
        <v>0.21212121212121213</v>
      </c>
      <c r="G277" s="67">
        <f>AVERAGE(F277:F278)</f>
        <v>0.12300975860297894</v>
      </c>
      <c r="H277" s="67">
        <f>_xlfn.STDEV.S(F277:F278)</f>
        <v>0.12602262612826504</v>
      </c>
      <c r="I277" s="68">
        <v>2</v>
      </c>
    </row>
    <row r="278" spans="1:9" ht="17" thickBot="1" x14ac:dyDescent="0.25">
      <c r="A278" s="55" t="s">
        <v>397</v>
      </c>
      <c r="B278" s="56" t="s">
        <v>394</v>
      </c>
      <c r="C278" s="56">
        <v>2</v>
      </c>
      <c r="D278" s="57">
        <v>59</v>
      </c>
      <c r="E278" s="56" t="s">
        <v>408</v>
      </c>
      <c r="F278" s="58">
        <f t="shared" si="4"/>
        <v>3.3898305084745763E-2</v>
      </c>
      <c r="G278" s="59"/>
      <c r="H278" s="59"/>
      <c r="I278" s="60"/>
    </row>
    <row r="279" spans="1:9" x14ac:dyDescent="0.2">
      <c r="A279" s="32" t="s">
        <v>398</v>
      </c>
      <c r="B279" s="33" t="s">
        <v>394</v>
      </c>
      <c r="C279" s="33">
        <v>6</v>
      </c>
      <c r="D279" s="53">
        <v>78</v>
      </c>
      <c r="E279" s="33" t="s">
        <v>408</v>
      </c>
      <c r="F279" s="34">
        <f>C279/D279</f>
        <v>7.6923076923076927E-2</v>
      </c>
      <c r="G279" s="35">
        <f>AVERAGE(F279:F281)</f>
        <v>0.11957193133663722</v>
      </c>
      <c r="H279" s="35">
        <f>_xlfn.STDEV.S(F279:F281)</f>
        <v>6.640221945696835E-2</v>
      </c>
      <c r="I279" s="36">
        <v>3</v>
      </c>
    </row>
    <row r="280" spans="1:9" x14ac:dyDescent="0.2">
      <c r="A280" s="37" t="s">
        <v>398</v>
      </c>
      <c r="B280" s="38" t="s">
        <v>394</v>
      </c>
      <c r="C280" s="38">
        <v>3</v>
      </c>
      <c r="D280" s="54">
        <v>35</v>
      </c>
      <c r="E280" s="38" t="s">
        <v>408</v>
      </c>
      <c r="F280" s="39">
        <f t="shared" ref="F280:F281" si="5">C280/D280</f>
        <v>8.5714285714285715E-2</v>
      </c>
      <c r="G280" s="40"/>
      <c r="H280" s="40"/>
      <c r="I280" s="41"/>
    </row>
    <row r="281" spans="1:9" ht="17" thickBot="1" x14ac:dyDescent="0.25">
      <c r="A281" s="42" t="s">
        <v>398</v>
      </c>
      <c r="B281" s="43" t="s">
        <v>394</v>
      </c>
      <c r="C281" s="43">
        <v>10</v>
      </c>
      <c r="D281" s="62">
        <v>51</v>
      </c>
      <c r="E281" s="43" t="s">
        <v>408</v>
      </c>
      <c r="F281" s="44">
        <f t="shared" si="5"/>
        <v>0.19607843137254902</v>
      </c>
      <c r="G281" s="45"/>
      <c r="H281" s="45"/>
      <c r="I281" s="46"/>
    </row>
    <row r="282" spans="1:9" ht="17" thickBot="1" x14ac:dyDescent="0.25">
      <c r="A282" s="69" t="s">
        <v>399</v>
      </c>
      <c r="B282" s="65" t="s">
        <v>394</v>
      </c>
      <c r="C282" s="65">
        <v>0</v>
      </c>
      <c r="D282" s="65">
        <v>48</v>
      </c>
      <c r="E282" s="65" t="s">
        <v>408</v>
      </c>
      <c r="F282" s="70">
        <f t="shared" si="4"/>
        <v>0</v>
      </c>
      <c r="G282" s="71">
        <f>AVERAGE(F282:F282)</f>
        <v>0</v>
      </c>
      <c r="H282" s="71"/>
      <c r="I282" s="72">
        <v>1</v>
      </c>
    </row>
    <row r="283" spans="1:9" ht="17" thickBot="1" x14ac:dyDescent="0.25">
      <c r="A283" s="73" t="s">
        <v>400</v>
      </c>
      <c r="B283" s="53" t="s">
        <v>394</v>
      </c>
      <c r="C283" s="53">
        <v>0</v>
      </c>
      <c r="D283" s="53">
        <v>48</v>
      </c>
      <c r="E283" s="53" t="s">
        <v>408</v>
      </c>
      <c r="F283" s="74">
        <f t="shared" si="4"/>
        <v>0</v>
      </c>
      <c r="G283" s="75">
        <f>AVERAGE(F283:F283)</f>
        <v>0</v>
      </c>
      <c r="H283" s="75"/>
      <c r="I283" s="76">
        <v>1</v>
      </c>
    </row>
    <row r="284" spans="1:9" x14ac:dyDescent="0.2">
      <c r="A284" s="32" t="s">
        <v>401</v>
      </c>
      <c r="B284" s="33" t="s">
        <v>394</v>
      </c>
      <c r="C284" s="33">
        <v>0</v>
      </c>
      <c r="D284" s="53">
        <v>115</v>
      </c>
      <c r="E284" s="33" t="s">
        <v>408</v>
      </c>
      <c r="F284" s="34">
        <f t="shared" si="4"/>
        <v>0</v>
      </c>
      <c r="G284" s="35">
        <f>AVERAGE(F284:F285)</f>
        <v>0</v>
      </c>
      <c r="H284" s="77">
        <f>_xlfn.STDEV.S(F284:F285)</f>
        <v>0</v>
      </c>
      <c r="I284" s="36">
        <v>2</v>
      </c>
    </row>
    <row r="285" spans="1:9" ht="17" thickBot="1" x14ac:dyDescent="0.25">
      <c r="A285" s="55" t="s">
        <v>401</v>
      </c>
      <c r="B285" s="56" t="s">
        <v>394</v>
      </c>
      <c r="C285" s="56">
        <v>0</v>
      </c>
      <c r="D285" s="57">
        <v>75</v>
      </c>
      <c r="E285" s="56" t="s">
        <v>408</v>
      </c>
      <c r="F285" s="58">
        <f t="shared" si="4"/>
        <v>0</v>
      </c>
      <c r="G285" s="59"/>
      <c r="H285" s="59"/>
      <c r="I285" s="60"/>
    </row>
    <row r="286" spans="1:9" x14ac:dyDescent="0.2">
      <c r="A286" s="32" t="s">
        <v>402</v>
      </c>
      <c r="B286" s="33" t="s">
        <v>394</v>
      </c>
      <c r="C286" s="33">
        <v>8</v>
      </c>
      <c r="D286" s="53">
        <v>115</v>
      </c>
      <c r="E286" s="33" t="s">
        <v>408</v>
      </c>
      <c r="F286" s="34">
        <f t="shared" si="4"/>
        <v>6.9565217391304349E-2</v>
      </c>
      <c r="G286" s="35">
        <f>AVERAGE(F286:F287)</f>
        <v>0.10144927536231885</v>
      </c>
      <c r="H286" s="77">
        <f>_xlfn.STDEV.S(F286:F287)</f>
        <v>4.5090867206098645E-2</v>
      </c>
      <c r="I286" s="36">
        <v>2</v>
      </c>
    </row>
    <row r="287" spans="1:9" ht="17" thickBot="1" x14ac:dyDescent="0.25">
      <c r="A287" s="42" t="s">
        <v>402</v>
      </c>
      <c r="B287" s="43" t="s">
        <v>394</v>
      </c>
      <c r="C287" s="43">
        <v>10</v>
      </c>
      <c r="D287" s="62">
        <v>75</v>
      </c>
      <c r="E287" s="43" t="s">
        <v>408</v>
      </c>
      <c r="F287" s="44">
        <f t="shared" si="4"/>
        <v>0.13333333333333333</v>
      </c>
      <c r="G287" s="45"/>
      <c r="H287" s="45"/>
      <c r="I287" s="46"/>
    </row>
    <row r="288" spans="1:9" x14ac:dyDescent="0.2">
      <c r="A288" s="63" t="s">
        <v>393</v>
      </c>
      <c r="B288" s="64" t="s">
        <v>394</v>
      </c>
      <c r="C288" s="65">
        <v>5</v>
      </c>
      <c r="D288" s="65">
        <v>458</v>
      </c>
      <c r="E288" s="64" t="s">
        <v>409</v>
      </c>
      <c r="F288" s="66">
        <f t="shared" si="4"/>
        <v>1.0917030567685589E-2</v>
      </c>
      <c r="G288" s="67">
        <f>AVERAGE(F288:F293)</f>
        <v>1.1280628190015166E-2</v>
      </c>
      <c r="H288" s="67">
        <f>_xlfn.STDEV.S(F288:F293)</f>
        <v>7.2248946070634316E-3</v>
      </c>
      <c r="I288" s="68">
        <v>6</v>
      </c>
    </row>
    <row r="289" spans="1:9" x14ac:dyDescent="0.2">
      <c r="A289" s="37" t="s">
        <v>393</v>
      </c>
      <c r="B289" s="38" t="s">
        <v>394</v>
      </c>
      <c r="C289" s="54">
        <v>4</v>
      </c>
      <c r="D289" s="54">
        <v>328</v>
      </c>
      <c r="E289" s="38" t="s">
        <v>409</v>
      </c>
      <c r="F289" s="39">
        <f t="shared" si="4"/>
        <v>1.2195121951219513E-2</v>
      </c>
      <c r="G289" s="40"/>
      <c r="H289" s="40"/>
      <c r="I289" s="41"/>
    </row>
    <row r="290" spans="1:9" x14ac:dyDescent="0.2">
      <c r="A290" s="37" t="s">
        <v>393</v>
      </c>
      <c r="B290" s="38" t="s">
        <v>394</v>
      </c>
      <c r="C290" s="54">
        <v>8</v>
      </c>
      <c r="D290" s="54">
        <v>356</v>
      </c>
      <c r="E290" s="38" t="s">
        <v>409</v>
      </c>
      <c r="F290" s="39">
        <f t="shared" si="4"/>
        <v>2.247191011235955E-2</v>
      </c>
      <c r="G290" s="40"/>
      <c r="H290" s="40"/>
      <c r="I290" s="41"/>
    </row>
    <row r="291" spans="1:9" x14ac:dyDescent="0.2">
      <c r="A291" s="37" t="s">
        <v>393</v>
      </c>
      <c r="B291" s="38" t="s">
        <v>394</v>
      </c>
      <c r="C291" s="54">
        <v>5</v>
      </c>
      <c r="D291" s="54">
        <v>332</v>
      </c>
      <c r="E291" s="38" t="s">
        <v>409</v>
      </c>
      <c r="F291" s="39">
        <f t="shared" si="4"/>
        <v>1.5060240963855422E-2</v>
      </c>
      <c r="G291" s="40"/>
      <c r="H291" s="40"/>
      <c r="I291" s="41"/>
    </row>
    <row r="292" spans="1:9" x14ac:dyDescent="0.2">
      <c r="A292" s="37" t="s">
        <v>393</v>
      </c>
      <c r="B292" s="38" t="s">
        <v>394</v>
      </c>
      <c r="C292" s="54">
        <v>1</v>
      </c>
      <c r="D292" s="54">
        <v>274</v>
      </c>
      <c r="E292" s="38" t="s">
        <v>409</v>
      </c>
      <c r="F292" s="39">
        <f t="shared" si="4"/>
        <v>3.6496350364963502E-3</v>
      </c>
      <c r="G292" s="40"/>
      <c r="H292" s="40"/>
      <c r="I292" s="41"/>
    </row>
    <row r="293" spans="1:9" ht="17" thickBot="1" x14ac:dyDescent="0.25">
      <c r="A293" s="42" t="s">
        <v>393</v>
      </c>
      <c r="B293" s="43" t="s">
        <v>394</v>
      </c>
      <c r="C293" s="62">
        <v>1</v>
      </c>
      <c r="D293" s="62">
        <v>295</v>
      </c>
      <c r="E293" s="43" t="s">
        <v>409</v>
      </c>
      <c r="F293" s="44">
        <f t="shared" si="4"/>
        <v>3.3898305084745762E-3</v>
      </c>
      <c r="G293" s="45"/>
      <c r="H293" s="45"/>
      <c r="I293" s="46"/>
    </row>
    <row r="294" spans="1:9" x14ac:dyDescent="0.2">
      <c r="A294" s="32" t="s">
        <v>395</v>
      </c>
      <c r="B294" s="33" t="s">
        <v>394</v>
      </c>
      <c r="C294" s="33">
        <v>366</v>
      </c>
      <c r="D294" s="53">
        <v>458</v>
      </c>
      <c r="E294" s="33" t="s">
        <v>409</v>
      </c>
      <c r="F294" s="34">
        <f t="shared" si="4"/>
        <v>0.79912663755458513</v>
      </c>
      <c r="G294" s="35">
        <f>AVERAGE(F294:F299)</f>
        <v>0.81888442205708234</v>
      </c>
      <c r="H294" s="35">
        <f>_xlfn.STDEV.S(F294:F299)</f>
        <v>4.6743528731821068E-2</v>
      </c>
      <c r="I294" s="36">
        <v>6</v>
      </c>
    </row>
    <row r="295" spans="1:9" x14ac:dyDescent="0.2">
      <c r="A295" s="37" t="s">
        <v>395</v>
      </c>
      <c r="B295" s="38" t="s">
        <v>394</v>
      </c>
      <c r="C295" s="38">
        <v>280</v>
      </c>
      <c r="D295" s="54">
        <v>328</v>
      </c>
      <c r="E295" s="38" t="s">
        <v>409</v>
      </c>
      <c r="F295" s="39">
        <f t="shared" si="4"/>
        <v>0.85365853658536583</v>
      </c>
      <c r="G295" s="40"/>
      <c r="H295" s="40"/>
      <c r="I295" s="41"/>
    </row>
    <row r="296" spans="1:9" x14ac:dyDescent="0.2">
      <c r="A296" s="37" t="s">
        <v>395</v>
      </c>
      <c r="B296" s="38" t="s">
        <v>394</v>
      </c>
      <c r="C296" s="38">
        <v>316</v>
      </c>
      <c r="D296" s="54">
        <v>356</v>
      </c>
      <c r="E296" s="38" t="s">
        <v>409</v>
      </c>
      <c r="F296" s="39">
        <f t="shared" si="4"/>
        <v>0.88764044943820219</v>
      </c>
      <c r="G296" s="40"/>
      <c r="H296" s="40"/>
      <c r="I296" s="41"/>
    </row>
    <row r="297" spans="1:9" x14ac:dyDescent="0.2">
      <c r="A297" s="37" t="s">
        <v>395</v>
      </c>
      <c r="B297" s="38" t="s">
        <v>394</v>
      </c>
      <c r="C297" s="38">
        <v>250</v>
      </c>
      <c r="D297" s="54">
        <v>332</v>
      </c>
      <c r="E297" s="38" t="s">
        <v>409</v>
      </c>
      <c r="F297" s="39">
        <f t="shared" si="4"/>
        <v>0.75301204819277112</v>
      </c>
      <c r="G297" s="40"/>
      <c r="H297" s="40"/>
      <c r="I297" s="41"/>
    </row>
    <row r="298" spans="1:9" x14ac:dyDescent="0.2">
      <c r="A298" s="37" t="s">
        <v>395</v>
      </c>
      <c r="B298" s="38" t="s">
        <v>394</v>
      </c>
      <c r="C298" s="38">
        <v>220</v>
      </c>
      <c r="D298" s="54">
        <v>274</v>
      </c>
      <c r="E298" s="38" t="s">
        <v>409</v>
      </c>
      <c r="F298" s="39">
        <f t="shared" si="4"/>
        <v>0.8029197080291971</v>
      </c>
      <c r="G298" s="40"/>
      <c r="H298" s="40"/>
      <c r="I298" s="41"/>
    </row>
    <row r="299" spans="1:9" ht="17" thickBot="1" x14ac:dyDescent="0.25">
      <c r="A299" s="42" t="s">
        <v>395</v>
      </c>
      <c r="B299" s="43" t="s">
        <v>394</v>
      </c>
      <c r="C299" s="43">
        <v>241</v>
      </c>
      <c r="D299" s="62">
        <v>295</v>
      </c>
      <c r="E299" s="43" t="s">
        <v>409</v>
      </c>
      <c r="F299" s="44">
        <f t="shared" si="4"/>
        <v>0.81694915254237288</v>
      </c>
      <c r="G299" s="45"/>
      <c r="H299" s="45"/>
      <c r="I299" s="46"/>
    </row>
    <row r="300" spans="1:9" x14ac:dyDescent="0.2">
      <c r="A300" s="32" t="s">
        <v>396</v>
      </c>
      <c r="B300" s="33" t="s">
        <v>394</v>
      </c>
      <c r="C300" s="53">
        <v>4</v>
      </c>
      <c r="D300" s="53">
        <v>301</v>
      </c>
      <c r="E300" s="33" t="s">
        <v>409</v>
      </c>
      <c r="F300" s="34">
        <f t="shared" si="4"/>
        <v>1.3289036544850499E-2</v>
      </c>
      <c r="G300" s="35">
        <f>AVERAGE(F300:F306)</f>
        <v>6.6776925575840135E-3</v>
      </c>
      <c r="H300" s="35">
        <f>_xlfn.STDEV.S(F300:F306)</f>
        <v>5.5175285026169149E-3</v>
      </c>
      <c r="I300" s="36">
        <v>7</v>
      </c>
    </row>
    <row r="301" spans="1:9" x14ac:dyDescent="0.2">
      <c r="A301" s="37" t="s">
        <v>396</v>
      </c>
      <c r="B301" s="38" t="s">
        <v>394</v>
      </c>
      <c r="C301" s="54">
        <v>1</v>
      </c>
      <c r="D301" s="54">
        <v>172</v>
      </c>
      <c r="E301" s="38" t="s">
        <v>409</v>
      </c>
      <c r="F301" s="39">
        <f t="shared" si="4"/>
        <v>5.8139534883720929E-3</v>
      </c>
      <c r="G301" s="40"/>
      <c r="H301" s="40"/>
      <c r="I301" s="41"/>
    </row>
    <row r="302" spans="1:9" x14ac:dyDescent="0.2">
      <c r="A302" s="37" t="s">
        <v>396</v>
      </c>
      <c r="B302" s="38" t="s">
        <v>394</v>
      </c>
      <c r="C302" s="54">
        <v>0</v>
      </c>
      <c r="D302" s="54">
        <v>131</v>
      </c>
      <c r="E302" s="38" t="s">
        <v>409</v>
      </c>
      <c r="F302" s="39">
        <f t="shared" si="4"/>
        <v>0</v>
      </c>
      <c r="G302" s="40"/>
      <c r="H302" s="40"/>
      <c r="I302" s="41"/>
    </row>
    <row r="303" spans="1:9" x14ac:dyDescent="0.2">
      <c r="A303" s="37" t="s">
        <v>396</v>
      </c>
      <c r="B303" s="38" t="s">
        <v>394</v>
      </c>
      <c r="C303" s="54">
        <v>1</v>
      </c>
      <c r="D303" s="54">
        <v>210</v>
      </c>
      <c r="E303" s="38" t="s">
        <v>409</v>
      </c>
      <c r="F303" s="39">
        <f t="shared" si="4"/>
        <v>4.7619047619047623E-3</v>
      </c>
      <c r="G303" s="40"/>
      <c r="H303" s="40"/>
      <c r="I303" s="41"/>
    </row>
    <row r="304" spans="1:9" x14ac:dyDescent="0.2">
      <c r="A304" s="37" t="s">
        <v>396</v>
      </c>
      <c r="B304" s="38" t="s">
        <v>394</v>
      </c>
      <c r="C304" s="54">
        <v>3</v>
      </c>
      <c r="D304" s="54">
        <v>262</v>
      </c>
      <c r="E304" s="38" t="s">
        <v>409</v>
      </c>
      <c r="F304" s="39">
        <f t="shared" si="4"/>
        <v>1.1450381679389313E-2</v>
      </c>
      <c r="G304" s="40"/>
      <c r="H304" s="40"/>
      <c r="I304" s="41"/>
    </row>
    <row r="305" spans="1:9" x14ac:dyDescent="0.2">
      <c r="A305" s="37" t="s">
        <v>396</v>
      </c>
      <c r="B305" s="38" t="s">
        <v>394</v>
      </c>
      <c r="C305" s="54">
        <v>0</v>
      </c>
      <c r="D305" s="54">
        <v>114</v>
      </c>
      <c r="E305" s="38" t="s">
        <v>409</v>
      </c>
      <c r="F305" s="39">
        <f t="shared" si="4"/>
        <v>0</v>
      </c>
      <c r="G305" s="40"/>
      <c r="H305" s="40"/>
      <c r="I305" s="41"/>
    </row>
    <row r="306" spans="1:9" ht="17" thickBot="1" x14ac:dyDescent="0.25">
      <c r="A306" s="42" t="s">
        <v>396</v>
      </c>
      <c r="B306" s="43" t="s">
        <v>394</v>
      </c>
      <c r="C306" s="62">
        <v>2</v>
      </c>
      <c r="D306" s="62">
        <v>175</v>
      </c>
      <c r="E306" s="43" t="s">
        <v>409</v>
      </c>
      <c r="F306" s="44">
        <f t="shared" si="4"/>
        <v>1.1428571428571429E-2</v>
      </c>
      <c r="G306" s="45"/>
      <c r="H306" s="45"/>
      <c r="I306" s="46"/>
    </row>
    <row r="307" spans="1:9" x14ac:dyDescent="0.2">
      <c r="A307" s="32" t="s">
        <v>397</v>
      </c>
      <c r="B307" s="33" t="s">
        <v>394</v>
      </c>
      <c r="C307" s="53">
        <v>2</v>
      </c>
      <c r="D307" s="53">
        <v>301</v>
      </c>
      <c r="E307" s="33" t="s">
        <v>409</v>
      </c>
      <c r="F307" s="34">
        <f t="shared" si="4"/>
        <v>6.6445182724252493E-3</v>
      </c>
      <c r="G307" s="35">
        <f>AVERAGE(F307:F308)</f>
        <v>3.3222591362126247E-3</v>
      </c>
      <c r="H307" s="35">
        <f>_xlfn.STDEV.S(F307:F308)</f>
        <v>4.6983839281498178E-3</v>
      </c>
      <c r="I307" s="36">
        <v>2</v>
      </c>
    </row>
    <row r="308" spans="1:9" ht="17" thickBot="1" x14ac:dyDescent="0.25">
      <c r="A308" s="42" t="s">
        <v>397</v>
      </c>
      <c r="B308" s="43" t="s">
        <v>394</v>
      </c>
      <c r="C308" s="62">
        <v>0</v>
      </c>
      <c r="D308" s="62">
        <v>172</v>
      </c>
      <c r="E308" s="43" t="s">
        <v>409</v>
      </c>
      <c r="F308" s="44">
        <f t="shared" si="4"/>
        <v>0</v>
      </c>
      <c r="G308" s="45"/>
      <c r="H308" s="45"/>
      <c r="I308" s="46"/>
    </row>
    <row r="309" spans="1:9" x14ac:dyDescent="0.2">
      <c r="A309" s="32" t="s">
        <v>398</v>
      </c>
      <c r="B309" s="33" t="s">
        <v>394</v>
      </c>
      <c r="C309" s="53">
        <v>17</v>
      </c>
      <c r="D309" s="53">
        <v>131</v>
      </c>
      <c r="E309" s="33" t="s">
        <v>409</v>
      </c>
      <c r="F309" s="34">
        <f t="shared" si="4"/>
        <v>0.12977099236641221</v>
      </c>
      <c r="G309" s="35">
        <f>AVERAGE(F309:F313)</f>
        <v>0.11840318353134745</v>
      </c>
      <c r="H309" s="35">
        <f>_xlfn.STDEV.S(F309:F313)</f>
        <v>1.7561952842876306E-2</v>
      </c>
      <c r="I309" s="36">
        <v>5</v>
      </c>
    </row>
    <row r="310" spans="1:9" x14ac:dyDescent="0.2">
      <c r="A310" s="37" t="s">
        <v>398</v>
      </c>
      <c r="B310" s="38" t="s">
        <v>394</v>
      </c>
      <c r="C310" s="54">
        <v>27</v>
      </c>
      <c r="D310" s="54">
        <v>210</v>
      </c>
      <c r="E310" s="38" t="s">
        <v>409</v>
      </c>
      <c r="F310" s="39">
        <f t="shared" si="4"/>
        <v>0.12857142857142856</v>
      </c>
      <c r="G310" s="40"/>
      <c r="H310" s="40"/>
      <c r="I310" s="41"/>
    </row>
    <row r="311" spans="1:9" x14ac:dyDescent="0.2">
      <c r="A311" s="37" t="s">
        <v>398</v>
      </c>
      <c r="B311" s="38" t="s">
        <v>394</v>
      </c>
      <c r="C311" s="54">
        <v>33</v>
      </c>
      <c r="D311" s="54">
        <v>262</v>
      </c>
      <c r="E311" s="38" t="s">
        <v>409</v>
      </c>
      <c r="F311" s="39">
        <f t="shared" si="4"/>
        <v>0.12595419847328243</v>
      </c>
      <c r="G311" s="40"/>
      <c r="H311" s="40"/>
      <c r="I311" s="41"/>
    </row>
    <row r="312" spans="1:9" x14ac:dyDescent="0.2">
      <c r="A312" s="37" t="s">
        <v>398</v>
      </c>
      <c r="B312" s="38" t="s">
        <v>394</v>
      </c>
      <c r="C312" s="54">
        <v>10</v>
      </c>
      <c r="D312" s="54">
        <v>114</v>
      </c>
      <c r="E312" s="38" t="s">
        <v>409</v>
      </c>
      <c r="F312" s="39">
        <f t="shared" si="4"/>
        <v>8.771929824561403E-2</v>
      </c>
      <c r="G312" s="40"/>
      <c r="H312" s="40"/>
      <c r="I312" s="41"/>
    </row>
    <row r="313" spans="1:9" ht="17" thickBot="1" x14ac:dyDescent="0.25">
      <c r="A313" s="42" t="s">
        <v>398</v>
      </c>
      <c r="B313" s="43" t="s">
        <v>394</v>
      </c>
      <c r="C313" s="62">
        <v>21</v>
      </c>
      <c r="D313" s="62">
        <v>175</v>
      </c>
      <c r="E313" s="43" t="s">
        <v>409</v>
      </c>
      <c r="F313" s="44">
        <f t="shared" si="4"/>
        <v>0.12</v>
      </c>
      <c r="G313" s="45"/>
      <c r="H313" s="45"/>
      <c r="I313" s="46"/>
    </row>
    <row r="314" spans="1:9" x14ac:dyDescent="0.2">
      <c r="A314" s="32" t="s">
        <v>399</v>
      </c>
      <c r="B314" s="33" t="s">
        <v>394</v>
      </c>
      <c r="C314" s="53">
        <v>1</v>
      </c>
      <c r="D314" s="53">
        <v>331</v>
      </c>
      <c r="E314" s="33" t="s">
        <v>409</v>
      </c>
      <c r="F314" s="34">
        <f t="shared" si="4"/>
        <v>3.0211480362537764E-3</v>
      </c>
      <c r="G314" s="35">
        <f>AVERAGE(F314:F316)</f>
        <v>6.5918241623105544E-3</v>
      </c>
      <c r="H314" s="35">
        <f>_xlfn.STDEV.S(F314:F316)</f>
        <v>3.1004702447473102E-3</v>
      </c>
      <c r="I314" s="36">
        <v>3</v>
      </c>
    </row>
    <row r="315" spans="1:9" x14ac:dyDescent="0.2">
      <c r="A315" s="37" t="s">
        <v>399</v>
      </c>
      <c r="B315" s="38" t="s">
        <v>394</v>
      </c>
      <c r="C315" s="54">
        <v>4</v>
      </c>
      <c r="D315" s="54">
        <v>465</v>
      </c>
      <c r="E315" s="38" t="s">
        <v>409</v>
      </c>
      <c r="F315" s="39">
        <f t="shared" si="4"/>
        <v>8.6021505376344086E-3</v>
      </c>
      <c r="G315" s="40"/>
      <c r="H315" s="40"/>
      <c r="I315" s="41"/>
    </row>
    <row r="316" spans="1:9" ht="17" thickBot="1" x14ac:dyDescent="0.25">
      <c r="A316" s="42" t="s">
        <v>399</v>
      </c>
      <c r="B316" s="43" t="s">
        <v>394</v>
      </c>
      <c r="C316" s="62">
        <v>3</v>
      </c>
      <c r="D316" s="62">
        <v>368</v>
      </c>
      <c r="E316" s="43" t="s">
        <v>409</v>
      </c>
      <c r="F316" s="44">
        <f t="shared" si="4"/>
        <v>8.152173913043478E-3</v>
      </c>
      <c r="G316" s="45"/>
      <c r="H316" s="45"/>
      <c r="I316" s="46"/>
    </row>
    <row r="317" spans="1:9" x14ac:dyDescent="0.2">
      <c r="A317" s="32" t="s">
        <v>400</v>
      </c>
      <c r="B317" s="33" t="s">
        <v>394</v>
      </c>
      <c r="C317" s="53">
        <v>0</v>
      </c>
      <c r="D317" s="53">
        <v>331</v>
      </c>
      <c r="E317" s="33" t="s">
        <v>409</v>
      </c>
      <c r="F317" s="34">
        <f t="shared" si="4"/>
        <v>0</v>
      </c>
      <c r="G317" s="35">
        <f>AVERAGE(F317:F319)</f>
        <v>0</v>
      </c>
      <c r="H317" s="35">
        <f>_xlfn.STDEV.S(F317:F319)</f>
        <v>0</v>
      </c>
      <c r="I317" s="36">
        <v>3</v>
      </c>
    </row>
    <row r="318" spans="1:9" x14ac:dyDescent="0.2">
      <c r="A318" s="37" t="s">
        <v>400</v>
      </c>
      <c r="B318" s="38" t="s">
        <v>394</v>
      </c>
      <c r="C318" s="54">
        <v>0</v>
      </c>
      <c r="D318" s="54">
        <v>465</v>
      </c>
      <c r="E318" s="38" t="s">
        <v>409</v>
      </c>
      <c r="F318" s="39">
        <f t="shared" si="4"/>
        <v>0</v>
      </c>
      <c r="G318" s="40"/>
      <c r="H318" s="40"/>
      <c r="I318" s="41"/>
    </row>
    <row r="319" spans="1:9" ht="17" thickBot="1" x14ac:dyDescent="0.25">
      <c r="A319" s="42" t="s">
        <v>400</v>
      </c>
      <c r="B319" s="43" t="s">
        <v>394</v>
      </c>
      <c r="C319" s="62">
        <v>0</v>
      </c>
      <c r="D319" s="62">
        <v>368</v>
      </c>
      <c r="E319" s="43" t="s">
        <v>409</v>
      </c>
      <c r="F319" s="44">
        <f t="shared" si="4"/>
        <v>0</v>
      </c>
      <c r="G319" s="45"/>
      <c r="H319" s="45"/>
      <c r="I319" s="46"/>
    </row>
    <row r="320" spans="1:9" x14ac:dyDescent="0.2">
      <c r="A320" s="32" t="s">
        <v>401</v>
      </c>
      <c r="B320" s="33" t="s">
        <v>394</v>
      </c>
      <c r="C320" s="53">
        <v>0</v>
      </c>
      <c r="D320" s="53">
        <v>267</v>
      </c>
      <c r="E320" s="33" t="s">
        <v>409</v>
      </c>
      <c r="F320" s="34">
        <f t="shared" si="4"/>
        <v>0</v>
      </c>
      <c r="G320" s="35">
        <f>AVERAGE(F320:F321)</f>
        <v>0</v>
      </c>
      <c r="H320" s="35">
        <f>_xlfn.STDEV.S(F320:F321)</f>
        <v>0</v>
      </c>
      <c r="I320" s="36">
        <v>2</v>
      </c>
    </row>
    <row r="321" spans="1:9" ht="17" thickBot="1" x14ac:dyDescent="0.25">
      <c r="A321" s="42" t="s">
        <v>401</v>
      </c>
      <c r="B321" s="43" t="s">
        <v>394</v>
      </c>
      <c r="C321" s="62">
        <v>0</v>
      </c>
      <c r="D321" s="62">
        <v>147</v>
      </c>
      <c r="E321" s="43" t="s">
        <v>409</v>
      </c>
      <c r="F321" s="44">
        <f t="shared" si="4"/>
        <v>0</v>
      </c>
      <c r="G321" s="45"/>
      <c r="H321" s="45"/>
      <c r="I321" s="46"/>
    </row>
    <row r="322" spans="1:9" x14ac:dyDescent="0.2">
      <c r="A322" s="32" t="s">
        <v>402</v>
      </c>
      <c r="B322" s="33" t="s">
        <v>394</v>
      </c>
      <c r="C322" s="53">
        <v>0</v>
      </c>
      <c r="D322" s="53">
        <v>267</v>
      </c>
      <c r="E322" s="33" t="s">
        <v>409</v>
      </c>
      <c r="F322" s="34">
        <f t="shared" si="4"/>
        <v>0</v>
      </c>
      <c r="G322" s="35">
        <f>AVERAGE(F322:F323)</f>
        <v>0</v>
      </c>
      <c r="H322" s="35">
        <f>_xlfn.STDEV.S(F322:F323)</f>
        <v>0</v>
      </c>
      <c r="I322" s="36">
        <v>2</v>
      </c>
    </row>
    <row r="323" spans="1:9" ht="17" thickBot="1" x14ac:dyDescent="0.25">
      <c r="A323" s="42" t="s">
        <v>402</v>
      </c>
      <c r="B323" s="43" t="s">
        <v>394</v>
      </c>
      <c r="C323" s="62">
        <v>0</v>
      </c>
      <c r="D323" s="62">
        <v>147</v>
      </c>
      <c r="E323" s="43" t="s">
        <v>409</v>
      </c>
      <c r="F323" s="44">
        <f t="shared" si="4"/>
        <v>0</v>
      </c>
      <c r="G323" s="45"/>
      <c r="H323" s="45"/>
      <c r="I323" s="46"/>
    </row>
    <row r="324" spans="1:9" ht="17" thickBot="1" x14ac:dyDescent="0.25">
      <c r="A324" s="47" t="s">
        <v>393</v>
      </c>
      <c r="B324" s="48" t="s">
        <v>394</v>
      </c>
      <c r="C324" s="78">
        <v>28</v>
      </c>
      <c r="D324" s="78">
        <v>83</v>
      </c>
      <c r="E324" s="48" t="s">
        <v>410</v>
      </c>
      <c r="F324" s="49">
        <f t="shared" si="4"/>
        <v>0.33734939759036142</v>
      </c>
      <c r="G324" s="50"/>
      <c r="H324" s="50"/>
      <c r="I324" s="51"/>
    </row>
    <row r="325" spans="1:9" ht="17" thickBot="1" x14ac:dyDescent="0.25">
      <c r="A325" s="47" t="s">
        <v>395</v>
      </c>
      <c r="B325" s="48" t="s">
        <v>394</v>
      </c>
      <c r="C325" s="78">
        <v>15</v>
      </c>
      <c r="D325" s="78">
        <v>83</v>
      </c>
      <c r="E325" s="48" t="s">
        <v>410</v>
      </c>
      <c r="F325" s="49">
        <f t="shared" si="4"/>
        <v>0.18072289156626506</v>
      </c>
      <c r="G325" s="50"/>
      <c r="H325" s="50"/>
      <c r="I325" s="51"/>
    </row>
    <row r="326" spans="1:9" x14ac:dyDescent="0.2">
      <c r="A326" s="32" t="s">
        <v>393</v>
      </c>
      <c r="B326" s="33" t="s">
        <v>394</v>
      </c>
      <c r="C326" s="53">
        <v>8</v>
      </c>
      <c r="D326" s="53">
        <v>380</v>
      </c>
      <c r="E326" s="33" t="s">
        <v>2</v>
      </c>
      <c r="F326" s="34">
        <f t="shared" si="4"/>
        <v>2.1052631578947368E-2</v>
      </c>
      <c r="G326" s="35">
        <f>AVERAGE(F326:F329)</f>
        <v>1.0614839851923387E-2</v>
      </c>
      <c r="H326" s="35">
        <f>_xlfn.STDEV.S(F326:F329)</f>
        <v>1.2257813731180943E-2</v>
      </c>
      <c r="I326" s="36">
        <v>4</v>
      </c>
    </row>
    <row r="327" spans="1:9" x14ac:dyDescent="0.2">
      <c r="A327" s="37" t="s">
        <v>393</v>
      </c>
      <c r="B327" s="38" t="s">
        <v>394</v>
      </c>
      <c r="C327" s="54">
        <v>7</v>
      </c>
      <c r="D327" s="54">
        <v>327</v>
      </c>
      <c r="E327" s="38" t="s">
        <v>2</v>
      </c>
      <c r="F327" s="39">
        <f t="shared" ref="F327:F339" si="6">C327/D327</f>
        <v>2.1406727828746176E-2</v>
      </c>
      <c r="G327" s="40"/>
      <c r="H327" s="40"/>
      <c r="I327" s="41"/>
    </row>
    <row r="328" spans="1:9" x14ac:dyDescent="0.2">
      <c r="A328" s="37" t="s">
        <v>393</v>
      </c>
      <c r="B328" s="38" t="s">
        <v>394</v>
      </c>
      <c r="C328" s="54">
        <v>0</v>
      </c>
      <c r="D328" s="54">
        <v>71</v>
      </c>
      <c r="E328" s="38" t="s">
        <v>2</v>
      </c>
      <c r="F328" s="39">
        <f t="shared" si="6"/>
        <v>0</v>
      </c>
      <c r="G328" s="40"/>
      <c r="H328" s="40"/>
      <c r="I328" s="41"/>
    </row>
    <row r="329" spans="1:9" ht="17" thickBot="1" x14ac:dyDescent="0.25">
      <c r="A329" s="42" t="s">
        <v>393</v>
      </c>
      <c r="B329" s="43" t="s">
        <v>394</v>
      </c>
      <c r="C329" s="62">
        <v>0</v>
      </c>
      <c r="D329" s="62">
        <v>45</v>
      </c>
      <c r="E329" s="43" t="s">
        <v>2</v>
      </c>
      <c r="F329" s="44">
        <f t="shared" si="6"/>
        <v>0</v>
      </c>
      <c r="G329" s="45"/>
      <c r="H329" s="45"/>
      <c r="I329" s="46"/>
    </row>
    <row r="330" spans="1:9" x14ac:dyDescent="0.2">
      <c r="A330" s="32" t="s">
        <v>395</v>
      </c>
      <c r="B330" s="33" t="s">
        <v>394</v>
      </c>
      <c r="C330" s="53">
        <v>45</v>
      </c>
      <c r="D330" s="53">
        <v>380</v>
      </c>
      <c r="E330" s="33" t="s">
        <v>2</v>
      </c>
      <c r="F330" s="34">
        <f t="shared" si="6"/>
        <v>0.11842105263157894</v>
      </c>
      <c r="G330" s="35">
        <f>AVERAGE(F330:F333)</f>
        <v>5.0247464992757118E-2</v>
      </c>
      <c r="H330" s="35">
        <f>_xlfn.STDEV.S(F330:F333)</f>
        <v>5.9838456695330743E-2</v>
      </c>
      <c r="I330" s="36">
        <v>4</v>
      </c>
    </row>
    <row r="331" spans="1:9" x14ac:dyDescent="0.2">
      <c r="A331" s="37" t="s">
        <v>395</v>
      </c>
      <c r="B331" s="38" t="s">
        <v>394</v>
      </c>
      <c r="C331" s="54">
        <v>27</v>
      </c>
      <c r="D331" s="54">
        <v>327</v>
      </c>
      <c r="E331" s="38" t="s">
        <v>2</v>
      </c>
      <c r="F331" s="39">
        <f t="shared" si="6"/>
        <v>8.2568807339449546E-2</v>
      </c>
      <c r="G331" s="40"/>
      <c r="H331" s="40"/>
      <c r="I331" s="41"/>
    </row>
    <row r="332" spans="1:9" x14ac:dyDescent="0.2">
      <c r="A332" s="37" t="s">
        <v>395</v>
      </c>
      <c r="B332" s="38" t="s">
        <v>394</v>
      </c>
      <c r="C332" s="54">
        <v>0</v>
      </c>
      <c r="D332" s="54">
        <v>71</v>
      </c>
      <c r="E332" s="38" t="s">
        <v>2</v>
      </c>
      <c r="F332" s="39">
        <f t="shared" si="6"/>
        <v>0</v>
      </c>
      <c r="G332" s="40"/>
      <c r="H332" s="40"/>
      <c r="I332" s="41"/>
    </row>
    <row r="333" spans="1:9" ht="17" thickBot="1" x14ac:dyDescent="0.25">
      <c r="A333" s="42" t="s">
        <v>395</v>
      </c>
      <c r="B333" s="43" t="s">
        <v>394</v>
      </c>
      <c r="C333" s="62">
        <v>0</v>
      </c>
      <c r="D333" s="62">
        <v>45</v>
      </c>
      <c r="E333" s="43" t="s">
        <v>2</v>
      </c>
      <c r="F333" s="44">
        <f t="shared" si="6"/>
        <v>0</v>
      </c>
      <c r="G333" s="45"/>
      <c r="H333" s="45"/>
      <c r="I333" s="46"/>
    </row>
    <row r="334" spans="1:9" x14ac:dyDescent="0.2">
      <c r="A334" s="32" t="s">
        <v>396</v>
      </c>
      <c r="B334" s="33" t="s">
        <v>394</v>
      </c>
      <c r="C334" s="53">
        <v>13</v>
      </c>
      <c r="D334" s="53">
        <v>112</v>
      </c>
      <c r="E334" s="33" t="s">
        <v>2</v>
      </c>
      <c r="F334" s="34">
        <f t="shared" si="6"/>
        <v>0.11607142857142858</v>
      </c>
      <c r="G334" s="35">
        <f>AVERAGE(F334:F339)</f>
        <v>8.402169509023738E-2</v>
      </c>
      <c r="H334" s="35">
        <f>_xlfn.STDEV.S(F334:F337)</f>
        <v>5.4876344675897262E-2</v>
      </c>
      <c r="I334" s="36">
        <v>4</v>
      </c>
    </row>
    <row r="335" spans="1:9" x14ac:dyDescent="0.2">
      <c r="A335" s="37" t="s">
        <v>396</v>
      </c>
      <c r="B335" s="38" t="s">
        <v>394</v>
      </c>
      <c r="C335" s="54">
        <v>4</v>
      </c>
      <c r="D335" s="54">
        <v>85</v>
      </c>
      <c r="E335" s="38" t="s">
        <v>2</v>
      </c>
      <c r="F335" s="39">
        <f t="shared" si="6"/>
        <v>4.7058823529411764E-2</v>
      </c>
      <c r="G335" s="40"/>
      <c r="H335" s="40"/>
      <c r="I335" s="41"/>
    </row>
    <row r="336" spans="1:9" x14ac:dyDescent="0.2">
      <c r="A336" s="37" t="s">
        <v>396</v>
      </c>
      <c r="B336" s="38" t="s">
        <v>394</v>
      </c>
      <c r="C336" s="54">
        <v>0</v>
      </c>
      <c r="D336" s="54">
        <v>41</v>
      </c>
      <c r="E336" s="38" t="s">
        <v>2</v>
      </c>
      <c r="F336" s="39">
        <f t="shared" si="6"/>
        <v>0</v>
      </c>
      <c r="G336" s="40"/>
      <c r="H336" s="40"/>
      <c r="I336" s="41"/>
    </row>
    <row r="337" spans="1:9" ht="17" thickBot="1" x14ac:dyDescent="0.25">
      <c r="A337" s="42" t="s">
        <v>396</v>
      </c>
      <c r="B337" s="43" t="s">
        <v>394</v>
      </c>
      <c r="C337" s="62">
        <v>0</v>
      </c>
      <c r="D337" s="62">
        <v>71</v>
      </c>
      <c r="E337" s="43" t="s">
        <v>2</v>
      </c>
      <c r="F337" s="44">
        <f t="shared" si="6"/>
        <v>0</v>
      </c>
      <c r="G337" s="45"/>
      <c r="H337" s="45"/>
      <c r="I337" s="46"/>
    </row>
    <row r="338" spans="1:9" x14ac:dyDescent="0.2">
      <c r="A338" s="32" t="s">
        <v>397</v>
      </c>
      <c r="B338" s="33" t="s">
        <v>394</v>
      </c>
      <c r="C338" s="53">
        <v>72</v>
      </c>
      <c r="D338" s="53">
        <v>366</v>
      </c>
      <c r="E338" s="33" t="s">
        <v>2</v>
      </c>
      <c r="F338" s="34">
        <f>C338/D338</f>
        <v>0.19672131147540983</v>
      </c>
      <c r="G338" s="35">
        <f>AVERAGE(F338:F341)</f>
        <v>0.52012392918997796</v>
      </c>
      <c r="H338" s="35">
        <f>_xlfn.STDEV.S(F338:F341)</f>
        <v>0.40440927054413572</v>
      </c>
      <c r="I338" s="79">
        <v>4</v>
      </c>
    </row>
    <row r="339" spans="1:9" x14ac:dyDescent="0.2">
      <c r="A339" s="37" t="s">
        <v>397</v>
      </c>
      <c r="B339" s="38" t="s">
        <v>394</v>
      </c>
      <c r="C339" s="54">
        <v>58</v>
      </c>
      <c r="D339" s="54">
        <v>402</v>
      </c>
      <c r="E339" s="38" t="s">
        <v>2</v>
      </c>
      <c r="F339" s="39">
        <f t="shared" si="6"/>
        <v>0.14427860696517414</v>
      </c>
      <c r="G339" s="40"/>
      <c r="H339" s="40"/>
      <c r="I339" s="41"/>
    </row>
    <row r="340" spans="1:9" x14ac:dyDescent="0.2">
      <c r="A340" s="37" t="s">
        <v>397</v>
      </c>
      <c r="B340" s="38" t="s">
        <v>394</v>
      </c>
      <c r="C340" s="38">
        <v>96</v>
      </c>
      <c r="D340" s="54">
        <v>112</v>
      </c>
      <c r="E340" s="38" t="s">
        <v>2</v>
      </c>
      <c r="F340" s="39">
        <f>C340/D340</f>
        <v>0.8571428571428571</v>
      </c>
      <c r="G340" s="40"/>
      <c r="H340" s="40"/>
      <c r="I340" s="41"/>
    </row>
    <row r="341" spans="1:9" ht="17" thickBot="1" x14ac:dyDescent="0.25">
      <c r="A341" s="42" t="s">
        <v>397</v>
      </c>
      <c r="B341" s="43" t="s">
        <v>394</v>
      </c>
      <c r="C341" s="43">
        <v>75</v>
      </c>
      <c r="D341" s="62">
        <v>85</v>
      </c>
      <c r="E341" s="43" t="s">
        <v>2</v>
      </c>
      <c r="F341" s="44">
        <f>C341/D341</f>
        <v>0.88235294117647056</v>
      </c>
      <c r="G341" s="45"/>
      <c r="H341" s="45"/>
      <c r="I341" s="46"/>
    </row>
    <row r="342" spans="1:9" x14ac:dyDescent="0.2">
      <c r="A342" s="32" t="s">
        <v>398</v>
      </c>
      <c r="B342" s="33" t="s">
        <v>394</v>
      </c>
      <c r="C342" s="53">
        <v>3</v>
      </c>
      <c r="D342" s="53">
        <v>41</v>
      </c>
      <c r="E342" s="33" t="s">
        <v>2</v>
      </c>
      <c r="F342" s="34">
        <f>C342/D342</f>
        <v>7.3170731707317069E-2</v>
      </c>
      <c r="G342" s="35">
        <f>AVERAGE(F342:F343)</f>
        <v>3.6585365853658534E-2</v>
      </c>
      <c r="H342" s="35">
        <f>_xlfn.STDEV.S(F342:F343)</f>
        <v>5.1739520574625421E-2</v>
      </c>
      <c r="I342" s="36">
        <v>2</v>
      </c>
    </row>
    <row r="343" spans="1:9" ht="17" thickBot="1" x14ac:dyDescent="0.25">
      <c r="A343" s="42" t="s">
        <v>398</v>
      </c>
      <c r="B343" s="43" t="s">
        <v>394</v>
      </c>
      <c r="C343" s="62">
        <v>0</v>
      </c>
      <c r="D343" s="62">
        <v>71</v>
      </c>
      <c r="E343" s="43" t="s">
        <v>2</v>
      </c>
      <c r="F343" s="44">
        <f>C343/D343</f>
        <v>0</v>
      </c>
      <c r="G343" s="45"/>
      <c r="H343" s="45"/>
      <c r="I343" s="46"/>
    </row>
    <row r="344" spans="1:9" x14ac:dyDescent="0.2">
      <c r="A344" s="32" t="s">
        <v>401</v>
      </c>
      <c r="B344" s="33" t="s">
        <v>394</v>
      </c>
      <c r="C344" s="53">
        <v>0</v>
      </c>
      <c r="D344" s="53">
        <v>91</v>
      </c>
      <c r="E344" s="33" t="s">
        <v>2</v>
      </c>
      <c r="F344" s="34">
        <f>C344/D344</f>
        <v>0</v>
      </c>
      <c r="G344" s="35">
        <f>AVERAGE(F344:F346)</f>
        <v>0.20183236821357695</v>
      </c>
      <c r="H344" s="35">
        <f>_xlfn.STDEV.S(F344:F346)</f>
        <v>0.17536710845915673</v>
      </c>
      <c r="I344" s="36">
        <v>3</v>
      </c>
    </row>
    <row r="345" spans="1:9" x14ac:dyDescent="0.2">
      <c r="A345" s="37" t="s">
        <v>401</v>
      </c>
      <c r="B345" s="38" t="s">
        <v>394</v>
      </c>
      <c r="C345" s="54">
        <v>116</v>
      </c>
      <c r="D345" s="54">
        <v>366</v>
      </c>
      <c r="E345" s="38" t="s">
        <v>2</v>
      </c>
      <c r="F345" s="39">
        <f t="shared" ref="F345:F408" si="7">C345/D345</f>
        <v>0.31693989071038253</v>
      </c>
      <c r="G345" s="40"/>
      <c r="H345" s="40"/>
      <c r="I345" s="41"/>
    </row>
    <row r="346" spans="1:9" ht="17" thickBot="1" x14ac:dyDescent="0.25">
      <c r="A346" s="42" t="s">
        <v>401</v>
      </c>
      <c r="B346" s="43" t="s">
        <v>394</v>
      </c>
      <c r="C346" s="62">
        <v>116</v>
      </c>
      <c r="D346" s="62">
        <v>402</v>
      </c>
      <c r="E346" s="43" t="s">
        <v>2</v>
      </c>
      <c r="F346" s="44">
        <f t="shared" si="7"/>
        <v>0.28855721393034828</v>
      </c>
      <c r="G346" s="45"/>
      <c r="H346" s="45"/>
      <c r="I346" s="46"/>
    </row>
    <row r="347" spans="1:9" ht="17" thickBot="1" x14ac:dyDescent="0.25">
      <c r="A347" s="47" t="s">
        <v>400</v>
      </c>
      <c r="B347" s="48" t="s">
        <v>394</v>
      </c>
      <c r="C347" s="78">
        <v>63</v>
      </c>
      <c r="D347" s="78">
        <v>91</v>
      </c>
      <c r="E347" s="48" t="s">
        <v>2</v>
      </c>
      <c r="F347" s="49">
        <f t="shared" si="7"/>
        <v>0.69230769230769229</v>
      </c>
      <c r="G347" s="50">
        <f>AVERAGE(F347)</f>
        <v>0.69230769230769229</v>
      </c>
      <c r="H347" s="50"/>
      <c r="I347" s="51">
        <v>1</v>
      </c>
    </row>
    <row r="348" spans="1:9" x14ac:dyDescent="0.2">
      <c r="A348" s="32" t="s">
        <v>399</v>
      </c>
      <c r="B348" s="33" t="s">
        <v>394</v>
      </c>
      <c r="C348" s="53">
        <v>79</v>
      </c>
      <c r="D348" s="53">
        <v>104</v>
      </c>
      <c r="E348" s="33" t="s">
        <v>2</v>
      </c>
      <c r="F348" s="34">
        <f t="shared" si="7"/>
        <v>0.75961538461538458</v>
      </c>
      <c r="G348" s="35">
        <f>AVERAGE(F348:F349)</f>
        <v>0.70333710407239813</v>
      </c>
      <c r="H348" s="35">
        <f>_xlfn.STDEV.S(F348:F349)</f>
        <v>7.9589507610929228E-2</v>
      </c>
      <c r="I348" s="36">
        <v>2</v>
      </c>
    </row>
    <row r="349" spans="1:9" ht="17" thickBot="1" x14ac:dyDescent="0.25">
      <c r="A349" s="42" t="s">
        <v>399</v>
      </c>
      <c r="B349" s="43" t="s">
        <v>394</v>
      </c>
      <c r="C349" s="62">
        <v>77</v>
      </c>
      <c r="D349" s="62">
        <v>119</v>
      </c>
      <c r="E349" s="43" t="s">
        <v>2</v>
      </c>
      <c r="F349" s="44">
        <f t="shared" si="7"/>
        <v>0.6470588235294118</v>
      </c>
      <c r="G349" s="45"/>
      <c r="H349" s="45"/>
      <c r="I349" s="46"/>
    </row>
    <row r="350" spans="1:9" x14ac:dyDescent="0.2">
      <c r="A350" s="32" t="s">
        <v>402</v>
      </c>
      <c r="B350" s="33" t="s">
        <v>394</v>
      </c>
      <c r="C350" s="53">
        <v>0</v>
      </c>
      <c r="D350" s="53">
        <v>104</v>
      </c>
      <c r="E350" s="33" t="s">
        <v>2</v>
      </c>
      <c r="F350" s="34">
        <f t="shared" si="7"/>
        <v>0</v>
      </c>
      <c r="G350" s="35">
        <f>AVERAGE(F350:F351)</f>
        <v>0</v>
      </c>
      <c r="H350" s="35">
        <f>_xlfn.STDEV.S(F350:F351)</f>
        <v>0</v>
      </c>
      <c r="I350" s="36">
        <v>2</v>
      </c>
    </row>
    <row r="351" spans="1:9" ht="17" thickBot="1" x14ac:dyDescent="0.25">
      <c r="A351" s="42" t="s">
        <v>402</v>
      </c>
      <c r="B351" s="43" t="s">
        <v>394</v>
      </c>
      <c r="C351" s="62">
        <v>0</v>
      </c>
      <c r="D351" s="62">
        <v>119</v>
      </c>
      <c r="E351" s="43" t="s">
        <v>2</v>
      </c>
      <c r="F351" s="44">
        <f t="shared" si="7"/>
        <v>0</v>
      </c>
      <c r="G351" s="45"/>
      <c r="H351" s="45"/>
      <c r="I351" s="46"/>
    </row>
    <row r="352" spans="1:9" x14ac:dyDescent="0.2">
      <c r="A352" s="32" t="s">
        <v>393</v>
      </c>
      <c r="B352" s="33" t="s">
        <v>394</v>
      </c>
      <c r="C352" s="33">
        <v>10</v>
      </c>
      <c r="D352" s="33">
        <v>202</v>
      </c>
      <c r="E352" s="33" t="s">
        <v>411</v>
      </c>
      <c r="F352" s="34">
        <f t="shared" si="7"/>
        <v>4.9504950495049507E-2</v>
      </c>
      <c r="G352" s="35">
        <f>AVERAGE(F352:F354)</f>
        <v>5.9502671236213008E-2</v>
      </c>
      <c r="H352" s="35">
        <f>_xlfn.STDEV.S(F352:F354)</f>
        <v>2.0159275972225277E-2</v>
      </c>
      <c r="I352" s="36">
        <v>3</v>
      </c>
    </row>
    <row r="353" spans="1:9" x14ac:dyDescent="0.2">
      <c r="A353" s="37" t="s">
        <v>393</v>
      </c>
      <c r="B353" s="38" t="s">
        <v>394</v>
      </c>
      <c r="C353" s="38">
        <v>5</v>
      </c>
      <c r="D353" s="38">
        <v>108</v>
      </c>
      <c r="E353" s="38" t="s">
        <v>411</v>
      </c>
      <c r="F353" s="39">
        <f t="shared" si="7"/>
        <v>4.6296296296296294E-2</v>
      </c>
      <c r="G353" s="40"/>
      <c r="H353" s="40"/>
      <c r="I353" s="41"/>
    </row>
    <row r="354" spans="1:9" ht="17" thickBot="1" x14ac:dyDescent="0.25">
      <c r="A354" s="42" t="s">
        <v>393</v>
      </c>
      <c r="B354" s="43" t="s">
        <v>394</v>
      </c>
      <c r="C354" s="43">
        <f>12-1</f>
        <v>11</v>
      </c>
      <c r="D354" s="43">
        <v>133</v>
      </c>
      <c r="E354" s="43" t="s">
        <v>411</v>
      </c>
      <c r="F354" s="44">
        <f t="shared" si="7"/>
        <v>8.2706766917293228E-2</v>
      </c>
      <c r="G354" s="45"/>
      <c r="H354" s="45"/>
      <c r="I354" s="46"/>
    </row>
    <row r="355" spans="1:9" x14ac:dyDescent="0.2">
      <c r="A355" s="32" t="s">
        <v>395</v>
      </c>
      <c r="B355" s="33" t="s">
        <v>394</v>
      </c>
      <c r="C355" s="33">
        <v>20</v>
      </c>
      <c r="D355" s="33">
        <v>202</v>
      </c>
      <c r="E355" s="33" t="s">
        <v>411</v>
      </c>
      <c r="F355" s="34">
        <f t="shared" si="7"/>
        <v>9.9009900990099015E-2</v>
      </c>
      <c r="G355" s="35">
        <f>AVERAGE(F355:F357)</f>
        <v>9.220222356404395E-2</v>
      </c>
      <c r="H355" s="35">
        <f>_xlfn.STDEV.S(F355:F357)</f>
        <v>2.4697570439909777E-2</v>
      </c>
      <c r="I355" s="36">
        <v>3</v>
      </c>
    </row>
    <row r="356" spans="1:9" x14ac:dyDescent="0.2">
      <c r="A356" s="37" t="s">
        <v>395</v>
      </c>
      <c r="B356" s="38" t="s">
        <v>394</v>
      </c>
      <c r="C356" s="38">
        <v>7</v>
      </c>
      <c r="D356" s="38">
        <v>108</v>
      </c>
      <c r="E356" s="38" t="s">
        <v>411</v>
      </c>
      <c r="F356" s="39">
        <f t="shared" si="7"/>
        <v>6.4814814814814811E-2</v>
      </c>
      <c r="G356" s="40"/>
      <c r="H356" s="40"/>
      <c r="I356" s="41"/>
    </row>
    <row r="357" spans="1:9" ht="17" thickBot="1" x14ac:dyDescent="0.25">
      <c r="A357" s="42" t="s">
        <v>395</v>
      </c>
      <c r="B357" s="43" t="s">
        <v>394</v>
      </c>
      <c r="C357" s="43">
        <v>15</v>
      </c>
      <c r="D357" s="43">
        <v>133</v>
      </c>
      <c r="E357" s="43" t="s">
        <v>411</v>
      </c>
      <c r="F357" s="44">
        <f t="shared" si="7"/>
        <v>0.11278195488721804</v>
      </c>
      <c r="G357" s="45"/>
      <c r="H357" s="45"/>
      <c r="I357" s="46"/>
    </row>
    <row r="358" spans="1:9" x14ac:dyDescent="0.2">
      <c r="A358" s="32" t="s">
        <v>396</v>
      </c>
      <c r="B358" s="33" t="s">
        <v>394</v>
      </c>
      <c r="C358" s="33">
        <v>7</v>
      </c>
      <c r="D358" s="33">
        <v>232</v>
      </c>
      <c r="E358" s="33" t="s">
        <v>411</v>
      </c>
      <c r="F358" s="34">
        <f t="shared" si="7"/>
        <v>3.017241379310345E-2</v>
      </c>
      <c r="G358" s="35">
        <f>AVERAGE(F358:F364)</f>
        <v>3.4353175423215594E-2</v>
      </c>
      <c r="H358" s="35">
        <f>_xlfn.STDEV.S(F358:F364)</f>
        <v>8.6856442313248475E-3</v>
      </c>
      <c r="I358" s="36">
        <v>7</v>
      </c>
    </row>
    <row r="359" spans="1:9" x14ac:dyDescent="0.2">
      <c r="A359" s="37" t="s">
        <v>396</v>
      </c>
      <c r="B359" s="38" t="s">
        <v>394</v>
      </c>
      <c r="C359" s="38">
        <v>10</v>
      </c>
      <c r="D359" s="38">
        <v>272</v>
      </c>
      <c r="E359" s="38" t="s">
        <v>411</v>
      </c>
      <c r="F359" s="39">
        <f t="shared" si="7"/>
        <v>3.6764705882352942E-2</v>
      </c>
      <c r="G359" s="40"/>
      <c r="H359" s="40"/>
      <c r="I359" s="41"/>
    </row>
    <row r="360" spans="1:9" x14ac:dyDescent="0.2">
      <c r="A360" s="37" t="s">
        <v>396</v>
      </c>
      <c r="B360" s="38" t="s">
        <v>394</v>
      </c>
      <c r="C360" s="38">
        <v>9</v>
      </c>
      <c r="D360" s="38">
        <v>195</v>
      </c>
      <c r="E360" s="38" t="s">
        <v>411</v>
      </c>
      <c r="F360" s="39">
        <f t="shared" si="7"/>
        <v>4.6153846153846156E-2</v>
      </c>
      <c r="G360" s="40"/>
      <c r="H360" s="40"/>
      <c r="I360" s="41"/>
    </row>
    <row r="361" spans="1:9" x14ac:dyDescent="0.2">
      <c r="A361" s="37" t="s">
        <v>396</v>
      </c>
      <c r="B361" s="38" t="s">
        <v>394</v>
      </c>
      <c r="C361" s="38">
        <v>10</v>
      </c>
      <c r="D361" s="38">
        <v>234</v>
      </c>
      <c r="E361" s="38" t="s">
        <v>411</v>
      </c>
      <c r="F361" s="39">
        <f t="shared" si="7"/>
        <v>4.2735042735042736E-2</v>
      </c>
      <c r="G361" s="40"/>
      <c r="H361" s="40"/>
      <c r="I361" s="41"/>
    </row>
    <row r="362" spans="1:9" x14ac:dyDescent="0.2">
      <c r="A362" s="37" t="s">
        <v>396</v>
      </c>
      <c r="B362" s="38" t="s">
        <v>394</v>
      </c>
      <c r="C362" s="38">
        <v>7</v>
      </c>
      <c r="D362" s="38">
        <v>340</v>
      </c>
      <c r="E362" s="38" t="s">
        <v>411</v>
      </c>
      <c r="F362" s="39">
        <f t="shared" si="7"/>
        <v>2.0588235294117647E-2</v>
      </c>
      <c r="G362" s="40"/>
      <c r="H362" s="40"/>
      <c r="I362" s="41"/>
    </row>
    <row r="363" spans="1:9" x14ac:dyDescent="0.2">
      <c r="A363" s="37" t="s">
        <v>396</v>
      </c>
      <c r="B363" s="38" t="s">
        <v>394</v>
      </c>
      <c r="C363" s="38">
        <v>9</v>
      </c>
      <c r="D363" s="38">
        <v>256</v>
      </c>
      <c r="E363" s="38" t="s">
        <v>411</v>
      </c>
      <c r="F363" s="39">
        <f t="shared" si="7"/>
        <v>3.515625E-2</v>
      </c>
      <c r="G363" s="40"/>
      <c r="H363" s="40"/>
      <c r="I363" s="41"/>
    </row>
    <row r="364" spans="1:9" ht="17" thickBot="1" x14ac:dyDescent="0.25">
      <c r="A364" s="42" t="s">
        <v>396</v>
      </c>
      <c r="B364" s="43" t="s">
        <v>394</v>
      </c>
      <c r="C364" s="43">
        <v>5</v>
      </c>
      <c r="D364" s="43">
        <v>173</v>
      </c>
      <c r="E364" s="43" t="s">
        <v>411</v>
      </c>
      <c r="F364" s="44">
        <f t="shared" si="7"/>
        <v>2.8901734104046242E-2</v>
      </c>
      <c r="G364" s="45"/>
      <c r="H364" s="45"/>
      <c r="I364" s="46"/>
    </row>
    <row r="365" spans="1:9" x14ac:dyDescent="0.2">
      <c r="A365" s="32" t="s">
        <v>397</v>
      </c>
      <c r="B365" s="33" t="s">
        <v>394</v>
      </c>
      <c r="C365" s="33">
        <v>179</v>
      </c>
      <c r="D365" s="33">
        <v>232</v>
      </c>
      <c r="E365" s="33" t="s">
        <v>411</v>
      </c>
      <c r="F365" s="34">
        <f t="shared" si="7"/>
        <v>0.77155172413793105</v>
      </c>
      <c r="G365" s="35">
        <f>AVERAGE(F365:F368)</f>
        <v>0.66655246094901266</v>
      </c>
      <c r="H365" s="35">
        <f>_xlfn.STDEV.S(F365:F368)</f>
        <v>0.19875828359689013</v>
      </c>
      <c r="I365" s="36">
        <v>4</v>
      </c>
    </row>
    <row r="366" spans="1:9" x14ac:dyDescent="0.2">
      <c r="A366" s="37" t="s">
        <v>397</v>
      </c>
      <c r="B366" s="38" t="s">
        <v>394</v>
      </c>
      <c r="C366" s="38">
        <v>102</v>
      </c>
      <c r="D366" s="38">
        <v>272</v>
      </c>
      <c r="E366" s="38" t="s">
        <v>411</v>
      </c>
      <c r="F366" s="39">
        <f t="shared" si="7"/>
        <v>0.375</v>
      </c>
      <c r="G366" s="40"/>
      <c r="H366" s="40"/>
      <c r="I366" s="41"/>
    </row>
    <row r="367" spans="1:9" x14ac:dyDescent="0.2">
      <c r="A367" s="37" t="s">
        <v>397</v>
      </c>
      <c r="B367" s="38" t="s">
        <v>394</v>
      </c>
      <c r="C367" s="38">
        <v>158</v>
      </c>
      <c r="D367" s="38">
        <v>195</v>
      </c>
      <c r="E367" s="38" t="s">
        <v>411</v>
      </c>
      <c r="F367" s="39">
        <f t="shared" si="7"/>
        <v>0.81025641025641026</v>
      </c>
      <c r="G367" s="40"/>
      <c r="H367" s="40"/>
      <c r="I367" s="41"/>
    </row>
    <row r="368" spans="1:9" ht="17" thickBot="1" x14ac:dyDescent="0.25">
      <c r="A368" s="42" t="s">
        <v>397</v>
      </c>
      <c r="B368" s="43" t="s">
        <v>394</v>
      </c>
      <c r="C368" s="43">
        <v>166</v>
      </c>
      <c r="D368" s="43">
        <v>234</v>
      </c>
      <c r="E368" s="43" t="s">
        <v>411</v>
      </c>
      <c r="F368" s="44">
        <f t="shared" si="7"/>
        <v>0.70940170940170943</v>
      </c>
      <c r="G368" s="45"/>
      <c r="H368" s="45"/>
      <c r="I368" s="46"/>
    </row>
    <row r="369" spans="1:9" x14ac:dyDescent="0.2">
      <c r="A369" s="32" t="s">
        <v>398</v>
      </c>
      <c r="B369" s="33" t="s">
        <v>394</v>
      </c>
      <c r="C369" s="33">
        <v>38</v>
      </c>
      <c r="D369" s="33">
        <v>340</v>
      </c>
      <c r="E369" s="33" t="s">
        <v>411</v>
      </c>
      <c r="F369" s="34">
        <f t="shared" si="7"/>
        <v>0.11176470588235295</v>
      </c>
      <c r="G369" s="35">
        <f>AVERAGE(F369:F371)</f>
        <v>0.15500688895500395</v>
      </c>
      <c r="H369" s="35">
        <f>_xlfn.STDEV.S(F369:F371)</f>
        <v>4.0259310070310493E-2</v>
      </c>
      <c r="I369" s="36">
        <v>3</v>
      </c>
    </row>
    <row r="370" spans="1:9" x14ac:dyDescent="0.2">
      <c r="A370" s="37" t="s">
        <v>398</v>
      </c>
      <c r="B370" s="38" t="s">
        <v>394</v>
      </c>
      <c r="C370" s="38">
        <v>49</v>
      </c>
      <c r="D370" s="38">
        <v>256</v>
      </c>
      <c r="E370" s="38" t="s">
        <v>411</v>
      </c>
      <c r="F370" s="39">
        <f t="shared" si="7"/>
        <v>0.19140625</v>
      </c>
      <c r="G370" s="40"/>
      <c r="H370" s="40"/>
      <c r="I370" s="41"/>
    </row>
    <row r="371" spans="1:9" ht="17" thickBot="1" x14ac:dyDescent="0.25">
      <c r="A371" s="42" t="s">
        <v>398</v>
      </c>
      <c r="B371" s="43" t="s">
        <v>394</v>
      </c>
      <c r="C371" s="43">
        <v>28</v>
      </c>
      <c r="D371" s="43">
        <v>173</v>
      </c>
      <c r="E371" s="43" t="s">
        <v>411</v>
      </c>
      <c r="F371" s="44">
        <f t="shared" si="7"/>
        <v>0.16184971098265896</v>
      </c>
      <c r="G371" s="45"/>
      <c r="H371" s="45"/>
      <c r="I371" s="46"/>
    </row>
    <row r="372" spans="1:9" x14ac:dyDescent="0.2">
      <c r="A372" s="32" t="s">
        <v>399</v>
      </c>
      <c r="B372" s="33" t="s">
        <v>394</v>
      </c>
      <c r="C372" s="33">
        <f>133-2</f>
        <v>131</v>
      </c>
      <c r="D372" s="33">
        <v>261</v>
      </c>
      <c r="E372" s="33" t="s">
        <v>411</v>
      </c>
      <c r="F372" s="34">
        <f t="shared" si="7"/>
        <v>0.50191570881226055</v>
      </c>
      <c r="G372" s="35">
        <f>AVERAGE(F372:F374)</f>
        <v>0.57127506650672077</v>
      </c>
      <c r="H372" s="35">
        <f>_xlfn.STDEV.S(F372:F374)</f>
        <v>6.1247988364204739E-2</v>
      </c>
      <c r="I372" s="36">
        <v>3</v>
      </c>
    </row>
    <row r="373" spans="1:9" x14ac:dyDescent="0.2">
      <c r="A373" s="37" t="s">
        <v>399</v>
      </c>
      <c r="B373" s="38" t="s">
        <v>394</v>
      </c>
      <c r="C373" s="38">
        <f>161-3</f>
        <v>158</v>
      </c>
      <c r="D373" s="38">
        <v>266</v>
      </c>
      <c r="E373" s="38" t="s">
        <v>411</v>
      </c>
      <c r="F373" s="39">
        <f t="shared" si="7"/>
        <v>0.59398496240601506</v>
      </c>
      <c r="G373" s="40"/>
      <c r="H373" s="40"/>
      <c r="I373" s="41"/>
    </row>
    <row r="374" spans="1:9" ht="17" thickBot="1" x14ac:dyDescent="0.25">
      <c r="A374" s="42" t="s">
        <v>399</v>
      </c>
      <c r="B374" s="43" t="s">
        <v>394</v>
      </c>
      <c r="C374" s="43">
        <f>133-2</f>
        <v>131</v>
      </c>
      <c r="D374" s="43">
        <v>212</v>
      </c>
      <c r="E374" s="43" t="s">
        <v>411</v>
      </c>
      <c r="F374" s="44">
        <f t="shared" si="7"/>
        <v>0.61792452830188682</v>
      </c>
      <c r="G374" s="45"/>
      <c r="H374" s="45"/>
      <c r="I374" s="46"/>
    </row>
    <row r="375" spans="1:9" x14ac:dyDescent="0.2">
      <c r="A375" s="32" t="s">
        <v>400</v>
      </c>
      <c r="B375" s="33" t="s">
        <v>394</v>
      </c>
      <c r="C375" s="33">
        <v>182</v>
      </c>
      <c r="D375" s="33">
        <v>261</v>
      </c>
      <c r="E375" s="33" t="s">
        <v>411</v>
      </c>
      <c r="F375" s="34">
        <f t="shared" si="7"/>
        <v>0.69731800766283525</v>
      </c>
      <c r="G375" s="35">
        <f>AVERAGE(F375:F377)</f>
        <v>0.7003898726067681</v>
      </c>
      <c r="H375" s="35">
        <f>_xlfn.STDEV.S(F375:F377)</f>
        <v>2.7526359127712501E-2</v>
      </c>
      <c r="I375" s="36">
        <v>3</v>
      </c>
    </row>
    <row r="376" spans="1:9" x14ac:dyDescent="0.2">
      <c r="A376" s="37" t="s">
        <v>400</v>
      </c>
      <c r="B376" s="38" t="s">
        <v>394</v>
      </c>
      <c r="C376" s="38">
        <v>194</v>
      </c>
      <c r="D376" s="38">
        <v>266</v>
      </c>
      <c r="E376" s="38" t="s">
        <v>411</v>
      </c>
      <c r="F376" s="39">
        <f t="shared" si="7"/>
        <v>0.72932330827067671</v>
      </c>
      <c r="G376" s="40"/>
      <c r="H376" s="40"/>
      <c r="I376" s="41"/>
    </row>
    <row r="377" spans="1:9" ht="17" thickBot="1" x14ac:dyDescent="0.25">
      <c r="A377" s="42" t="s">
        <v>400</v>
      </c>
      <c r="B377" s="43" t="s">
        <v>394</v>
      </c>
      <c r="C377" s="43">
        <v>143</v>
      </c>
      <c r="D377" s="43">
        <v>212</v>
      </c>
      <c r="E377" s="43" t="s">
        <v>411</v>
      </c>
      <c r="F377" s="44">
        <f t="shared" si="7"/>
        <v>0.67452830188679247</v>
      </c>
      <c r="G377" s="45"/>
      <c r="H377" s="45"/>
      <c r="I377" s="46"/>
    </row>
    <row r="378" spans="1:9" x14ac:dyDescent="0.2">
      <c r="A378" s="32" t="s">
        <v>401</v>
      </c>
      <c r="B378" s="33" t="s">
        <v>394</v>
      </c>
      <c r="C378" s="33">
        <v>233</v>
      </c>
      <c r="D378" s="33">
        <v>285</v>
      </c>
      <c r="E378" s="33" t="s">
        <v>411</v>
      </c>
      <c r="F378" s="34">
        <f t="shared" si="7"/>
        <v>0.81754385964912279</v>
      </c>
      <c r="G378" s="35">
        <f>AVERAGE(F378:F380)</f>
        <v>0.87094624290482792</v>
      </c>
      <c r="H378" s="35">
        <f>_xlfn.STDEV.S(F378:F380)</f>
        <v>9.7610612656694171E-2</v>
      </c>
      <c r="I378" s="36">
        <v>3</v>
      </c>
    </row>
    <row r="379" spans="1:9" x14ac:dyDescent="0.2">
      <c r="A379" s="37" t="s">
        <v>401</v>
      </c>
      <c r="B379" s="38" t="s">
        <v>394</v>
      </c>
      <c r="C379" s="38">
        <v>180</v>
      </c>
      <c r="D379" s="38">
        <v>183</v>
      </c>
      <c r="E379" s="38" t="s">
        <v>411</v>
      </c>
      <c r="F379" s="39">
        <f t="shared" si="7"/>
        <v>0.98360655737704916</v>
      </c>
      <c r="G379" s="40"/>
      <c r="H379" s="40"/>
      <c r="I379" s="41"/>
    </row>
    <row r="380" spans="1:9" ht="17" thickBot="1" x14ac:dyDescent="0.25">
      <c r="A380" s="42" t="s">
        <v>401</v>
      </c>
      <c r="B380" s="43" t="s">
        <v>394</v>
      </c>
      <c r="C380" s="43">
        <v>250</v>
      </c>
      <c r="D380" s="43">
        <v>308</v>
      </c>
      <c r="E380" s="43" t="s">
        <v>411</v>
      </c>
      <c r="F380" s="44">
        <f t="shared" si="7"/>
        <v>0.81168831168831168</v>
      </c>
      <c r="G380" s="45"/>
      <c r="H380" s="45"/>
      <c r="I380" s="46"/>
    </row>
    <row r="381" spans="1:9" x14ac:dyDescent="0.2">
      <c r="A381" s="32" t="s">
        <v>402</v>
      </c>
      <c r="B381" s="33" t="s">
        <v>394</v>
      </c>
      <c r="C381" s="33">
        <v>0</v>
      </c>
      <c r="D381" s="33">
        <v>285</v>
      </c>
      <c r="E381" s="33" t="s">
        <v>411</v>
      </c>
      <c r="F381" s="34">
        <f t="shared" si="7"/>
        <v>0</v>
      </c>
      <c r="G381" s="35">
        <f>AVERAGE(F381:F383)</f>
        <v>0</v>
      </c>
      <c r="H381" s="35">
        <f>_xlfn.STDEV.S(F381:F383)</f>
        <v>0</v>
      </c>
      <c r="I381" s="36">
        <v>3</v>
      </c>
    </row>
    <row r="382" spans="1:9" x14ac:dyDescent="0.2">
      <c r="A382" s="37" t="s">
        <v>402</v>
      </c>
      <c r="B382" s="38" t="s">
        <v>394</v>
      </c>
      <c r="C382" s="38">
        <v>0</v>
      </c>
      <c r="D382" s="38">
        <v>183</v>
      </c>
      <c r="E382" s="38" t="s">
        <v>411</v>
      </c>
      <c r="F382" s="39">
        <f t="shared" si="7"/>
        <v>0</v>
      </c>
      <c r="G382" s="40"/>
      <c r="H382" s="40"/>
      <c r="I382" s="41"/>
    </row>
    <row r="383" spans="1:9" ht="17" thickBot="1" x14ac:dyDescent="0.25">
      <c r="A383" s="42" t="s">
        <v>402</v>
      </c>
      <c r="B383" s="43" t="s">
        <v>394</v>
      </c>
      <c r="C383" s="43">
        <v>0</v>
      </c>
      <c r="D383" s="43">
        <v>308</v>
      </c>
      <c r="E383" s="43" t="s">
        <v>411</v>
      </c>
      <c r="F383" s="44">
        <f t="shared" si="7"/>
        <v>0</v>
      </c>
      <c r="G383" s="45"/>
      <c r="H383" s="45"/>
      <c r="I383" s="46"/>
    </row>
    <row r="384" spans="1:9" x14ac:dyDescent="0.2">
      <c r="A384" s="32" t="s">
        <v>393</v>
      </c>
      <c r="B384" s="33" t="s">
        <v>394</v>
      </c>
      <c r="C384" s="33">
        <v>0</v>
      </c>
      <c r="D384" s="33">
        <v>150</v>
      </c>
      <c r="E384" s="33" t="s">
        <v>412</v>
      </c>
      <c r="F384" s="34">
        <f t="shared" si="7"/>
        <v>0</v>
      </c>
      <c r="G384" s="35">
        <f>AVERAGE(F384:F387)</f>
        <v>0</v>
      </c>
      <c r="H384" s="35">
        <f>_xlfn.STDEV.S(F384:F387)</f>
        <v>0</v>
      </c>
      <c r="I384" s="36">
        <v>4</v>
      </c>
    </row>
    <row r="385" spans="1:9" x14ac:dyDescent="0.2">
      <c r="A385" s="37" t="s">
        <v>393</v>
      </c>
      <c r="B385" s="38" t="s">
        <v>394</v>
      </c>
      <c r="C385" s="38">
        <v>0</v>
      </c>
      <c r="D385" s="38">
        <v>67</v>
      </c>
      <c r="E385" s="38" t="s">
        <v>412</v>
      </c>
      <c r="F385" s="39">
        <f t="shared" si="7"/>
        <v>0</v>
      </c>
      <c r="G385" s="40"/>
      <c r="H385" s="40"/>
      <c r="I385" s="41"/>
    </row>
    <row r="386" spans="1:9" x14ac:dyDescent="0.2">
      <c r="A386" s="37" t="s">
        <v>393</v>
      </c>
      <c r="B386" s="38" t="s">
        <v>394</v>
      </c>
      <c r="C386" s="38">
        <v>0</v>
      </c>
      <c r="D386" s="38">
        <v>159</v>
      </c>
      <c r="E386" s="38" t="s">
        <v>412</v>
      </c>
      <c r="F386" s="39">
        <f t="shared" si="7"/>
        <v>0</v>
      </c>
      <c r="G386" s="40"/>
      <c r="H386" s="40"/>
      <c r="I386" s="41"/>
    </row>
    <row r="387" spans="1:9" ht="17" thickBot="1" x14ac:dyDescent="0.25">
      <c r="A387" s="42" t="s">
        <v>393</v>
      </c>
      <c r="B387" s="43" t="s">
        <v>394</v>
      </c>
      <c r="C387" s="43">
        <v>0</v>
      </c>
      <c r="D387" s="43">
        <v>85</v>
      </c>
      <c r="E387" s="43" t="s">
        <v>412</v>
      </c>
      <c r="F387" s="44">
        <f t="shared" si="7"/>
        <v>0</v>
      </c>
      <c r="G387" s="45"/>
      <c r="H387" s="45"/>
      <c r="I387" s="46"/>
    </row>
    <row r="388" spans="1:9" x14ac:dyDescent="0.2">
      <c r="A388" s="32" t="s">
        <v>395</v>
      </c>
      <c r="B388" s="33" t="s">
        <v>394</v>
      </c>
      <c r="C388" s="33">
        <v>115</v>
      </c>
      <c r="D388" s="33">
        <v>150</v>
      </c>
      <c r="E388" s="33" t="s">
        <v>412</v>
      </c>
      <c r="F388" s="34">
        <f t="shared" si="7"/>
        <v>0.76666666666666672</v>
      </c>
      <c r="G388" s="35">
        <f>AVERAGE(F388:F391)</f>
        <v>0.75965386717908789</v>
      </c>
      <c r="H388" s="35">
        <f>_xlfn.STDEV.S(F388:F391)</f>
        <v>3.0516778549007979E-2</v>
      </c>
      <c r="I388" s="36">
        <v>4</v>
      </c>
    </row>
    <row r="389" spans="1:9" x14ac:dyDescent="0.2">
      <c r="A389" s="37" t="s">
        <v>395</v>
      </c>
      <c r="B389" s="38" t="s">
        <v>394</v>
      </c>
      <c r="C389" s="38">
        <v>48</v>
      </c>
      <c r="D389" s="38">
        <v>67</v>
      </c>
      <c r="E389" s="38" t="s">
        <v>412</v>
      </c>
      <c r="F389" s="39">
        <f t="shared" si="7"/>
        <v>0.71641791044776115</v>
      </c>
      <c r="G389" s="40"/>
      <c r="H389" s="40"/>
      <c r="I389" s="41"/>
    </row>
    <row r="390" spans="1:9" x14ac:dyDescent="0.2">
      <c r="A390" s="37" t="s">
        <v>395</v>
      </c>
      <c r="B390" s="38" t="s">
        <v>394</v>
      </c>
      <c r="C390" s="38">
        <v>122</v>
      </c>
      <c r="D390" s="38">
        <v>159</v>
      </c>
      <c r="E390" s="38" t="s">
        <v>412</v>
      </c>
      <c r="F390" s="39">
        <f t="shared" si="7"/>
        <v>0.76729559748427678</v>
      </c>
      <c r="G390" s="40"/>
      <c r="H390" s="40"/>
      <c r="I390" s="41"/>
    </row>
    <row r="391" spans="1:9" ht="17" thickBot="1" x14ac:dyDescent="0.25">
      <c r="A391" s="42" t="s">
        <v>395</v>
      </c>
      <c r="B391" s="43" t="s">
        <v>394</v>
      </c>
      <c r="C391" s="43">
        <v>67</v>
      </c>
      <c r="D391" s="43">
        <v>85</v>
      </c>
      <c r="E391" s="43" t="s">
        <v>412</v>
      </c>
      <c r="F391" s="44">
        <f t="shared" si="7"/>
        <v>0.78823529411764703</v>
      </c>
      <c r="G391" s="45"/>
      <c r="H391" s="45"/>
      <c r="I391" s="46"/>
    </row>
    <row r="392" spans="1:9" x14ac:dyDescent="0.2">
      <c r="A392" s="32" t="s">
        <v>396</v>
      </c>
      <c r="B392" s="33" t="s">
        <v>394</v>
      </c>
      <c r="C392" s="33">
        <v>0</v>
      </c>
      <c r="D392" s="33">
        <v>198</v>
      </c>
      <c r="E392" s="33" t="s">
        <v>412</v>
      </c>
      <c r="F392" s="34">
        <f t="shared" si="7"/>
        <v>0</v>
      </c>
      <c r="G392" s="35">
        <f>AVERAGE(F392:F395)</f>
        <v>0</v>
      </c>
      <c r="H392" s="35">
        <f>_xlfn.STDEV.S(F392:F395)</f>
        <v>0</v>
      </c>
      <c r="I392" s="36">
        <v>4</v>
      </c>
    </row>
    <row r="393" spans="1:9" x14ac:dyDescent="0.2">
      <c r="A393" s="37" t="s">
        <v>396</v>
      </c>
      <c r="B393" s="38" t="s">
        <v>394</v>
      </c>
      <c r="C393" s="38">
        <v>0</v>
      </c>
      <c r="D393" s="38">
        <v>72</v>
      </c>
      <c r="E393" s="38" t="s">
        <v>412</v>
      </c>
      <c r="F393" s="39">
        <f t="shared" si="7"/>
        <v>0</v>
      </c>
      <c r="G393" s="40"/>
      <c r="H393" s="40"/>
      <c r="I393" s="41"/>
    </row>
    <row r="394" spans="1:9" x14ac:dyDescent="0.2">
      <c r="A394" s="37" t="s">
        <v>396</v>
      </c>
      <c r="B394" s="38" t="s">
        <v>394</v>
      </c>
      <c r="C394" s="38">
        <v>0</v>
      </c>
      <c r="D394" s="38">
        <v>94</v>
      </c>
      <c r="E394" s="38" t="s">
        <v>412</v>
      </c>
      <c r="F394" s="39">
        <f t="shared" si="7"/>
        <v>0</v>
      </c>
      <c r="G394" s="40"/>
      <c r="H394" s="40"/>
      <c r="I394" s="41"/>
    </row>
    <row r="395" spans="1:9" ht="17" thickBot="1" x14ac:dyDescent="0.25">
      <c r="A395" s="42" t="s">
        <v>396</v>
      </c>
      <c r="B395" s="43" t="s">
        <v>394</v>
      </c>
      <c r="C395" s="43">
        <v>0</v>
      </c>
      <c r="D395" s="43">
        <v>128</v>
      </c>
      <c r="E395" s="43" t="s">
        <v>412</v>
      </c>
      <c r="F395" s="44">
        <f t="shared" si="7"/>
        <v>0</v>
      </c>
      <c r="G395" s="45"/>
      <c r="H395" s="45"/>
      <c r="I395" s="46"/>
    </row>
    <row r="396" spans="1:9" x14ac:dyDescent="0.2">
      <c r="A396" s="32" t="s">
        <v>397</v>
      </c>
      <c r="B396" s="33" t="s">
        <v>394</v>
      </c>
      <c r="C396" s="33">
        <v>80</v>
      </c>
      <c r="D396" s="33">
        <v>198</v>
      </c>
      <c r="E396" s="33" t="s">
        <v>412</v>
      </c>
      <c r="F396" s="34">
        <f t="shared" si="7"/>
        <v>0.40404040404040403</v>
      </c>
      <c r="G396" s="35">
        <f>AVERAGE(F396:F398)</f>
        <v>0.48495594240275092</v>
      </c>
      <c r="H396" s="35">
        <f>_xlfn.STDEV.S(F396:F398)</f>
        <v>0.10708181676856189</v>
      </c>
      <c r="I396" s="36">
        <v>3</v>
      </c>
    </row>
    <row r="397" spans="1:9" x14ac:dyDescent="0.2">
      <c r="A397" s="37" t="s">
        <v>397</v>
      </c>
      <c r="B397" s="38" t="s">
        <v>394</v>
      </c>
      <c r="C397" s="38">
        <v>32</v>
      </c>
      <c r="D397" s="38">
        <v>72</v>
      </c>
      <c r="E397" s="38" t="s">
        <v>412</v>
      </c>
      <c r="F397" s="39">
        <f t="shared" si="7"/>
        <v>0.44444444444444442</v>
      </c>
      <c r="G397" s="40"/>
      <c r="H397" s="40"/>
      <c r="I397" s="41"/>
    </row>
    <row r="398" spans="1:9" ht="17" thickBot="1" x14ac:dyDescent="0.25">
      <c r="A398" s="42" t="s">
        <v>397</v>
      </c>
      <c r="B398" s="43" t="s">
        <v>394</v>
      </c>
      <c r="C398" s="43">
        <v>57</v>
      </c>
      <c r="D398" s="43">
        <v>94</v>
      </c>
      <c r="E398" s="43" t="s">
        <v>412</v>
      </c>
      <c r="F398" s="44">
        <f t="shared" si="7"/>
        <v>0.6063829787234043</v>
      </c>
      <c r="G398" s="45"/>
      <c r="H398" s="45"/>
      <c r="I398" s="46"/>
    </row>
    <row r="399" spans="1:9" ht="17" thickBot="1" x14ac:dyDescent="0.25">
      <c r="A399" s="47" t="s">
        <v>398</v>
      </c>
      <c r="B399" s="48" t="s">
        <v>394</v>
      </c>
      <c r="C399" s="48">
        <v>0</v>
      </c>
      <c r="D399" s="48">
        <v>128</v>
      </c>
      <c r="E399" s="48" t="s">
        <v>412</v>
      </c>
      <c r="F399" s="49">
        <f t="shared" si="7"/>
        <v>0</v>
      </c>
      <c r="G399" s="50">
        <f>AVERAGE(F399)</f>
        <v>0</v>
      </c>
      <c r="H399" s="50"/>
      <c r="I399" s="51">
        <v>1</v>
      </c>
    </row>
    <row r="400" spans="1:9" x14ac:dyDescent="0.2">
      <c r="A400" s="32" t="s">
        <v>399</v>
      </c>
      <c r="B400" s="33" t="s">
        <v>394</v>
      </c>
      <c r="C400" s="33">
        <v>0</v>
      </c>
      <c r="D400" s="33">
        <v>73</v>
      </c>
      <c r="E400" s="33" t="s">
        <v>412</v>
      </c>
      <c r="F400" s="34">
        <f t="shared" si="7"/>
        <v>0</v>
      </c>
      <c r="G400" s="35">
        <f>AVERAGE(F400:F402)</f>
        <v>0</v>
      </c>
      <c r="H400" s="35">
        <f>_xlfn.STDEV.S(F400:F402)</f>
        <v>0</v>
      </c>
      <c r="I400" s="36">
        <v>3</v>
      </c>
    </row>
    <row r="401" spans="1:9" x14ac:dyDescent="0.2">
      <c r="A401" s="37" t="s">
        <v>399</v>
      </c>
      <c r="B401" s="38" t="s">
        <v>394</v>
      </c>
      <c r="C401" s="38">
        <v>0</v>
      </c>
      <c r="D401" s="38">
        <v>63</v>
      </c>
      <c r="E401" s="38" t="s">
        <v>412</v>
      </c>
      <c r="F401" s="39">
        <f t="shared" si="7"/>
        <v>0</v>
      </c>
      <c r="G401" s="40"/>
      <c r="H401" s="40"/>
      <c r="I401" s="41"/>
    </row>
    <row r="402" spans="1:9" ht="17" thickBot="1" x14ac:dyDescent="0.25">
      <c r="A402" s="42" t="s">
        <v>399</v>
      </c>
      <c r="B402" s="43" t="s">
        <v>394</v>
      </c>
      <c r="C402" s="43">
        <v>0</v>
      </c>
      <c r="D402" s="43">
        <v>70</v>
      </c>
      <c r="E402" s="43" t="s">
        <v>412</v>
      </c>
      <c r="F402" s="44">
        <f t="shared" si="7"/>
        <v>0</v>
      </c>
      <c r="G402" s="45"/>
      <c r="H402" s="45"/>
      <c r="I402" s="46"/>
    </row>
    <row r="403" spans="1:9" x14ac:dyDescent="0.2">
      <c r="A403" s="32" t="s">
        <v>400</v>
      </c>
      <c r="B403" s="33" t="s">
        <v>394</v>
      </c>
      <c r="C403" s="33">
        <v>3</v>
      </c>
      <c r="D403" s="33">
        <v>73</v>
      </c>
      <c r="E403" s="33" t="s">
        <v>412</v>
      </c>
      <c r="F403" s="34">
        <f t="shared" si="7"/>
        <v>4.1095890410958902E-2</v>
      </c>
      <c r="G403" s="35">
        <f>AVERAGE(F403:F405)</f>
        <v>0.27295788939624555</v>
      </c>
      <c r="H403" s="35">
        <f>_xlfn.STDEV.S(F403:F405)</f>
        <v>0.20468193346200866</v>
      </c>
      <c r="I403" s="36">
        <v>3</v>
      </c>
    </row>
    <row r="404" spans="1:9" x14ac:dyDescent="0.2">
      <c r="A404" s="37" t="s">
        <v>400</v>
      </c>
      <c r="B404" s="38" t="s">
        <v>394</v>
      </c>
      <c r="C404" s="38">
        <v>22</v>
      </c>
      <c r="D404" s="38">
        <v>63</v>
      </c>
      <c r="E404" s="38" t="s">
        <v>412</v>
      </c>
      <c r="F404" s="39">
        <f t="shared" si="7"/>
        <v>0.34920634920634919</v>
      </c>
      <c r="G404" s="40"/>
      <c r="H404" s="40"/>
      <c r="I404" s="41"/>
    </row>
    <row r="405" spans="1:9" ht="17" thickBot="1" x14ac:dyDescent="0.25">
      <c r="A405" s="42" t="s">
        <v>400</v>
      </c>
      <c r="B405" s="43" t="s">
        <v>394</v>
      </c>
      <c r="C405" s="43">
        <v>30</v>
      </c>
      <c r="D405" s="43">
        <v>70</v>
      </c>
      <c r="E405" s="43" t="s">
        <v>412</v>
      </c>
      <c r="F405" s="44">
        <f t="shared" si="7"/>
        <v>0.42857142857142855</v>
      </c>
      <c r="G405" s="45"/>
      <c r="H405" s="45"/>
      <c r="I405" s="46"/>
    </row>
    <row r="406" spans="1:9" x14ac:dyDescent="0.2">
      <c r="A406" s="32" t="s">
        <v>401</v>
      </c>
      <c r="B406" s="33" t="s">
        <v>394</v>
      </c>
      <c r="C406" s="33">
        <v>0</v>
      </c>
      <c r="D406" s="33">
        <v>79</v>
      </c>
      <c r="E406" s="33" t="s">
        <v>412</v>
      </c>
      <c r="F406" s="34">
        <f t="shared" si="7"/>
        <v>0</v>
      </c>
      <c r="G406" s="35">
        <f>AVERAGE(F406:F407)</f>
        <v>0</v>
      </c>
      <c r="H406" s="35">
        <f>_xlfn.STDEV.S(F406:F407)</f>
        <v>0</v>
      </c>
      <c r="I406" s="36">
        <v>2</v>
      </c>
    </row>
    <row r="407" spans="1:9" ht="17" thickBot="1" x14ac:dyDescent="0.25">
      <c r="A407" s="42" t="s">
        <v>401</v>
      </c>
      <c r="B407" s="43" t="s">
        <v>394</v>
      </c>
      <c r="C407" s="43">
        <v>0</v>
      </c>
      <c r="D407" s="43">
        <v>114</v>
      </c>
      <c r="E407" s="43" t="s">
        <v>412</v>
      </c>
      <c r="F407" s="44">
        <f t="shared" si="7"/>
        <v>0</v>
      </c>
      <c r="G407" s="45"/>
      <c r="H407" s="45"/>
      <c r="I407" s="46"/>
    </row>
    <row r="408" spans="1:9" x14ac:dyDescent="0.2">
      <c r="A408" s="32" t="s">
        <v>402</v>
      </c>
      <c r="B408" s="33" t="s">
        <v>394</v>
      </c>
      <c r="C408" s="33">
        <v>10</v>
      </c>
      <c r="D408" s="33">
        <v>79</v>
      </c>
      <c r="E408" s="33" t="s">
        <v>412</v>
      </c>
      <c r="F408" s="34">
        <f t="shared" si="7"/>
        <v>0.12658227848101267</v>
      </c>
      <c r="G408" s="35">
        <f>AVERAGE(F408:F409)</f>
        <v>8.9606928714190542E-2</v>
      </c>
      <c r="H408" s="35">
        <f>_xlfn.STDEV.S(F408:F409)</f>
        <v>5.2291041113728697E-2</v>
      </c>
      <c r="I408" s="36">
        <v>2</v>
      </c>
    </row>
    <row r="409" spans="1:9" ht="17" thickBot="1" x14ac:dyDescent="0.25">
      <c r="A409" s="42" t="s">
        <v>402</v>
      </c>
      <c r="B409" s="43" t="s">
        <v>394</v>
      </c>
      <c r="C409" s="43">
        <v>6</v>
      </c>
      <c r="D409" s="43">
        <v>114</v>
      </c>
      <c r="E409" s="43" t="s">
        <v>412</v>
      </c>
      <c r="F409" s="44">
        <f t="shared" ref="F409:F472" si="8">C409/D409</f>
        <v>5.2631578947368418E-2</v>
      </c>
      <c r="G409" s="45"/>
      <c r="H409" s="45"/>
      <c r="I409" s="46"/>
    </row>
    <row r="410" spans="1:9" x14ac:dyDescent="0.2">
      <c r="A410" s="32" t="s">
        <v>393</v>
      </c>
      <c r="B410" s="33" t="s">
        <v>394</v>
      </c>
      <c r="C410" s="33">
        <v>8</v>
      </c>
      <c r="D410" s="33">
        <v>30</v>
      </c>
      <c r="E410" s="33" t="s">
        <v>413</v>
      </c>
      <c r="F410" s="34">
        <f t="shared" si="8"/>
        <v>0.26666666666666666</v>
      </c>
      <c r="G410" s="35">
        <f>AVERAGE(F410:F414)</f>
        <v>0.16200000000000001</v>
      </c>
      <c r="H410" s="35">
        <f>_xlfn.STDEV.S(F410:F414)</f>
        <v>0.1469996220705648</v>
      </c>
      <c r="I410" s="36">
        <v>5</v>
      </c>
    </row>
    <row r="411" spans="1:9" x14ac:dyDescent="0.2">
      <c r="A411" s="37" t="s">
        <v>393</v>
      </c>
      <c r="B411" s="38" t="s">
        <v>394</v>
      </c>
      <c r="C411" s="38">
        <v>9</v>
      </c>
      <c r="D411" s="38">
        <v>25</v>
      </c>
      <c r="E411" s="38" t="s">
        <v>413</v>
      </c>
      <c r="F411" s="39">
        <f t="shared" si="8"/>
        <v>0.36</v>
      </c>
      <c r="G411" s="40"/>
      <c r="H411" s="40"/>
      <c r="I411" s="41"/>
    </row>
    <row r="412" spans="1:9" x14ac:dyDescent="0.2">
      <c r="A412" s="37" t="s">
        <v>393</v>
      </c>
      <c r="B412" s="38" t="s">
        <v>394</v>
      </c>
      <c r="C412" s="38">
        <v>2</v>
      </c>
      <c r="D412" s="38">
        <v>24</v>
      </c>
      <c r="E412" s="38" t="s">
        <v>413</v>
      </c>
      <c r="F412" s="39">
        <f t="shared" si="8"/>
        <v>8.3333333333333329E-2</v>
      </c>
      <c r="G412" s="40"/>
      <c r="H412" s="40"/>
      <c r="I412" s="41"/>
    </row>
    <row r="413" spans="1:9" x14ac:dyDescent="0.2">
      <c r="A413" s="37" t="s">
        <v>393</v>
      </c>
      <c r="B413" s="38" t="s">
        <v>394</v>
      </c>
      <c r="C413" s="38">
        <v>0</v>
      </c>
      <c r="D413" s="38">
        <v>21</v>
      </c>
      <c r="E413" s="38" t="s">
        <v>413</v>
      </c>
      <c r="F413" s="39">
        <f t="shared" si="8"/>
        <v>0</v>
      </c>
      <c r="G413" s="40"/>
      <c r="H413" s="40"/>
      <c r="I413" s="41"/>
    </row>
    <row r="414" spans="1:9" ht="17" thickBot="1" x14ac:dyDescent="0.25">
      <c r="A414" s="42" t="s">
        <v>393</v>
      </c>
      <c r="B414" s="43" t="s">
        <v>394</v>
      </c>
      <c r="C414" s="43">
        <v>2</v>
      </c>
      <c r="D414" s="43">
        <v>20</v>
      </c>
      <c r="E414" s="43" t="s">
        <v>413</v>
      </c>
      <c r="F414" s="44">
        <f t="shared" si="8"/>
        <v>0.1</v>
      </c>
      <c r="G414" s="45"/>
      <c r="H414" s="45"/>
      <c r="I414" s="46"/>
    </row>
    <row r="415" spans="1:9" x14ac:dyDescent="0.2">
      <c r="A415" s="32" t="s">
        <v>395</v>
      </c>
      <c r="B415" s="33" t="s">
        <v>394</v>
      </c>
      <c r="C415" s="33">
        <v>28</v>
      </c>
      <c r="D415" s="33">
        <v>30</v>
      </c>
      <c r="E415" s="33" t="s">
        <v>413</v>
      </c>
      <c r="F415" s="34">
        <f t="shared" si="8"/>
        <v>0.93333333333333335</v>
      </c>
      <c r="G415" s="35">
        <f>AVERAGE(F415:F419)</f>
        <v>0.67990476190476179</v>
      </c>
      <c r="H415" s="35">
        <f>_xlfn.STDEV.S(F415:F419)</f>
        <v>0.19725106301211781</v>
      </c>
      <c r="I415" s="36">
        <v>5</v>
      </c>
    </row>
    <row r="416" spans="1:9" x14ac:dyDescent="0.2">
      <c r="A416" s="37" t="s">
        <v>395</v>
      </c>
      <c r="B416" s="38" t="s">
        <v>394</v>
      </c>
      <c r="C416" s="38">
        <v>11</v>
      </c>
      <c r="D416" s="38">
        <v>25</v>
      </c>
      <c r="E416" s="38" t="s">
        <v>413</v>
      </c>
      <c r="F416" s="39">
        <f t="shared" si="8"/>
        <v>0.44</v>
      </c>
      <c r="G416" s="40"/>
      <c r="H416" s="40"/>
      <c r="I416" s="41"/>
    </row>
    <row r="417" spans="1:9" x14ac:dyDescent="0.2">
      <c r="A417" s="37" t="s">
        <v>395</v>
      </c>
      <c r="B417" s="38" t="s">
        <v>394</v>
      </c>
      <c r="C417" s="38">
        <v>16</v>
      </c>
      <c r="D417" s="38">
        <v>24</v>
      </c>
      <c r="E417" s="38" t="s">
        <v>413</v>
      </c>
      <c r="F417" s="39">
        <f t="shared" si="8"/>
        <v>0.66666666666666663</v>
      </c>
      <c r="G417" s="40"/>
      <c r="H417" s="40"/>
      <c r="I417" s="41"/>
    </row>
    <row r="418" spans="1:9" x14ac:dyDescent="0.2">
      <c r="A418" s="37" t="s">
        <v>395</v>
      </c>
      <c r="B418" s="38" t="s">
        <v>394</v>
      </c>
      <c r="C418" s="38">
        <v>17</v>
      </c>
      <c r="D418" s="38">
        <v>21</v>
      </c>
      <c r="E418" s="38" t="s">
        <v>413</v>
      </c>
      <c r="F418" s="39">
        <f t="shared" si="8"/>
        <v>0.80952380952380953</v>
      </c>
      <c r="G418" s="40"/>
      <c r="H418" s="40"/>
      <c r="I418" s="41"/>
    </row>
    <row r="419" spans="1:9" ht="17" thickBot="1" x14ac:dyDescent="0.25">
      <c r="A419" s="42" t="s">
        <v>395</v>
      </c>
      <c r="B419" s="43" t="s">
        <v>394</v>
      </c>
      <c r="C419" s="43">
        <v>11</v>
      </c>
      <c r="D419" s="43">
        <v>20</v>
      </c>
      <c r="E419" s="43" t="s">
        <v>413</v>
      </c>
      <c r="F419" s="44">
        <f t="shared" si="8"/>
        <v>0.55000000000000004</v>
      </c>
      <c r="G419" s="45"/>
      <c r="H419" s="45"/>
      <c r="I419" s="46"/>
    </row>
    <row r="420" spans="1:9" x14ac:dyDescent="0.2">
      <c r="A420" s="32" t="s">
        <v>396</v>
      </c>
      <c r="B420" s="33" t="s">
        <v>394</v>
      </c>
      <c r="C420" s="33">
        <v>0</v>
      </c>
      <c r="D420" s="33">
        <v>17</v>
      </c>
      <c r="E420" s="33" t="s">
        <v>413</v>
      </c>
      <c r="F420" s="34">
        <f t="shared" si="8"/>
        <v>0</v>
      </c>
      <c r="G420" s="35">
        <f>AVERAGE(F420:F428)</f>
        <v>0</v>
      </c>
      <c r="H420" s="35">
        <f>_xlfn.STDEV.S(F420:F428)</f>
        <v>0</v>
      </c>
      <c r="I420" s="36">
        <v>9</v>
      </c>
    </row>
    <row r="421" spans="1:9" x14ac:dyDescent="0.2">
      <c r="A421" s="37" t="s">
        <v>396</v>
      </c>
      <c r="B421" s="38" t="s">
        <v>394</v>
      </c>
      <c r="C421" s="38">
        <v>0</v>
      </c>
      <c r="D421" s="38">
        <v>19</v>
      </c>
      <c r="E421" s="38" t="s">
        <v>413</v>
      </c>
      <c r="F421" s="39">
        <f t="shared" si="8"/>
        <v>0</v>
      </c>
      <c r="G421" s="40"/>
      <c r="H421" s="40"/>
      <c r="I421" s="41"/>
    </row>
    <row r="422" spans="1:9" x14ac:dyDescent="0.2">
      <c r="A422" s="37" t="s">
        <v>396</v>
      </c>
      <c r="B422" s="38" t="s">
        <v>394</v>
      </c>
      <c r="C422" s="38">
        <v>0</v>
      </c>
      <c r="D422" s="38">
        <v>38</v>
      </c>
      <c r="E422" s="38" t="s">
        <v>413</v>
      </c>
      <c r="F422" s="39">
        <f t="shared" si="8"/>
        <v>0</v>
      </c>
      <c r="G422" s="40"/>
      <c r="H422" s="40"/>
      <c r="I422" s="41"/>
    </row>
    <row r="423" spans="1:9" x14ac:dyDescent="0.2">
      <c r="A423" s="37" t="s">
        <v>396</v>
      </c>
      <c r="B423" s="38" t="s">
        <v>394</v>
      </c>
      <c r="C423" s="38">
        <v>0</v>
      </c>
      <c r="D423" s="38">
        <v>19</v>
      </c>
      <c r="E423" s="38" t="s">
        <v>413</v>
      </c>
      <c r="F423" s="39">
        <f t="shared" si="8"/>
        <v>0</v>
      </c>
      <c r="G423" s="40"/>
      <c r="H423" s="40"/>
      <c r="I423" s="41"/>
    </row>
    <row r="424" spans="1:9" x14ac:dyDescent="0.2">
      <c r="A424" s="37" t="s">
        <v>396</v>
      </c>
      <c r="B424" s="38" t="s">
        <v>394</v>
      </c>
      <c r="C424" s="38">
        <v>0</v>
      </c>
      <c r="D424" s="38">
        <v>20</v>
      </c>
      <c r="E424" s="38" t="s">
        <v>413</v>
      </c>
      <c r="F424" s="39">
        <f t="shared" si="8"/>
        <v>0</v>
      </c>
      <c r="G424" s="40"/>
      <c r="H424" s="40"/>
      <c r="I424" s="41"/>
    </row>
    <row r="425" spans="1:9" x14ac:dyDescent="0.2">
      <c r="A425" s="37" t="s">
        <v>396</v>
      </c>
      <c r="B425" s="38" t="s">
        <v>394</v>
      </c>
      <c r="C425" s="38">
        <v>0</v>
      </c>
      <c r="D425" s="38">
        <v>15</v>
      </c>
      <c r="E425" s="38" t="s">
        <v>413</v>
      </c>
      <c r="F425" s="39">
        <f t="shared" si="8"/>
        <v>0</v>
      </c>
      <c r="G425" s="40"/>
      <c r="H425" s="40"/>
      <c r="I425" s="41"/>
    </row>
    <row r="426" spans="1:9" x14ac:dyDescent="0.2">
      <c r="A426" s="37" t="s">
        <v>396</v>
      </c>
      <c r="B426" s="38" t="s">
        <v>394</v>
      </c>
      <c r="C426" s="38">
        <v>0</v>
      </c>
      <c r="D426" s="38">
        <v>23</v>
      </c>
      <c r="E426" s="38" t="s">
        <v>413</v>
      </c>
      <c r="F426" s="39">
        <f t="shared" si="8"/>
        <v>0</v>
      </c>
      <c r="G426" s="40"/>
      <c r="H426" s="40"/>
      <c r="I426" s="41"/>
    </row>
    <row r="427" spans="1:9" x14ac:dyDescent="0.2">
      <c r="A427" s="37" t="s">
        <v>396</v>
      </c>
      <c r="B427" s="38" t="s">
        <v>394</v>
      </c>
      <c r="C427" s="38">
        <v>0</v>
      </c>
      <c r="D427" s="38">
        <v>30</v>
      </c>
      <c r="E427" s="38" t="s">
        <v>413</v>
      </c>
      <c r="F427" s="39">
        <f t="shared" si="8"/>
        <v>0</v>
      </c>
      <c r="G427" s="40"/>
      <c r="H427" s="40"/>
      <c r="I427" s="41"/>
    </row>
    <row r="428" spans="1:9" ht="17" thickBot="1" x14ac:dyDescent="0.25">
      <c r="A428" s="42" t="s">
        <v>396</v>
      </c>
      <c r="B428" s="43" t="s">
        <v>394</v>
      </c>
      <c r="C428" s="43">
        <v>0</v>
      </c>
      <c r="D428" s="43">
        <v>21</v>
      </c>
      <c r="E428" s="43" t="s">
        <v>413</v>
      </c>
      <c r="F428" s="44">
        <f t="shared" si="8"/>
        <v>0</v>
      </c>
      <c r="G428" s="45"/>
      <c r="H428" s="45"/>
      <c r="I428" s="46"/>
    </row>
    <row r="429" spans="1:9" x14ac:dyDescent="0.2">
      <c r="A429" s="32" t="s">
        <v>397</v>
      </c>
      <c r="B429" s="33" t="s">
        <v>394</v>
      </c>
      <c r="C429" s="33">
        <v>9</v>
      </c>
      <c r="D429" s="33">
        <v>17</v>
      </c>
      <c r="E429" s="33" t="s">
        <v>413</v>
      </c>
      <c r="F429" s="34">
        <f t="shared" si="8"/>
        <v>0.52941176470588236</v>
      </c>
      <c r="G429" s="35">
        <f>AVERAGE(F429:F434)</f>
        <v>0.54788441692466461</v>
      </c>
      <c r="H429" s="35">
        <f>_xlfn.STDEV.S(F429:F434)</f>
        <v>0.16719259994163407</v>
      </c>
      <c r="I429" s="36">
        <v>6</v>
      </c>
    </row>
    <row r="430" spans="1:9" x14ac:dyDescent="0.2">
      <c r="A430" s="37" t="s">
        <v>397</v>
      </c>
      <c r="B430" s="38" t="s">
        <v>394</v>
      </c>
      <c r="C430" s="38">
        <v>9</v>
      </c>
      <c r="D430" s="38">
        <v>19</v>
      </c>
      <c r="E430" s="38" t="s">
        <v>413</v>
      </c>
      <c r="F430" s="39">
        <f t="shared" si="8"/>
        <v>0.47368421052631576</v>
      </c>
      <c r="G430" s="40"/>
      <c r="H430" s="40"/>
      <c r="I430" s="41"/>
    </row>
    <row r="431" spans="1:9" x14ac:dyDescent="0.2">
      <c r="A431" s="37" t="s">
        <v>397</v>
      </c>
      <c r="B431" s="38" t="s">
        <v>394</v>
      </c>
      <c r="C431" s="38">
        <v>13</v>
      </c>
      <c r="D431" s="38">
        <v>38</v>
      </c>
      <c r="E431" s="38" t="s">
        <v>413</v>
      </c>
      <c r="F431" s="39">
        <f t="shared" si="8"/>
        <v>0.34210526315789475</v>
      </c>
      <c r="G431" s="40"/>
      <c r="H431" s="40"/>
      <c r="I431" s="41"/>
    </row>
    <row r="432" spans="1:9" x14ac:dyDescent="0.2">
      <c r="A432" s="37" t="s">
        <v>397</v>
      </c>
      <c r="B432" s="38" t="s">
        <v>394</v>
      </c>
      <c r="C432" s="38">
        <v>16</v>
      </c>
      <c r="D432" s="38">
        <v>19</v>
      </c>
      <c r="E432" s="38" t="s">
        <v>413</v>
      </c>
      <c r="F432" s="39">
        <f t="shared" si="8"/>
        <v>0.84210526315789469</v>
      </c>
      <c r="G432" s="40"/>
      <c r="H432" s="40"/>
      <c r="I432" s="41"/>
    </row>
    <row r="433" spans="1:9" x14ac:dyDescent="0.2">
      <c r="A433" s="37" t="s">
        <v>397</v>
      </c>
      <c r="B433" s="38" t="s">
        <v>394</v>
      </c>
      <c r="C433" s="38">
        <v>10</v>
      </c>
      <c r="D433" s="38">
        <v>20</v>
      </c>
      <c r="E433" s="38" t="s">
        <v>413</v>
      </c>
      <c r="F433" s="39">
        <f t="shared" si="8"/>
        <v>0.5</v>
      </c>
      <c r="G433" s="40"/>
      <c r="H433" s="40"/>
      <c r="I433" s="41"/>
    </row>
    <row r="434" spans="1:9" ht="17" thickBot="1" x14ac:dyDescent="0.25">
      <c r="A434" s="42" t="s">
        <v>397</v>
      </c>
      <c r="B434" s="43" t="s">
        <v>394</v>
      </c>
      <c r="C434" s="43">
        <v>9</v>
      </c>
      <c r="D434" s="43">
        <v>15</v>
      </c>
      <c r="E434" s="43" t="s">
        <v>413</v>
      </c>
      <c r="F434" s="44">
        <f t="shared" si="8"/>
        <v>0.6</v>
      </c>
      <c r="G434" s="45"/>
      <c r="H434" s="45"/>
      <c r="I434" s="46"/>
    </row>
    <row r="435" spans="1:9" x14ac:dyDescent="0.2">
      <c r="A435" s="32" t="s">
        <v>398</v>
      </c>
      <c r="B435" s="33" t="s">
        <v>394</v>
      </c>
      <c r="C435" s="33">
        <v>0</v>
      </c>
      <c r="D435" s="33">
        <v>23</v>
      </c>
      <c r="E435" s="33" t="s">
        <v>413</v>
      </c>
      <c r="F435" s="34">
        <f t="shared" si="8"/>
        <v>0</v>
      </c>
      <c r="G435" s="35">
        <f>AVERAGE(F435:F437)</f>
        <v>0</v>
      </c>
      <c r="H435" s="35">
        <f>_xlfn.STDEV.S(F435:F437)</f>
        <v>0</v>
      </c>
      <c r="I435" s="36">
        <v>3</v>
      </c>
    </row>
    <row r="436" spans="1:9" x14ac:dyDescent="0.2">
      <c r="A436" s="37" t="s">
        <v>398</v>
      </c>
      <c r="B436" s="38" t="s">
        <v>394</v>
      </c>
      <c r="C436" s="38">
        <v>0</v>
      </c>
      <c r="D436" s="38">
        <v>30</v>
      </c>
      <c r="E436" s="38" t="s">
        <v>413</v>
      </c>
      <c r="F436" s="39">
        <f t="shared" si="8"/>
        <v>0</v>
      </c>
      <c r="G436" s="40"/>
      <c r="H436" s="40"/>
      <c r="I436" s="41"/>
    </row>
    <row r="437" spans="1:9" ht="17" thickBot="1" x14ac:dyDescent="0.25">
      <c r="A437" s="42" t="s">
        <v>398</v>
      </c>
      <c r="B437" s="43" t="s">
        <v>394</v>
      </c>
      <c r="C437" s="43">
        <v>0</v>
      </c>
      <c r="D437" s="43">
        <v>21</v>
      </c>
      <c r="E437" s="43" t="s">
        <v>413</v>
      </c>
      <c r="F437" s="44">
        <f t="shared" si="8"/>
        <v>0</v>
      </c>
      <c r="G437" s="45"/>
      <c r="H437" s="45"/>
      <c r="I437" s="46"/>
    </row>
    <row r="438" spans="1:9" x14ac:dyDescent="0.2">
      <c r="A438" s="32" t="s">
        <v>399</v>
      </c>
      <c r="B438" s="33" t="s">
        <v>394</v>
      </c>
      <c r="C438" s="33">
        <v>13</v>
      </c>
      <c r="D438" s="33">
        <v>30</v>
      </c>
      <c r="E438" s="33" t="s">
        <v>413</v>
      </c>
      <c r="F438" s="34">
        <f t="shared" si="8"/>
        <v>0.43333333333333335</v>
      </c>
      <c r="G438" s="35">
        <f>AVERAGE(F438:F444)</f>
        <v>0.3945215042538755</v>
      </c>
      <c r="H438" s="35">
        <f>_xlfn.STDEV.S(F438:F444)</f>
        <v>0.24828244085079304</v>
      </c>
      <c r="I438" s="36">
        <v>7</v>
      </c>
    </row>
    <row r="439" spans="1:9" x14ac:dyDescent="0.2">
      <c r="A439" s="37" t="s">
        <v>399</v>
      </c>
      <c r="B439" s="38" t="s">
        <v>394</v>
      </c>
      <c r="C439" s="38">
        <v>15</v>
      </c>
      <c r="D439" s="38">
        <v>42</v>
      </c>
      <c r="E439" s="38" t="s">
        <v>413</v>
      </c>
      <c r="F439" s="39">
        <f t="shared" si="8"/>
        <v>0.35714285714285715</v>
      </c>
      <c r="G439" s="40"/>
      <c r="H439" s="40"/>
      <c r="I439" s="41"/>
    </row>
    <row r="440" spans="1:9" x14ac:dyDescent="0.2">
      <c r="A440" s="37" t="s">
        <v>399</v>
      </c>
      <c r="B440" s="38" t="s">
        <v>394</v>
      </c>
      <c r="C440" s="38">
        <v>1</v>
      </c>
      <c r="D440" s="38">
        <v>23</v>
      </c>
      <c r="E440" s="38" t="s">
        <v>413</v>
      </c>
      <c r="F440" s="39">
        <f t="shared" si="8"/>
        <v>4.3478260869565216E-2</v>
      </c>
      <c r="G440" s="40"/>
      <c r="H440" s="40"/>
      <c r="I440" s="41"/>
    </row>
    <row r="441" spans="1:9" x14ac:dyDescent="0.2">
      <c r="A441" s="37" t="s">
        <v>399</v>
      </c>
      <c r="B441" s="38" t="s">
        <v>394</v>
      </c>
      <c r="C441" s="38">
        <v>7</v>
      </c>
      <c r="D441" s="38">
        <v>24</v>
      </c>
      <c r="E441" s="38" t="s">
        <v>413</v>
      </c>
      <c r="F441" s="39">
        <f t="shared" si="8"/>
        <v>0.29166666666666669</v>
      </c>
      <c r="G441" s="40"/>
      <c r="H441" s="40"/>
      <c r="I441" s="41"/>
    </row>
    <row r="442" spans="1:9" x14ac:dyDescent="0.2">
      <c r="A442" s="37" t="s">
        <v>399</v>
      </c>
      <c r="B442" s="38" t="s">
        <v>394</v>
      </c>
      <c r="C442" s="38">
        <v>9</v>
      </c>
      <c r="D442" s="38">
        <v>16</v>
      </c>
      <c r="E442" s="38" t="s">
        <v>413</v>
      </c>
      <c r="F442" s="39">
        <f t="shared" si="8"/>
        <v>0.5625</v>
      </c>
      <c r="G442" s="40"/>
      <c r="H442" s="40"/>
      <c r="I442" s="41"/>
    </row>
    <row r="443" spans="1:9" x14ac:dyDescent="0.2">
      <c r="A443" s="37" t="s">
        <v>399</v>
      </c>
      <c r="B443" s="38" t="s">
        <v>394</v>
      </c>
      <c r="C443" s="38">
        <v>2</v>
      </c>
      <c r="D443" s="38">
        <v>8</v>
      </c>
      <c r="E443" s="38" t="s">
        <v>413</v>
      </c>
      <c r="F443" s="39">
        <f t="shared" si="8"/>
        <v>0.25</v>
      </c>
      <c r="G443" s="40"/>
      <c r="H443" s="40"/>
      <c r="I443" s="41"/>
    </row>
    <row r="444" spans="1:9" ht="17" thickBot="1" x14ac:dyDescent="0.25">
      <c r="A444" s="42" t="s">
        <v>399</v>
      </c>
      <c r="B444" s="43" t="s">
        <v>394</v>
      </c>
      <c r="C444" s="43">
        <v>14</v>
      </c>
      <c r="D444" s="43">
        <v>17</v>
      </c>
      <c r="E444" s="43" t="s">
        <v>413</v>
      </c>
      <c r="F444" s="44">
        <f t="shared" si="8"/>
        <v>0.82352941176470584</v>
      </c>
      <c r="G444" s="45"/>
      <c r="H444" s="45"/>
      <c r="I444" s="46"/>
    </row>
    <row r="445" spans="1:9" x14ac:dyDescent="0.2">
      <c r="A445" s="32" t="s">
        <v>400</v>
      </c>
      <c r="B445" s="33" t="s">
        <v>394</v>
      </c>
      <c r="C445" s="33">
        <v>16</v>
      </c>
      <c r="D445" s="33">
        <v>30</v>
      </c>
      <c r="E445" s="33" t="s">
        <v>413</v>
      </c>
      <c r="F445" s="34">
        <f t="shared" si="8"/>
        <v>0.53333333333333333</v>
      </c>
      <c r="G445" s="35">
        <f>AVERAGE(F445:F451)</f>
        <v>0.44045574751639788</v>
      </c>
      <c r="H445" s="35">
        <f>_xlfn.STDEV.S(F445:F451)</f>
        <v>0.12881266555462373</v>
      </c>
      <c r="I445" s="36">
        <v>7</v>
      </c>
    </row>
    <row r="446" spans="1:9" x14ac:dyDescent="0.2">
      <c r="A446" s="37" t="s">
        <v>400</v>
      </c>
      <c r="B446" s="38" t="s">
        <v>394</v>
      </c>
      <c r="C446" s="38">
        <v>16</v>
      </c>
      <c r="D446" s="38">
        <v>42</v>
      </c>
      <c r="E446" s="38" t="s">
        <v>413</v>
      </c>
      <c r="F446" s="39">
        <f t="shared" si="8"/>
        <v>0.38095238095238093</v>
      </c>
      <c r="G446" s="40"/>
      <c r="H446" s="40"/>
      <c r="I446" s="41"/>
    </row>
    <row r="447" spans="1:9" x14ac:dyDescent="0.2">
      <c r="A447" s="37" t="s">
        <v>400</v>
      </c>
      <c r="B447" s="38" t="s">
        <v>394</v>
      </c>
      <c r="C447" s="38">
        <v>8</v>
      </c>
      <c r="D447" s="38">
        <v>23</v>
      </c>
      <c r="E447" s="38" t="s">
        <v>413</v>
      </c>
      <c r="F447" s="39">
        <f t="shared" si="8"/>
        <v>0.34782608695652173</v>
      </c>
      <c r="G447" s="40"/>
      <c r="H447" s="40"/>
      <c r="I447" s="41"/>
    </row>
    <row r="448" spans="1:9" x14ac:dyDescent="0.2">
      <c r="A448" s="37" t="s">
        <v>400</v>
      </c>
      <c r="B448" s="38" t="s">
        <v>394</v>
      </c>
      <c r="C448" s="38">
        <v>10</v>
      </c>
      <c r="D448" s="38">
        <v>24</v>
      </c>
      <c r="E448" s="38" t="s">
        <v>413</v>
      </c>
      <c r="F448" s="39">
        <f t="shared" si="8"/>
        <v>0.41666666666666669</v>
      </c>
      <c r="G448" s="40"/>
      <c r="H448" s="40"/>
      <c r="I448" s="41"/>
    </row>
    <row r="449" spans="1:9" x14ac:dyDescent="0.2">
      <c r="A449" s="37" t="s">
        <v>400</v>
      </c>
      <c r="B449" s="38" t="s">
        <v>394</v>
      </c>
      <c r="C449" s="38">
        <v>10</v>
      </c>
      <c r="D449" s="38">
        <v>16</v>
      </c>
      <c r="E449" s="38" t="s">
        <v>413</v>
      </c>
      <c r="F449" s="39">
        <f t="shared" si="8"/>
        <v>0.625</v>
      </c>
      <c r="G449" s="40"/>
      <c r="H449" s="40"/>
      <c r="I449" s="41"/>
    </row>
    <row r="450" spans="1:9" x14ac:dyDescent="0.2">
      <c r="A450" s="37" t="s">
        <v>400</v>
      </c>
      <c r="B450" s="38" t="s">
        <v>394</v>
      </c>
      <c r="C450" s="38">
        <v>2</v>
      </c>
      <c r="D450" s="38">
        <v>8</v>
      </c>
      <c r="E450" s="38" t="s">
        <v>413</v>
      </c>
      <c r="F450" s="39">
        <f t="shared" si="8"/>
        <v>0.25</v>
      </c>
      <c r="G450" s="40"/>
      <c r="H450" s="40"/>
      <c r="I450" s="41"/>
    </row>
    <row r="451" spans="1:9" ht="17" thickBot="1" x14ac:dyDescent="0.25">
      <c r="A451" s="42" t="s">
        <v>400</v>
      </c>
      <c r="B451" s="43" t="s">
        <v>394</v>
      </c>
      <c r="C451" s="43">
        <v>9</v>
      </c>
      <c r="D451" s="43">
        <v>17</v>
      </c>
      <c r="E451" s="43" t="s">
        <v>413</v>
      </c>
      <c r="F451" s="44">
        <f t="shared" si="8"/>
        <v>0.52941176470588236</v>
      </c>
      <c r="G451" s="45"/>
      <c r="H451" s="45"/>
      <c r="I451" s="46"/>
    </row>
    <row r="452" spans="1:9" x14ac:dyDescent="0.2">
      <c r="A452" s="32" t="s">
        <v>401</v>
      </c>
      <c r="B452" s="33" t="s">
        <v>394</v>
      </c>
      <c r="C452" s="33">
        <v>0</v>
      </c>
      <c r="D452" s="33">
        <v>12</v>
      </c>
      <c r="E452" s="33" t="s">
        <v>413</v>
      </c>
      <c r="F452" s="34">
        <f t="shared" si="8"/>
        <v>0</v>
      </c>
      <c r="G452" s="35">
        <f>AVERAGE(F452:F454)</f>
        <v>0</v>
      </c>
      <c r="H452" s="35">
        <f>_xlfn.STDEV.S(F452:F454)</f>
        <v>0</v>
      </c>
      <c r="I452" s="36">
        <v>3</v>
      </c>
    </row>
    <row r="453" spans="1:9" x14ac:dyDescent="0.2">
      <c r="A453" s="37" t="s">
        <v>401</v>
      </c>
      <c r="B453" s="38" t="s">
        <v>394</v>
      </c>
      <c r="C453" s="38">
        <v>0</v>
      </c>
      <c r="D453" s="38">
        <v>12</v>
      </c>
      <c r="E453" s="38" t="s">
        <v>413</v>
      </c>
      <c r="F453" s="39">
        <f t="shared" si="8"/>
        <v>0</v>
      </c>
      <c r="G453" s="40"/>
      <c r="H453" s="40"/>
      <c r="I453" s="41"/>
    </row>
    <row r="454" spans="1:9" ht="17" thickBot="1" x14ac:dyDescent="0.25">
      <c r="A454" s="42" t="s">
        <v>401</v>
      </c>
      <c r="B454" s="43" t="s">
        <v>394</v>
      </c>
      <c r="C454" s="43">
        <v>0</v>
      </c>
      <c r="D454" s="43">
        <v>12</v>
      </c>
      <c r="E454" s="43" t="s">
        <v>413</v>
      </c>
      <c r="F454" s="44">
        <f t="shared" si="8"/>
        <v>0</v>
      </c>
      <c r="G454" s="45"/>
      <c r="H454" s="45"/>
      <c r="I454" s="46"/>
    </row>
    <row r="455" spans="1:9" x14ac:dyDescent="0.2">
      <c r="A455" s="32" t="s">
        <v>402</v>
      </c>
      <c r="B455" s="33" t="s">
        <v>394</v>
      </c>
      <c r="C455" s="33">
        <v>0</v>
      </c>
      <c r="D455" s="33">
        <v>12</v>
      </c>
      <c r="E455" s="33" t="s">
        <v>413</v>
      </c>
      <c r="F455" s="34">
        <f t="shared" si="8"/>
        <v>0</v>
      </c>
      <c r="G455" s="35">
        <f>AVERAGE(F455:F457)</f>
        <v>0</v>
      </c>
      <c r="H455" s="35">
        <f>_xlfn.STDEV.S(F455:F457)</f>
        <v>0</v>
      </c>
      <c r="I455" s="36">
        <v>3</v>
      </c>
    </row>
    <row r="456" spans="1:9" x14ac:dyDescent="0.2">
      <c r="A456" s="37" t="s">
        <v>402</v>
      </c>
      <c r="B456" s="38" t="s">
        <v>394</v>
      </c>
      <c r="C456" s="38">
        <v>0</v>
      </c>
      <c r="D456" s="38">
        <v>12</v>
      </c>
      <c r="E456" s="38" t="s">
        <v>413</v>
      </c>
      <c r="F456" s="39">
        <f t="shared" si="8"/>
        <v>0</v>
      </c>
      <c r="G456" s="40"/>
      <c r="H456" s="40"/>
      <c r="I456" s="41"/>
    </row>
    <row r="457" spans="1:9" ht="17" thickBot="1" x14ac:dyDescent="0.25">
      <c r="A457" s="55" t="s">
        <v>402</v>
      </c>
      <c r="B457" s="56" t="s">
        <v>394</v>
      </c>
      <c r="C457" s="56">
        <v>0</v>
      </c>
      <c r="D457" s="56">
        <v>12</v>
      </c>
      <c r="E457" s="56" t="s">
        <v>413</v>
      </c>
      <c r="F457" s="58">
        <f t="shared" si="8"/>
        <v>0</v>
      </c>
      <c r="G457" s="59"/>
      <c r="H457" s="59"/>
      <c r="I457" s="60"/>
    </row>
    <row r="458" spans="1:9" x14ac:dyDescent="0.2">
      <c r="A458" s="32" t="s">
        <v>393</v>
      </c>
      <c r="B458" s="33" t="s">
        <v>394</v>
      </c>
      <c r="C458" s="33">
        <v>45</v>
      </c>
      <c r="D458" s="33">
        <v>305</v>
      </c>
      <c r="E458" s="33" t="s">
        <v>414</v>
      </c>
      <c r="F458" s="34">
        <f t="shared" si="8"/>
        <v>0.14754098360655737</v>
      </c>
      <c r="G458" s="80">
        <f>AVERAGE(F458:F459)</f>
        <v>0.1345607653595097</v>
      </c>
      <c r="H458" s="80">
        <f>_xlfn.STDEV.S(F458:F459)</f>
        <v>1.8356800687537554E-2</v>
      </c>
      <c r="I458" s="81">
        <v>2</v>
      </c>
    </row>
    <row r="459" spans="1:9" ht="17" thickBot="1" x14ac:dyDescent="0.25">
      <c r="A459" s="42" t="s">
        <v>393</v>
      </c>
      <c r="B459" s="43" t="s">
        <v>394</v>
      </c>
      <c r="C459" s="43">
        <v>40</v>
      </c>
      <c r="D459" s="43">
        <v>329</v>
      </c>
      <c r="E459" s="43" t="s">
        <v>414</v>
      </c>
      <c r="F459" s="44">
        <f t="shared" si="8"/>
        <v>0.12158054711246201</v>
      </c>
      <c r="G459" s="82"/>
      <c r="H459" s="82"/>
      <c r="I459" s="83"/>
    </row>
    <row r="460" spans="1:9" x14ac:dyDescent="0.2">
      <c r="A460" s="32" t="s">
        <v>395</v>
      </c>
      <c r="B460" s="33" t="s">
        <v>394</v>
      </c>
      <c r="C460" s="84">
        <v>283</v>
      </c>
      <c r="D460" s="33">
        <v>305</v>
      </c>
      <c r="E460" s="33" t="s">
        <v>414</v>
      </c>
      <c r="F460" s="34">
        <f t="shared" si="8"/>
        <v>0.9278688524590164</v>
      </c>
      <c r="G460" s="80">
        <f>AVERAGE(F460:F461)</f>
        <v>0.93657880312920427</v>
      </c>
      <c r="H460" s="80">
        <f>_xlfn.STDEV.S(F460:F461)</f>
        <v>1.2317730365380317E-2</v>
      </c>
      <c r="I460" s="81">
        <v>2</v>
      </c>
    </row>
    <row r="461" spans="1:9" ht="17" thickBot="1" x14ac:dyDescent="0.25">
      <c r="A461" s="55" t="s">
        <v>395</v>
      </c>
      <c r="B461" s="56" t="s">
        <v>394</v>
      </c>
      <c r="C461" s="85">
        <v>311</v>
      </c>
      <c r="D461" s="56">
        <v>329</v>
      </c>
      <c r="E461" s="56" t="s">
        <v>414</v>
      </c>
      <c r="F461" s="58">
        <f t="shared" si="8"/>
        <v>0.94528875379939215</v>
      </c>
      <c r="G461" s="86"/>
      <c r="H461" s="86"/>
      <c r="I461" s="87"/>
    </row>
    <row r="462" spans="1:9" x14ac:dyDescent="0.2">
      <c r="A462" s="32" t="s">
        <v>396</v>
      </c>
      <c r="B462" s="33" t="s">
        <v>415</v>
      </c>
      <c r="C462" s="84">
        <v>21</v>
      </c>
      <c r="D462" s="84">
        <v>151</v>
      </c>
      <c r="E462" s="33" t="s">
        <v>414</v>
      </c>
      <c r="F462" s="34">
        <f t="shared" si="8"/>
        <v>0.13907284768211919</v>
      </c>
      <c r="G462" s="80">
        <f>AVERAGE(F462:F467)</f>
        <v>0.12930385440805411</v>
      </c>
      <c r="H462" s="80">
        <f>_xlfn.STDEV.S(F462:F467)</f>
        <v>2.9323193430554274E-2</v>
      </c>
      <c r="I462" s="81">
        <v>6</v>
      </c>
    </row>
    <row r="463" spans="1:9" x14ac:dyDescent="0.2">
      <c r="A463" s="37" t="s">
        <v>396</v>
      </c>
      <c r="B463" s="38" t="s">
        <v>394</v>
      </c>
      <c r="C463" s="88">
        <v>10</v>
      </c>
      <c r="D463" s="88">
        <v>129</v>
      </c>
      <c r="E463" s="38" t="s">
        <v>414</v>
      </c>
      <c r="F463" s="39">
        <f t="shared" si="8"/>
        <v>7.7519379844961239E-2</v>
      </c>
      <c r="G463" s="89"/>
      <c r="H463" s="89"/>
      <c r="I463" s="90"/>
    </row>
    <row r="464" spans="1:9" x14ac:dyDescent="0.2">
      <c r="A464" s="37" t="s">
        <v>396</v>
      </c>
      <c r="B464" s="38" t="s">
        <v>394</v>
      </c>
      <c r="C464" s="88">
        <v>26</v>
      </c>
      <c r="D464" s="88">
        <v>187</v>
      </c>
      <c r="E464" s="38" t="s">
        <v>414</v>
      </c>
      <c r="F464" s="39">
        <f t="shared" si="8"/>
        <v>0.13903743315508021</v>
      </c>
      <c r="G464" s="89"/>
      <c r="H464" s="89"/>
      <c r="I464" s="90"/>
    </row>
    <row r="465" spans="1:9" x14ac:dyDescent="0.2">
      <c r="A465" s="37" t="s">
        <v>396</v>
      </c>
      <c r="B465" s="38" t="s">
        <v>394</v>
      </c>
      <c r="C465" s="88">
        <v>28</v>
      </c>
      <c r="D465" s="88">
        <v>178</v>
      </c>
      <c r="E465" s="38" t="s">
        <v>414</v>
      </c>
      <c r="F465" s="39">
        <f t="shared" si="8"/>
        <v>0.15730337078651685</v>
      </c>
      <c r="G465" s="89"/>
      <c r="H465" s="89"/>
      <c r="I465" s="90"/>
    </row>
    <row r="466" spans="1:9" x14ac:dyDescent="0.2">
      <c r="A466" s="37" t="s">
        <v>396</v>
      </c>
      <c r="B466" s="38" t="s">
        <v>394</v>
      </c>
      <c r="C466" s="88">
        <v>10</v>
      </c>
      <c r="D466" s="88">
        <v>88</v>
      </c>
      <c r="E466" s="38" t="s">
        <v>414</v>
      </c>
      <c r="F466" s="39">
        <f t="shared" si="8"/>
        <v>0.11363636363636363</v>
      </c>
      <c r="G466" s="89"/>
      <c r="H466" s="89"/>
      <c r="I466" s="90"/>
    </row>
    <row r="467" spans="1:9" ht="17" thickBot="1" x14ac:dyDescent="0.25">
      <c r="A467" s="55" t="s">
        <v>396</v>
      </c>
      <c r="B467" s="56" t="s">
        <v>394</v>
      </c>
      <c r="C467" s="85">
        <v>20</v>
      </c>
      <c r="D467" s="85">
        <v>134</v>
      </c>
      <c r="E467" s="56" t="s">
        <v>414</v>
      </c>
      <c r="F467" s="58">
        <f t="shared" si="8"/>
        <v>0.14925373134328357</v>
      </c>
      <c r="G467" s="86"/>
      <c r="H467" s="86"/>
      <c r="I467" s="87"/>
    </row>
    <row r="468" spans="1:9" x14ac:dyDescent="0.2">
      <c r="A468" s="32" t="s">
        <v>397</v>
      </c>
      <c r="B468" s="33" t="s">
        <v>415</v>
      </c>
      <c r="C468" s="84">
        <v>43</v>
      </c>
      <c r="D468" s="84">
        <v>151</v>
      </c>
      <c r="E468" s="33" t="s">
        <v>414</v>
      </c>
      <c r="F468" s="34">
        <f t="shared" si="8"/>
        <v>0.28476821192052981</v>
      </c>
      <c r="G468" s="80">
        <f>AVERAGE(F468:F470)</f>
        <v>0.25550254357748398</v>
      </c>
      <c r="H468" s="80">
        <f>_xlfn.STDEV.S(F468:F470)</f>
        <v>5.9384105914593394E-2</v>
      </c>
      <c r="I468" s="36">
        <v>3</v>
      </c>
    </row>
    <row r="469" spans="1:9" x14ac:dyDescent="0.2">
      <c r="A469" s="37" t="s">
        <v>397</v>
      </c>
      <c r="B469" s="38" t="s">
        <v>394</v>
      </c>
      <c r="C469" s="88">
        <v>38</v>
      </c>
      <c r="D469" s="88">
        <v>129</v>
      </c>
      <c r="E469" s="38" t="s">
        <v>414</v>
      </c>
      <c r="F469" s="39">
        <f t="shared" si="8"/>
        <v>0.29457364341085274</v>
      </c>
      <c r="G469" s="40"/>
      <c r="H469" s="40"/>
      <c r="I469" s="41"/>
    </row>
    <row r="470" spans="1:9" ht="17" thickBot="1" x14ac:dyDescent="0.25">
      <c r="A470" s="55" t="s">
        <v>397</v>
      </c>
      <c r="B470" s="56" t="s">
        <v>394</v>
      </c>
      <c r="C470" s="85">
        <v>35</v>
      </c>
      <c r="D470" s="85">
        <v>187</v>
      </c>
      <c r="E470" s="56" t="s">
        <v>414</v>
      </c>
      <c r="F470" s="58">
        <f t="shared" si="8"/>
        <v>0.18716577540106952</v>
      </c>
      <c r="G470" s="59"/>
      <c r="H470" s="59"/>
      <c r="I470" s="60"/>
    </row>
    <row r="471" spans="1:9" x14ac:dyDescent="0.2">
      <c r="A471" s="32" t="s">
        <v>398</v>
      </c>
      <c r="B471" s="33" t="s">
        <v>415</v>
      </c>
      <c r="C471" s="84">
        <v>15</v>
      </c>
      <c r="D471" s="84">
        <v>178</v>
      </c>
      <c r="E471" s="33" t="s">
        <v>414</v>
      </c>
      <c r="F471" s="34">
        <f t="shared" si="8"/>
        <v>8.4269662921348312E-2</v>
      </c>
      <c r="G471" s="80">
        <f>AVERAGE(F471:F473)</f>
        <v>4.3015260774777797E-2</v>
      </c>
      <c r="H471" s="80">
        <f>_xlfn.STDEV.S(F471:F473)</f>
        <v>4.216241797561919E-2</v>
      </c>
      <c r="I471" s="81">
        <v>3</v>
      </c>
    </row>
    <row r="472" spans="1:9" x14ac:dyDescent="0.2">
      <c r="A472" s="37" t="s">
        <v>398</v>
      </c>
      <c r="B472" s="38" t="s">
        <v>394</v>
      </c>
      <c r="C472" s="88">
        <v>0</v>
      </c>
      <c r="D472" s="88">
        <v>88</v>
      </c>
      <c r="E472" s="38" t="s">
        <v>414</v>
      </c>
      <c r="F472" s="39">
        <f t="shared" si="8"/>
        <v>0</v>
      </c>
      <c r="G472" s="89"/>
      <c r="H472" s="89"/>
      <c r="I472" s="90"/>
    </row>
    <row r="473" spans="1:9" ht="17" thickBot="1" x14ac:dyDescent="0.25">
      <c r="A473" s="55" t="s">
        <v>398</v>
      </c>
      <c r="B473" s="56" t="s">
        <v>394</v>
      </c>
      <c r="C473" s="85">
        <v>6</v>
      </c>
      <c r="D473" s="85">
        <v>134</v>
      </c>
      <c r="E473" s="56" t="s">
        <v>414</v>
      </c>
      <c r="F473" s="58">
        <f t="shared" ref="F473" si="9">C473/D473</f>
        <v>4.4776119402985072E-2</v>
      </c>
      <c r="G473" s="86"/>
      <c r="H473" s="86"/>
      <c r="I473" s="87"/>
    </row>
    <row r="474" spans="1:9" x14ac:dyDescent="0.2">
      <c r="A474" s="32" t="s">
        <v>399</v>
      </c>
      <c r="B474" s="33" t="s">
        <v>394</v>
      </c>
      <c r="C474" s="84">
        <v>20</v>
      </c>
      <c r="D474" s="84">
        <v>178</v>
      </c>
      <c r="E474" s="33" t="s">
        <v>414</v>
      </c>
      <c r="F474" s="34">
        <f>C474/D474</f>
        <v>0.11235955056179775</v>
      </c>
      <c r="G474" s="80">
        <f>AVERAGE(F474:F475)</f>
        <v>0.10997724363532926</v>
      </c>
      <c r="H474" s="80">
        <f>_xlfn.STDEV.S(F474:F475)</f>
        <v>3.3690907651471066E-3</v>
      </c>
      <c r="I474" s="81">
        <v>2</v>
      </c>
    </row>
    <row r="475" spans="1:9" ht="17" thickBot="1" x14ac:dyDescent="0.25">
      <c r="A475" s="42" t="s">
        <v>399</v>
      </c>
      <c r="B475" s="43" t="s">
        <v>394</v>
      </c>
      <c r="C475" s="91">
        <v>17</v>
      </c>
      <c r="D475" s="91">
        <v>158</v>
      </c>
      <c r="E475" s="43" t="s">
        <v>414</v>
      </c>
      <c r="F475" s="44">
        <f>C475/D475</f>
        <v>0.10759493670886076</v>
      </c>
      <c r="G475" s="82"/>
      <c r="H475" s="82"/>
      <c r="I475" s="83"/>
    </row>
    <row r="476" spans="1:9" x14ac:dyDescent="0.2">
      <c r="A476" s="63" t="s">
        <v>400</v>
      </c>
      <c r="B476" s="64" t="s">
        <v>394</v>
      </c>
      <c r="C476" s="92">
        <v>4</v>
      </c>
      <c r="D476" s="92">
        <v>178</v>
      </c>
      <c r="E476" s="64" t="s">
        <v>414</v>
      </c>
      <c r="F476" s="66">
        <f t="shared" ref="F476:F483" si="10">C476/D476</f>
        <v>2.247191011235955E-2</v>
      </c>
      <c r="G476" s="93">
        <f>AVERAGE(F476:F477)</f>
        <v>3.338785379035699E-2</v>
      </c>
      <c r="H476" s="93">
        <f>_xlfn.STDEV.S(F476:F477)</f>
        <v>1.5437475595524828E-2</v>
      </c>
      <c r="I476" s="94">
        <v>2</v>
      </c>
    </row>
    <row r="477" spans="1:9" ht="17" thickBot="1" x14ac:dyDescent="0.25">
      <c r="A477" s="55" t="s">
        <v>400</v>
      </c>
      <c r="B477" s="56" t="s">
        <v>394</v>
      </c>
      <c r="C477" s="85">
        <v>7</v>
      </c>
      <c r="D477" s="85">
        <v>158</v>
      </c>
      <c r="E477" s="56" t="s">
        <v>414</v>
      </c>
      <c r="F477" s="58">
        <f t="shared" si="10"/>
        <v>4.4303797468354431E-2</v>
      </c>
      <c r="G477" s="86"/>
      <c r="H477" s="86"/>
      <c r="I477" s="87"/>
    </row>
    <row r="478" spans="1:9" x14ac:dyDescent="0.2">
      <c r="A478" s="32" t="s">
        <v>401</v>
      </c>
      <c r="B478" s="33" t="s">
        <v>415</v>
      </c>
      <c r="C478" s="84">
        <v>0</v>
      </c>
      <c r="D478" s="84">
        <v>225</v>
      </c>
      <c r="E478" s="33" t="s">
        <v>414</v>
      </c>
      <c r="F478" s="34">
        <f t="shared" si="10"/>
        <v>0</v>
      </c>
      <c r="G478" s="80">
        <f>AVERAGE(F478:F480)</f>
        <v>0</v>
      </c>
      <c r="H478" s="80">
        <f>_xlfn.STDEV.S(F478:F480)</f>
        <v>0</v>
      </c>
      <c r="I478" s="81">
        <v>3</v>
      </c>
    </row>
    <row r="479" spans="1:9" x14ac:dyDescent="0.2">
      <c r="A479" s="37" t="s">
        <v>401</v>
      </c>
      <c r="B479" s="38" t="s">
        <v>394</v>
      </c>
      <c r="C479" s="88">
        <v>0</v>
      </c>
      <c r="D479" s="88">
        <v>255</v>
      </c>
      <c r="E479" s="38" t="s">
        <v>414</v>
      </c>
      <c r="F479" s="39">
        <f t="shared" si="10"/>
        <v>0</v>
      </c>
      <c r="G479" s="40"/>
      <c r="H479" s="40"/>
      <c r="I479" s="41"/>
    </row>
    <row r="480" spans="1:9" ht="17" thickBot="1" x14ac:dyDescent="0.25">
      <c r="A480" s="55" t="s">
        <v>401</v>
      </c>
      <c r="B480" s="56" t="s">
        <v>394</v>
      </c>
      <c r="C480" s="85">
        <v>0</v>
      </c>
      <c r="D480" s="85">
        <v>183</v>
      </c>
      <c r="E480" s="56" t="s">
        <v>414</v>
      </c>
      <c r="F480" s="58">
        <f t="shared" si="10"/>
        <v>0</v>
      </c>
      <c r="G480" s="59"/>
      <c r="H480" s="59"/>
      <c r="I480" s="60"/>
    </row>
    <row r="481" spans="1:9" x14ac:dyDescent="0.2">
      <c r="A481" s="32" t="s">
        <v>402</v>
      </c>
      <c r="B481" s="33" t="s">
        <v>415</v>
      </c>
      <c r="C481" s="84">
        <v>42</v>
      </c>
      <c r="D481" s="84">
        <v>225</v>
      </c>
      <c r="E481" s="33" t="s">
        <v>414</v>
      </c>
      <c r="F481" s="34">
        <f t="shared" si="10"/>
        <v>0.18666666666666668</v>
      </c>
      <c r="G481" s="80">
        <f>AVERAGE(F481:F483)</f>
        <v>0.16579020679309978</v>
      </c>
      <c r="H481" s="80">
        <f>_xlfn.STDEV.S(F481:F483)</f>
        <v>2.2430072355177258E-2</v>
      </c>
      <c r="I481" s="81">
        <v>3</v>
      </c>
    </row>
    <row r="482" spans="1:9" x14ac:dyDescent="0.2">
      <c r="A482" s="37" t="s">
        <v>402</v>
      </c>
      <c r="B482" s="38" t="s">
        <v>394</v>
      </c>
      <c r="C482" s="88">
        <v>43</v>
      </c>
      <c r="D482" s="88">
        <v>255</v>
      </c>
      <c r="E482" s="38" t="s">
        <v>414</v>
      </c>
      <c r="F482" s="39">
        <f t="shared" si="10"/>
        <v>0.16862745098039217</v>
      </c>
      <c r="G482" s="40"/>
      <c r="H482" s="40"/>
      <c r="I482" s="41"/>
    </row>
    <row r="483" spans="1:9" ht="17" thickBot="1" x14ac:dyDescent="0.25">
      <c r="A483" s="42" t="s">
        <v>402</v>
      </c>
      <c r="B483" s="43" t="s">
        <v>394</v>
      </c>
      <c r="C483" s="91">
        <v>26</v>
      </c>
      <c r="D483" s="91">
        <v>183</v>
      </c>
      <c r="E483" s="43" t="s">
        <v>414</v>
      </c>
      <c r="F483" s="44">
        <f t="shared" si="10"/>
        <v>0.14207650273224043</v>
      </c>
      <c r="G483" s="45"/>
      <c r="H483" s="45"/>
      <c r="I483" s="46"/>
    </row>
    <row r="484" spans="1:9" x14ac:dyDescent="0.2">
      <c r="C484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3790-C60A-BF4F-9BB7-3C7771736CFB}">
  <dimension ref="A1:E24"/>
  <sheetViews>
    <sheetView workbookViewId="0">
      <selection sqref="A1:E24"/>
    </sheetView>
  </sheetViews>
  <sheetFormatPr baseColWidth="10" defaultRowHeight="16" x14ac:dyDescent="0.2"/>
  <sheetData>
    <row r="1" spans="1:5" x14ac:dyDescent="0.2">
      <c r="A1" s="10" t="s">
        <v>416</v>
      </c>
    </row>
    <row r="2" spans="1:5" x14ac:dyDescent="0.2">
      <c r="A2" s="95" t="s">
        <v>417</v>
      </c>
      <c r="B2" s="95" t="s">
        <v>418</v>
      </c>
      <c r="C2" s="95" t="s">
        <v>419</v>
      </c>
      <c r="D2" s="95" t="s">
        <v>420</v>
      </c>
      <c r="E2" s="95" t="s">
        <v>421</v>
      </c>
    </row>
    <row r="3" spans="1:5" x14ac:dyDescent="0.2">
      <c r="A3" s="95" t="s">
        <v>422</v>
      </c>
      <c r="B3" s="95" t="s">
        <v>423</v>
      </c>
      <c r="C3" s="95">
        <v>0.96</v>
      </c>
      <c r="D3" s="95">
        <v>0.202446551030391</v>
      </c>
      <c r="E3" s="95">
        <v>3.9448611918536498</v>
      </c>
    </row>
    <row r="4" spans="1:5" x14ac:dyDescent="0.2">
      <c r="A4" s="95" t="s">
        <v>424</v>
      </c>
      <c r="B4" s="95" t="s">
        <v>423</v>
      </c>
      <c r="C4" s="95">
        <v>0.23</v>
      </c>
      <c r="D4" s="95">
        <v>0.94343034043797802</v>
      </c>
      <c r="E4" s="95">
        <v>6.9429556976624296</v>
      </c>
    </row>
    <row r="5" spans="1:5" x14ac:dyDescent="0.2">
      <c r="A5" s="95" t="s">
        <v>425</v>
      </c>
      <c r="B5" s="95" t="s">
        <v>423</v>
      </c>
      <c r="C5" s="95">
        <v>0.82</v>
      </c>
      <c r="D5" s="95">
        <v>0.99774634166526799</v>
      </c>
      <c r="E5" s="95">
        <v>4.0868761947603902</v>
      </c>
    </row>
    <row r="6" spans="1:5" x14ac:dyDescent="0.2">
      <c r="A6" s="95" t="s">
        <v>426</v>
      </c>
      <c r="B6" s="95" t="s">
        <v>423</v>
      </c>
      <c r="C6" s="95">
        <v>0.54</v>
      </c>
      <c r="D6" s="95">
        <v>0.141509337694563</v>
      </c>
      <c r="E6" s="95">
        <v>6.81763413069043</v>
      </c>
    </row>
    <row r="7" spans="1:5" x14ac:dyDescent="0.2">
      <c r="A7" s="95" t="s">
        <v>427</v>
      </c>
      <c r="B7" s="95" t="s">
        <v>423</v>
      </c>
      <c r="C7" s="95">
        <v>0.88</v>
      </c>
      <c r="D7" s="95">
        <v>0.84864364589005603</v>
      </c>
      <c r="E7" s="95">
        <v>3.5345956279008699</v>
      </c>
    </row>
    <row r="8" spans="1:5" x14ac:dyDescent="0.2">
      <c r="A8" s="95" t="s">
        <v>428</v>
      </c>
      <c r="B8" s="95" t="s">
        <v>423</v>
      </c>
      <c r="C8" s="95">
        <v>0.5</v>
      </c>
      <c r="D8" s="95">
        <v>0.34232176804356601</v>
      </c>
      <c r="E8" s="95">
        <v>1.90931281685717</v>
      </c>
    </row>
    <row r="9" spans="1:5" x14ac:dyDescent="0.2">
      <c r="A9" s="95" t="s">
        <v>429</v>
      </c>
      <c r="B9" s="95" t="s">
        <v>423</v>
      </c>
      <c r="C9" s="95">
        <v>0.57999999999999996</v>
      </c>
      <c r="D9" s="95">
        <v>0.76633847298831603</v>
      </c>
      <c r="E9" s="95">
        <v>11.8503630203284</v>
      </c>
    </row>
    <row r="10" spans="1:5" x14ac:dyDescent="0.2">
      <c r="A10" s="95" t="s">
        <v>408</v>
      </c>
      <c r="B10" s="95" t="s">
        <v>423</v>
      </c>
      <c r="C10" s="95" t="s">
        <v>430</v>
      </c>
      <c r="D10" s="95" t="s">
        <v>430</v>
      </c>
      <c r="E10" s="95">
        <v>3.881743412784</v>
      </c>
    </row>
    <row r="11" spans="1:5" x14ac:dyDescent="0.2">
      <c r="A11" s="95" t="s">
        <v>431</v>
      </c>
      <c r="B11" s="95" t="s">
        <v>432</v>
      </c>
      <c r="C11" s="95" t="s">
        <v>430</v>
      </c>
      <c r="D11" s="95" t="s">
        <v>430</v>
      </c>
      <c r="E11" s="95">
        <v>0.22091222674380501</v>
      </c>
    </row>
    <row r="12" spans="1:5" x14ac:dyDescent="0.2">
      <c r="A12" s="95" t="s">
        <v>414</v>
      </c>
      <c r="B12" s="95" t="s">
        <v>423</v>
      </c>
      <c r="C12" s="95" t="s">
        <v>430</v>
      </c>
      <c r="D12" s="95" t="s">
        <v>430</v>
      </c>
      <c r="E12" s="95">
        <v>0.110456113371902</v>
      </c>
    </row>
    <row r="13" spans="1:5" x14ac:dyDescent="0.2">
      <c r="A13" s="95" t="s">
        <v>409</v>
      </c>
      <c r="B13" s="95" t="s">
        <v>423</v>
      </c>
      <c r="C13" s="95" t="s">
        <v>430</v>
      </c>
      <c r="D13" s="95" t="s">
        <v>430</v>
      </c>
      <c r="E13" s="95">
        <v>3.20322728778517</v>
      </c>
    </row>
    <row r="14" spans="1:5" x14ac:dyDescent="0.2">
      <c r="A14" s="95" t="s">
        <v>433</v>
      </c>
      <c r="B14" s="95" t="s">
        <v>434</v>
      </c>
      <c r="C14" s="95">
        <v>0.93</v>
      </c>
      <c r="D14" s="95">
        <v>5.79197507842001E-2</v>
      </c>
      <c r="E14" s="95">
        <v>3.7712872994120898</v>
      </c>
    </row>
    <row r="15" spans="1:5" x14ac:dyDescent="0.2">
      <c r="A15" s="95" t="s">
        <v>435</v>
      </c>
      <c r="B15" s="95" t="s">
        <v>434</v>
      </c>
      <c r="C15" s="95">
        <v>0.54</v>
      </c>
      <c r="D15" s="95">
        <v>0.135610024226343</v>
      </c>
      <c r="E15" s="95">
        <v>30.075621726692301</v>
      </c>
    </row>
    <row r="16" spans="1:5" x14ac:dyDescent="0.2">
      <c r="A16" s="95" t="s">
        <v>436</v>
      </c>
      <c r="B16" s="95" t="s">
        <v>434</v>
      </c>
      <c r="C16" s="95">
        <v>0.94</v>
      </c>
      <c r="D16" s="95">
        <v>8.5271448161028204E-2</v>
      </c>
      <c r="E16" s="95">
        <v>4.5760389825502399</v>
      </c>
    </row>
    <row r="17" spans="1:5" x14ac:dyDescent="0.2">
      <c r="A17" s="96" t="s">
        <v>437</v>
      </c>
      <c r="B17" s="97" t="s">
        <v>434</v>
      </c>
      <c r="C17" s="95">
        <v>0.7</v>
      </c>
      <c r="D17" s="95">
        <v>0.26335073976075202</v>
      </c>
      <c r="E17" s="95">
        <v>11.219185229631799</v>
      </c>
    </row>
    <row r="18" spans="1:5" x14ac:dyDescent="0.2">
      <c r="A18" s="95" t="s">
        <v>438</v>
      </c>
      <c r="B18" s="95" t="s">
        <v>434</v>
      </c>
      <c r="C18" s="95" t="s">
        <v>430</v>
      </c>
      <c r="D18" s="95" t="s">
        <v>430</v>
      </c>
      <c r="E18" s="95">
        <v>1.89353337208975</v>
      </c>
    </row>
    <row r="19" spans="1:5" x14ac:dyDescent="0.2">
      <c r="A19" s="95" t="s">
        <v>439</v>
      </c>
      <c r="B19" s="95" t="s">
        <v>440</v>
      </c>
      <c r="C19" s="95">
        <v>0.99</v>
      </c>
      <c r="D19" s="95">
        <v>1.0701685013492701E-3</v>
      </c>
      <c r="E19" s="95">
        <v>1.5148266976717999</v>
      </c>
    </row>
    <row r="20" spans="1:5" x14ac:dyDescent="0.2">
      <c r="A20" s="95" t="s">
        <v>441</v>
      </c>
      <c r="B20" s="95" t="s">
        <v>440</v>
      </c>
      <c r="C20" s="95">
        <v>0.93</v>
      </c>
      <c r="D20" s="95">
        <v>3.1340147370579503E-2</v>
      </c>
      <c r="E20" s="95">
        <v>6.6115873575467203</v>
      </c>
    </row>
    <row r="21" spans="1:5" x14ac:dyDescent="0.2">
      <c r="A21" s="95" t="s">
        <v>442</v>
      </c>
      <c r="B21" s="95" t="s">
        <v>440</v>
      </c>
      <c r="C21" s="95">
        <v>0.57999999999999996</v>
      </c>
      <c r="D21" s="95">
        <v>0.11296264770400299</v>
      </c>
      <c r="E21" s="95">
        <v>24.836846063910599</v>
      </c>
    </row>
    <row r="22" spans="1:5" x14ac:dyDescent="0.2">
      <c r="A22" s="95" t="s">
        <v>443</v>
      </c>
      <c r="B22" s="95" t="s">
        <v>440</v>
      </c>
      <c r="C22" s="95">
        <v>0.87</v>
      </c>
      <c r="D22" s="95">
        <v>6.3291518927938106E-2</v>
      </c>
      <c r="E22" s="95">
        <v>4.0710967499929698</v>
      </c>
    </row>
    <row r="23" spans="1:5" x14ac:dyDescent="0.2">
      <c r="A23" s="95" t="s">
        <v>444</v>
      </c>
      <c r="B23" s="95" t="s">
        <v>440</v>
      </c>
      <c r="C23" s="95">
        <v>0.96</v>
      </c>
      <c r="D23" s="95">
        <v>0.11124275797616499</v>
      </c>
      <c r="E23" s="95">
        <v>5.5859234476647703</v>
      </c>
    </row>
    <row r="24" spans="1:5" x14ac:dyDescent="0.2">
      <c r="A24" s="95" t="s">
        <v>406</v>
      </c>
      <c r="B24" s="95" t="s">
        <v>440</v>
      </c>
      <c r="C24" s="95" t="s">
        <v>430</v>
      </c>
      <c r="D24" s="95" t="s">
        <v>430</v>
      </c>
      <c r="E24" s="95">
        <v>5.17565788371199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9AE6B-AFB3-2A41-9879-163358DB6A1F}">
  <dimension ref="A1:E54"/>
  <sheetViews>
    <sheetView topLeftCell="A13" workbookViewId="0">
      <selection activeCell="I36" sqref="I36"/>
    </sheetView>
  </sheetViews>
  <sheetFormatPr baseColWidth="10" defaultRowHeight="16" x14ac:dyDescent="0.2"/>
  <cols>
    <col min="1" max="1" width="15.83203125" customWidth="1"/>
    <col min="2" max="2" width="22" customWidth="1"/>
    <col min="5" max="5" width="16.1640625" customWidth="1"/>
  </cols>
  <sheetData>
    <row r="1" spans="1:5" x14ac:dyDescent="0.2">
      <c r="A1" s="10" t="s">
        <v>445</v>
      </c>
    </row>
    <row r="2" spans="1:5" x14ac:dyDescent="0.2">
      <c r="A2" s="15" t="s">
        <v>446</v>
      </c>
      <c r="B2" s="15" t="s">
        <v>230</v>
      </c>
      <c r="C2" s="15" t="s">
        <v>233</v>
      </c>
      <c r="D2" s="15" t="s">
        <v>234</v>
      </c>
      <c r="E2" s="15" t="s">
        <v>235</v>
      </c>
    </row>
    <row r="3" spans="1:5" x14ac:dyDescent="0.2">
      <c r="A3" s="15" t="s">
        <v>447</v>
      </c>
      <c r="B3" s="15" t="s">
        <v>448</v>
      </c>
      <c r="C3" s="15">
        <v>-0.302637413965124</v>
      </c>
      <c r="D3" s="15">
        <v>0.22620999999999999</v>
      </c>
      <c r="E3" s="15">
        <v>1</v>
      </c>
    </row>
    <row r="4" spans="1:5" x14ac:dyDescent="0.2">
      <c r="A4" s="15" t="s">
        <v>447</v>
      </c>
      <c r="B4" s="15" t="s">
        <v>449</v>
      </c>
      <c r="C4" s="98">
        <v>-4.31985601973757E-16</v>
      </c>
      <c r="D4" s="15">
        <v>1</v>
      </c>
      <c r="E4" s="15">
        <v>1</v>
      </c>
    </row>
    <row r="5" spans="1:5" x14ac:dyDescent="0.2">
      <c r="A5" s="15" t="s">
        <v>447</v>
      </c>
      <c r="B5" s="15" t="s">
        <v>450</v>
      </c>
      <c r="C5" s="98">
        <v>-4.4181829911787499E-16</v>
      </c>
      <c r="D5" s="15">
        <v>1</v>
      </c>
      <c r="E5" s="15">
        <v>1</v>
      </c>
    </row>
    <row r="6" spans="1:5" x14ac:dyDescent="0.2">
      <c r="A6" s="15" t="s">
        <v>447</v>
      </c>
      <c r="B6" s="15" t="s">
        <v>236</v>
      </c>
      <c r="C6" s="15">
        <v>-4.9046927198691401E-2</v>
      </c>
      <c r="D6" s="15">
        <v>0.90034000000000003</v>
      </c>
      <c r="E6" s="15">
        <v>1</v>
      </c>
    </row>
    <row r="7" spans="1:5" x14ac:dyDescent="0.2">
      <c r="A7" s="15" t="s">
        <v>447</v>
      </c>
      <c r="B7" s="15" t="s">
        <v>451</v>
      </c>
      <c r="C7" s="15">
        <v>-1.0029750131195101</v>
      </c>
      <c r="D7" s="15">
        <v>9.7680000000000003E-2</v>
      </c>
      <c r="E7" s="15">
        <v>1</v>
      </c>
    </row>
    <row r="8" spans="1:5" x14ac:dyDescent="0.2">
      <c r="A8" s="15" t="s">
        <v>447</v>
      </c>
      <c r="B8" s="15" t="s">
        <v>351</v>
      </c>
      <c r="C8" s="15">
        <v>-2.17565540577045</v>
      </c>
      <c r="D8" s="15">
        <v>6.7559999999999995E-2</v>
      </c>
      <c r="E8" s="15">
        <v>1</v>
      </c>
    </row>
    <row r="9" spans="1:5" x14ac:dyDescent="0.2">
      <c r="A9" s="15" t="s">
        <v>447</v>
      </c>
      <c r="B9" s="15" t="s">
        <v>370</v>
      </c>
      <c r="C9" s="15">
        <v>0.72635959786212101</v>
      </c>
      <c r="D9" s="15">
        <v>4.7300000000000002E-2</v>
      </c>
      <c r="E9" s="15">
        <v>1</v>
      </c>
    </row>
    <row r="10" spans="1:5" x14ac:dyDescent="0.2">
      <c r="A10" s="15" t="s">
        <v>447</v>
      </c>
      <c r="B10" s="15" t="s">
        <v>285</v>
      </c>
      <c r="C10" s="15">
        <v>0.186990774562274</v>
      </c>
      <c r="D10" s="15">
        <v>0.76778999999999997</v>
      </c>
      <c r="E10" s="15">
        <v>1</v>
      </c>
    </row>
    <row r="11" spans="1:5" x14ac:dyDescent="0.2">
      <c r="A11" s="15" t="s">
        <v>447</v>
      </c>
      <c r="B11" s="15" t="s">
        <v>373</v>
      </c>
      <c r="C11" s="15">
        <v>-0.93006093930630496</v>
      </c>
      <c r="D11" s="15">
        <v>5.1020000000000003E-2</v>
      </c>
      <c r="E11" s="15">
        <v>1</v>
      </c>
    </row>
    <row r="12" spans="1:5" x14ac:dyDescent="0.2">
      <c r="A12" s="15" t="s">
        <v>447</v>
      </c>
      <c r="B12" s="15" t="s">
        <v>295</v>
      </c>
      <c r="C12" s="15">
        <v>-0.40563861484723501</v>
      </c>
      <c r="D12" s="15">
        <v>0.68037000000000003</v>
      </c>
      <c r="E12" s="15">
        <v>1</v>
      </c>
    </row>
    <row r="13" spans="1:5" x14ac:dyDescent="0.2">
      <c r="A13" s="15" t="s">
        <v>447</v>
      </c>
      <c r="B13" s="15" t="s">
        <v>283</v>
      </c>
      <c r="C13" s="15">
        <v>-0.35436763022298001</v>
      </c>
      <c r="D13" s="15">
        <v>0.38713999999999998</v>
      </c>
      <c r="E13" s="15">
        <v>1</v>
      </c>
    </row>
    <row r="14" spans="1:5" x14ac:dyDescent="0.2">
      <c r="A14" s="15" t="s">
        <v>447</v>
      </c>
      <c r="B14" s="15" t="s">
        <v>353</v>
      </c>
      <c r="C14" s="15">
        <v>-0.92259558349259096</v>
      </c>
      <c r="D14" s="15">
        <v>0.14391000000000001</v>
      </c>
      <c r="E14" s="15">
        <v>1</v>
      </c>
    </row>
    <row r="15" spans="1:5" x14ac:dyDescent="0.2">
      <c r="A15" s="15" t="s">
        <v>447</v>
      </c>
      <c r="B15" s="15" t="s">
        <v>452</v>
      </c>
      <c r="C15" s="15">
        <v>-1.3560781210794099</v>
      </c>
      <c r="D15" s="15">
        <v>0.17166000000000001</v>
      </c>
      <c r="E15" s="15">
        <v>1</v>
      </c>
    </row>
    <row r="16" spans="1:5" x14ac:dyDescent="0.2">
      <c r="A16" s="15" t="s">
        <v>447</v>
      </c>
      <c r="B16" s="15" t="s">
        <v>453</v>
      </c>
      <c r="C16" s="15">
        <v>0.96038984258194304</v>
      </c>
      <c r="D16" s="15">
        <v>3.9030000000000002E-2</v>
      </c>
      <c r="E16" s="15">
        <v>0.89768999999999999</v>
      </c>
    </row>
    <row r="17" spans="1:5" x14ac:dyDescent="0.2">
      <c r="A17" s="15" t="s">
        <v>447</v>
      </c>
      <c r="B17" s="15" t="s">
        <v>347</v>
      </c>
      <c r="C17" s="15">
        <v>-3.5358216293227898E-2</v>
      </c>
      <c r="D17" s="15">
        <v>0.96472999999999998</v>
      </c>
      <c r="E17" s="15">
        <v>1</v>
      </c>
    </row>
    <row r="18" spans="1:5" x14ac:dyDescent="0.2">
      <c r="A18" s="15" t="s">
        <v>447</v>
      </c>
      <c r="B18" s="15" t="s">
        <v>350</v>
      </c>
      <c r="C18" s="15">
        <v>-1.7224373831890301</v>
      </c>
      <c r="D18" s="15">
        <v>7.9810000000000006E-2</v>
      </c>
      <c r="E18" s="15">
        <v>1</v>
      </c>
    </row>
    <row r="19" spans="1:5" x14ac:dyDescent="0.2">
      <c r="A19" s="15" t="s">
        <v>447</v>
      </c>
      <c r="B19" s="15" t="s">
        <v>359</v>
      </c>
      <c r="C19" s="15">
        <v>1.19965453571602</v>
      </c>
      <c r="D19" s="15">
        <v>2.1520000000000001E-2</v>
      </c>
      <c r="E19" s="15">
        <v>0.53800000000000003</v>
      </c>
    </row>
    <row r="20" spans="1:5" x14ac:dyDescent="0.2">
      <c r="A20" s="15" t="s">
        <v>447</v>
      </c>
      <c r="B20" s="15" t="s">
        <v>344</v>
      </c>
      <c r="C20" s="15">
        <v>0.60152695721898797</v>
      </c>
      <c r="D20" s="15">
        <v>0.18321999999999999</v>
      </c>
      <c r="E20" s="15">
        <v>1</v>
      </c>
    </row>
    <row r="21" spans="1:5" x14ac:dyDescent="0.2">
      <c r="A21" s="15" t="s">
        <v>447</v>
      </c>
      <c r="B21" s="15" t="s">
        <v>378</v>
      </c>
      <c r="C21" s="15">
        <v>-1.86920121465595</v>
      </c>
      <c r="D21" s="15">
        <v>3.6290000000000003E-2</v>
      </c>
      <c r="E21" s="15">
        <v>0.87095999999999996</v>
      </c>
    </row>
    <row r="22" spans="1:5" x14ac:dyDescent="0.2">
      <c r="A22" s="15" t="s">
        <v>447</v>
      </c>
      <c r="B22" s="15" t="s">
        <v>300</v>
      </c>
      <c r="C22" s="15">
        <v>-1.01509929095338</v>
      </c>
      <c r="D22" s="15">
        <v>2.0570000000000001E-2</v>
      </c>
      <c r="E22" s="15">
        <v>0.53481999999999996</v>
      </c>
    </row>
    <row r="23" spans="1:5" x14ac:dyDescent="0.2">
      <c r="A23" s="15" t="s">
        <v>447</v>
      </c>
      <c r="B23" s="15" t="s">
        <v>454</v>
      </c>
      <c r="C23" s="15">
        <v>-0.256978707247144</v>
      </c>
      <c r="D23" s="15">
        <v>0.51371999999999995</v>
      </c>
      <c r="E23" s="15">
        <v>1</v>
      </c>
    </row>
    <row r="24" spans="1:5" x14ac:dyDescent="0.2">
      <c r="A24" s="15" t="s">
        <v>447</v>
      </c>
      <c r="B24" s="15" t="s">
        <v>307</v>
      </c>
      <c r="C24" s="15">
        <v>-0.45503027514955602</v>
      </c>
      <c r="D24" s="15">
        <v>0.58087</v>
      </c>
      <c r="E24" s="15">
        <v>1</v>
      </c>
    </row>
    <row r="25" spans="1:5" x14ac:dyDescent="0.2">
      <c r="A25" s="15" t="s">
        <v>447</v>
      </c>
      <c r="B25" s="15" t="s">
        <v>372</v>
      </c>
      <c r="C25" s="15">
        <v>-7.8023019300809501E-2</v>
      </c>
      <c r="D25" s="15">
        <v>0.80239000000000005</v>
      </c>
      <c r="E25" s="15">
        <v>1</v>
      </c>
    </row>
    <row r="26" spans="1:5" x14ac:dyDescent="0.2">
      <c r="A26" s="15" t="s">
        <v>447</v>
      </c>
      <c r="B26" s="15" t="s">
        <v>363</v>
      </c>
      <c r="C26" s="15">
        <v>-4.9648253646403399E-2</v>
      </c>
      <c r="D26" s="15">
        <v>0.91513</v>
      </c>
      <c r="E26" s="15">
        <v>1</v>
      </c>
    </row>
    <row r="27" spans="1:5" x14ac:dyDescent="0.2">
      <c r="A27" s="15" t="s">
        <v>447</v>
      </c>
      <c r="B27" s="15" t="s">
        <v>455</v>
      </c>
      <c r="C27" s="15">
        <v>0.90135039037209597</v>
      </c>
      <c r="D27" s="15">
        <v>0.39706999999999998</v>
      </c>
      <c r="E27" s="15">
        <v>1</v>
      </c>
    </row>
    <row r="28" spans="1:5" x14ac:dyDescent="0.2">
      <c r="A28" s="15" t="s">
        <v>447</v>
      </c>
      <c r="B28" s="15" t="s">
        <v>339</v>
      </c>
      <c r="C28" s="15">
        <v>-1.46632879151061</v>
      </c>
      <c r="D28" s="15">
        <v>0.1081</v>
      </c>
      <c r="E28" s="15">
        <v>1</v>
      </c>
    </row>
    <row r="29" spans="1:5" x14ac:dyDescent="0.2">
      <c r="A29" s="15" t="s">
        <v>456</v>
      </c>
      <c r="B29" s="15" t="s">
        <v>448</v>
      </c>
      <c r="C29" s="15">
        <v>0.30175836153623697</v>
      </c>
      <c r="D29" s="15">
        <v>0.23626</v>
      </c>
      <c r="E29" s="15">
        <v>1</v>
      </c>
    </row>
    <row r="30" spans="1:5" x14ac:dyDescent="0.2">
      <c r="A30" s="15" t="s">
        <v>456</v>
      </c>
      <c r="B30" s="15" t="s">
        <v>449</v>
      </c>
      <c r="C30" s="98">
        <v>-1.6496595283135201E-16</v>
      </c>
      <c r="D30" s="15">
        <v>1</v>
      </c>
      <c r="E30" s="15">
        <v>1</v>
      </c>
    </row>
    <row r="31" spans="1:5" x14ac:dyDescent="0.2">
      <c r="A31" s="15" t="s">
        <v>456</v>
      </c>
      <c r="B31" s="15" t="s">
        <v>450</v>
      </c>
      <c r="C31" s="98">
        <v>3.3538487302679801E-16</v>
      </c>
      <c r="D31" s="15">
        <v>1</v>
      </c>
      <c r="E31" s="15">
        <v>1</v>
      </c>
    </row>
    <row r="32" spans="1:5" x14ac:dyDescent="0.2">
      <c r="A32" s="15" t="s">
        <v>456</v>
      </c>
      <c r="B32" s="15" t="s">
        <v>236</v>
      </c>
      <c r="C32" s="15">
        <v>0.57430475916930801</v>
      </c>
      <c r="D32" s="15">
        <v>0.25303999999999999</v>
      </c>
      <c r="E32" s="15">
        <v>1</v>
      </c>
    </row>
    <row r="33" spans="1:5" x14ac:dyDescent="0.2">
      <c r="A33" s="15" t="s">
        <v>456</v>
      </c>
      <c r="B33" s="15" t="s">
        <v>451</v>
      </c>
      <c r="C33" s="15">
        <v>1.2301090055306101</v>
      </c>
      <c r="D33" s="15">
        <v>6.3600000000000002E-3</v>
      </c>
      <c r="E33" s="15">
        <v>0.16536000000000001</v>
      </c>
    </row>
    <row r="34" spans="1:5" x14ac:dyDescent="0.2">
      <c r="A34" s="15" t="s">
        <v>456</v>
      </c>
      <c r="B34" s="15" t="s">
        <v>351</v>
      </c>
      <c r="C34" s="15">
        <v>-0.79713898891868595</v>
      </c>
      <c r="D34" s="15">
        <v>0.60226000000000002</v>
      </c>
      <c r="E34" s="15">
        <v>1</v>
      </c>
    </row>
    <row r="35" spans="1:5" x14ac:dyDescent="0.2">
      <c r="A35" s="15" t="s">
        <v>456</v>
      </c>
      <c r="B35" s="15" t="s">
        <v>370</v>
      </c>
      <c r="C35" s="15">
        <v>4.4390405078023297E-2</v>
      </c>
      <c r="D35" s="15">
        <v>0.92079999999999995</v>
      </c>
      <c r="E35" s="15">
        <v>1</v>
      </c>
    </row>
    <row r="36" spans="1:5" x14ac:dyDescent="0.2">
      <c r="A36" s="15" t="s">
        <v>456</v>
      </c>
      <c r="B36" s="15" t="s">
        <v>285</v>
      </c>
      <c r="C36" s="15">
        <v>0.18844086472931501</v>
      </c>
      <c r="D36" s="15">
        <v>0.77661000000000002</v>
      </c>
      <c r="E36" s="15">
        <v>1</v>
      </c>
    </row>
    <row r="37" spans="1:5" x14ac:dyDescent="0.2">
      <c r="A37" s="15" t="s">
        <v>456</v>
      </c>
      <c r="B37" s="15" t="s">
        <v>373</v>
      </c>
      <c r="C37" s="15">
        <v>0.43477934621269199</v>
      </c>
      <c r="D37" s="15">
        <v>0.44283</v>
      </c>
      <c r="E37" s="15">
        <v>1</v>
      </c>
    </row>
    <row r="38" spans="1:5" x14ac:dyDescent="0.2">
      <c r="A38" s="15" t="s">
        <v>456</v>
      </c>
      <c r="B38" s="15" t="s">
        <v>295</v>
      </c>
      <c r="C38" s="15">
        <v>-0.75523620799330204</v>
      </c>
      <c r="D38" s="15">
        <v>0.41853000000000001</v>
      </c>
      <c r="E38" s="15">
        <v>1</v>
      </c>
    </row>
    <row r="39" spans="1:5" x14ac:dyDescent="0.2">
      <c r="A39" s="15" t="s">
        <v>456</v>
      </c>
      <c r="B39" s="15" t="s">
        <v>283</v>
      </c>
      <c r="C39" s="15">
        <v>-3.7469132337753799E-2</v>
      </c>
      <c r="D39" s="15">
        <v>0.97751999999999994</v>
      </c>
      <c r="E39" s="15">
        <v>1</v>
      </c>
    </row>
    <row r="40" spans="1:5" x14ac:dyDescent="0.2">
      <c r="A40" s="15" t="s">
        <v>456</v>
      </c>
      <c r="B40" s="15" t="s">
        <v>353</v>
      </c>
      <c r="C40" s="15">
        <v>0.65108288497614197</v>
      </c>
      <c r="D40" s="15">
        <v>0.23721</v>
      </c>
      <c r="E40" s="15">
        <v>1</v>
      </c>
    </row>
    <row r="41" spans="1:5" x14ac:dyDescent="0.2">
      <c r="A41" s="15" t="s">
        <v>456</v>
      </c>
      <c r="B41" s="15" t="s">
        <v>452</v>
      </c>
      <c r="C41" s="15">
        <v>1.2509263576143801</v>
      </c>
      <c r="D41" s="15">
        <v>9.2969999999999997E-2</v>
      </c>
      <c r="E41" s="15">
        <v>1</v>
      </c>
    </row>
    <row r="42" spans="1:5" x14ac:dyDescent="0.2">
      <c r="A42" s="15" t="s">
        <v>456</v>
      </c>
      <c r="B42" s="15" t="s">
        <v>453</v>
      </c>
      <c r="C42" s="15">
        <v>1.2912351980782E-2</v>
      </c>
      <c r="D42" s="15">
        <v>0.97158999999999995</v>
      </c>
      <c r="E42" s="15">
        <v>1</v>
      </c>
    </row>
    <row r="43" spans="1:5" x14ac:dyDescent="0.2">
      <c r="A43" s="15" t="s">
        <v>456</v>
      </c>
      <c r="B43" s="15" t="s">
        <v>347</v>
      </c>
      <c r="C43" s="15">
        <v>0.55039837152251303</v>
      </c>
      <c r="D43" s="15">
        <v>0.32055</v>
      </c>
      <c r="E43" s="15">
        <v>1</v>
      </c>
    </row>
    <row r="44" spans="1:5" x14ac:dyDescent="0.2">
      <c r="A44" s="15" t="s">
        <v>456</v>
      </c>
      <c r="B44" s="15" t="s">
        <v>350</v>
      </c>
      <c r="C44" s="15">
        <v>0.33761378377066797</v>
      </c>
      <c r="D44" s="15">
        <v>0.71984000000000004</v>
      </c>
      <c r="E44" s="15">
        <v>1</v>
      </c>
    </row>
    <row r="45" spans="1:5" x14ac:dyDescent="0.2">
      <c r="A45" s="15" t="s">
        <v>456</v>
      </c>
      <c r="B45" s="15" t="s">
        <v>359</v>
      </c>
      <c r="C45" s="15">
        <v>-0.629139047844963</v>
      </c>
      <c r="D45" s="15">
        <v>0.19764000000000001</v>
      </c>
      <c r="E45" s="15">
        <v>1</v>
      </c>
    </row>
    <row r="46" spans="1:5" x14ac:dyDescent="0.2">
      <c r="A46" s="15" t="s">
        <v>456</v>
      </c>
      <c r="B46" s="15" t="s">
        <v>344</v>
      </c>
      <c r="C46" s="15">
        <v>-0.63323714846335699</v>
      </c>
      <c r="D46" s="15">
        <v>9.1609999999999997E-2</v>
      </c>
      <c r="E46" s="15">
        <v>1</v>
      </c>
    </row>
    <row r="47" spans="1:5" x14ac:dyDescent="0.2">
      <c r="A47" s="15" t="s">
        <v>456</v>
      </c>
      <c r="B47" s="15" t="s">
        <v>378</v>
      </c>
      <c r="C47" s="15">
        <v>-0.62237530453409295</v>
      </c>
      <c r="D47" s="15">
        <v>0.42054999999999998</v>
      </c>
      <c r="E47" s="15">
        <v>1</v>
      </c>
    </row>
    <row r="48" spans="1:5" x14ac:dyDescent="0.2">
      <c r="A48" s="15" t="s">
        <v>456</v>
      </c>
      <c r="B48" s="15" t="s">
        <v>300</v>
      </c>
      <c r="C48" s="15">
        <v>-0.33674355927862099</v>
      </c>
      <c r="D48" s="15">
        <v>0.3866</v>
      </c>
      <c r="E48" s="15">
        <v>1</v>
      </c>
    </row>
    <row r="49" spans="1:5" x14ac:dyDescent="0.2">
      <c r="A49" s="15" t="s">
        <v>456</v>
      </c>
      <c r="B49" s="15" t="s">
        <v>454</v>
      </c>
      <c r="C49" s="15">
        <v>9.2549812002059306E-2</v>
      </c>
      <c r="D49" s="15">
        <v>0.77078999999999998</v>
      </c>
      <c r="E49" s="15">
        <v>1</v>
      </c>
    </row>
    <row r="50" spans="1:5" x14ac:dyDescent="0.2">
      <c r="A50" s="15" t="s">
        <v>456</v>
      </c>
      <c r="B50" s="15" t="s">
        <v>307</v>
      </c>
      <c r="C50" s="15">
        <v>-0.42045272120788402</v>
      </c>
      <c r="D50" s="15">
        <v>0.56267999999999996</v>
      </c>
      <c r="E50" s="15">
        <v>1</v>
      </c>
    </row>
    <row r="51" spans="1:5" x14ac:dyDescent="0.2">
      <c r="A51" s="15" t="s">
        <v>456</v>
      </c>
      <c r="B51" s="15" t="s">
        <v>372</v>
      </c>
      <c r="C51" s="15">
        <v>-0.413719776799998</v>
      </c>
      <c r="D51" s="15">
        <v>0.11551</v>
      </c>
      <c r="E51" s="15">
        <v>1</v>
      </c>
    </row>
    <row r="52" spans="1:5" x14ac:dyDescent="0.2">
      <c r="A52" s="15" t="s">
        <v>456</v>
      </c>
      <c r="B52" s="15" t="s">
        <v>363</v>
      </c>
      <c r="C52" s="15">
        <v>0.29696934529956698</v>
      </c>
      <c r="D52" s="15">
        <v>0.75819000000000003</v>
      </c>
      <c r="E52" s="15">
        <v>1</v>
      </c>
    </row>
    <row r="53" spans="1:5" x14ac:dyDescent="0.2">
      <c r="A53" s="15" t="s">
        <v>456</v>
      </c>
      <c r="B53" s="15" t="s">
        <v>455</v>
      </c>
      <c r="C53" s="15">
        <v>0.70242050559171698</v>
      </c>
      <c r="D53" s="15">
        <v>0.35249999999999998</v>
      </c>
      <c r="E53" s="15">
        <v>1</v>
      </c>
    </row>
    <row r="54" spans="1:5" x14ac:dyDescent="0.2">
      <c r="A54" s="15" t="s">
        <v>456</v>
      </c>
      <c r="B54" s="15" t="s">
        <v>339</v>
      </c>
      <c r="C54" s="15">
        <v>-0.34954896798081803</v>
      </c>
      <c r="D54" s="15">
        <v>0.64387000000000005</v>
      </c>
      <c r="E54" s="15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E2F6-69BB-9E47-8566-300B983A02B0}">
  <dimension ref="A3:AA7"/>
  <sheetViews>
    <sheetView tabSelected="1" workbookViewId="0">
      <selection activeCell="F14" sqref="F14"/>
    </sheetView>
  </sheetViews>
  <sheetFormatPr baseColWidth="10" defaultRowHeight="16" x14ac:dyDescent="0.2"/>
  <cols>
    <col min="1" max="1" width="16.5" customWidth="1"/>
  </cols>
  <sheetData>
    <row r="3" spans="1:27" x14ac:dyDescent="0.2">
      <c r="A3" s="10" t="s">
        <v>464</v>
      </c>
    </row>
    <row r="4" spans="1:27" x14ac:dyDescent="0.2">
      <c r="A4" s="99"/>
      <c r="B4" s="100" t="s">
        <v>457</v>
      </c>
      <c r="C4" s="100"/>
      <c r="D4" s="100"/>
      <c r="E4" s="100"/>
      <c r="F4" s="100"/>
      <c r="G4" s="100"/>
      <c r="H4" s="100"/>
      <c r="I4" s="100"/>
      <c r="J4" s="100" t="s">
        <v>458</v>
      </c>
      <c r="K4" s="100"/>
      <c r="L4" s="100"/>
      <c r="M4" s="100"/>
      <c r="N4" s="100"/>
      <c r="O4" s="100"/>
      <c r="P4" s="100"/>
      <c r="Q4" s="100"/>
      <c r="R4" s="101" t="s">
        <v>459</v>
      </c>
      <c r="S4" s="102"/>
      <c r="T4" s="102"/>
      <c r="U4" s="103"/>
      <c r="V4" s="101" t="s">
        <v>460</v>
      </c>
      <c r="W4" s="102"/>
      <c r="X4" s="102"/>
      <c r="Y4" s="102"/>
      <c r="Z4" s="102"/>
      <c r="AA4" s="103"/>
    </row>
    <row r="5" spans="1:27" x14ac:dyDescent="0.2">
      <c r="A5" s="104" t="s">
        <v>461</v>
      </c>
      <c r="B5" s="105">
        <v>0.89149343000000003</v>
      </c>
      <c r="C5" s="105">
        <v>0.86435136999999995</v>
      </c>
      <c r="D5" s="105">
        <v>1.15551169</v>
      </c>
      <c r="E5" s="105">
        <v>0.81722287000000005</v>
      </c>
      <c r="F5" s="105">
        <v>0.81895010000000001</v>
      </c>
      <c r="G5" s="105">
        <v>0.95021898999999999</v>
      </c>
      <c r="H5" s="105">
        <v>1.1446548599999999</v>
      </c>
      <c r="I5" s="105">
        <v>1.01869101</v>
      </c>
      <c r="J5" s="105">
        <v>0.69585313000000004</v>
      </c>
      <c r="K5" s="105">
        <v>0.79154363000000005</v>
      </c>
      <c r="L5" s="105">
        <v>1.0638935300000001</v>
      </c>
      <c r="M5" s="105">
        <v>0.81961740999999999</v>
      </c>
      <c r="N5" s="105">
        <v>0.70578165999999998</v>
      </c>
      <c r="O5" s="105">
        <v>0.84187100999999998</v>
      </c>
      <c r="P5" s="105">
        <v>1.34411777</v>
      </c>
      <c r="Q5" s="105">
        <v>1.02195404</v>
      </c>
      <c r="R5" s="105">
        <v>1.091383</v>
      </c>
      <c r="S5" s="105">
        <v>1.228472</v>
      </c>
      <c r="T5" s="105">
        <v>0.82691800000000004</v>
      </c>
      <c r="U5" s="105">
        <v>0.85322600000000004</v>
      </c>
      <c r="V5" s="105">
        <v>0.858815</v>
      </c>
      <c r="W5" s="105">
        <v>1.13371607</v>
      </c>
      <c r="X5" s="105">
        <v>1.04642996</v>
      </c>
      <c r="Y5" s="105">
        <v>0.95011425999999999</v>
      </c>
      <c r="Z5" s="105">
        <v>0.93941251999999997</v>
      </c>
      <c r="AA5" s="105">
        <v>1.07151218</v>
      </c>
    </row>
    <row r="6" spans="1:27" x14ac:dyDescent="0.2">
      <c r="A6" s="104" t="s">
        <v>462</v>
      </c>
      <c r="B6" s="105">
        <v>0.53938684000000003</v>
      </c>
      <c r="C6" s="105">
        <v>1.2682746300000001</v>
      </c>
      <c r="D6" s="105">
        <v>1.71870952</v>
      </c>
      <c r="E6" s="105">
        <v>0.89322064999999995</v>
      </c>
      <c r="F6" s="105">
        <v>1.0626118099999999</v>
      </c>
      <c r="G6" s="105">
        <v>1.1715501800000001</v>
      </c>
      <c r="H6" s="105">
        <v>0.63463080999999999</v>
      </c>
      <c r="I6" s="105">
        <v>0.71161556999999998</v>
      </c>
      <c r="J6" s="105">
        <v>0.87525142</v>
      </c>
      <c r="K6" s="105">
        <v>1.2323362</v>
      </c>
      <c r="L6" s="105">
        <v>0.66281508</v>
      </c>
      <c r="M6" s="105">
        <v>1.83934609</v>
      </c>
      <c r="N6" s="105">
        <v>0.93875978999999998</v>
      </c>
      <c r="O6" s="105">
        <v>0.72238627</v>
      </c>
      <c r="P6" s="105">
        <v>0.85025890999999998</v>
      </c>
      <c r="Q6" s="105">
        <v>0.87884624</v>
      </c>
      <c r="R6" s="105">
        <v>0.97094499999999995</v>
      </c>
      <c r="S6" s="105">
        <v>1.2027749999999999</v>
      </c>
      <c r="T6" s="105">
        <v>0.80882500000000002</v>
      </c>
      <c r="U6" s="105"/>
      <c r="V6" s="105">
        <v>0.78122736000000004</v>
      </c>
      <c r="W6" s="105">
        <v>0.90831057000000004</v>
      </c>
      <c r="X6" s="105">
        <v>1.00094755</v>
      </c>
      <c r="Y6" s="105">
        <v>0.82369990999999998</v>
      </c>
      <c r="Z6" s="105"/>
      <c r="AA6" s="105"/>
    </row>
    <row r="7" spans="1:27" x14ac:dyDescent="0.2">
      <c r="A7" s="104" t="s">
        <v>463</v>
      </c>
      <c r="B7" s="105">
        <v>0.20109801999999999</v>
      </c>
      <c r="C7" s="105">
        <v>0.54407501000000003</v>
      </c>
      <c r="D7" s="105">
        <v>0.26586884999999999</v>
      </c>
      <c r="E7" s="105">
        <v>0.24415519999999999</v>
      </c>
      <c r="F7" s="105"/>
      <c r="G7" s="105"/>
      <c r="H7" s="105"/>
      <c r="I7" s="105"/>
      <c r="J7" s="105">
        <v>0.61865022999999997</v>
      </c>
      <c r="K7" s="105">
        <v>0.71262892</v>
      </c>
      <c r="L7" s="105">
        <v>1.11113964</v>
      </c>
      <c r="M7" s="105">
        <v>0.68729404999999999</v>
      </c>
      <c r="N7" s="105"/>
      <c r="O7" s="105"/>
      <c r="P7" s="105"/>
      <c r="Q7" s="105"/>
      <c r="R7" s="105">
        <v>1.2425139999999999</v>
      </c>
      <c r="S7" s="105">
        <v>1.169252</v>
      </c>
      <c r="T7" s="105">
        <v>0.86654600000000004</v>
      </c>
      <c r="U7" s="105"/>
      <c r="V7" s="105">
        <v>0.71266929999999995</v>
      </c>
      <c r="W7" s="105">
        <v>0.93740593999999999</v>
      </c>
      <c r="X7" s="105">
        <v>0.95145197999999997</v>
      </c>
      <c r="Y7" s="105">
        <v>0.99860654000000004</v>
      </c>
      <c r="Z7" s="105"/>
      <c r="AA7" s="105"/>
    </row>
  </sheetData>
  <mergeCells count="4">
    <mergeCell ref="B4:I4"/>
    <mergeCell ref="J4:Q4"/>
    <mergeCell ref="R4:U4"/>
    <mergeCell ref="V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Fig.1e</vt:lpstr>
      <vt:lpstr>Fig. 2b</vt:lpstr>
      <vt:lpstr>Fig. 2c</vt:lpstr>
      <vt:lpstr>Fig. 5b</vt:lpstr>
      <vt:lpstr>Sup Fig. 12</vt:lpstr>
      <vt:lpstr>Sup Fig. 15</vt:lpstr>
      <vt:lpstr>Sup Fig. 17b-c</vt:lpstr>
      <vt:lpstr>Sup Fig. 18b</vt:lpstr>
      <vt:lpstr>'Fig. 5b'!association_analysis_genotype_complete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2022-11-07T08:55:59Z</dcterms:created>
  <dcterms:modified xsi:type="dcterms:W3CDTF">2023-02-03T09:00:08Z</dcterms:modified>
</cp:coreProperties>
</file>