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tif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\\Izip-server-hp\shared docs\AE4-Projekt\Ae4_Paper_Editorial_checked_21-03-2023\"/>
    </mc:Choice>
  </mc:AlternateContent>
  <bookViews>
    <workbookView xWindow="0" yWindow="0" windowWidth="23040" windowHeight="10632" tabRatio="853" firstSheet="15" activeTab="28"/>
  </bookViews>
  <sheets>
    <sheet name="Fig.1 A " sheetId="1" r:id="rId1"/>
    <sheet name="Fig.1 B" sheetId="5" r:id="rId2"/>
    <sheet name="Fig.1 C" sheetId="6" r:id="rId3"/>
    <sheet name="Fig.1 D" sheetId="7" r:id="rId4"/>
    <sheet name="Fig.1 E" sheetId="8" r:id="rId5"/>
    <sheet name="Fig.1 F" sheetId="9" r:id="rId6"/>
    <sheet name="Fig.2 A" sheetId="10" r:id="rId7"/>
    <sheet name="Fig.2 B" sheetId="11" r:id="rId8"/>
    <sheet name="Fig.2 C" sheetId="12" r:id="rId9"/>
    <sheet name="Fig.2 D" sheetId="13" r:id="rId10"/>
    <sheet name="Fig.2 E" sheetId="14" r:id="rId11"/>
    <sheet name="Fig.2 F" sheetId="15" r:id="rId12"/>
    <sheet name="Fig.3 A" sheetId="16" r:id="rId13"/>
    <sheet name="Fig.3 B" sheetId="17" r:id="rId14"/>
    <sheet name="Fig.3 C" sheetId="18" r:id="rId15"/>
    <sheet name="Fig.3 D" sheetId="19" r:id="rId16"/>
    <sheet name="Fig.3 E" sheetId="20" r:id="rId17"/>
    <sheet name="Fig.3 F" sheetId="21" r:id="rId18"/>
    <sheet name="Fig.S1 A" sheetId="22" r:id="rId19"/>
    <sheet name="Fig.S1 B" sheetId="24" r:id="rId20"/>
    <sheet name="Fig.S2 A" sheetId="25" r:id="rId21"/>
    <sheet name="Fig.S2 B" sheetId="26" r:id="rId22"/>
    <sheet name="Fig.S3 A" sheetId="49" r:id="rId23"/>
    <sheet name="Fig.S3 B" sheetId="30" r:id="rId24"/>
    <sheet name="Fig.S3 C" sheetId="28" r:id="rId25"/>
    <sheet name="Fig.S3 D" sheetId="29" r:id="rId26"/>
    <sheet name="Fig.S3 E" sheetId="27" r:id="rId27"/>
    <sheet name="Fig.S3 F" sheetId="32" r:id="rId28"/>
    <sheet name="Fig.S4 A" sheetId="33" r:id="rId29"/>
    <sheet name="Fig.S4 B" sheetId="34" r:id="rId30"/>
    <sheet name="Fig.S5 A" sheetId="35" r:id="rId31"/>
    <sheet name="Fig.S5 B" sheetId="36" r:id="rId32"/>
    <sheet name="Fig.S5 C" sheetId="37" r:id="rId33"/>
    <sheet name="Fig.S5 D" sheetId="38" r:id="rId34"/>
    <sheet name="Fig.S6 A" sheetId="39" r:id="rId35"/>
    <sheet name="Fig.S6 B" sheetId="40" r:id="rId36"/>
    <sheet name="Fig.S6 C" sheetId="41" r:id="rId37"/>
    <sheet name="Fig.S7 A" sheetId="42" r:id="rId38"/>
    <sheet name="Fig.S7 B" sheetId="43" r:id="rId39"/>
    <sheet name="Fig.S7 C" sheetId="44" r:id="rId40"/>
    <sheet name="Fig.S7 D" sheetId="45" r:id="rId41"/>
    <sheet name="Fig.S8 A" sheetId="46" r:id="rId42"/>
    <sheet name="Fig.S8 B" sheetId="47" r:id="rId43"/>
    <sheet name="Fig.S8 C" sheetId="48" r:id="rId44"/>
  </sheet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P43" i="25" l="1"/>
  <c r="N43" i="25"/>
  <c r="O43" i="25" s="1"/>
  <c r="M43" i="25"/>
  <c r="P42" i="25"/>
  <c r="N42" i="25"/>
  <c r="O42" i="25" s="1"/>
  <c r="M42" i="25"/>
  <c r="O39" i="25"/>
  <c r="O38" i="25"/>
  <c r="M39" i="25"/>
  <c r="N39" i="25"/>
  <c r="P39" i="25"/>
  <c r="P38" i="25"/>
  <c r="N38" i="25"/>
  <c r="M38" i="25"/>
  <c r="V70" i="28" l="1"/>
  <c r="W70" i="28"/>
  <c r="X70" i="28" s="1"/>
  <c r="Y70" i="28"/>
  <c r="V71" i="28"/>
  <c r="W71" i="28"/>
  <c r="Y71" i="28"/>
  <c r="X71" i="28" s="1"/>
  <c r="V72" i="28"/>
  <c r="W72" i="28"/>
  <c r="X72" i="28" s="1"/>
  <c r="Y72" i="28"/>
  <c r="V73" i="28"/>
  <c r="W73" i="28"/>
  <c r="Y73" i="28"/>
  <c r="X73" i="28" s="1"/>
  <c r="V74" i="28"/>
  <c r="W74" i="28"/>
  <c r="X74" i="28" s="1"/>
  <c r="Y74" i="28"/>
  <c r="W69" i="28"/>
  <c r="V62" i="28"/>
  <c r="W62" i="28"/>
  <c r="X62" i="28" s="1"/>
  <c r="Y62" i="28"/>
  <c r="V63" i="28"/>
  <c r="W63" i="28"/>
  <c r="Y63" i="28"/>
  <c r="X63" i="28" s="1"/>
  <c r="V64" i="28"/>
  <c r="W64" i="28"/>
  <c r="X64" i="28" s="1"/>
  <c r="Y64" i="28"/>
  <c r="V65" i="28"/>
  <c r="W65" i="28"/>
  <c r="Y65" i="28"/>
  <c r="X65" i="28" s="1"/>
  <c r="V66" i="28"/>
  <c r="W66" i="28"/>
  <c r="X66" i="28" s="1"/>
  <c r="Y66" i="28"/>
  <c r="W61" i="28"/>
  <c r="V51" i="28"/>
  <c r="W51" i="28"/>
  <c r="X51" i="28" s="1"/>
  <c r="Y51" i="28"/>
  <c r="V52" i="28"/>
  <c r="W52" i="28"/>
  <c r="Y52" i="28"/>
  <c r="X52" i="28" s="1"/>
  <c r="V53" i="28"/>
  <c r="W53" i="28"/>
  <c r="X53" i="28" s="1"/>
  <c r="Y53" i="28"/>
  <c r="V54" i="28"/>
  <c r="W54" i="28"/>
  <c r="Y54" i="28"/>
  <c r="X54" i="28" s="1"/>
  <c r="V55" i="28"/>
  <c r="W55" i="28"/>
  <c r="X55" i="28" s="1"/>
  <c r="Y55" i="28"/>
  <c r="W50" i="28"/>
  <c r="V43" i="28"/>
  <c r="W43" i="28"/>
  <c r="X43" i="28" s="1"/>
  <c r="Y43" i="28"/>
  <c r="V44" i="28"/>
  <c r="W44" i="28"/>
  <c r="X44" i="28"/>
  <c r="Y44" i="28"/>
  <c r="V45" i="28"/>
  <c r="W45" i="28"/>
  <c r="X45" i="28" s="1"/>
  <c r="Y45" i="28"/>
  <c r="V46" i="28"/>
  <c r="W46" i="28"/>
  <c r="X46" i="28"/>
  <c r="Y46" i="28"/>
  <c r="V47" i="28"/>
  <c r="W47" i="28"/>
  <c r="X47" i="28" s="1"/>
  <c r="Y47" i="28"/>
  <c r="W42" i="28"/>
  <c r="V32" i="28"/>
  <c r="W32" i="28"/>
  <c r="X32" i="28" s="1"/>
  <c r="Y32" i="28"/>
  <c r="V33" i="28"/>
  <c r="W33" i="28"/>
  <c r="Y33" i="28"/>
  <c r="X33" i="28" s="1"/>
  <c r="V34" i="28"/>
  <c r="W34" i="28"/>
  <c r="X34" i="28" s="1"/>
  <c r="Y34" i="28"/>
  <c r="V35" i="28"/>
  <c r="W35" i="28"/>
  <c r="Y35" i="28"/>
  <c r="X35" i="28" s="1"/>
  <c r="V36" i="28"/>
  <c r="W36" i="28"/>
  <c r="X36" i="28" s="1"/>
  <c r="Y36" i="28"/>
  <c r="W31" i="28"/>
  <c r="V24" i="28"/>
  <c r="W24" i="28"/>
  <c r="X24" i="28" s="1"/>
  <c r="Y24" i="28"/>
  <c r="V25" i="28"/>
  <c r="W25" i="28"/>
  <c r="Y25" i="28"/>
  <c r="X25" i="28" s="1"/>
  <c r="V26" i="28"/>
  <c r="W26" i="28"/>
  <c r="X26" i="28" s="1"/>
  <c r="Y26" i="28"/>
  <c r="V27" i="28"/>
  <c r="W27" i="28"/>
  <c r="Y27" i="28"/>
  <c r="X27" i="28" s="1"/>
  <c r="V28" i="28"/>
  <c r="W28" i="28"/>
  <c r="X28" i="28" s="1"/>
  <c r="Y28" i="28"/>
  <c r="W23" i="28"/>
  <c r="V13" i="28"/>
  <c r="W13" i="28"/>
  <c r="X13" i="28" s="1"/>
  <c r="Y13" i="28"/>
  <c r="V14" i="28"/>
  <c r="W14" i="28"/>
  <c r="X14" i="28"/>
  <c r="Y14" i="28"/>
  <c r="V15" i="28"/>
  <c r="W15" i="28"/>
  <c r="X15" i="28" s="1"/>
  <c r="Y15" i="28"/>
  <c r="V16" i="28"/>
  <c r="W16" i="28"/>
  <c r="X16" i="28"/>
  <c r="Y16" i="28"/>
  <c r="V17" i="28"/>
  <c r="W17" i="28"/>
  <c r="X17" i="28" s="1"/>
  <c r="Y17" i="28"/>
  <c r="W12" i="28"/>
  <c r="W5" i="28"/>
  <c r="W6" i="28"/>
  <c r="W7" i="28"/>
  <c r="W8" i="28"/>
  <c r="W9" i="28"/>
  <c r="W4" i="28"/>
  <c r="O15" i="30"/>
  <c r="P15" i="30"/>
  <c r="Q15" i="30" s="1"/>
  <c r="R15" i="30"/>
  <c r="O16" i="30"/>
  <c r="P16" i="30"/>
  <c r="R16" i="30"/>
  <c r="Q16" i="30" s="1"/>
  <c r="O17" i="30"/>
  <c r="P17" i="30"/>
  <c r="Q17" i="30" s="1"/>
  <c r="R17" i="30"/>
  <c r="P14" i="30"/>
  <c r="O8" i="30"/>
  <c r="P8" i="30"/>
  <c r="Q8" i="30" s="1"/>
  <c r="R8" i="30"/>
  <c r="O9" i="30"/>
  <c r="P9" i="30"/>
  <c r="Q9" i="30" s="1"/>
  <c r="R9" i="30"/>
  <c r="O10" i="30"/>
  <c r="P10" i="30"/>
  <c r="Q10" i="30" s="1"/>
  <c r="R10" i="30"/>
  <c r="P7" i="30"/>
  <c r="O15" i="9"/>
  <c r="P15" i="9"/>
  <c r="Q15" i="9" s="1"/>
  <c r="R15" i="9"/>
  <c r="O16" i="9"/>
  <c r="P16" i="9"/>
  <c r="R16" i="9"/>
  <c r="Q16" i="9" s="1"/>
  <c r="O17" i="9"/>
  <c r="P17" i="9"/>
  <c r="Q17" i="9" s="1"/>
  <c r="R17" i="9"/>
  <c r="P14" i="9"/>
  <c r="O8" i="9"/>
  <c r="P8" i="9"/>
  <c r="Q8" i="9" s="1"/>
  <c r="R8" i="9"/>
  <c r="O9" i="9"/>
  <c r="P9" i="9"/>
  <c r="Q9" i="9" s="1"/>
  <c r="R9" i="9"/>
  <c r="O10" i="9"/>
  <c r="P10" i="9"/>
  <c r="Q10" i="9" s="1"/>
  <c r="R10" i="9"/>
  <c r="P7" i="9"/>
  <c r="S32" i="9"/>
  <c r="T32" i="9"/>
  <c r="U32" i="9" s="1"/>
  <c r="V32" i="9"/>
  <c r="S33" i="9"/>
  <c r="T33" i="9"/>
  <c r="V33" i="9"/>
  <c r="U33" i="9" s="1"/>
  <c r="S34" i="9"/>
  <c r="T34" i="9"/>
  <c r="U34" i="9" s="1"/>
  <c r="V34" i="9"/>
  <c r="T31" i="9"/>
  <c r="S25" i="9"/>
  <c r="T25" i="9"/>
  <c r="U25" i="9" s="1"/>
  <c r="V25" i="9"/>
  <c r="S26" i="9"/>
  <c r="T26" i="9"/>
  <c r="V26" i="9"/>
  <c r="U26" i="9" s="1"/>
  <c r="S27" i="9"/>
  <c r="T27" i="9"/>
  <c r="U27" i="9" s="1"/>
  <c r="V27" i="9"/>
  <c r="T24" i="9"/>
  <c r="O66" i="8"/>
  <c r="P66" i="8"/>
  <c r="Q66" i="8" s="1"/>
  <c r="R66" i="8"/>
  <c r="O67" i="8"/>
  <c r="P67" i="8"/>
  <c r="R67" i="8"/>
  <c r="Q67" i="8" s="1"/>
  <c r="O68" i="8"/>
  <c r="P68" i="8"/>
  <c r="Q68" i="8" s="1"/>
  <c r="R68" i="8"/>
  <c r="P65" i="8"/>
  <c r="O59" i="8"/>
  <c r="P59" i="8"/>
  <c r="Q59" i="8" s="1"/>
  <c r="R59" i="8"/>
  <c r="O60" i="8"/>
  <c r="P60" i="8"/>
  <c r="R60" i="8"/>
  <c r="Q60" i="8" s="1"/>
  <c r="O61" i="8"/>
  <c r="P61" i="8"/>
  <c r="Q61" i="8" s="1"/>
  <c r="R61" i="8"/>
  <c r="P58" i="8"/>
  <c r="O49" i="8"/>
  <c r="P49" i="8"/>
  <c r="Q49" i="8" s="1"/>
  <c r="R49" i="8"/>
  <c r="O50" i="8"/>
  <c r="P50" i="8"/>
  <c r="R50" i="8"/>
  <c r="Q50" i="8" s="1"/>
  <c r="O51" i="8"/>
  <c r="P51" i="8"/>
  <c r="Q51" i="8" s="1"/>
  <c r="R51" i="8"/>
  <c r="P48" i="8"/>
  <c r="O42" i="8"/>
  <c r="P42" i="8"/>
  <c r="Q42" i="8" s="1"/>
  <c r="R42" i="8"/>
  <c r="O43" i="8"/>
  <c r="P43" i="8"/>
  <c r="R43" i="8"/>
  <c r="Q43" i="8" s="1"/>
  <c r="O44" i="8"/>
  <c r="P44" i="8"/>
  <c r="Q44" i="8" s="1"/>
  <c r="R44" i="8"/>
  <c r="P41" i="8"/>
  <c r="P32" i="8"/>
  <c r="P33" i="8"/>
  <c r="P34" i="8"/>
  <c r="P31" i="8"/>
  <c r="P25" i="8"/>
  <c r="P26" i="8"/>
  <c r="P27" i="8"/>
  <c r="P24" i="8"/>
  <c r="P15" i="8"/>
  <c r="P16" i="8"/>
  <c r="P17" i="8"/>
  <c r="P14" i="8"/>
  <c r="P8" i="8"/>
  <c r="P9" i="8"/>
  <c r="P10" i="8"/>
  <c r="P7" i="8"/>
  <c r="O8" i="8"/>
  <c r="O9" i="8"/>
  <c r="O10" i="8"/>
  <c r="M55" i="29"/>
  <c r="K55" i="29"/>
  <c r="L55" i="29" s="1"/>
  <c r="J55" i="29"/>
  <c r="M54" i="29"/>
  <c r="K54" i="29"/>
  <c r="L54" i="29" s="1"/>
  <c r="J54" i="29"/>
  <c r="M53" i="29"/>
  <c r="K53" i="29"/>
  <c r="L53" i="29" s="1"/>
  <c r="J53" i="29"/>
  <c r="M52" i="29"/>
  <c r="K52" i="29"/>
  <c r="L52" i="29" s="1"/>
  <c r="J52" i="29"/>
  <c r="J46" i="29"/>
  <c r="K46" i="29"/>
  <c r="L46" i="29" s="1"/>
  <c r="M46" i="29"/>
  <c r="J47" i="29"/>
  <c r="K47" i="29"/>
  <c r="M47" i="29"/>
  <c r="L47" i="29" s="1"/>
  <c r="J48" i="29"/>
  <c r="K48" i="29"/>
  <c r="L48" i="29" s="1"/>
  <c r="M48" i="29"/>
  <c r="M45" i="29"/>
  <c r="K45" i="29"/>
  <c r="J45" i="29"/>
  <c r="L45" i="29"/>
  <c r="L39" i="29"/>
  <c r="J39" i="29"/>
  <c r="K39" i="29" s="1"/>
  <c r="I39" i="29"/>
  <c r="L38" i="29"/>
  <c r="J38" i="29"/>
  <c r="K38" i="29" s="1"/>
  <c r="I38" i="29"/>
  <c r="L37" i="29"/>
  <c r="J37" i="29"/>
  <c r="K37" i="29" s="1"/>
  <c r="I37" i="29"/>
  <c r="L36" i="29"/>
  <c r="J36" i="29"/>
  <c r="K36" i="29" s="1"/>
  <c r="I36" i="29"/>
  <c r="I30" i="29"/>
  <c r="J30" i="29"/>
  <c r="K30" i="29" s="1"/>
  <c r="L30" i="29"/>
  <c r="I31" i="29"/>
  <c r="J31" i="29"/>
  <c r="L31" i="29"/>
  <c r="K31" i="29" s="1"/>
  <c r="I32" i="29"/>
  <c r="J32" i="29"/>
  <c r="K32" i="29" s="1"/>
  <c r="L32" i="29"/>
  <c r="K29" i="29"/>
  <c r="L29" i="29"/>
  <c r="J29" i="29"/>
  <c r="I29" i="29"/>
  <c r="AR24" i="29"/>
  <c r="AP24" i="29"/>
  <c r="AQ24" i="29" s="1"/>
  <c r="AO24" i="29"/>
  <c r="AR23" i="29"/>
  <c r="AP23" i="29"/>
  <c r="AQ23" i="29" s="1"/>
  <c r="AO23" i="29"/>
  <c r="AR22" i="29"/>
  <c r="AP22" i="29"/>
  <c r="AQ22" i="29" s="1"/>
  <c r="AO22" i="29"/>
  <c r="AR21" i="29"/>
  <c r="AP21" i="29"/>
  <c r="AQ21" i="29" s="1"/>
  <c r="AO21" i="29"/>
  <c r="AR20" i="29"/>
  <c r="AP20" i="29"/>
  <c r="AQ20" i="29" s="1"/>
  <c r="AO20" i="29"/>
  <c r="AR19" i="29"/>
  <c r="AP19" i="29"/>
  <c r="AQ19" i="29" s="1"/>
  <c r="AO19" i="29"/>
  <c r="AR18" i="29"/>
  <c r="AP18" i="29"/>
  <c r="AQ18" i="29" s="1"/>
  <c r="AO18" i="29"/>
  <c r="AR17" i="29"/>
  <c r="AO17" i="29"/>
  <c r="AO12" i="29"/>
  <c r="AP12" i="29"/>
  <c r="AQ12" i="29" s="1"/>
  <c r="AR12" i="29"/>
  <c r="AO13" i="29"/>
  <c r="AP13" i="29"/>
  <c r="AR13" i="29"/>
  <c r="AQ13" i="29" s="1"/>
  <c r="AO7" i="29"/>
  <c r="AP7" i="29"/>
  <c r="AQ7" i="29" s="1"/>
  <c r="AR7" i="29"/>
  <c r="AO8" i="29"/>
  <c r="AP8" i="29"/>
  <c r="AQ8" i="29" s="1"/>
  <c r="AR8" i="29"/>
  <c r="AO9" i="29"/>
  <c r="AP9" i="29"/>
  <c r="AQ9" i="29" s="1"/>
  <c r="AR9" i="29"/>
  <c r="AO10" i="29"/>
  <c r="AP10" i="29"/>
  <c r="AQ10" i="29" s="1"/>
  <c r="AR10" i="29"/>
  <c r="AO11" i="29"/>
  <c r="AP11" i="29"/>
  <c r="AQ11" i="29" s="1"/>
  <c r="AR11" i="29"/>
  <c r="AO6" i="29"/>
  <c r="AR6" i="29"/>
  <c r="Y69" i="28"/>
  <c r="X69" i="28"/>
  <c r="V69" i="28"/>
  <c r="Y61" i="28"/>
  <c r="X61" i="28"/>
  <c r="V61" i="28"/>
  <c r="Y50" i="28"/>
  <c r="X50" i="28"/>
  <c r="V50" i="28"/>
  <c r="Y42" i="28"/>
  <c r="X42" i="28"/>
  <c r="V42" i="28"/>
  <c r="Y12" i="28"/>
  <c r="X12" i="28"/>
  <c r="V12" i="28"/>
  <c r="Y9" i="28"/>
  <c r="X9" i="28"/>
  <c r="V9" i="28"/>
  <c r="Y8" i="28"/>
  <c r="X8" i="28"/>
  <c r="V8" i="28"/>
  <c r="Y7" i="28"/>
  <c r="X7" i="28"/>
  <c r="V7" i="28"/>
  <c r="Y6" i="28"/>
  <c r="X6" i="28"/>
  <c r="V6" i="28"/>
  <c r="Y5" i="28"/>
  <c r="X5" i="28"/>
  <c r="V5" i="28"/>
  <c r="Y4" i="28"/>
  <c r="X4" i="28"/>
  <c r="V4" i="28"/>
  <c r="Y31" i="28"/>
  <c r="X31" i="28"/>
  <c r="V31" i="28"/>
  <c r="Y23" i="28"/>
  <c r="V23" i="28"/>
  <c r="R14" i="30"/>
  <c r="Q14" i="30"/>
  <c r="O14" i="30"/>
  <c r="R7" i="30"/>
  <c r="Q7" i="30"/>
  <c r="O7" i="30"/>
  <c r="X23" i="28" l="1"/>
  <c r="R7" i="9"/>
  <c r="Q7" i="9"/>
  <c r="O7" i="9"/>
  <c r="R14" i="9"/>
  <c r="Q14" i="9"/>
  <c r="O14" i="9"/>
  <c r="V31" i="9"/>
  <c r="U31" i="9"/>
  <c r="S31" i="9"/>
  <c r="V24" i="9"/>
  <c r="S24" i="9"/>
  <c r="U24" i="9"/>
  <c r="R65" i="8"/>
  <c r="Q65" i="8"/>
  <c r="O65" i="8"/>
  <c r="R58" i="8"/>
  <c r="Q58" i="8"/>
  <c r="O58" i="8"/>
  <c r="R48" i="8"/>
  <c r="Q48" i="8"/>
  <c r="O48" i="8"/>
  <c r="R41" i="8"/>
  <c r="Q41" i="8"/>
  <c r="O41" i="8"/>
  <c r="R34" i="8"/>
  <c r="Q34" i="8"/>
  <c r="O34" i="8"/>
  <c r="R33" i="8"/>
  <c r="Q33" i="8"/>
  <c r="O33" i="8"/>
  <c r="R32" i="8"/>
  <c r="O32" i="8"/>
  <c r="R31" i="8"/>
  <c r="Q31" i="8"/>
  <c r="O31" i="8"/>
  <c r="R27" i="8"/>
  <c r="O27" i="8"/>
  <c r="R26" i="8"/>
  <c r="O26" i="8"/>
  <c r="R25" i="8"/>
  <c r="Q25" i="8"/>
  <c r="O25" i="8"/>
  <c r="R24" i="8"/>
  <c r="O24" i="8"/>
  <c r="R17" i="8"/>
  <c r="Q17" i="8"/>
  <c r="O17" i="8"/>
  <c r="R16" i="8"/>
  <c r="Q16" i="8"/>
  <c r="O16" i="8"/>
  <c r="R15" i="8"/>
  <c r="Q15" i="8"/>
  <c r="O15" i="8"/>
  <c r="R14" i="8"/>
  <c r="Q14" i="8"/>
  <c r="O14" i="8"/>
  <c r="R8" i="8"/>
  <c r="R9" i="8"/>
  <c r="R10" i="8"/>
  <c r="R7" i="8"/>
  <c r="Q8" i="8"/>
  <c r="Q9" i="8"/>
  <c r="Q10" i="8"/>
  <c r="Q7" i="8"/>
  <c r="O7" i="8"/>
  <c r="Q32" i="8" l="1"/>
  <c r="Q24" i="8"/>
  <c r="Q27" i="8"/>
  <c r="Q26" i="8"/>
  <c r="L31" i="22"/>
  <c r="L30" i="22"/>
  <c r="L27" i="22"/>
  <c r="L26" i="22"/>
  <c r="L7" i="22"/>
  <c r="L10" i="22"/>
  <c r="L11" i="22"/>
  <c r="L6" i="22"/>
  <c r="Q36" i="22" l="1"/>
  <c r="P36" i="22"/>
  <c r="Q15" i="22"/>
  <c r="P15" i="22"/>
  <c r="M42" i="6"/>
  <c r="N42" i="6" s="1"/>
  <c r="M43" i="6"/>
  <c r="N43" i="6" s="1"/>
  <c r="M38" i="6"/>
  <c r="N38" i="6" s="1"/>
  <c r="L39" i="6"/>
  <c r="M39" i="6" s="1"/>
  <c r="N39" i="6" s="1"/>
  <c r="L42" i="6"/>
  <c r="L43" i="6"/>
  <c r="L38" i="6"/>
</calcChain>
</file>

<file path=xl/sharedStrings.xml><?xml version="1.0" encoding="utf-8"?>
<sst xmlns="http://schemas.openxmlformats.org/spreadsheetml/2006/main" count="2247" uniqueCount="226">
  <si>
    <t>Representative confocal images, no source data.</t>
  </si>
  <si>
    <r>
      <t>Ae4</t>
    </r>
    <r>
      <rPr>
        <i/>
        <vertAlign val="superscript"/>
        <sz val="10"/>
        <rFont val="Arial"/>
        <family val="2"/>
      </rPr>
      <t>+/+</t>
    </r>
  </si>
  <si>
    <r>
      <t>Ae4</t>
    </r>
    <r>
      <rPr>
        <i/>
        <vertAlign val="superscript"/>
        <sz val="10"/>
        <rFont val="Arial"/>
        <family val="2"/>
      </rPr>
      <t>-/-</t>
    </r>
  </si>
  <si>
    <t>Plasma renin activity</t>
  </si>
  <si>
    <t>(µg per ml and h)</t>
  </si>
  <si>
    <t>(µl/g)</t>
  </si>
  <si>
    <t>PV Evans blue</t>
  </si>
  <si>
    <t>(ng/ml)</t>
  </si>
  <si>
    <t>Plasma aldosterone</t>
  </si>
  <si>
    <t>protein levels</t>
  </si>
  <si>
    <t>HCTZ - 10 mg/kg</t>
  </si>
  <si>
    <t>vehicle</t>
  </si>
  <si>
    <t>Blood pH</t>
  </si>
  <si>
    <t>day 10 of salt depletion</t>
  </si>
  <si>
    <r>
      <t>Blood pCO</t>
    </r>
    <r>
      <rPr>
        <vertAlign val="subscript"/>
        <sz val="10"/>
        <rFont val="Arial"/>
        <family val="2"/>
      </rPr>
      <t>2</t>
    </r>
    <r>
      <rPr>
        <sz val="10"/>
        <rFont val="Arial"/>
        <family val="2"/>
      </rPr>
      <t xml:space="preserve"> (mmHg)</t>
    </r>
  </si>
  <si>
    <r>
      <t>Plasma [HCO</t>
    </r>
    <r>
      <rPr>
        <vertAlign val="subscript"/>
        <sz val="10"/>
        <rFont val="Arial"/>
        <family val="2"/>
      </rPr>
      <t>3</t>
    </r>
    <r>
      <rPr>
        <vertAlign val="superscript"/>
        <sz val="10"/>
        <rFont val="Arial"/>
        <family val="2"/>
      </rPr>
      <t>-</t>
    </r>
    <r>
      <rPr>
        <sz val="10"/>
        <rFont val="Arial"/>
        <family val="2"/>
      </rPr>
      <t>] (mmol/l)</t>
    </r>
  </si>
  <si>
    <r>
      <t>Plasma [Cl</t>
    </r>
    <r>
      <rPr>
        <vertAlign val="superscript"/>
        <sz val="10"/>
        <rFont val="Arial"/>
        <family val="2"/>
      </rPr>
      <t>-</t>
    </r>
    <r>
      <rPr>
        <sz val="10"/>
        <rFont val="Arial"/>
        <family val="2"/>
      </rPr>
      <t>] (mmol/l)</t>
    </r>
  </si>
  <si>
    <t>day of alkali loading</t>
  </si>
  <si>
    <r>
      <t>Blood pCO</t>
    </r>
    <r>
      <rPr>
        <b/>
        <vertAlign val="subscript"/>
        <sz val="10"/>
        <rFont val="Arial"/>
        <family val="2"/>
      </rPr>
      <t>2</t>
    </r>
    <r>
      <rPr>
        <b/>
        <sz val="10"/>
        <rFont val="Arial"/>
        <family val="2"/>
      </rPr>
      <t xml:space="preserve"> (mmHg)</t>
    </r>
  </si>
  <si>
    <r>
      <t>Plasma [HCO</t>
    </r>
    <r>
      <rPr>
        <b/>
        <vertAlign val="subscript"/>
        <sz val="10"/>
        <rFont val="Arial"/>
        <family val="2"/>
      </rPr>
      <t>3</t>
    </r>
    <r>
      <rPr>
        <b/>
        <vertAlign val="superscript"/>
        <sz val="10"/>
        <rFont val="Arial"/>
        <family val="2"/>
      </rPr>
      <t>-</t>
    </r>
    <r>
      <rPr>
        <b/>
        <sz val="10"/>
        <rFont val="Arial"/>
        <family val="2"/>
      </rPr>
      <t>] (mmol/l)</t>
    </r>
  </si>
  <si>
    <r>
      <t>Plasma [Cl</t>
    </r>
    <r>
      <rPr>
        <b/>
        <vertAlign val="superscript"/>
        <sz val="10"/>
        <rFont val="Arial"/>
        <family val="2"/>
      </rPr>
      <t>-</t>
    </r>
    <r>
      <rPr>
        <b/>
        <sz val="10"/>
        <rFont val="Arial"/>
        <family val="2"/>
      </rPr>
      <t>] (mmol/l)</t>
    </r>
  </si>
  <si>
    <r>
      <t>Plasma [K</t>
    </r>
    <r>
      <rPr>
        <b/>
        <vertAlign val="superscript"/>
        <sz val="10"/>
        <rFont val="Arial"/>
        <family val="2"/>
      </rPr>
      <t>+</t>
    </r>
    <r>
      <rPr>
        <b/>
        <sz val="10"/>
        <rFont val="Arial"/>
        <family val="2"/>
      </rPr>
      <t>] (mmol/l)</t>
    </r>
  </si>
  <si>
    <t>Plasma [Aldosterone] (ng/ml)</t>
  </si>
  <si>
    <t>alkali loaded (day 1)</t>
  </si>
  <si>
    <t>unloaded (day 0)</t>
  </si>
  <si>
    <t xml:space="preserve">Pendrin mRNA / L32 mRNA </t>
  </si>
  <si>
    <t>Pendrin / Ponceau</t>
  </si>
  <si>
    <t>alkali loaded (day 7)</t>
  </si>
  <si>
    <t>Pendrin / AQP2 cells</t>
  </si>
  <si>
    <t>Representative pHi trace images, no source data.</t>
  </si>
  <si>
    <t>Pendrin activity (pH/min)</t>
  </si>
  <si>
    <r>
      <t>[HCO</t>
    </r>
    <r>
      <rPr>
        <b/>
        <vertAlign val="subscript"/>
        <sz val="11"/>
        <color theme="1"/>
        <rFont val="Calibri"/>
        <family val="2"/>
        <scheme val="minor"/>
      </rPr>
      <t>3</t>
    </r>
    <r>
      <rPr>
        <b/>
        <vertAlign val="superscript"/>
        <sz val="11"/>
        <color theme="1"/>
        <rFont val="Calibri"/>
        <family val="2"/>
        <scheme val="minor"/>
      </rPr>
      <t>-</t>
    </r>
    <r>
      <rPr>
        <b/>
        <sz val="11"/>
        <color theme="1"/>
        <rFont val="Calibri"/>
        <family val="2"/>
        <scheme val="minor"/>
      </rPr>
      <t>]</t>
    </r>
    <r>
      <rPr>
        <b/>
        <vertAlign val="subscript"/>
        <sz val="11"/>
        <color theme="1"/>
        <rFont val="Calibri"/>
        <family val="2"/>
        <scheme val="minor"/>
      </rPr>
      <t>Urine</t>
    </r>
    <r>
      <rPr>
        <b/>
        <sz val="11"/>
        <color theme="1"/>
        <rFont val="Calibri"/>
        <family val="2"/>
        <scheme val="minor"/>
      </rPr>
      <t xml:space="preserve"> (mM/mM [Crea.]Urine)</t>
    </r>
  </si>
  <si>
    <t>acid loaded (day 1)</t>
  </si>
  <si>
    <t>Pendrin cell area / AQP2 cell area</t>
  </si>
  <si>
    <r>
      <t>pH</t>
    </r>
    <r>
      <rPr>
        <b/>
        <vertAlign val="subscript"/>
        <sz val="11"/>
        <color theme="1"/>
        <rFont val="Calibri"/>
        <family val="2"/>
        <scheme val="minor"/>
      </rPr>
      <t xml:space="preserve">Urine </t>
    </r>
    <r>
      <rPr>
        <b/>
        <sz val="11"/>
        <color theme="1"/>
        <rFont val="Calibri"/>
        <family val="2"/>
        <scheme val="minor"/>
      </rPr>
      <t>normalized to [Creatinine]</t>
    </r>
    <r>
      <rPr>
        <b/>
        <vertAlign val="subscript"/>
        <sz val="11"/>
        <color theme="1"/>
        <rFont val="Calibri"/>
        <family val="2"/>
        <scheme val="minor"/>
      </rPr>
      <t>Urine</t>
    </r>
  </si>
  <si>
    <r>
      <t>[HCO</t>
    </r>
    <r>
      <rPr>
        <b/>
        <vertAlign val="subscript"/>
        <sz val="11"/>
        <color theme="1"/>
        <rFont val="Calibri"/>
        <family val="2"/>
        <scheme val="minor"/>
      </rPr>
      <t>3</t>
    </r>
    <r>
      <rPr>
        <b/>
        <vertAlign val="superscript"/>
        <sz val="11"/>
        <color theme="1"/>
        <rFont val="Calibri"/>
        <family val="2"/>
        <scheme val="minor"/>
      </rPr>
      <t>-</t>
    </r>
    <r>
      <rPr>
        <b/>
        <sz val="11"/>
        <color theme="1"/>
        <rFont val="Calibri"/>
        <family val="2"/>
        <scheme val="minor"/>
      </rPr>
      <t>]</t>
    </r>
    <r>
      <rPr>
        <b/>
        <vertAlign val="subscript"/>
        <sz val="11"/>
        <color theme="1"/>
        <rFont val="Calibri"/>
        <family val="2"/>
        <scheme val="minor"/>
      </rPr>
      <t>Plasma</t>
    </r>
    <r>
      <rPr>
        <b/>
        <sz val="11"/>
        <color theme="1"/>
        <rFont val="Calibri"/>
        <family val="2"/>
        <scheme val="minor"/>
      </rPr>
      <t xml:space="preserve"> (mM)</t>
    </r>
  </si>
  <si>
    <t>mean</t>
  </si>
  <si>
    <t>SEM</t>
  </si>
  <si>
    <t>n</t>
  </si>
  <si>
    <r>
      <t>[TA]</t>
    </r>
    <r>
      <rPr>
        <b/>
        <vertAlign val="subscript"/>
        <sz val="11"/>
        <color theme="1"/>
        <rFont val="Calibri"/>
        <family val="2"/>
        <scheme val="minor"/>
      </rPr>
      <t>Urine</t>
    </r>
    <r>
      <rPr>
        <b/>
        <sz val="11"/>
        <color theme="1"/>
        <rFont val="Calibri"/>
        <family val="2"/>
        <scheme val="minor"/>
      </rPr>
      <t xml:space="preserve"> (mM/mM [Crea.]</t>
    </r>
    <r>
      <rPr>
        <b/>
        <vertAlign val="subscript"/>
        <sz val="11"/>
        <color theme="1"/>
        <rFont val="Calibri"/>
        <family val="2"/>
        <scheme val="minor"/>
      </rPr>
      <t>Urine</t>
    </r>
    <r>
      <rPr>
        <b/>
        <sz val="11"/>
        <color theme="1"/>
        <rFont val="Calibri"/>
        <family val="2"/>
        <scheme val="minor"/>
      </rPr>
      <t>)</t>
    </r>
  </si>
  <si>
    <t>day 0 (normal diet)</t>
  </si>
  <si>
    <t>day 1 (salt depletion)</t>
  </si>
  <si>
    <r>
      <t>Urinary [Na</t>
    </r>
    <r>
      <rPr>
        <b/>
        <vertAlign val="superscript"/>
        <sz val="11"/>
        <color theme="1"/>
        <rFont val="Calibri"/>
        <family val="2"/>
        <scheme val="minor"/>
      </rPr>
      <t>+</t>
    </r>
    <r>
      <rPr>
        <b/>
        <sz val="11"/>
        <color theme="1"/>
        <rFont val="Calibri"/>
        <family val="2"/>
        <scheme val="minor"/>
      </rPr>
      <t>] / [Crea.]</t>
    </r>
  </si>
  <si>
    <t>day 10 (salt depletion)</t>
  </si>
  <si>
    <r>
      <t>Urinary [Cl</t>
    </r>
    <r>
      <rPr>
        <b/>
        <vertAlign val="superscript"/>
        <sz val="11"/>
        <color theme="1"/>
        <rFont val="Calibri"/>
        <family val="2"/>
        <scheme val="minor"/>
      </rPr>
      <t>-</t>
    </r>
    <r>
      <rPr>
        <b/>
        <sz val="11"/>
        <color theme="1"/>
        <rFont val="Calibri"/>
        <family val="2"/>
        <scheme val="minor"/>
      </rPr>
      <t>] / [Crea.]</t>
    </r>
  </si>
  <si>
    <t xml:space="preserve">Hematocrit (%) </t>
  </si>
  <si>
    <t xml:space="preserve">Blood urea nitrogen (mg/dl) </t>
  </si>
  <si>
    <t>normal (day 0)</t>
  </si>
  <si>
    <r>
      <t>Urinary [Cl</t>
    </r>
    <r>
      <rPr>
        <vertAlign val="superscript"/>
        <sz val="11"/>
        <color theme="1"/>
        <rFont val="Calibri"/>
        <family val="2"/>
        <scheme val="minor"/>
      </rPr>
      <t>-</t>
    </r>
    <r>
      <rPr>
        <sz val="11"/>
        <color theme="1"/>
        <rFont val="Calibri"/>
        <family val="2"/>
        <scheme val="minor"/>
      </rPr>
      <t>] / [Crea.]</t>
    </r>
  </si>
  <si>
    <t>α-ENaC (95 kDa) / Ponceau</t>
  </si>
  <si>
    <t>α-ENaC (30 kDa) / Ponceau</t>
  </si>
  <si>
    <r>
      <rPr>
        <sz val="11"/>
        <color theme="1"/>
        <rFont val="Calibri"/>
        <family val="2"/>
      </rPr>
      <t>β</t>
    </r>
    <r>
      <rPr>
        <sz val="11"/>
        <color theme="1"/>
        <rFont val="Calibri"/>
        <family val="2"/>
        <scheme val="minor"/>
      </rPr>
      <t>-ENaC (110 kDa) / Ponceau</t>
    </r>
  </si>
  <si>
    <r>
      <rPr>
        <sz val="11"/>
        <color theme="1"/>
        <rFont val="Calibri"/>
        <family val="2"/>
      </rPr>
      <t>β</t>
    </r>
    <r>
      <rPr>
        <sz val="11"/>
        <color theme="1"/>
        <rFont val="Calibri"/>
        <family val="2"/>
        <scheme val="minor"/>
      </rPr>
      <t>-ENaC (85 kDa) / Ponceau</t>
    </r>
  </si>
  <si>
    <t>γ-ENaC (95 kDa) / Ponceau</t>
  </si>
  <si>
    <t>γ-ENaC (75 kDa) / Ponceau</t>
  </si>
  <si>
    <t>BE (mmol/l)</t>
  </si>
  <si>
    <r>
      <t>[NaHCO</t>
    </r>
    <r>
      <rPr>
        <vertAlign val="subscript"/>
        <sz val="10"/>
        <rFont val="Arial"/>
        <family val="2"/>
      </rPr>
      <t>3</t>
    </r>
    <r>
      <rPr>
        <sz val="10"/>
        <rFont val="Arial"/>
        <family val="2"/>
      </rPr>
      <t>] (mM)</t>
    </r>
  </si>
  <si>
    <r>
      <t>Blood pCO</t>
    </r>
    <r>
      <rPr>
        <b/>
        <vertAlign val="subscript"/>
        <sz val="11"/>
        <color theme="1"/>
        <rFont val="Calibri"/>
        <family val="2"/>
        <scheme val="minor"/>
      </rPr>
      <t>2</t>
    </r>
    <r>
      <rPr>
        <b/>
        <sz val="11"/>
        <color theme="1"/>
        <rFont val="Calibri"/>
        <family val="2"/>
        <scheme val="minor"/>
      </rPr>
      <t xml:space="preserve"> (mmHg)</t>
    </r>
  </si>
  <si>
    <r>
      <t>Plasma [Cl</t>
    </r>
    <r>
      <rPr>
        <b/>
        <vertAlign val="superscript"/>
        <sz val="11"/>
        <color theme="1"/>
        <rFont val="Calibri"/>
        <family val="2"/>
        <scheme val="minor"/>
      </rPr>
      <t>-</t>
    </r>
    <r>
      <rPr>
        <b/>
        <sz val="11"/>
        <color theme="1"/>
        <rFont val="Calibri"/>
        <family val="2"/>
        <scheme val="minor"/>
      </rPr>
      <t>] (mmol/l)</t>
    </r>
  </si>
  <si>
    <t>Body weight (%)</t>
  </si>
  <si>
    <t>Drinking volume (ml/d)</t>
  </si>
  <si>
    <t>Food intake (g/d)</t>
  </si>
  <si>
    <t>(µg Ang I per ml and h)</t>
  </si>
  <si>
    <t>(%)</t>
  </si>
  <si>
    <t>Hematocrit</t>
  </si>
  <si>
    <r>
      <t>Plasma [Na</t>
    </r>
    <r>
      <rPr>
        <vertAlign val="superscript"/>
        <sz val="11"/>
        <color theme="1"/>
        <rFont val="Calibri"/>
        <family val="2"/>
        <scheme val="minor"/>
      </rPr>
      <t>+</t>
    </r>
    <r>
      <rPr>
        <sz val="11"/>
        <color theme="1"/>
        <rFont val="Calibri"/>
        <family val="2"/>
        <scheme val="minor"/>
      </rPr>
      <t>]</t>
    </r>
  </si>
  <si>
    <t xml:space="preserve"> (mmol/l)</t>
  </si>
  <si>
    <r>
      <t>FE Na</t>
    </r>
    <r>
      <rPr>
        <vertAlign val="superscript"/>
        <sz val="11"/>
        <color theme="1"/>
        <rFont val="Calibri"/>
        <family val="2"/>
        <scheme val="minor"/>
      </rPr>
      <t>+</t>
    </r>
  </si>
  <si>
    <t>Urine Osmolality</t>
  </si>
  <si>
    <t>(mOsmol/kg)</t>
  </si>
  <si>
    <t>Fig. S3 F:</t>
  </si>
  <si>
    <t>NHE3/Ponceau</t>
  </si>
  <si>
    <t>α-ENaC (95 kDa)/Ponceau</t>
  </si>
  <si>
    <t>α-ENaC (28-30 kDa)/Ponceau</t>
  </si>
  <si>
    <t>pHi</t>
  </si>
  <si>
    <t>βi(mM/pH)</t>
  </si>
  <si>
    <r>
      <t>pH</t>
    </r>
    <r>
      <rPr>
        <b/>
        <vertAlign val="subscript"/>
        <sz val="11"/>
        <color theme="1"/>
        <rFont val="Calibri"/>
        <family val="2"/>
        <scheme val="minor"/>
      </rPr>
      <t>Urine</t>
    </r>
  </si>
  <si>
    <r>
      <t>[TA]</t>
    </r>
    <r>
      <rPr>
        <vertAlign val="subscript"/>
        <sz val="11"/>
        <color theme="1"/>
        <rFont val="Calibri"/>
        <family val="2"/>
        <scheme val="minor"/>
      </rPr>
      <t>Urine</t>
    </r>
    <r>
      <rPr>
        <sz val="11"/>
        <color theme="1"/>
        <rFont val="Calibri"/>
        <family val="2"/>
        <scheme val="minor"/>
      </rPr>
      <t xml:space="preserve"> (mM/mM [Crea.]</t>
    </r>
    <r>
      <rPr>
        <vertAlign val="subscript"/>
        <sz val="11"/>
        <color theme="1"/>
        <rFont val="Calibri"/>
        <family val="2"/>
        <scheme val="minor"/>
      </rPr>
      <t>Urine</t>
    </r>
    <r>
      <rPr>
        <sz val="11"/>
        <color theme="1"/>
        <rFont val="Calibri"/>
        <family val="2"/>
        <scheme val="minor"/>
      </rPr>
      <t>)</t>
    </r>
  </si>
  <si>
    <r>
      <t>[NH4</t>
    </r>
    <r>
      <rPr>
        <vertAlign val="superscript"/>
        <sz val="11"/>
        <color theme="1"/>
        <rFont val="Calibri"/>
        <family val="2"/>
        <scheme val="minor"/>
      </rPr>
      <t>+</t>
    </r>
    <r>
      <rPr>
        <sz val="11"/>
        <color theme="1"/>
        <rFont val="Calibri"/>
        <family val="2"/>
        <scheme val="minor"/>
      </rPr>
      <t>]</t>
    </r>
    <r>
      <rPr>
        <vertAlign val="subscript"/>
        <sz val="11"/>
        <color theme="1"/>
        <rFont val="Calibri"/>
        <family val="2"/>
        <scheme val="minor"/>
      </rPr>
      <t>Urine</t>
    </r>
    <r>
      <rPr>
        <sz val="11"/>
        <color theme="1"/>
        <rFont val="Calibri"/>
        <family val="2"/>
        <scheme val="minor"/>
      </rPr>
      <t xml:space="preserve"> (mM/mM [Crea.]</t>
    </r>
    <r>
      <rPr>
        <vertAlign val="subscript"/>
        <sz val="11"/>
        <color theme="1"/>
        <rFont val="Calibri"/>
        <family val="2"/>
        <scheme val="minor"/>
      </rPr>
      <t>Urine</t>
    </r>
    <r>
      <rPr>
        <sz val="11"/>
        <color theme="1"/>
        <rFont val="Calibri"/>
        <family val="2"/>
        <scheme val="minor"/>
      </rPr>
      <t>)</t>
    </r>
  </si>
  <si>
    <r>
      <t>normal diet and 280 mM NaHCO</t>
    </r>
    <r>
      <rPr>
        <vertAlign val="subscript"/>
        <sz val="11"/>
        <color theme="1"/>
        <rFont val="Calibri"/>
        <family val="2"/>
        <scheme val="minor"/>
      </rPr>
      <t>3</t>
    </r>
    <r>
      <rPr>
        <sz val="11"/>
        <color theme="1"/>
        <rFont val="Calibri"/>
        <family val="2"/>
        <scheme val="minor"/>
      </rPr>
      <t xml:space="preserve"> (day 1)</t>
    </r>
  </si>
  <si>
    <t>Plasma aldosterone (ng/ml)</t>
  </si>
  <si>
    <r>
      <t>Blood pCO</t>
    </r>
    <r>
      <rPr>
        <b/>
        <vertAlign val="subscript"/>
        <sz val="11"/>
        <rFont val="Calibri"/>
        <family val="2"/>
        <scheme val="minor"/>
      </rPr>
      <t>2</t>
    </r>
    <r>
      <rPr>
        <b/>
        <sz val="11"/>
        <rFont val="Calibri"/>
        <family val="2"/>
        <scheme val="minor"/>
      </rPr>
      <t xml:space="preserve"> (mmHg)</t>
    </r>
  </si>
  <si>
    <r>
      <t>Plasma [HCO</t>
    </r>
    <r>
      <rPr>
        <b/>
        <vertAlign val="subscript"/>
        <sz val="11"/>
        <rFont val="Calibri"/>
        <family val="2"/>
        <scheme val="minor"/>
      </rPr>
      <t>3</t>
    </r>
    <r>
      <rPr>
        <b/>
        <vertAlign val="superscript"/>
        <sz val="11"/>
        <rFont val="Calibri"/>
        <family val="2"/>
        <scheme val="minor"/>
      </rPr>
      <t>-</t>
    </r>
    <r>
      <rPr>
        <b/>
        <sz val="11"/>
        <rFont val="Calibri"/>
        <family val="2"/>
        <scheme val="minor"/>
      </rPr>
      <t>] (mmol/l)</t>
    </r>
  </si>
  <si>
    <r>
      <t>Plasma [Cl</t>
    </r>
    <r>
      <rPr>
        <b/>
        <vertAlign val="superscript"/>
        <sz val="11"/>
        <rFont val="Calibri"/>
        <family val="2"/>
        <scheme val="minor"/>
      </rPr>
      <t>-</t>
    </r>
    <r>
      <rPr>
        <b/>
        <sz val="11"/>
        <rFont val="Calibri"/>
        <family val="2"/>
        <scheme val="minor"/>
      </rPr>
      <t>] (mmol/l)</t>
    </r>
  </si>
  <si>
    <r>
      <t>normal diet and 280 mM NaHCO</t>
    </r>
    <r>
      <rPr>
        <vertAlign val="subscript"/>
        <sz val="11"/>
        <color theme="1"/>
        <rFont val="Calibri"/>
        <family val="2"/>
        <scheme val="minor"/>
      </rPr>
      <t>3</t>
    </r>
    <r>
      <rPr>
        <sz val="11"/>
        <color theme="1"/>
        <rFont val="Calibri"/>
        <family val="2"/>
        <scheme val="minor"/>
      </rPr>
      <t xml:space="preserve"> (day 1)</t>
    </r>
  </si>
  <si>
    <r>
      <t>Ae4</t>
    </r>
    <r>
      <rPr>
        <i/>
        <vertAlign val="superscript"/>
        <sz val="10"/>
        <rFont val="Calibri"/>
        <family val="2"/>
        <scheme val="minor"/>
      </rPr>
      <t>+/+</t>
    </r>
  </si>
  <si>
    <t>Pendrin mRNA / L32 mRNA</t>
  </si>
  <si>
    <r>
      <t>acid loaded (day 1</t>
    </r>
    <r>
      <rPr>
        <sz val="11"/>
        <color theme="1"/>
        <rFont val="Calibri"/>
        <family val="2"/>
        <scheme val="minor"/>
      </rPr>
      <t>)</t>
    </r>
  </si>
  <si>
    <r>
      <t>Plasma [K</t>
    </r>
    <r>
      <rPr>
        <b/>
        <vertAlign val="superscript"/>
        <sz val="11"/>
        <rFont val="Calibri"/>
        <family val="2"/>
        <scheme val="minor"/>
      </rPr>
      <t>+</t>
    </r>
    <r>
      <rPr>
        <b/>
        <sz val="11"/>
        <rFont val="Calibri"/>
        <family val="2"/>
        <scheme val="minor"/>
      </rPr>
      <t>] (mmol/l)</t>
    </r>
  </si>
  <si>
    <r>
      <t>[TA]</t>
    </r>
    <r>
      <rPr>
        <b/>
        <vertAlign val="subscript"/>
        <sz val="11"/>
        <rFont val="Calibri"/>
        <family val="2"/>
        <scheme val="minor"/>
      </rPr>
      <t>Urine</t>
    </r>
    <r>
      <rPr>
        <b/>
        <sz val="11"/>
        <rFont val="Calibri"/>
        <family val="2"/>
        <scheme val="minor"/>
      </rPr>
      <t xml:space="preserve"> (mM/mM [Crea.]</t>
    </r>
    <r>
      <rPr>
        <b/>
        <vertAlign val="subscript"/>
        <sz val="11"/>
        <rFont val="Calibri"/>
        <family val="2"/>
        <scheme val="minor"/>
      </rPr>
      <t>Urine</t>
    </r>
    <r>
      <rPr>
        <b/>
        <sz val="11"/>
        <rFont val="Calibri"/>
        <family val="2"/>
        <scheme val="minor"/>
      </rPr>
      <t>)</t>
    </r>
  </si>
  <si>
    <r>
      <t>[NH4</t>
    </r>
    <r>
      <rPr>
        <b/>
        <vertAlign val="superscript"/>
        <sz val="11"/>
        <rFont val="Calibri"/>
        <family val="2"/>
        <scheme val="minor"/>
      </rPr>
      <t>+</t>
    </r>
    <r>
      <rPr>
        <b/>
        <sz val="11"/>
        <rFont val="Calibri"/>
        <family val="2"/>
        <scheme val="minor"/>
      </rPr>
      <t>]</t>
    </r>
    <r>
      <rPr>
        <b/>
        <vertAlign val="subscript"/>
        <sz val="11"/>
        <rFont val="Calibri"/>
        <family val="2"/>
        <scheme val="minor"/>
      </rPr>
      <t>Urine</t>
    </r>
    <r>
      <rPr>
        <b/>
        <sz val="11"/>
        <rFont val="Calibri"/>
        <family val="2"/>
        <scheme val="minor"/>
      </rPr>
      <t xml:space="preserve"> (mM/mM [Crea.]</t>
    </r>
    <r>
      <rPr>
        <b/>
        <vertAlign val="subscript"/>
        <sz val="11"/>
        <rFont val="Calibri"/>
        <family val="2"/>
        <scheme val="minor"/>
      </rPr>
      <t>Urine</t>
    </r>
    <r>
      <rPr>
        <b/>
        <sz val="11"/>
        <rFont val="Calibri"/>
        <family val="2"/>
        <scheme val="minor"/>
      </rPr>
      <t>)</t>
    </r>
  </si>
  <si>
    <r>
      <t>normal diet and 280 mM NH</t>
    </r>
    <r>
      <rPr>
        <vertAlign val="subscript"/>
        <sz val="11"/>
        <color theme="1"/>
        <rFont val="Calibri"/>
        <family val="2"/>
        <scheme val="minor"/>
      </rPr>
      <t>4</t>
    </r>
    <r>
      <rPr>
        <sz val="11"/>
        <color theme="1"/>
        <rFont val="Calibri"/>
        <family val="2"/>
        <scheme val="minor"/>
      </rPr>
      <t>Cl</t>
    </r>
    <r>
      <rPr>
        <sz val="11"/>
        <color theme="1"/>
        <rFont val="Calibri"/>
        <family val="2"/>
        <scheme val="minor"/>
      </rPr>
      <t xml:space="preserve"> (day 1)</t>
    </r>
  </si>
  <si>
    <t xml:space="preserve">Ae4 (130 kDa) / Ponceau </t>
  </si>
  <si>
    <t xml:space="preserve">unloaded </t>
  </si>
  <si>
    <t>(day 7)</t>
  </si>
  <si>
    <t>(day 1)</t>
  </si>
  <si>
    <t>(day 0)</t>
  </si>
  <si>
    <t>base loaded</t>
  </si>
  <si>
    <t>acid loaded</t>
  </si>
  <si>
    <t>Fig. S8 C:</t>
  </si>
  <si>
    <r>
      <t xml:space="preserve">acid loaded </t>
    </r>
    <r>
      <rPr>
        <sz val="11"/>
        <color theme="1"/>
        <rFont val="Calibri"/>
        <family val="2"/>
        <scheme val="minor"/>
      </rPr>
      <t>(day 7)</t>
    </r>
  </si>
  <si>
    <r>
      <t>Pendrin</t>
    </r>
    <r>
      <rPr>
        <i/>
        <vertAlign val="superscript"/>
        <sz val="10"/>
        <rFont val="Arial"/>
        <family val="2"/>
      </rPr>
      <t>+/+</t>
    </r>
  </si>
  <si>
    <r>
      <t>Pendrin</t>
    </r>
    <r>
      <rPr>
        <i/>
        <vertAlign val="superscript"/>
        <sz val="10"/>
        <rFont val="Arial"/>
        <family val="2"/>
      </rPr>
      <t>-/-</t>
    </r>
  </si>
  <si>
    <t>unloaded</t>
  </si>
  <si>
    <t>probe</t>
  </si>
  <si>
    <r>
      <t xml:space="preserve">acid loaded </t>
    </r>
    <r>
      <rPr>
        <sz val="8"/>
        <color theme="1"/>
        <rFont val="Calibri"/>
        <family val="2"/>
        <scheme val="minor"/>
      </rPr>
      <t>(day 7)</t>
    </r>
  </si>
  <si>
    <t>lane</t>
  </si>
  <si>
    <t>standard</t>
  </si>
  <si>
    <r>
      <t>Pendrin</t>
    </r>
    <r>
      <rPr>
        <i/>
        <vertAlign val="superscript"/>
        <sz val="9"/>
        <rFont val="Calibri"/>
        <family val="2"/>
        <scheme val="minor"/>
      </rPr>
      <t>+/+</t>
    </r>
  </si>
  <si>
    <r>
      <t>Pendrin</t>
    </r>
    <r>
      <rPr>
        <i/>
        <vertAlign val="superscript"/>
        <sz val="9"/>
        <color rgb="FFFF0000"/>
        <rFont val="Calibri"/>
        <family val="2"/>
        <scheme val="minor"/>
      </rPr>
      <t>-/-</t>
    </r>
  </si>
  <si>
    <t>Blot 1</t>
  </si>
  <si>
    <r>
      <t>AE4</t>
    </r>
    <r>
      <rPr>
        <vertAlign val="superscript"/>
        <sz val="9"/>
        <color rgb="FFFF0000"/>
        <rFont val="Calibri"/>
        <family val="2"/>
        <scheme val="minor"/>
      </rPr>
      <t>-/-</t>
    </r>
  </si>
  <si>
    <r>
      <t>AE4</t>
    </r>
    <r>
      <rPr>
        <vertAlign val="superscript"/>
        <sz val="9"/>
        <rFont val="Calibri"/>
        <family val="2"/>
        <scheme val="minor"/>
      </rPr>
      <t>+/+</t>
    </r>
  </si>
  <si>
    <t>base loaded (day 1)</t>
  </si>
  <si>
    <t>base loaded (day 7)</t>
  </si>
  <si>
    <t>Blot 2</t>
  </si>
  <si>
    <t>acid loaded (day 7)</t>
  </si>
  <si>
    <t>anti Pendrin</t>
  </si>
  <si>
    <t>Ponceau</t>
  </si>
  <si>
    <r>
      <t xml:space="preserve">alkali loaded (day </t>
    </r>
    <r>
      <rPr>
        <b/>
        <sz val="8"/>
        <color theme="5" tint="-0.249977111117893"/>
        <rFont val="Calibri"/>
        <family val="2"/>
        <scheme val="minor"/>
      </rPr>
      <t>7</t>
    </r>
    <r>
      <rPr>
        <sz val="8"/>
        <color theme="5" tint="-0.249977111117893"/>
        <rFont val="Calibri"/>
        <family val="2"/>
        <scheme val="minor"/>
      </rPr>
      <t>)</t>
    </r>
  </si>
  <si>
    <r>
      <t xml:space="preserve">acid loaded (day </t>
    </r>
    <r>
      <rPr>
        <b/>
        <sz val="8"/>
        <color theme="5" tint="-0.249977111117893"/>
        <rFont val="Calibri"/>
        <family val="2"/>
        <scheme val="minor"/>
      </rPr>
      <t>7</t>
    </r>
    <r>
      <rPr>
        <sz val="8"/>
        <color theme="5" tint="-0.249977111117893"/>
        <rFont val="Calibri"/>
        <family val="2"/>
        <scheme val="minor"/>
      </rPr>
      <t>)</t>
    </r>
  </si>
  <si>
    <r>
      <t xml:space="preserve">alkali loaded (day </t>
    </r>
    <r>
      <rPr>
        <b/>
        <sz val="8"/>
        <color theme="1"/>
        <rFont val="Calibri"/>
        <family val="2"/>
        <scheme val="minor"/>
      </rPr>
      <t>7</t>
    </r>
    <r>
      <rPr>
        <sz val="8"/>
        <color theme="1"/>
        <rFont val="Calibri"/>
        <family val="2"/>
        <scheme val="minor"/>
      </rPr>
      <t>)</t>
    </r>
  </si>
  <si>
    <r>
      <t xml:space="preserve">anti </t>
    </r>
    <r>
      <rPr>
        <b/>
        <sz val="11"/>
        <color theme="1"/>
        <rFont val="Calibri"/>
        <family val="2"/>
      </rPr>
      <t>α</t>
    </r>
    <r>
      <rPr>
        <b/>
        <sz val="8.25"/>
        <color theme="1"/>
        <rFont val="Calibri"/>
        <family val="2"/>
      </rPr>
      <t>-ENaC</t>
    </r>
  </si>
  <si>
    <t>Blot 1a</t>
  </si>
  <si>
    <t>Blot</t>
  </si>
  <si>
    <t xml:space="preserve">Blot </t>
  </si>
  <si>
    <r>
      <t xml:space="preserve">anti </t>
    </r>
    <r>
      <rPr>
        <b/>
        <sz val="11"/>
        <color theme="1"/>
        <rFont val="Calibri"/>
        <family val="2"/>
      </rPr>
      <t>NCC</t>
    </r>
  </si>
  <si>
    <t>low salt (day 10)</t>
  </si>
  <si>
    <r>
      <t>anti p</t>
    </r>
    <r>
      <rPr>
        <b/>
        <sz val="11"/>
        <color theme="1"/>
        <rFont val="Calibri"/>
        <family val="2"/>
      </rPr>
      <t>NCC</t>
    </r>
    <r>
      <rPr>
        <b/>
        <vertAlign val="superscript"/>
        <sz val="11"/>
        <color theme="1"/>
        <rFont val="Calibri"/>
        <family val="2"/>
      </rPr>
      <t>Thr60</t>
    </r>
  </si>
  <si>
    <r>
      <t xml:space="preserve">anti </t>
    </r>
    <r>
      <rPr>
        <b/>
        <sz val="11"/>
        <color theme="1"/>
        <rFont val="Calibri"/>
        <family val="2"/>
      </rPr>
      <t>α-ENaC</t>
    </r>
  </si>
  <si>
    <r>
      <t xml:space="preserve">anti </t>
    </r>
    <r>
      <rPr>
        <b/>
        <sz val="11"/>
        <color theme="1"/>
        <rFont val="Calibri"/>
        <family val="2"/>
      </rPr>
      <t>β-ENaC</t>
    </r>
  </si>
  <si>
    <r>
      <t xml:space="preserve">anti </t>
    </r>
    <r>
      <rPr>
        <b/>
        <sz val="11"/>
        <color theme="1"/>
        <rFont val="Calibri"/>
        <family val="2"/>
      </rPr>
      <t>γ-ENaC</t>
    </r>
  </si>
  <si>
    <t xml:space="preserve"> </t>
  </si>
  <si>
    <t xml:space="preserve">mean </t>
  </si>
  <si>
    <t>treatment: 10 days of salt depletion</t>
  </si>
  <si>
    <r>
      <rPr>
        <b/>
        <sz val="11"/>
        <color theme="1"/>
        <rFont val="Calibri"/>
        <family val="2"/>
        <scheme val="minor"/>
      </rPr>
      <t>WESTERN</t>
    </r>
    <r>
      <rPr>
        <sz val="11"/>
        <color theme="1"/>
        <rFont val="Calibri"/>
        <family val="2"/>
        <scheme val="minor"/>
      </rPr>
      <t xml:space="preserve"> NCC band densitometry normalized to Ponceau densitometry and to unlaoded (day 0) AE4</t>
    </r>
    <r>
      <rPr>
        <vertAlign val="superscript"/>
        <sz val="11"/>
        <color theme="1"/>
        <rFont val="Calibri"/>
        <family val="2"/>
        <scheme val="minor"/>
      </rPr>
      <t>+/+</t>
    </r>
    <r>
      <rPr>
        <sz val="11"/>
        <color theme="1"/>
        <rFont val="Calibri"/>
        <family val="2"/>
        <scheme val="minor"/>
      </rPr>
      <t xml:space="preserve"> ; pNCC band densitometry normalized to Ponceau densitometry and to unlaoded (day 0) AE4</t>
    </r>
    <r>
      <rPr>
        <vertAlign val="superscript"/>
        <sz val="11"/>
        <color theme="1"/>
        <rFont val="Calibri"/>
        <family val="2"/>
        <scheme val="minor"/>
      </rPr>
      <t>+/+</t>
    </r>
  </si>
  <si>
    <t>n=biological replicates</t>
  </si>
  <si>
    <t>in figure</t>
  </si>
  <si>
    <t>cropped blot</t>
  </si>
  <si>
    <t>n = biological replicates</t>
  </si>
  <si>
    <t>Mean</t>
  </si>
  <si>
    <t>SD</t>
  </si>
  <si>
    <r>
      <t>(pNCC</t>
    </r>
    <r>
      <rPr>
        <b/>
        <vertAlign val="superscript"/>
        <sz val="11"/>
        <color theme="1"/>
        <rFont val="Calibri"/>
        <family val="2"/>
        <scheme val="minor"/>
      </rPr>
      <t>Thr60</t>
    </r>
    <r>
      <rPr>
        <b/>
        <sz val="11"/>
        <color theme="1"/>
        <rFont val="Calibri"/>
        <family val="2"/>
        <scheme val="minor"/>
      </rPr>
      <t xml:space="preserve"> / Ponceau) / (NCC/ Ponceau)</t>
    </r>
  </si>
  <si>
    <r>
      <rPr>
        <b/>
        <sz val="11"/>
        <color theme="1"/>
        <rFont val="Calibri"/>
        <family val="2"/>
        <scheme val="minor"/>
      </rPr>
      <t>WESTERN</t>
    </r>
    <r>
      <rPr>
        <sz val="11"/>
        <color theme="1"/>
        <rFont val="Calibri"/>
        <family val="2"/>
        <scheme val="minor"/>
      </rPr>
      <t xml:space="preserve"> Pendrin band densitometry normalized to Ponceau densitometry and to unlaoded (day 0) AE4</t>
    </r>
    <r>
      <rPr>
        <vertAlign val="superscript"/>
        <sz val="11"/>
        <color theme="1"/>
        <rFont val="Calibri"/>
        <family val="2"/>
        <scheme val="minor"/>
      </rPr>
      <t xml:space="preserve">+/+ </t>
    </r>
    <r>
      <rPr>
        <sz val="11"/>
        <color theme="1"/>
        <rFont val="Calibri"/>
        <family val="2"/>
        <scheme val="minor"/>
      </rPr>
      <t>per blot</t>
    </r>
  </si>
  <si>
    <r>
      <t>RT-qPCR</t>
    </r>
    <r>
      <rPr>
        <sz val="11"/>
        <color theme="1"/>
        <rFont val="Calibri"/>
        <family val="2"/>
        <scheme val="minor"/>
      </rPr>
      <t xml:space="preserve"> Pendrin mRNA level normalized to L32 mRNA level and to unlaoded (day 0) AE4</t>
    </r>
    <r>
      <rPr>
        <vertAlign val="superscript"/>
        <sz val="11"/>
        <color theme="1"/>
        <rFont val="Calibri"/>
        <family val="2"/>
        <scheme val="minor"/>
      </rPr>
      <t>+/+</t>
    </r>
  </si>
  <si>
    <r>
      <t>·</t>
    </r>
    <r>
      <rPr>
        <sz val="7"/>
        <rFont val="Times New Roman"/>
        <family val="1"/>
      </rPr>
      <t xml:space="preserve">        </t>
    </r>
    <r>
      <rPr>
        <sz val="8"/>
        <rFont val="Arial"/>
        <family val="2"/>
      </rPr>
      <t>All data per blot were normalized to the control group (=Ae4</t>
    </r>
    <r>
      <rPr>
        <vertAlign val="superscript"/>
        <sz val="8"/>
        <rFont val="Arial"/>
        <family val="2"/>
      </rPr>
      <t>+/+</t>
    </r>
    <r>
      <rPr>
        <sz val="8"/>
        <rFont val="Arial"/>
        <family val="2"/>
      </rPr>
      <t xml:space="preserve"> mice at day 0).</t>
    </r>
  </si>
  <si>
    <t>For the experiments we processed the gel/blots in parallel conducting following procedure:</t>
  </si>
  <si>
    <r>
      <t>·</t>
    </r>
    <r>
      <rPr>
        <sz val="7"/>
        <rFont val="Times New Roman"/>
        <family val="1"/>
      </rPr>
      <t xml:space="preserve">        </t>
    </r>
    <r>
      <rPr>
        <sz val="8"/>
        <rFont val="Arial"/>
        <family val="2"/>
      </rPr>
      <t xml:space="preserve">We used at least n=2 per group for each blot. </t>
    </r>
  </si>
  <si>
    <r>
      <t>·</t>
    </r>
    <r>
      <rPr>
        <sz val="7"/>
        <rFont val="Times New Roman"/>
        <family val="1"/>
      </rPr>
      <t xml:space="preserve">        </t>
    </r>
    <r>
      <rPr>
        <sz val="8"/>
        <rFont val="Arial"/>
        <family val="2"/>
      </rPr>
      <t xml:space="preserve">All 4 groups (WT/KO, unloaded/loaded) were applied to each blot. </t>
    </r>
  </si>
  <si>
    <t xml:space="preserve">NCC and pNCC blots were processed in parallel. </t>
  </si>
  <si>
    <t xml:space="preserve">NCC blots and pNCC blots were processed in parallel. </t>
  </si>
  <si>
    <t>normalized data per blot were pooled</t>
  </si>
  <si>
    <t>anti AE4</t>
  </si>
  <si>
    <t>male</t>
  </si>
  <si>
    <t>female</t>
  </si>
  <si>
    <t>gel/blots were processed in parallel conducting following procedure:</t>
  </si>
  <si>
    <r>
      <t>·</t>
    </r>
    <r>
      <rPr>
        <sz val="7"/>
        <rFont val="Times New Roman"/>
        <family val="1"/>
      </rPr>
      <t xml:space="preserve">        </t>
    </r>
    <r>
      <rPr>
        <sz val="8"/>
        <rFont val="Arial"/>
        <family val="2"/>
      </rPr>
      <t xml:space="preserve">All 3 groups (WT unloaded/loaded) were applied to each blot. </t>
    </r>
  </si>
  <si>
    <r>
      <t>·</t>
    </r>
    <r>
      <rPr>
        <sz val="7"/>
        <rFont val="Times New Roman"/>
        <family val="1"/>
      </rPr>
      <t xml:space="preserve">        </t>
    </r>
    <r>
      <rPr>
        <sz val="8"/>
        <rFont val="Arial"/>
        <family val="2"/>
      </rPr>
      <t>All data per blot were normalized to the control group (=AE4</t>
    </r>
    <r>
      <rPr>
        <vertAlign val="superscript"/>
        <sz val="8"/>
        <rFont val="Arial"/>
        <family val="2"/>
      </rPr>
      <t>+/+</t>
    </r>
    <r>
      <rPr>
        <sz val="8"/>
        <rFont val="Arial"/>
        <family val="2"/>
      </rPr>
      <t xml:space="preserve"> mice at day 0).</t>
    </r>
  </si>
  <si>
    <r>
      <t>Ae4</t>
    </r>
    <r>
      <rPr>
        <i/>
        <vertAlign val="superscript"/>
        <sz val="10"/>
        <color rgb="FFFF0000"/>
        <rFont val="Arial"/>
        <family val="2"/>
      </rPr>
      <t>-/-</t>
    </r>
  </si>
  <si>
    <r>
      <t>Pendrin</t>
    </r>
    <r>
      <rPr>
        <i/>
        <vertAlign val="superscript"/>
        <sz val="10"/>
        <color rgb="FFFF0000"/>
        <rFont val="Arial"/>
        <family val="2"/>
      </rPr>
      <t>-/-</t>
    </r>
  </si>
  <si>
    <r>
      <t>·</t>
    </r>
    <r>
      <rPr>
        <sz val="7"/>
        <rFont val="Times New Roman"/>
        <family val="1"/>
      </rPr>
      <t xml:space="preserve">        </t>
    </r>
    <r>
      <rPr>
        <sz val="8"/>
        <rFont val="Arial"/>
        <family val="2"/>
      </rPr>
      <t>All data per blot were normalized to the control group (=</t>
    </r>
    <r>
      <rPr>
        <i/>
        <sz val="8"/>
        <rFont val="Arial"/>
        <family val="2"/>
      </rPr>
      <t>Ae4</t>
    </r>
    <r>
      <rPr>
        <vertAlign val="superscript"/>
        <sz val="8"/>
        <rFont val="Arial"/>
        <family val="2"/>
      </rPr>
      <t>+/+</t>
    </r>
    <r>
      <rPr>
        <sz val="8"/>
        <rFont val="Arial"/>
        <family val="2"/>
      </rPr>
      <t xml:space="preserve"> mice at day 0).</t>
    </r>
  </si>
  <si>
    <r>
      <t>·</t>
    </r>
    <r>
      <rPr>
        <sz val="7"/>
        <rFont val="Times New Roman"/>
        <family val="1"/>
      </rPr>
      <t xml:space="preserve">        </t>
    </r>
    <r>
      <rPr>
        <sz val="8"/>
        <rFont val="Arial"/>
        <family val="2"/>
      </rPr>
      <t>All data per blot were normalized to the control group (=</t>
    </r>
    <r>
      <rPr>
        <i/>
        <sz val="8"/>
        <rFont val="Arial"/>
        <family val="2"/>
      </rPr>
      <t>Pendrin</t>
    </r>
    <r>
      <rPr>
        <vertAlign val="superscript"/>
        <sz val="8"/>
        <rFont val="Arial"/>
        <family val="2"/>
      </rPr>
      <t>+/+</t>
    </r>
    <r>
      <rPr>
        <sz val="8"/>
        <rFont val="Arial"/>
        <family val="2"/>
      </rPr>
      <t xml:space="preserve"> mice at day 0).</t>
    </r>
  </si>
  <si>
    <t>anti NHE3</t>
  </si>
  <si>
    <r>
      <rPr>
        <b/>
        <sz val="11"/>
        <color theme="1"/>
        <rFont val="Calibri"/>
        <family val="2"/>
        <scheme val="minor"/>
      </rPr>
      <t>WESTERN</t>
    </r>
    <r>
      <rPr>
        <sz val="11"/>
        <color theme="1"/>
        <rFont val="Calibri"/>
        <family val="2"/>
        <scheme val="minor"/>
      </rPr>
      <t xml:space="preserve"> Pendrin band densitometry normalized to Ponceau densitometry and to unlaoded (day 0) </t>
    </r>
    <r>
      <rPr>
        <i/>
        <sz val="11"/>
        <color theme="1"/>
        <rFont val="Calibri"/>
        <family val="2"/>
        <scheme val="minor"/>
      </rPr>
      <t>Ae4</t>
    </r>
    <r>
      <rPr>
        <vertAlign val="superscript"/>
        <sz val="11"/>
        <color theme="1"/>
        <rFont val="Calibri"/>
        <family val="2"/>
        <scheme val="minor"/>
      </rPr>
      <t>+/+</t>
    </r>
  </si>
  <si>
    <r>
      <rPr>
        <b/>
        <sz val="11"/>
        <color theme="1"/>
        <rFont val="Calibri"/>
        <family val="2"/>
        <scheme val="minor"/>
      </rPr>
      <t>WESTERN</t>
    </r>
    <r>
      <rPr>
        <sz val="11"/>
        <color theme="1"/>
        <rFont val="Calibri"/>
        <family val="2"/>
        <scheme val="minor"/>
      </rPr>
      <t xml:space="preserve"> </t>
    </r>
    <r>
      <rPr>
        <sz val="11"/>
        <color theme="1"/>
        <rFont val="Calibri"/>
        <family val="2"/>
      </rPr>
      <t>α-ENaC</t>
    </r>
    <r>
      <rPr>
        <sz val="11"/>
        <color theme="1"/>
        <rFont val="Calibri"/>
        <family val="2"/>
        <scheme val="minor"/>
      </rPr>
      <t xml:space="preserve"> band densitometry normalized to Ponceau densitometry and to unlaoded (day 0) </t>
    </r>
    <r>
      <rPr>
        <i/>
        <sz val="11"/>
        <color theme="1"/>
        <rFont val="Calibri"/>
        <family val="2"/>
        <scheme val="minor"/>
      </rPr>
      <t>Ae4</t>
    </r>
    <r>
      <rPr>
        <vertAlign val="superscript"/>
        <sz val="11"/>
        <color theme="1"/>
        <rFont val="Calibri"/>
        <family val="2"/>
        <scheme val="minor"/>
      </rPr>
      <t>+/+</t>
    </r>
  </si>
  <si>
    <r>
      <rPr>
        <b/>
        <sz val="11"/>
        <color theme="1"/>
        <rFont val="Calibri"/>
        <family val="2"/>
        <scheme val="minor"/>
      </rPr>
      <t>WESTERN</t>
    </r>
    <r>
      <rPr>
        <sz val="11"/>
        <color theme="1"/>
        <rFont val="Calibri"/>
        <family val="2"/>
        <scheme val="minor"/>
      </rPr>
      <t xml:space="preserve"> NHE3 band densitometry normalized to Ponceau densitometry and to unlaoded (day 0) </t>
    </r>
    <r>
      <rPr>
        <i/>
        <sz val="11"/>
        <color theme="1"/>
        <rFont val="Calibri"/>
        <family val="2"/>
        <scheme val="minor"/>
      </rPr>
      <t>Ae4</t>
    </r>
    <r>
      <rPr>
        <vertAlign val="superscript"/>
        <sz val="11"/>
        <color theme="1"/>
        <rFont val="Calibri"/>
        <family val="2"/>
        <scheme val="minor"/>
      </rPr>
      <t>+/+</t>
    </r>
  </si>
  <si>
    <r>
      <rPr>
        <b/>
        <sz val="11"/>
        <color theme="1"/>
        <rFont val="Calibri"/>
        <family val="2"/>
        <scheme val="minor"/>
      </rPr>
      <t>WESTERN</t>
    </r>
    <r>
      <rPr>
        <sz val="11"/>
        <color theme="1"/>
        <rFont val="Calibri"/>
        <family val="2"/>
        <scheme val="minor"/>
      </rPr>
      <t xml:space="preserve"> AE4 band densitometry normalized to Ponceau densitometry and to unlaoded (day 0) </t>
    </r>
    <r>
      <rPr>
        <i/>
        <sz val="11"/>
        <color theme="1"/>
        <rFont val="Calibri"/>
        <family val="2"/>
        <scheme val="minor"/>
      </rPr>
      <t>Ae4</t>
    </r>
    <r>
      <rPr>
        <vertAlign val="superscript"/>
        <sz val="11"/>
        <color theme="1"/>
        <rFont val="Calibri"/>
        <family val="2"/>
        <scheme val="minor"/>
      </rPr>
      <t>+/+</t>
    </r>
  </si>
  <si>
    <r>
      <rPr>
        <b/>
        <sz val="11"/>
        <color theme="1"/>
        <rFont val="Calibri"/>
        <family val="2"/>
        <scheme val="minor"/>
      </rPr>
      <t>WESTERN</t>
    </r>
    <r>
      <rPr>
        <sz val="11"/>
        <color theme="1"/>
        <rFont val="Calibri"/>
        <family val="2"/>
        <scheme val="minor"/>
      </rPr>
      <t xml:space="preserve"> AE4 band densitometry normalized to Ponceau densitometry and to unlaoded (day 0) </t>
    </r>
    <r>
      <rPr>
        <i/>
        <sz val="11"/>
        <color theme="1"/>
        <rFont val="Calibri"/>
        <family val="2"/>
        <scheme val="minor"/>
      </rPr>
      <t>Pendrin</t>
    </r>
    <r>
      <rPr>
        <vertAlign val="superscript"/>
        <sz val="11"/>
        <color theme="1"/>
        <rFont val="Calibri"/>
        <family val="2"/>
        <scheme val="minor"/>
      </rPr>
      <t>+/+</t>
    </r>
  </si>
  <si>
    <r>
      <rPr>
        <b/>
        <sz val="11"/>
        <color theme="1"/>
        <rFont val="Calibri"/>
        <family val="2"/>
        <scheme val="minor"/>
      </rPr>
      <t>WESTERN</t>
    </r>
    <r>
      <rPr>
        <sz val="11"/>
        <color theme="1"/>
        <rFont val="Calibri"/>
        <family val="2"/>
        <scheme val="minor"/>
      </rPr>
      <t xml:space="preserve"> band densitometry normalized to Ponceau and to unlaoded (day 0) </t>
    </r>
    <r>
      <rPr>
        <i/>
        <sz val="11"/>
        <color theme="1"/>
        <rFont val="Calibri"/>
        <family val="2"/>
        <scheme val="minor"/>
      </rPr>
      <t>Ae4</t>
    </r>
    <r>
      <rPr>
        <vertAlign val="superscript"/>
        <sz val="11"/>
        <color theme="1"/>
        <rFont val="Calibri"/>
        <family val="2"/>
        <scheme val="minor"/>
      </rPr>
      <t>+/+</t>
    </r>
  </si>
  <si>
    <r>
      <t>·</t>
    </r>
    <r>
      <rPr>
        <sz val="7"/>
        <rFont val="Times New Roman"/>
        <family val="1"/>
      </rPr>
      <t xml:space="preserve">        </t>
    </r>
    <r>
      <rPr>
        <sz val="8"/>
        <rFont val="Arial"/>
        <family val="2"/>
      </rPr>
      <t xml:space="preserve">All 4 groups (WT/KO, unloaded/low salt diet) were applied to each blot. </t>
    </r>
  </si>
  <si>
    <r>
      <t xml:space="preserve">data disaggregated for sex (gender of 4 unloaded </t>
    </r>
    <r>
      <rPr>
        <i/>
        <sz val="10"/>
        <color theme="1"/>
        <rFont val="Arial"/>
        <family val="2"/>
      </rPr>
      <t>Pendrin</t>
    </r>
    <r>
      <rPr>
        <vertAlign val="superscript"/>
        <sz val="10"/>
        <color theme="1"/>
        <rFont val="Arial"/>
        <family val="2"/>
      </rPr>
      <t>+/+</t>
    </r>
    <r>
      <rPr>
        <sz val="10"/>
        <color theme="1"/>
        <rFont val="Arial"/>
        <family val="2"/>
      </rPr>
      <t xml:space="preserve"> not recorded)</t>
    </r>
  </si>
  <si>
    <t>not recorded</t>
  </si>
  <si>
    <r>
      <t>low salt diet with 230 mM NaHCO</t>
    </r>
    <r>
      <rPr>
        <vertAlign val="subscript"/>
        <sz val="11"/>
        <color theme="1"/>
        <rFont val="Calibri"/>
        <family val="2"/>
        <scheme val="minor"/>
      </rPr>
      <t>3</t>
    </r>
    <r>
      <rPr>
        <sz val="11"/>
        <color theme="1"/>
        <rFont val="Calibri"/>
        <family val="2"/>
        <scheme val="minor"/>
      </rPr>
      <t xml:space="preserve"> added to the drinking water</t>
    </r>
  </si>
  <si>
    <t>n= pictures of cortical fields</t>
  </si>
  <si>
    <t>n = animals</t>
  </si>
  <si>
    <t>n=cells</t>
  </si>
  <si>
    <r>
      <t>Ae4</t>
    </r>
    <r>
      <rPr>
        <vertAlign val="superscript"/>
        <sz val="10"/>
        <color rgb="FFFF0000"/>
        <rFont val="Arial"/>
        <family val="2"/>
      </rPr>
      <t>-/-</t>
    </r>
  </si>
  <si>
    <t>day 7 of alkali loading (low salt diet with 230 mM NaHCO3 added to the drinking water)</t>
  </si>
  <si>
    <t>n = biological replicates = animals</t>
  </si>
  <si>
    <r>
      <t>Ae4</t>
    </r>
    <r>
      <rPr>
        <vertAlign val="superscript"/>
        <sz val="10"/>
        <rFont val="Arial"/>
        <family val="2"/>
      </rPr>
      <t>+/+</t>
    </r>
  </si>
  <si>
    <t>number of values</t>
  </si>
  <si>
    <r>
      <t>Ae4</t>
    </r>
    <r>
      <rPr>
        <i/>
        <vertAlign val="superscript"/>
        <sz val="10"/>
        <color rgb="FFFF0000"/>
        <rFont val="Calibri"/>
        <family val="2"/>
        <scheme val="minor"/>
      </rPr>
      <t>-/-</t>
    </r>
  </si>
  <si>
    <t>low salt diet with 280 mM NH4Cl added to the sweetened drinking water</t>
  </si>
  <si>
    <t>Fig. S4 a:</t>
  </si>
  <si>
    <t>Fig. S4 b:</t>
  </si>
  <si>
    <t>Fig. S5 a:</t>
  </si>
  <si>
    <t>Fig. S5 b:</t>
  </si>
  <si>
    <t>Fig. S5 c:</t>
  </si>
  <si>
    <t>Fig. S5 d:</t>
  </si>
  <si>
    <t>Fig. S6 a:</t>
  </si>
  <si>
    <t>Fig. S6 b:</t>
  </si>
  <si>
    <t>Fig. S6 c:</t>
  </si>
  <si>
    <t>Fig. S7 a:</t>
  </si>
  <si>
    <t>Fig. S7 b:</t>
  </si>
  <si>
    <t>Fig. S7 c:</t>
  </si>
  <si>
    <t>Fig. S7 d:</t>
  </si>
  <si>
    <t>Fig. S8 a:</t>
  </si>
  <si>
    <t>Fig. S8 b:</t>
  </si>
  <si>
    <t>Fig. 1a:</t>
  </si>
  <si>
    <t>Fig. 1b:</t>
  </si>
  <si>
    <t>Fig. 1c:</t>
  </si>
  <si>
    <t>Fig. 1d:</t>
  </si>
  <si>
    <t>Fig. 1e:</t>
  </si>
  <si>
    <t>Fig. 1f:</t>
  </si>
  <si>
    <t>Fig. 2a:</t>
  </si>
  <si>
    <t>Fig. 2b:</t>
  </si>
  <si>
    <t>Fig. 2c:</t>
  </si>
  <si>
    <t>Fig. 2d:</t>
  </si>
  <si>
    <t>Fig. 2e:</t>
  </si>
  <si>
    <t>Fig. 2f:</t>
  </si>
  <si>
    <t>Fig. 3a:</t>
  </si>
  <si>
    <t>Fig. 3b:</t>
  </si>
  <si>
    <t>Fig. 3c:</t>
  </si>
  <si>
    <t>Fig. 3d:</t>
  </si>
  <si>
    <t>Fig. 3e:</t>
  </si>
  <si>
    <t>Fig. 3f:</t>
  </si>
  <si>
    <t>Fig. S1 a:</t>
  </si>
  <si>
    <t>Fig. S1 b:</t>
  </si>
  <si>
    <t>Fig. S2 a:</t>
  </si>
  <si>
    <t>Fig. S2 b:</t>
  </si>
  <si>
    <t>Fig. S3 a:</t>
  </si>
  <si>
    <t>Fig. S3 b:</t>
  </si>
  <si>
    <t>Fig. S3 c:</t>
  </si>
  <si>
    <t>Fig. S3 d:</t>
  </si>
  <si>
    <t>Fig. S3 e:</t>
  </si>
  <si>
    <t>Fig. S3 f: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</si>
</sst>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64" formatCode="0.000"/>
    <numFmt numFmtId="165" formatCode="0.0"/>
  </numFmts>
  <fonts count="76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Times New Roman"/>
      <family val="1"/>
    </font>
    <font>
      <sz val="10"/>
      <name val="Arial"/>
      <family val="2"/>
    </font>
    <font>
      <vertAlign val="superscript"/>
      <sz val="10"/>
      <name val="Arial"/>
      <family val="2"/>
    </font>
    <font>
      <i/>
      <sz val="10"/>
      <name val="Arial"/>
      <family val="2"/>
    </font>
    <font>
      <i/>
      <vertAlign val="superscript"/>
      <sz val="10"/>
      <name val="Arial"/>
      <family val="2"/>
    </font>
    <font>
      <vertAlign val="superscript"/>
      <sz val="11"/>
      <color theme="1"/>
      <name val="Calibri"/>
      <family val="2"/>
      <scheme val="minor"/>
    </font>
    <font>
      <i/>
      <sz val="10"/>
      <color rgb="FF0000FF"/>
      <name val="Arial"/>
      <family val="2"/>
    </font>
    <font>
      <vertAlign val="subscript"/>
      <sz val="10"/>
      <name val="Arial"/>
      <family val="2"/>
    </font>
    <font>
      <b/>
      <sz val="10"/>
      <name val="Arial"/>
      <family val="2"/>
    </font>
    <font>
      <b/>
      <vertAlign val="subscript"/>
      <sz val="10"/>
      <name val="Arial"/>
      <family val="2"/>
    </font>
    <font>
      <b/>
      <vertAlign val="superscript"/>
      <sz val="10"/>
      <name val="Arial"/>
      <family val="2"/>
    </font>
    <font>
      <b/>
      <vertAlign val="subscript"/>
      <sz val="11"/>
      <color theme="1"/>
      <name val="Calibri"/>
      <family val="2"/>
      <scheme val="minor"/>
    </font>
    <font>
      <b/>
      <vertAlign val="superscript"/>
      <sz val="11"/>
      <color theme="1"/>
      <name val="Calibri"/>
      <family val="2"/>
      <scheme val="minor"/>
    </font>
    <font>
      <sz val="11"/>
      <name val="Calibri"/>
      <family val="2"/>
      <scheme val="minor"/>
    </font>
    <font>
      <sz val="11"/>
      <color rgb="FF000000"/>
      <name val="Calibri"/>
      <family val="2"/>
      <scheme val="minor"/>
    </font>
    <font>
      <sz val="10"/>
      <name val="Arial"/>
    </font>
    <font>
      <i/>
      <sz val="10"/>
      <color rgb="FF0000FF"/>
      <name val="Arial"/>
    </font>
    <font>
      <sz val="11"/>
      <color theme="1"/>
      <name val="Calibri"/>
      <family val="2"/>
    </font>
    <font>
      <vertAlign val="subscript"/>
      <sz val="11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vertAlign val="subscript"/>
      <sz val="11"/>
      <name val="Calibri"/>
      <family val="2"/>
      <scheme val="minor"/>
    </font>
    <font>
      <b/>
      <vertAlign val="superscript"/>
      <sz val="11"/>
      <name val="Calibri"/>
      <family val="2"/>
      <scheme val="minor"/>
    </font>
    <font>
      <sz val="10"/>
      <name val="Calibri"/>
      <family val="2"/>
      <scheme val="minor"/>
    </font>
    <font>
      <i/>
      <sz val="10"/>
      <name val="Calibri"/>
      <family val="2"/>
      <scheme val="minor"/>
    </font>
    <font>
      <i/>
      <vertAlign val="superscript"/>
      <sz val="10"/>
      <name val="Calibri"/>
      <family val="2"/>
      <scheme val="minor"/>
    </font>
    <font>
      <b/>
      <sz val="10"/>
      <name val="Calibri"/>
      <family val="2"/>
      <scheme val="minor"/>
    </font>
    <font>
      <sz val="8"/>
      <name val="Arial"/>
      <family val="2"/>
    </font>
    <font>
      <i/>
      <sz val="8"/>
      <name val="Arial"/>
      <family val="2"/>
    </font>
    <font>
      <sz val="8"/>
      <color theme="1"/>
      <name val="Calibri"/>
      <family val="2"/>
      <scheme val="minor"/>
    </font>
    <font>
      <sz val="10"/>
      <color theme="1"/>
      <name val="Arial"/>
      <family val="2"/>
    </font>
    <font>
      <sz val="10"/>
      <color rgb="FFFF0000"/>
      <name val="Arial"/>
      <family val="2"/>
    </font>
    <font>
      <sz val="11"/>
      <color rgb="FFFF0000"/>
      <name val="Calibri"/>
      <family val="2"/>
      <scheme val="minor"/>
    </font>
    <font>
      <sz val="9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9"/>
      <name val="Calibri"/>
      <family val="2"/>
      <scheme val="minor"/>
    </font>
    <font>
      <sz val="8"/>
      <name val="Calibri"/>
      <family val="2"/>
      <scheme val="minor"/>
    </font>
    <font>
      <sz val="9"/>
      <color rgb="FF00B050"/>
      <name val="Calibri"/>
      <family val="2"/>
      <scheme val="minor"/>
    </font>
    <font>
      <i/>
      <sz val="9"/>
      <name val="Calibri"/>
      <family val="2"/>
      <scheme val="minor"/>
    </font>
    <font>
      <i/>
      <vertAlign val="superscript"/>
      <sz val="9"/>
      <name val="Calibri"/>
      <family val="2"/>
      <scheme val="minor"/>
    </font>
    <font>
      <i/>
      <sz val="8"/>
      <name val="Calibri"/>
      <family val="2"/>
      <scheme val="minor"/>
    </font>
    <font>
      <i/>
      <sz val="9"/>
      <color rgb="FFFF0000"/>
      <name val="Calibri"/>
      <family val="2"/>
      <scheme val="minor"/>
    </font>
    <font>
      <i/>
      <vertAlign val="superscript"/>
      <sz val="9"/>
      <color rgb="FFFF0000"/>
      <name val="Calibri"/>
      <family val="2"/>
      <scheme val="minor"/>
    </font>
    <font>
      <sz val="9"/>
      <color rgb="FFFF0000"/>
      <name val="Calibri"/>
      <family val="2"/>
      <scheme val="minor"/>
    </font>
    <font>
      <vertAlign val="superscript"/>
      <sz val="9"/>
      <color rgb="FFFF0000"/>
      <name val="Calibri"/>
      <family val="2"/>
      <scheme val="minor"/>
    </font>
    <font>
      <vertAlign val="superscript"/>
      <sz val="9"/>
      <name val="Calibri"/>
      <family val="2"/>
      <scheme val="minor"/>
    </font>
    <font>
      <b/>
      <sz val="10"/>
      <color theme="1"/>
      <name val="Calibri"/>
      <family val="2"/>
      <scheme val="minor"/>
    </font>
    <font>
      <i/>
      <sz val="8"/>
      <color theme="1"/>
      <name val="Calibri"/>
      <family val="2"/>
      <scheme val="minor"/>
    </font>
    <font>
      <i/>
      <sz val="9"/>
      <color theme="1"/>
      <name val="Calibri"/>
      <family val="2"/>
      <scheme val="minor"/>
    </font>
    <font>
      <sz val="10"/>
      <color rgb="FFFF0000"/>
      <name val="Calibri"/>
      <family val="2"/>
      <scheme val="minor"/>
    </font>
    <font>
      <i/>
      <sz val="11"/>
      <color rgb="FFFF0000"/>
      <name val="Calibri"/>
      <family val="2"/>
      <scheme val="minor"/>
    </font>
    <font>
      <i/>
      <sz val="11"/>
      <name val="Calibri"/>
      <family val="2"/>
      <scheme val="minor"/>
    </font>
    <font>
      <sz val="8"/>
      <color theme="5" tint="-0.249977111117893"/>
      <name val="Calibri"/>
      <family val="2"/>
      <scheme val="minor"/>
    </font>
    <font>
      <b/>
      <sz val="8"/>
      <color theme="5" tint="-0.249977111117893"/>
      <name val="Calibri"/>
      <family val="2"/>
      <scheme val="minor"/>
    </font>
    <font>
      <sz val="8"/>
      <color theme="5" tint="-0.499984740745262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i/>
      <sz val="9"/>
      <color theme="1"/>
      <name val="Calibri"/>
      <family val="2"/>
      <scheme val="minor"/>
    </font>
    <font>
      <b/>
      <sz val="11"/>
      <color theme="1"/>
      <name val="Calibri"/>
      <family val="2"/>
    </font>
    <font>
      <b/>
      <sz val="8.25"/>
      <color theme="1"/>
      <name val="Calibri"/>
      <family val="2"/>
    </font>
    <font>
      <b/>
      <vertAlign val="superscript"/>
      <sz val="11"/>
      <color theme="1"/>
      <name val="Calibri"/>
      <family val="2"/>
    </font>
    <font>
      <b/>
      <i/>
      <sz val="10"/>
      <name val="Arial"/>
      <family val="2"/>
    </font>
    <font>
      <sz val="12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9"/>
      <color theme="1"/>
      <name val="Calibri"/>
      <family val="2"/>
      <scheme val="minor"/>
    </font>
    <font>
      <sz val="8"/>
      <name val="Symbol"/>
      <family val="1"/>
      <charset val="2"/>
    </font>
    <font>
      <sz val="7"/>
      <name val="Times New Roman"/>
      <family val="1"/>
    </font>
    <font>
      <vertAlign val="superscript"/>
      <sz val="8"/>
      <name val="Arial"/>
      <family val="2"/>
    </font>
    <font>
      <vertAlign val="superscript"/>
      <sz val="10"/>
      <color theme="1"/>
      <name val="Arial"/>
      <family val="2"/>
    </font>
    <font>
      <i/>
      <sz val="10"/>
      <color rgb="FFFF0000"/>
      <name val="Arial"/>
      <family val="2"/>
    </font>
    <font>
      <i/>
      <vertAlign val="superscript"/>
      <sz val="10"/>
      <color rgb="FFFF0000"/>
      <name val="Arial"/>
      <family val="2"/>
    </font>
    <font>
      <i/>
      <sz val="11"/>
      <color theme="1"/>
      <name val="Calibri"/>
      <family val="2"/>
      <scheme val="minor"/>
    </font>
    <font>
      <i/>
      <sz val="10"/>
      <color theme="1"/>
      <name val="Arial"/>
      <family val="2"/>
    </font>
    <font>
      <vertAlign val="superscript"/>
      <sz val="10"/>
      <color rgb="FFFF0000"/>
      <name val="Arial"/>
      <family val="2"/>
    </font>
    <font>
      <i/>
      <sz val="10"/>
      <color rgb="FFFF0000"/>
      <name val="Calibri"/>
      <family val="2"/>
      <scheme val="minor"/>
    </font>
    <font>
      <i/>
      <vertAlign val="superscript"/>
      <sz val="10"/>
      <color rgb="FFFF0000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rgb="FFFFFF99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6" tint="0.79998168889431442"/>
        <bgColor indexed="64"/>
      </patternFill>
    </fill>
  </fills>
  <borders count="29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</borders>
  <cellStyleXfs count="1">
    <xf numFmtId="0" fontId="0" fillId="0" borderId="0"/>
  </cellStyleXfs>
  <cellXfs count="444">
    <xf numFmtId="0" fontId="0" fillId="0" borderId="0" xfId="0"/>
    <xf numFmtId="0" fontId="2" fillId="0" borderId="0" xfId="0" applyFont="1"/>
    <xf numFmtId="0" fontId="3" fillId="0" borderId="0" xfId="0" applyFont="1"/>
    <xf numFmtId="0" fontId="3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164" fontId="3" fillId="0" borderId="0" xfId="0" applyNumberFormat="1" applyFont="1"/>
    <xf numFmtId="2" fontId="3" fillId="0" borderId="0" xfId="0" applyNumberFormat="1" applyFont="1"/>
    <xf numFmtId="165" fontId="3" fillId="0" borderId="0" xfId="0" applyNumberFormat="1" applyFont="1"/>
    <xf numFmtId="0" fontId="3" fillId="0" borderId="0" xfId="0" applyFont="1" applyAlignment="1">
      <alignment horizontal="left"/>
    </xf>
    <xf numFmtId="0" fontId="8" fillId="0" borderId="0" xfId="0" applyFont="1"/>
    <xf numFmtId="2" fontId="0" fillId="0" borderId="0" xfId="0" applyNumberFormat="1"/>
    <xf numFmtId="165" fontId="0" fillId="0" borderId="0" xfId="0" applyNumberFormat="1"/>
    <xf numFmtId="0" fontId="1" fillId="0" borderId="0" xfId="0" applyFont="1"/>
    <xf numFmtId="0" fontId="10" fillId="0" borderId="0" xfId="0" applyFont="1" applyAlignment="1">
      <alignment horizontal="left"/>
    </xf>
    <xf numFmtId="0" fontId="10" fillId="0" borderId="0" xfId="0" applyFont="1"/>
    <xf numFmtId="164" fontId="0" fillId="0" borderId="0" xfId="0" applyNumberFormat="1"/>
    <xf numFmtId="0" fontId="1" fillId="0" borderId="1" xfId="0" applyFont="1" applyBorder="1"/>
    <xf numFmtId="0" fontId="0" fillId="0" borderId="2" xfId="0" applyBorder="1"/>
    <xf numFmtId="0" fontId="0" fillId="0" borderId="3" xfId="0" applyBorder="1"/>
    <xf numFmtId="0" fontId="10" fillId="0" borderId="1" xfId="0" applyFont="1" applyBorder="1" applyAlignment="1">
      <alignment horizontal="left"/>
    </xf>
    <xf numFmtId="0" fontId="10" fillId="0" borderId="1" xfId="0" applyFont="1" applyBorder="1"/>
    <xf numFmtId="0" fontId="5" fillId="0" borderId="2" xfId="0" applyFont="1" applyBorder="1" applyAlignment="1">
      <alignment horizontal="center"/>
    </xf>
    <xf numFmtId="0" fontId="5" fillId="0" borderId="3" xfId="0" applyFont="1" applyBorder="1" applyAlignment="1">
      <alignment horizontal="center"/>
    </xf>
    <xf numFmtId="0" fontId="0" fillId="0" borderId="0" xfId="0" applyAlignment="1">
      <alignment horizontal="center"/>
    </xf>
    <xf numFmtId="0" fontId="5" fillId="0" borderId="1" xfId="0" applyFont="1" applyBorder="1" applyAlignment="1">
      <alignment horizontal="center"/>
    </xf>
    <xf numFmtId="0" fontId="15" fillId="0" borderId="0" xfId="0" applyFont="1" applyAlignment="1">
      <alignment horizontal="center"/>
    </xf>
    <xf numFmtId="0" fontId="16" fillId="0" borderId="0" xfId="0" applyFont="1" applyAlignment="1">
      <alignment horizontal="center"/>
    </xf>
    <xf numFmtId="49" fontId="15" fillId="0" borderId="0" xfId="0" applyNumberFormat="1" applyFont="1" applyAlignment="1">
      <alignment horizontal="center"/>
    </xf>
    <xf numFmtId="49" fontId="16" fillId="0" borderId="0" xfId="0" applyNumberFormat="1" applyFont="1" applyAlignment="1">
      <alignment horizontal="center"/>
    </xf>
    <xf numFmtId="0" fontId="0" fillId="0" borderId="0" xfId="0" applyAlignment="1">
      <alignment horizontal="center" wrapText="1"/>
    </xf>
    <xf numFmtId="0" fontId="0" fillId="0" borderId="0" xfId="0" applyAlignment="1">
      <alignment horizontal="left"/>
    </xf>
    <xf numFmtId="0" fontId="17" fillId="0" borderId="0" xfId="0" applyFont="1"/>
    <xf numFmtId="0" fontId="18" fillId="0" borderId="0" xfId="0" applyFont="1"/>
    <xf numFmtId="0" fontId="17" fillId="0" borderId="0" xfId="0" applyFont="1" applyAlignment="1">
      <alignment horizontal="center"/>
    </xf>
    <xf numFmtId="0" fontId="1" fillId="0" borderId="0" xfId="0" applyFont="1" applyAlignment="1">
      <alignment horizontal="left"/>
    </xf>
    <xf numFmtId="165" fontId="17" fillId="0" borderId="0" xfId="0" applyNumberFormat="1" applyFont="1"/>
    <xf numFmtId="2" fontId="17" fillId="0" borderId="0" xfId="0" applyNumberFormat="1" applyFont="1"/>
    <xf numFmtId="1" fontId="17" fillId="0" borderId="0" xfId="0" applyNumberFormat="1" applyFont="1"/>
    <xf numFmtId="0" fontId="0" fillId="0" borderId="1" xfId="0" applyBorder="1"/>
    <xf numFmtId="0" fontId="0" fillId="0" borderId="5" xfId="0" applyBorder="1"/>
    <xf numFmtId="0" fontId="21" fillId="0" borderId="0" xfId="0" applyFont="1" applyAlignment="1">
      <alignment horizontal="left"/>
    </xf>
    <xf numFmtId="0" fontId="21" fillId="0" borderId="0" xfId="0" applyFont="1"/>
    <xf numFmtId="0" fontId="0" fillId="0" borderId="0" xfId="0" applyFont="1"/>
    <xf numFmtId="165" fontId="24" fillId="0" borderId="0" xfId="0" applyNumberFormat="1" applyFont="1"/>
    <xf numFmtId="2" fontId="24" fillId="0" borderId="0" xfId="0" applyNumberFormat="1" applyFont="1"/>
    <xf numFmtId="0" fontId="25" fillId="0" borderId="0" xfId="0" applyFont="1" applyAlignment="1">
      <alignment horizontal="center"/>
    </xf>
    <xf numFmtId="0" fontId="21" fillId="0" borderId="0" xfId="0" applyFont="1" applyAlignment="1">
      <alignment horizontal="center"/>
    </xf>
    <xf numFmtId="0" fontId="24" fillId="0" borderId="0" xfId="0" applyFont="1"/>
    <xf numFmtId="0" fontId="27" fillId="0" borderId="0" xfId="0" applyFont="1"/>
    <xf numFmtId="0" fontId="0" fillId="0" borderId="5" xfId="0" applyFont="1" applyBorder="1"/>
    <xf numFmtId="0" fontId="0" fillId="0" borderId="6" xfId="0" applyFont="1" applyBorder="1"/>
    <xf numFmtId="0" fontId="21" fillId="0" borderId="4" xfId="0" applyFont="1" applyBorder="1" applyAlignment="1">
      <alignment horizontal="left"/>
    </xf>
    <xf numFmtId="0" fontId="10" fillId="0" borderId="0" xfId="0" applyFont="1" applyBorder="1"/>
    <xf numFmtId="0" fontId="3" fillId="0" borderId="0" xfId="0" applyFont="1" applyFill="1" applyBorder="1" applyAlignment="1">
      <alignment horizontal="center"/>
    </xf>
    <xf numFmtId="0" fontId="30" fillId="0" borderId="0" xfId="0" applyFont="1"/>
    <xf numFmtId="0" fontId="0" fillId="0" borderId="0" xfId="0" applyFill="1" applyBorder="1" applyAlignment="1">
      <alignment horizontal="center"/>
    </xf>
    <xf numFmtId="0" fontId="28" fillId="0" borderId="0" xfId="0" applyFont="1" applyFill="1" applyBorder="1" applyAlignment="1">
      <alignment horizontal="center"/>
    </xf>
    <xf numFmtId="0" fontId="0" fillId="0" borderId="0" xfId="0" applyFill="1"/>
    <xf numFmtId="0" fontId="29" fillId="0" borderId="0" xfId="0" applyFont="1" applyFill="1" applyBorder="1" applyAlignment="1">
      <alignment horizontal="center"/>
    </xf>
    <xf numFmtId="0" fontId="29" fillId="0" borderId="0" xfId="0" applyFont="1" applyFill="1" applyBorder="1" applyAlignment="1">
      <alignment horizontal="left"/>
    </xf>
    <xf numFmtId="0" fontId="0" fillId="0" borderId="0" xfId="0" applyFill="1" applyBorder="1"/>
    <xf numFmtId="0" fontId="31" fillId="0" borderId="0" xfId="0" applyFont="1" applyFill="1" applyBorder="1" applyAlignment="1">
      <alignment horizontal="center"/>
    </xf>
    <xf numFmtId="0" fontId="10" fillId="0" borderId="0" xfId="0" applyFont="1" applyFill="1" applyBorder="1" applyAlignment="1">
      <alignment horizontal="center"/>
    </xf>
    <xf numFmtId="0" fontId="32" fillId="0" borderId="0" xfId="0" applyFont="1" applyFill="1" applyBorder="1" applyAlignment="1">
      <alignment horizontal="center"/>
    </xf>
    <xf numFmtId="0" fontId="34" fillId="0" borderId="0" xfId="0" applyFont="1"/>
    <xf numFmtId="0" fontId="36" fillId="0" borderId="0" xfId="0" applyFont="1" applyFill="1" applyBorder="1" applyAlignment="1">
      <alignment horizontal="center"/>
    </xf>
    <xf numFmtId="0" fontId="37" fillId="0" borderId="0" xfId="0" applyFont="1" applyBorder="1" applyAlignment="1">
      <alignment horizontal="center"/>
    </xf>
    <xf numFmtId="0" fontId="38" fillId="0" borderId="0" xfId="0" applyFont="1" applyBorder="1" applyAlignment="1">
      <alignment horizontal="center"/>
    </xf>
    <xf numFmtId="0" fontId="39" fillId="0" borderId="0" xfId="0" applyFont="1" applyAlignment="1">
      <alignment horizontal="center"/>
    </xf>
    <xf numFmtId="0" fontId="41" fillId="0" borderId="0" xfId="0" applyFont="1" applyBorder="1" applyAlignment="1">
      <alignment horizontal="center"/>
    </xf>
    <xf numFmtId="0" fontId="41" fillId="2" borderId="0" xfId="0" applyFont="1" applyFill="1" applyBorder="1" applyAlignment="1">
      <alignment horizontal="left"/>
    </xf>
    <xf numFmtId="0" fontId="42" fillId="0" borderId="0" xfId="0" applyFont="1" applyAlignment="1">
      <alignment horizontal="center"/>
    </xf>
    <xf numFmtId="0" fontId="0" fillId="0" borderId="0" xfId="0" applyBorder="1" applyAlignment="1">
      <alignment horizontal="center"/>
    </xf>
    <xf numFmtId="0" fontId="35" fillId="0" borderId="0" xfId="0" applyFont="1" applyBorder="1" applyAlignment="1">
      <alignment horizontal="center"/>
    </xf>
    <xf numFmtId="0" fontId="0" fillId="0" borderId="0" xfId="0" applyBorder="1"/>
    <xf numFmtId="0" fontId="44" fillId="0" borderId="0" xfId="0" applyFont="1" applyBorder="1" applyAlignment="1">
      <alignment horizontal="center"/>
    </xf>
    <xf numFmtId="0" fontId="36" fillId="0" borderId="0" xfId="0" applyFont="1" applyBorder="1" applyAlignment="1">
      <alignment horizontal="center"/>
    </xf>
    <xf numFmtId="0" fontId="21" fillId="0" borderId="0" xfId="0" applyFont="1" applyBorder="1" applyAlignment="1">
      <alignment horizontal="left"/>
    </xf>
    <xf numFmtId="0" fontId="47" fillId="0" borderId="0" xfId="0" applyFont="1" applyBorder="1" applyAlignment="1">
      <alignment horizontal="center"/>
    </xf>
    <xf numFmtId="0" fontId="35" fillId="0" borderId="0" xfId="0" applyFont="1" applyFill="1" applyBorder="1" applyAlignment="1">
      <alignment horizontal="center"/>
    </xf>
    <xf numFmtId="0" fontId="33" fillId="0" borderId="0" xfId="0" applyFont="1" applyFill="1" applyBorder="1" applyAlignment="1">
      <alignment horizontal="center"/>
    </xf>
    <xf numFmtId="49" fontId="0" fillId="0" borderId="0" xfId="0" applyNumberFormat="1" applyFill="1" applyBorder="1" applyAlignment="1">
      <alignment horizontal="center"/>
    </xf>
    <xf numFmtId="0" fontId="0" fillId="0" borderId="0" xfId="0" applyFont="1" applyFill="1" applyBorder="1" applyAlignment="1">
      <alignment horizontal="center"/>
    </xf>
    <xf numFmtId="0" fontId="0" fillId="0" borderId="0" xfId="0" applyFill="1" applyBorder="1" applyAlignment="1">
      <alignment horizontal="center" vertical="center"/>
    </xf>
    <xf numFmtId="0" fontId="0" fillId="0" borderId="0" xfId="0" applyFont="1" applyFill="1" applyBorder="1" applyAlignment="1">
      <alignment horizontal="center" vertical="center"/>
    </xf>
    <xf numFmtId="0" fontId="1" fillId="0" borderId="0" xfId="0" applyFont="1" applyFill="1" applyBorder="1" applyAlignment="1">
      <alignment horizontal="center"/>
    </xf>
    <xf numFmtId="0" fontId="47" fillId="0" borderId="0" xfId="0" applyFont="1" applyFill="1" applyBorder="1" applyAlignment="1">
      <alignment horizontal="center"/>
    </xf>
    <xf numFmtId="0" fontId="49" fillId="0" borderId="0" xfId="0" applyFont="1" applyFill="1" applyBorder="1" applyAlignment="1">
      <alignment horizontal="center"/>
    </xf>
    <xf numFmtId="0" fontId="48" fillId="0" borderId="0" xfId="0" applyFont="1" applyFill="1" applyBorder="1" applyAlignment="1">
      <alignment horizontal="center"/>
    </xf>
    <xf numFmtId="0" fontId="33" fillId="0" borderId="0" xfId="0" applyFont="1" applyBorder="1"/>
    <xf numFmtId="0" fontId="0" fillId="0" borderId="0" xfId="0" applyFill="1" applyAlignment="1">
      <alignment horizontal="left"/>
    </xf>
    <xf numFmtId="0" fontId="0" fillId="0" borderId="0" xfId="0" applyFill="1" applyAlignment="1">
      <alignment horizontal="center"/>
    </xf>
    <xf numFmtId="0" fontId="1" fillId="0" borderId="0" xfId="0" applyFont="1" applyFill="1" applyAlignment="1">
      <alignment horizontal="center"/>
    </xf>
    <xf numFmtId="0" fontId="16" fillId="0" borderId="0" xfId="0" applyFont="1" applyFill="1" applyAlignment="1">
      <alignment horizontal="center" vertical="center" readingOrder="1"/>
    </xf>
    <xf numFmtId="0" fontId="15" fillId="0" borderId="0" xfId="0" quotePrefix="1" applyNumberFormat="1" applyFont="1" applyFill="1" applyBorder="1" applyAlignment="1">
      <alignment horizontal="center"/>
    </xf>
    <xf numFmtId="0" fontId="35" fillId="0" borderId="0" xfId="0" applyFont="1" applyFill="1" applyBorder="1"/>
    <xf numFmtId="49" fontId="35" fillId="0" borderId="0" xfId="0" applyNumberFormat="1" applyFont="1" applyFill="1" applyBorder="1" applyAlignment="1">
      <alignment horizontal="center"/>
    </xf>
    <xf numFmtId="0" fontId="50" fillId="0" borderId="0" xfId="0" applyFont="1" applyFill="1" applyBorder="1" applyAlignment="1">
      <alignment horizontal="center"/>
    </xf>
    <xf numFmtId="0" fontId="15" fillId="0" borderId="0" xfId="0" applyNumberFormat="1" applyFont="1" applyFill="1" applyBorder="1" applyAlignment="1">
      <alignment horizontal="center"/>
    </xf>
    <xf numFmtId="0" fontId="51" fillId="0" borderId="0" xfId="0" applyNumberFormat="1" applyFont="1" applyFill="1" applyBorder="1" applyAlignment="1">
      <alignment horizontal="center"/>
    </xf>
    <xf numFmtId="0" fontId="52" fillId="0" borderId="0" xfId="0" applyNumberFormat="1" applyFont="1" applyFill="1" applyBorder="1" applyAlignment="1">
      <alignment horizontal="center"/>
    </xf>
    <xf numFmtId="49" fontId="50" fillId="0" borderId="0" xfId="0" applyNumberFormat="1" applyFont="1" applyFill="1" applyBorder="1" applyAlignment="1">
      <alignment horizontal="center"/>
    </xf>
    <xf numFmtId="49" fontId="24" fillId="0" borderId="0" xfId="0" applyNumberFormat="1" applyFont="1" applyFill="1" applyBorder="1" applyAlignment="1">
      <alignment horizontal="center"/>
    </xf>
    <xf numFmtId="0" fontId="53" fillId="0" borderId="0" xfId="0" applyFont="1" applyBorder="1" applyAlignment="1">
      <alignment horizontal="center"/>
    </xf>
    <xf numFmtId="0" fontId="55" fillId="0" borderId="0" xfId="0" applyFont="1" applyBorder="1" applyAlignment="1">
      <alignment horizontal="center"/>
    </xf>
    <xf numFmtId="0" fontId="30" fillId="0" borderId="0" xfId="0" applyFont="1" applyBorder="1" applyAlignment="1">
      <alignment horizontal="center"/>
    </xf>
    <xf numFmtId="0" fontId="1" fillId="0" borderId="0" xfId="0" applyFont="1" applyFill="1" applyBorder="1"/>
    <xf numFmtId="0" fontId="1" fillId="0" borderId="0" xfId="0" applyFont="1" applyFill="1" applyBorder="1" applyAlignment="1">
      <alignment horizontal="left"/>
    </xf>
    <xf numFmtId="0" fontId="57" fillId="0" borderId="0" xfId="0" applyFont="1" applyFill="1" applyBorder="1" applyAlignment="1">
      <alignment horizontal="center"/>
    </xf>
    <xf numFmtId="0" fontId="39" fillId="0" borderId="0" xfId="0" applyFont="1" applyFill="1" applyBorder="1" applyAlignment="1">
      <alignment horizontal="center"/>
    </xf>
    <xf numFmtId="0" fontId="15" fillId="0" borderId="0" xfId="0" applyFont="1" applyFill="1" applyBorder="1" applyAlignment="1">
      <alignment horizontal="center"/>
    </xf>
    <xf numFmtId="0" fontId="21" fillId="0" borderId="0" xfId="0" applyFont="1" applyFill="1" applyBorder="1" applyAlignment="1">
      <alignment horizontal="center"/>
    </xf>
    <xf numFmtId="0" fontId="37" fillId="0" borderId="10" xfId="0" applyFont="1" applyBorder="1" applyAlignment="1">
      <alignment horizontal="center"/>
    </xf>
    <xf numFmtId="0" fontId="30" fillId="0" borderId="10" xfId="0" applyFont="1" applyBorder="1" applyAlignment="1">
      <alignment horizontal="center"/>
    </xf>
    <xf numFmtId="0" fontId="36" fillId="0" borderId="7" xfId="0" applyFont="1" applyBorder="1" applyAlignment="1">
      <alignment horizontal="center"/>
    </xf>
    <xf numFmtId="0" fontId="37" fillId="0" borderId="8" xfId="0" applyFont="1" applyBorder="1" applyAlignment="1">
      <alignment horizontal="center"/>
    </xf>
    <xf numFmtId="0" fontId="36" fillId="0" borderId="9" xfId="0" applyFont="1" applyBorder="1" applyAlignment="1">
      <alignment horizontal="center"/>
    </xf>
    <xf numFmtId="0" fontId="44" fillId="0" borderId="9" xfId="0" applyFont="1" applyBorder="1" applyAlignment="1">
      <alignment horizontal="center"/>
    </xf>
    <xf numFmtId="0" fontId="44" fillId="0" borderId="11" xfId="0" applyFont="1" applyBorder="1" applyAlignment="1">
      <alignment horizontal="center"/>
    </xf>
    <xf numFmtId="0" fontId="37" fillId="0" borderId="12" xfId="0" applyFont="1" applyBorder="1" applyAlignment="1">
      <alignment horizontal="center"/>
    </xf>
    <xf numFmtId="0" fontId="34" fillId="0" borderId="0" xfId="0" applyFont="1" applyBorder="1"/>
    <xf numFmtId="0" fontId="1" fillId="0" borderId="0" xfId="0" applyFont="1" applyBorder="1"/>
    <xf numFmtId="0" fontId="0" fillId="0" borderId="0" xfId="0" applyFont="1" applyBorder="1"/>
    <xf numFmtId="0" fontId="30" fillId="0" borderId="12" xfId="0" applyFont="1" applyBorder="1" applyAlignment="1">
      <alignment horizontal="center"/>
    </xf>
    <xf numFmtId="0" fontId="44" fillId="0" borderId="7" xfId="0" applyFont="1" applyBorder="1" applyAlignment="1">
      <alignment horizontal="center"/>
    </xf>
    <xf numFmtId="0" fontId="36" fillId="0" borderId="11" xfId="0" applyFont="1" applyBorder="1" applyAlignment="1">
      <alignment horizontal="center"/>
    </xf>
    <xf numFmtId="0" fontId="37" fillId="0" borderId="0" xfId="0" applyFont="1" applyFill="1" applyBorder="1" applyAlignment="1">
      <alignment horizontal="center"/>
    </xf>
    <xf numFmtId="0" fontId="41" fillId="0" borderId="0" xfId="0" applyFont="1" applyFill="1" applyBorder="1" applyAlignment="1">
      <alignment horizontal="center"/>
    </xf>
    <xf numFmtId="0" fontId="39" fillId="0" borderId="7" xfId="0" applyFont="1" applyBorder="1" applyAlignment="1">
      <alignment horizontal="center"/>
    </xf>
    <xf numFmtId="0" fontId="41" fillId="0" borderId="8" xfId="0" applyFont="1" applyBorder="1" applyAlignment="1">
      <alignment horizontal="center"/>
    </xf>
    <xf numFmtId="0" fontId="39" fillId="0" borderId="9" xfId="0" applyFont="1" applyBorder="1" applyAlignment="1">
      <alignment horizontal="center"/>
    </xf>
    <xf numFmtId="0" fontId="41" fillId="0" borderId="10" xfId="0" applyFont="1" applyBorder="1" applyAlignment="1">
      <alignment horizontal="center"/>
    </xf>
    <xf numFmtId="0" fontId="41" fillId="2" borderId="10" xfId="0" applyFont="1" applyFill="1" applyBorder="1" applyAlignment="1">
      <alignment horizontal="left"/>
    </xf>
    <xf numFmtId="0" fontId="42" fillId="0" borderId="9" xfId="0" applyFont="1" applyBorder="1" applyAlignment="1">
      <alignment horizontal="center"/>
    </xf>
    <xf numFmtId="0" fontId="42" fillId="0" borderId="11" xfId="0" applyFont="1" applyBorder="1" applyAlignment="1">
      <alignment horizontal="center"/>
    </xf>
    <xf numFmtId="0" fontId="41" fillId="2" borderId="12" xfId="0" applyFont="1" applyFill="1" applyBorder="1" applyAlignment="1">
      <alignment horizontal="left"/>
    </xf>
    <xf numFmtId="164" fontId="10" fillId="0" borderId="0" xfId="0" applyNumberFormat="1" applyFont="1"/>
    <xf numFmtId="0" fontId="3" fillId="0" borderId="0" xfId="0" applyFont="1" applyBorder="1"/>
    <xf numFmtId="0" fontId="10" fillId="0" borderId="1" xfId="0" applyFont="1" applyBorder="1" applyAlignment="1">
      <alignment horizontal="center"/>
    </xf>
    <xf numFmtId="0" fontId="61" fillId="0" borderId="3" xfId="0" applyFont="1" applyBorder="1" applyAlignment="1">
      <alignment horizontal="center"/>
    </xf>
    <xf numFmtId="0" fontId="0" fillId="3" borderId="0" xfId="0" applyFill="1"/>
    <xf numFmtId="0" fontId="1" fillId="3" borderId="0" xfId="0" applyFont="1" applyFill="1" applyBorder="1" applyAlignment="1">
      <alignment horizontal="left"/>
    </xf>
    <xf numFmtId="0" fontId="62" fillId="0" borderId="0" xfId="0" applyFont="1"/>
    <xf numFmtId="0" fontId="63" fillId="0" borderId="0" xfId="0" applyFont="1"/>
    <xf numFmtId="0" fontId="33" fillId="0" borderId="0" xfId="0" applyFont="1"/>
    <xf numFmtId="0" fontId="0" fillId="0" borderId="0" xfId="0" applyFont="1" applyAlignment="1"/>
    <xf numFmtId="0" fontId="0" fillId="0" borderId="0" xfId="0" applyAlignment="1">
      <alignment horizontal="right"/>
    </xf>
    <xf numFmtId="0" fontId="0" fillId="0" borderId="0" xfId="0" applyBorder="1" applyAlignment="1">
      <alignment horizontal="right"/>
    </xf>
    <xf numFmtId="0" fontId="3" fillId="0" borderId="0" xfId="0" applyFont="1" applyAlignment="1">
      <alignment horizontal="right"/>
    </xf>
    <xf numFmtId="2" fontId="3" fillId="0" borderId="0" xfId="0" applyNumberFormat="1" applyFont="1" applyAlignment="1">
      <alignment horizontal="right"/>
    </xf>
    <xf numFmtId="0" fontId="1" fillId="0" borderId="0" xfId="0" applyFont="1" applyFill="1" applyBorder="1" applyAlignment="1">
      <alignment horizontal="right"/>
    </xf>
    <xf numFmtId="164" fontId="3" fillId="0" borderId="0" xfId="0" applyNumberFormat="1" applyFont="1" applyAlignment="1">
      <alignment horizontal="right"/>
    </xf>
    <xf numFmtId="164" fontId="10" fillId="0" borderId="0" xfId="0" applyNumberFormat="1" applyFont="1" applyAlignment="1">
      <alignment horizontal="right"/>
    </xf>
    <xf numFmtId="0" fontId="37" fillId="0" borderId="22" xfId="0" applyFont="1" applyBorder="1" applyAlignment="1">
      <alignment horizontal="center"/>
    </xf>
    <xf numFmtId="0" fontId="36" fillId="0" borderId="21" xfId="0" applyFont="1" applyBorder="1" applyAlignment="1">
      <alignment horizontal="center"/>
    </xf>
    <xf numFmtId="2" fontId="3" fillId="0" borderId="0" xfId="0" applyNumberFormat="1" applyFont="1" applyBorder="1"/>
    <xf numFmtId="2" fontId="3" fillId="0" borderId="17" xfId="0" applyNumberFormat="1" applyFont="1" applyBorder="1"/>
    <xf numFmtId="0" fontId="0" fillId="0" borderId="19" xfId="0" applyBorder="1"/>
    <xf numFmtId="0" fontId="3" fillId="0" borderId="16" xfId="0" applyFont="1" applyBorder="1" applyAlignment="1">
      <alignment horizontal="left"/>
    </xf>
    <xf numFmtId="0" fontId="1" fillId="0" borderId="2" xfId="0" applyFont="1" applyBorder="1"/>
    <xf numFmtId="0" fontId="1" fillId="0" borderId="3" xfId="0" applyFont="1" applyBorder="1"/>
    <xf numFmtId="0" fontId="5" fillId="0" borderId="13" xfId="0" applyFont="1" applyBorder="1" applyAlignment="1">
      <alignment horizontal="center"/>
    </xf>
    <xf numFmtId="0" fontId="5" fillId="0" borderId="15" xfId="0" applyFont="1" applyBorder="1" applyAlignment="1">
      <alignment horizontal="center"/>
    </xf>
    <xf numFmtId="2" fontId="3" fillId="0" borderId="16" xfId="0" applyNumberFormat="1" applyFont="1" applyBorder="1"/>
    <xf numFmtId="2" fontId="3" fillId="0" borderId="18" xfId="0" applyNumberFormat="1" applyFont="1" applyBorder="1"/>
    <xf numFmtId="2" fontId="3" fillId="0" borderId="24" xfId="0" applyNumberFormat="1" applyFont="1" applyBorder="1"/>
    <xf numFmtId="2" fontId="3" fillId="0" borderId="25" xfId="0" applyNumberFormat="1" applyFont="1" applyBorder="1"/>
    <xf numFmtId="1" fontId="0" fillId="0" borderId="0" xfId="0" applyNumberFormat="1"/>
    <xf numFmtId="2" fontId="0" fillId="0" borderId="16" xfId="0" applyNumberFormat="1" applyBorder="1"/>
    <xf numFmtId="165" fontId="0" fillId="0" borderId="0" xfId="0" applyNumberFormat="1" applyBorder="1"/>
    <xf numFmtId="1" fontId="0" fillId="0" borderId="0" xfId="0" applyNumberFormat="1" applyBorder="1"/>
    <xf numFmtId="0" fontId="0" fillId="0" borderId="17" xfId="0" applyBorder="1"/>
    <xf numFmtId="0" fontId="0" fillId="0" borderId="13" xfId="0" applyBorder="1"/>
    <xf numFmtId="0" fontId="5" fillId="0" borderId="14" xfId="0" applyFont="1" applyBorder="1" applyAlignment="1">
      <alignment horizontal="center"/>
    </xf>
    <xf numFmtId="0" fontId="5" fillId="0" borderId="14" xfId="0" applyFont="1" applyBorder="1" applyAlignment="1">
      <alignment horizontal="right"/>
    </xf>
    <xf numFmtId="0" fontId="0" fillId="0" borderId="14" xfId="0" applyBorder="1"/>
    <xf numFmtId="0" fontId="3" fillId="0" borderId="0" xfId="0" applyFont="1" applyBorder="1" applyAlignment="1">
      <alignment horizontal="right"/>
    </xf>
    <xf numFmtId="0" fontId="3" fillId="0" borderId="18" xfId="0" applyFont="1" applyBorder="1" applyAlignment="1">
      <alignment horizontal="left"/>
    </xf>
    <xf numFmtId="0" fontId="3" fillId="0" borderId="19" xfId="0" applyFont="1" applyBorder="1"/>
    <xf numFmtId="0" fontId="3" fillId="0" borderId="19" xfId="0" applyFont="1" applyBorder="1" applyAlignment="1">
      <alignment horizontal="right"/>
    </xf>
    <xf numFmtId="164" fontId="3" fillId="4" borderId="16" xfId="0" applyNumberFormat="1" applyFont="1" applyFill="1" applyBorder="1"/>
    <xf numFmtId="164" fontId="3" fillId="4" borderId="24" xfId="0" applyNumberFormat="1" applyFont="1" applyFill="1" applyBorder="1"/>
    <xf numFmtId="0" fontId="10" fillId="4" borderId="13" xfId="0" applyFont="1" applyFill="1" applyBorder="1" applyAlignment="1">
      <alignment horizontal="left"/>
    </xf>
    <xf numFmtId="0" fontId="10" fillId="4" borderId="16" xfId="0" applyFont="1" applyFill="1" applyBorder="1" applyAlignment="1">
      <alignment horizontal="left"/>
    </xf>
    <xf numFmtId="0" fontId="64" fillId="4" borderId="18" xfId="0" applyFont="1" applyFill="1" applyBorder="1"/>
    <xf numFmtId="0" fontId="10" fillId="4" borderId="14" xfId="0" applyFont="1" applyFill="1" applyBorder="1" applyAlignment="1">
      <alignment horizontal="left"/>
    </xf>
    <xf numFmtId="0" fontId="64" fillId="4" borderId="14" xfId="0" applyFont="1" applyFill="1" applyBorder="1"/>
    <xf numFmtId="2" fontId="0" fillId="4" borderId="16" xfId="0" applyNumberFormat="1" applyFill="1" applyBorder="1"/>
    <xf numFmtId="165" fontId="0" fillId="4" borderId="0" xfId="0" applyNumberFormat="1" applyFill="1" applyBorder="1"/>
    <xf numFmtId="2" fontId="3" fillId="4" borderId="0" xfId="0" applyNumberFormat="1" applyFont="1" applyFill="1" applyBorder="1"/>
    <xf numFmtId="1" fontId="0" fillId="4" borderId="0" xfId="0" applyNumberFormat="1" applyFill="1" applyBorder="1"/>
    <xf numFmtId="2" fontId="0" fillId="4" borderId="18" xfId="0" applyNumberFormat="1" applyFill="1" applyBorder="1"/>
    <xf numFmtId="165" fontId="0" fillId="4" borderId="19" xfId="0" applyNumberFormat="1" applyFill="1" applyBorder="1"/>
    <xf numFmtId="2" fontId="3" fillId="4" borderId="19" xfId="0" applyNumberFormat="1" applyFont="1" applyFill="1" applyBorder="1"/>
    <xf numFmtId="1" fontId="0" fillId="4" borderId="19" xfId="0" applyNumberFormat="1" applyFill="1" applyBorder="1"/>
    <xf numFmtId="0" fontId="0" fillId="4" borderId="15" xfId="0" applyFill="1" applyBorder="1"/>
    <xf numFmtId="0" fontId="0" fillId="4" borderId="17" xfId="0" applyFill="1" applyBorder="1"/>
    <xf numFmtId="0" fontId="0" fillId="4" borderId="20" xfId="0" applyFill="1" applyBorder="1"/>
    <xf numFmtId="164" fontId="3" fillId="4" borderId="0" xfId="0" applyNumberFormat="1" applyFont="1" applyFill="1" applyBorder="1"/>
    <xf numFmtId="164" fontId="0" fillId="4" borderId="0" xfId="0" applyNumberFormat="1" applyFill="1" applyBorder="1"/>
    <xf numFmtId="164" fontId="3" fillId="4" borderId="17" xfId="0" applyNumberFormat="1" applyFont="1" applyFill="1" applyBorder="1"/>
    <xf numFmtId="2" fontId="10" fillId="4" borderId="13" xfId="0" applyNumberFormat="1" applyFont="1" applyFill="1" applyBorder="1"/>
    <xf numFmtId="2" fontId="10" fillId="4" borderId="15" xfId="0" applyNumberFormat="1" applyFont="1" applyFill="1" applyBorder="1"/>
    <xf numFmtId="2" fontId="1" fillId="4" borderId="14" xfId="0" applyNumberFormat="1" applyFont="1" applyFill="1" applyBorder="1"/>
    <xf numFmtId="0" fontId="1" fillId="4" borderId="18" xfId="0" applyFont="1" applyFill="1" applyBorder="1"/>
    <xf numFmtId="0" fontId="1" fillId="4" borderId="20" xfId="0" applyFont="1" applyFill="1" applyBorder="1"/>
    <xf numFmtId="0" fontId="1" fillId="4" borderId="19" xfId="0" applyFont="1" applyFill="1" applyBorder="1"/>
    <xf numFmtId="0" fontId="0" fillId="0" borderId="16" xfId="0" applyBorder="1"/>
    <xf numFmtId="0" fontId="5" fillId="0" borderId="0" xfId="0" applyFont="1" applyBorder="1" applyAlignment="1">
      <alignment horizontal="center"/>
    </xf>
    <xf numFmtId="2" fontId="10" fillId="0" borderId="0" xfId="0" applyNumberFormat="1" applyFont="1" applyFill="1" applyBorder="1"/>
    <xf numFmtId="164" fontId="3" fillId="0" borderId="0" xfId="0" applyNumberFormat="1" applyFont="1" applyFill="1" applyBorder="1"/>
    <xf numFmtId="2" fontId="10" fillId="4" borderId="14" xfId="0" applyNumberFormat="1" applyFont="1" applyFill="1" applyBorder="1"/>
    <xf numFmtId="0" fontId="10" fillId="4" borderId="18" xfId="0" applyFont="1" applyFill="1" applyBorder="1"/>
    <xf numFmtId="0" fontId="10" fillId="4" borderId="19" xfId="0" applyFont="1" applyFill="1" applyBorder="1"/>
    <xf numFmtId="0" fontId="10" fillId="4" borderId="20" xfId="0" applyFont="1" applyFill="1" applyBorder="1"/>
    <xf numFmtId="0" fontId="10" fillId="0" borderId="0" xfId="0" applyFont="1" applyAlignment="1">
      <alignment horizontal="center"/>
    </xf>
    <xf numFmtId="0" fontId="10" fillId="0" borderId="0" xfId="0" applyFont="1" applyBorder="1" applyAlignment="1">
      <alignment horizontal="center"/>
    </xf>
    <xf numFmtId="2" fontId="0" fillId="0" borderId="0" xfId="0" applyNumberFormat="1" applyBorder="1"/>
    <xf numFmtId="0" fontId="3" fillId="0" borderId="17" xfId="0" applyFont="1" applyBorder="1"/>
    <xf numFmtId="0" fontId="0" fillId="0" borderId="18" xfId="0" applyBorder="1" applyAlignment="1">
      <alignment horizontal="center" wrapText="1"/>
    </xf>
    <xf numFmtId="0" fontId="0" fillId="0" borderId="20" xfId="0" applyBorder="1" applyAlignment="1">
      <alignment horizontal="center" wrapText="1"/>
    </xf>
    <xf numFmtId="0" fontId="3" fillId="0" borderId="15" xfId="0" applyFont="1" applyBorder="1" applyAlignment="1">
      <alignment horizontal="center"/>
    </xf>
    <xf numFmtId="0" fontId="0" fillId="0" borderId="18" xfId="0" applyFont="1" applyBorder="1" applyAlignment="1">
      <alignment horizontal="center" wrapText="1"/>
    </xf>
    <xf numFmtId="0" fontId="0" fillId="0" borderId="20" xfId="0" applyFont="1" applyBorder="1" applyAlignment="1">
      <alignment horizontal="center" wrapText="1"/>
    </xf>
    <xf numFmtId="0" fontId="1" fillId="0" borderId="0" xfId="0" applyFont="1" applyAlignment="1">
      <alignment horizontal="right"/>
    </xf>
    <xf numFmtId="0" fontId="10" fillId="0" borderId="0" xfId="0" applyFont="1" applyAlignment="1">
      <alignment horizontal="right"/>
    </xf>
    <xf numFmtId="0" fontId="1" fillId="4" borderId="13" xfId="0" applyFont="1" applyFill="1" applyBorder="1" applyAlignment="1">
      <alignment horizontal="center"/>
    </xf>
    <xf numFmtId="164" fontId="0" fillId="4" borderId="0" xfId="0" applyNumberFormat="1" applyFont="1" applyFill="1" applyBorder="1"/>
    <xf numFmtId="164" fontId="0" fillId="4" borderId="17" xfId="0" applyNumberFormat="1" applyFont="1" applyFill="1" applyBorder="1"/>
    <xf numFmtId="165" fontId="10" fillId="4" borderId="14" xfId="0" applyNumberFormat="1" applyFont="1" applyFill="1" applyBorder="1"/>
    <xf numFmtId="0" fontId="10" fillId="4" borderId="15" xfId="0" applyFont="1" applyFill="1" applyBorder="1"/>
    <xf numFmtId="0" fontId="28" fillId="0" borderId="0" xfId="0" applyFont="1" applyAlignment="1">
      <alignment vertical="center"/>
    </xf>
    <xf numFmtId="0" fontId="65" fillId="0" borderId="0" xfId="0" applyFont="1" applyAlignment="1">
      <alignment horizontal="left" vertical="center" indent="2"/>
    </xf>
    <xf numFmtId="0" fontId="1" fillId="5" borderId="0" xfId="0" applyFont="1" applyFill="1"/>
    <xf numFmtId="0" fontId="0" fillId="5" borderId="0" xfId="0" applyFill="1"/>
    <xf numFmtId="0" fontId="63" fillId="5" borderId="0" xfId="0" applyFont="1" applyFill="1"/>
    <xf numFmtId="0" fontId="0" fillId="5" borderId="0" xfId="0" applyFill="1" applyAlignment="1">
      <alignment horizontal="right"/>
    </xf>
    <xf numFmtId="0" fontId="0" fillId="0" borderId="0" xfId="0" applyFont="1" applyFill="1" applyAlignment="1"/>
    <xf numFmtId="0" fontId="63" fillId="0" borderId="0" xfId="0" applyFont="1" applyFill="1"/>
    <xf numFmtId="0" fontId="0" fillId="0" borderId="0" xfId="0" applyFill="1" applyAlignment="1">
      <alignment horizontal="right"/>
    </xf>
    <xf numFmtId="2" fontId="0" fillId="0" borderId="17" xfId="0" applyNumberFormat="1" applyBorder="1"/>
    <xf numFmtId="2" fontId="10" fillId="4" borderId="23" xfId="0" applyNumberFormat="1" applyFont="1" applyFill="1" applyBorder="1"/>
    <xf numFmtId="0" fontId="1" fillId="4" borderId="25" xfId="0" applyFont="1" applyFill="1" applyBorder="1"/>
    <xf numFmtId="0" fontId="1" fillId="4" borderId="16" xfId="0" applyFont="1" applyFill="1" applyBorder="1" applyAlignment="1">
      <alignment horizontal="center"/>
    </xf>
    <xf numFmtId="0" fontId="1" fillId="4" borderId="14" xfId="0" applyFont="1" applyFill="1" applyBorder="1" applyAlignment="1">
      <alignment horizontal="center"/>
    </xf>
    <xf numFmtId="2" fontId="10" fillId="4" borderId="16" xfId="0" applyNumberFormat="1" applyFont="1" applyFill="1" applyBorder="1"/>
    <xf numFmtId="0" fontId="10" fillId="4" borderId="17" xfId="0" applyFont="1" applyFill="1" applyBorder="1" applyAlignment="1">
      <alignment horizontal="center"/>
    </xf>
    <xf numFmtId="2" fontId="1" fillId="4" borderId="16" xfId="0" applyNumberFormat="1" applyFont="1" applyFill="1" applyBorder="1"/>
    <xf numFmtId="2" fontId="0" fillId="4" borderId="0" xfId="0" applyNumberFormat="1" applyFont="1" applyFill="1" applyBorder="1"/>
    <xf numFmtId="0" fontId="1" fillId="4" borderId="17" xfId="0" applyFont="1" applyFill="1" applyBorder="1" applyAlignment="1">
      <alignment horizontal="center"/>
    </xf>
    <xf numFmtId="2" fontId="10" fillId="4" borderId="18" xfId="0" applyNumberFormat="1" applyFont="1" applyFill="1" applyBorder="1"/>
    <xf numFmtId="0" fontId="10" fillId="4" borderId="20" xfId="0" applyFont="1" applyFill="1" applyBorder="1" applyAlignment="1">
      <alignment horizontal="center"/>
    </xf>
    <xf numFmtId="2" fontId="10" fillId="4" borderId="0" xfId="0" applyNumberFormat="1" applyFont="1" applyFill="1" applyBorder="1"/>
    <xf numFmtId="2" fontId="1" fillId="4" borderId="0" xfId="0" applyNumberFormat="1" applyFont="1" applyFill="1" applyBorder="1"/>
    <xf numFmtId="2" fontId="10" fillId="4" borderId="19" xfId="0" applyNumberFormat="1" applyFont="1" applyFill="1" applyBorder="1"/>
    <xf numFmtId="0" fontId="64" fillId="4" borderId="15" xfId="0" applyFont="1" applyFill="1" applyBorder="1"/>
    <xf numFmtId="0" fontId="0" fillId="0" borderId="0" xfId="0" applyFont="1" applyFill="1"/>
    <xf numFmtId="0" fontId="41" fillId="0" borderId="0" xfId="0" applyFont="1" applyFill="1" applyBorder="1" applyAlignment="1">
      <alignment horizontal="left"/>
    </xf>
    <xf numFmtId="0" fontId="21" fillId="0" borderId="0" xfId="0" applyFont="1" applyBorder="1"/>
    <xf numFmtId="0" fontId="21" fillId="0" borderId="0" xfId="0" applyFont="1" applyFill="1" applyBorder="1" applyAlignment="1">
      <alignment horizontal="left"/>
    </xf>
    <xf numFmtId="0" fontId="1" fillId="0" borderId="14" xfId="0" applyFont="1" applyBorder="1"/>
    <xf numFmtId="0" fontId="1" fillId="4" borderId="14" xfId="0" applyFont="1" applyFill="1" applyBorder="1"/>
    <xf numFmtId="0" fontId="0" fillId="0" borderId="7" xfId="0" applyBorder="1"/>
    <xf numFmtId="0" fontId="0" fillId="0" borderId="26" xfId="0" applyBorder="1"/>
    <xf numFmtId="0" fontId="10" fillId="0" borderId="15" xfId="0" applyFont="1" applyBorder="1"/>
    <xf numFmtId="0" fontId="3" fillId="0" borderId="16" xfId="0" applyFont="1" applyBorder="1"/>
    <xf numFmtId="0" fontId="0" fillId="0" borderId="8" xfId="0" applyBorder="1"/>
    <xf numFmtId="0" fontId="0" fillId="0" borderId="13" xfId="0" applyFont="1" applyBorder="1"/>
    <xf numFmtId="0" fontId="0" fillId="0" borderId="15" xfId="0" applyBorder="1"/>
    <xf numFmtId="0" fontId="5" fillId="0" borderId="18" xfId="0" applyFont="1" applyBorder="1" applyAlignment="1">
      <alignment horizontal="center"/>
    </xf>
    <xf numFmtId="0" fontId="5" fillId="0" borderId="20" xfId="0" applyFont="1" applyBorder="1" applyAlignment="1">
      <alignment horizontal="center"/>
    </xf>
    <xf numFmtId="0" fontId="31" fillId="0" borderId="0" xfId="0" applyFont="1"/>
    <xf numFmtId="2" fontId="0" fillId="0" borderId="0" xfId="0" applyNumberFormat="1" applyFill="1" applyBorder="1" applyAlignment="1">
      <alignment horizontal="right"/>
    </xf>
    <xf numFmtId="0" fontId="0" fillId="0" borderId="0" xfId="0" applyFont="1" applyFill="1" applyAlignment="1">
      <alignment horizontal="right"/>
    </xf>
    <xf numFmtId="2" fontId="0" fillId="0" borderId="0" xfId="0" applyNumberFormat="1" applyFont="1" applyAlignment="1">
      <alignment horizontal="right"/>
    </xf>
    <xf numFmtId="2" fontId="3" fillId="0" borderId="0" xfId="0" applyNumberFormat="1" applyFont="1" applyFill="1" applyBorder="1" applyAlignment="1">
      <alignment horizontal="right"/>
    </xf>
    <xf numFmtId="0" fontId="47" fillId="0" borderId="0" xfId="0" applyFont="1" applyBorder="1" applyAlignment="1">
      <alignment horizontal="left"/>
    </xf>
    <xf numFmtId="0" fontId="0" fillId="0" borderId="18" xfId="0" applyBorder="1"/>
    <xf numFmtId="0" fontId="0" fillId="0" borderId="20" xfId="0" applyBorder="1"/>
    <xf numFmtId="165" fontId="10" fillId="4" borderId="13" xfId="0" applyNumberFormat="1" applyFont="1" applyFill="1" applyBorder="1"/>
    <xf numFmtId="0" fontId="0" fillId="4" borderId="14" xfId="0" applyFill="1" applyBorder="1"/>
    <xf numFmtId="0" fontId="0" fillId="4" borderId="0" xfId="0" applyFill="1" applyBorder="1"/>
    <xf numFmtId="0" fontId="0" fillId="4" borderId="19" xfId="0" applyFill="1" applyBorder="1"/>
    <xf numFmtId="0" fontId="69" fillId="0" borderId="20" xfId="0" applyFont="1" applyBorder="1" applyAlignment="1">
      <alignment horizontal="center"/>
    </xf>
    <xf numFmtId="0" fontId="3" fillId="4" borderId="16" xfId="0" applyFont="1" applyFill="1" applyBorder="1"/>
    <xf numFmtId="0" fontId="3" fillId="4" borderId="17" xfId="0" applyFont="1" applyFill="1" applyBorder="1"/>
    <xf numFmtId="0" fontId="10" fillId="4" borderId="13" xfId="0" applyFont="1" applyFill="1" applyBorder="1"/>
    <xf numFmtId="0" fontId="17" fillId="0" borderId="16" xfId="0" applyFont="1" applyBorder="1"/>
    <xf numFmtId="0" fontId="17" fillId="0" borderId="17" xfId="0" applyFont="1" applyBorder="1"/>
    <xf numFmtId="0" fontId="69" fillId="0" borderId="15" xfId="0" applyFont="1" applyBorder="1" applyAlignment="1">
      <alignment horizontal="center"/>
    </xf>
    <xf numFmtId="0" fontId="61" fillId="0" borderId="14" xfId="0" applyFont="1" applyBorder="1" applyAlignment="1">
      <alignment horizontal="center"/>
    </xf>
    <xf numFmtId="0" fontId="61" fillId="0" borderId="15" xfId="0" applyFont="1" applyBorder="1" applyAlignment="1">
      <alignment horizontal="center"/>
    </xf>
    <xf numFmtId="0" fontId="1" fillId="0" borderId="13" xfId="0" applyFont="1" applyBorder="1"/>
    <xf numFmtId="0" fontId="0" fillId="0" borderId="18" xfId="0" applyBorder="1" applyAlignment="1">
      <alignment horizontal="left"/>
    </xf>
    <xf numFmtId="0" fontId="69" fillId="0" borderId="23" xfId="0" applyFont="1" applyBorder="1" applyAlignment="1">
      <alignment horizontal="center"/>
    </xf>
    <xf numFmtId="0" fontId="69" fillId="0" borderId="13" xfId="0" applyFont="1" applyBorder="1" applyAlignment="1">
      <alignment horizontal="center"/>
    </xf>
    <xf numFmtId="165" fontId="10" fillId="4" borderId="15" xfId="0" applyNumberFormat="1" applyFont="1" applyFill="1" applyBorder="1"/>
    <xf numFmtId="2" fontId="3" fillId="4" borderId="16" xfId="0" applyNumberFormat="1" applyFont="1" applyFill="1" applyBorder="1"/>
    <xf numFmtId="2" fontId="3" fillId="4" borderId="17" xfId="0" applyNumberFormat="1" applyFont="1" applyFill="1" applyBorder="1"/>
    <xf numFmtId="0" fontId="5" fillId="0" borderId="16" xfId="0" applyFont="1" applyBorder="1" applyAlignment="1">
      <alignment horizontal="center"/>
    </xf>
    <xf numFmtId="0" fontId="5" fillId="0" borderId="17" xfId="0" applyFont="1" applyBorder="1" applyAlignment="1">
      <alignment horizontal="center"/>
    </xf>
    <xf numFmtId="165" fontId="3" fillId="0" borderId="16" xfId="0" applyNumberFormat="1" applyFont="1" applyBorder="1"/>
    <xf numFmtId="165" fontId="3" fillId="0" borderId="17" xfId="0" applyNumberFormat="1" applyFont="1" applyBorder="1"/>
    <xf numFmtId="164" fontId="3" fillId="0" borderId="16" xfId="0" applyNumberFormat="1" applyFont="1" applyBorder="1"/>
    <xf numFmtId="164" fontId="3" fillId="0" borderId="17" xfId="0" applyNumberFormat="1" applyFont="1" applyBorder="1"/>
    <xf numFmtId="2" fontId="3" fillId="0" borderId="13" xfId="0" applyNumberFormat="1" applyFont="1" applyBorder="1"/>
    <xf numFmtId="2" fontId="3" fillId="0" borderId="15" xfId="0" applyNumberFormat="1" applyFont="1" applyBorder="1"/>
    <xf numFmtId="0" fontId="3" fillId="0" borderId="18" xfId="0" applyFont="1" applyBorder="1"/>
    <xf numFmtId="0" fontId="3" fillId="0" borderId="20" xfId="0" applyFont="1" applyBorder="1"/>
    <xf numFmtId="2" fontId="3" fillId="0" borderId="20" xfId="0" applyNumberFormat="1" applyFont="1" applyBorder="1"/>
    <xf numFmtId="0" fontId="3" fillId="0" borderId="13" xfId="0" applyFont="1" applyBorder="1" applyAlignment="1">
      <alignment horizontal="left"/>
    </xf>
    <xf numFmtId="165" fontId="0" fillId="0" borderId="16" xfId="0" applyNumberFormat="1" applyBorder="1"/>
    <xf numFmtId="165" fontId="3" fillId="0" borderId="18" xfId="0" applyNumberFormat="1" applyFont="1" applyBorder="1"/>
    <xf numFmtId="165" fontId="3" fillId="0" borderId="20" xfId="0" applyNumberFormat="1" applyFont="1" applyBorder="1"/>
    <xf numFmtId="0" fontId="3" fillId="4" borderId="18" xfId="0" applyFont="1" applyFill="1" applyBorder="1"/>
    <xf numFmtId="0" fontId="3" fillId="4" borderId="20" xfId="0" applyFont="1" applyFill="1" applyBorder="1"/>
    <xf numFmtId="0" fontId="3" fillId="0" borderId="13" xfId="0" applyFont="1" applyBorder="1"/>
    <xf numFmtId="0" fontId="3" fillId="0" borderId="15" xfId="0" applyFont="1" applyBorder="1"/>
    <xf numFmtId="2" fontId="0" fillId="4" borderId="0" xfId="0" applyNumberFormat="1" applyFill="1" applyBorder="1"/>
    <xf numFmtId="0" fontId="3" fillId="0" borderId="14" xfId="0" applyFont="1" applyBorder="1"/>
    <xf numFmtId="2" fontId="3" fillId="0" borderId="19" xfId="0" applyNumberFormat="1" applyFont="1" applyBorder="1"/>
    <xf numFmtId="1" fontId="1" fillId="4" borderId="0" xfId="0" applyNumberFormat="1" applyFont="1" applyFill="1" applyBorder="1"/>
    <xf numFmtId="2" fontId="1" fillId="4" borderId="18" xfId="0" applyNumberFormat="1" applyFont="1" applyFill="1" applyBorder="1"/>
    <xf numFmtId="164" fontId="0" fillId="4" borderId="19" xfId="0" applyNumberFormat="1" applyFill="1" applyBorder="1"/>
    <xf numFmtId="164" fontId="3" fillId="4" borderId="19" xfId="0" applyNumberFormat="1" applyFont="1" applyFill="1" applyBorder="1"/>
    <xf numFmtId="1" fontId="1" fillId="4" borderId="19" xfId="0" applyNumberFormat="1" applyFont="1" applyFill="1" applyBorder="1"/>
    <xf numFmtId="165" fontId="1" fillId="4" borderId="16" xfId="0" applyNumberFormat="1" applyFont="1" applyFill="1" applyBorder="1"/>
    <xf numFmtId="165" fontId="1" fillId="4" borderId="18" xfId="0" applyNumberFormat="1" applyFont="1" applyFill="1" applyBorder="1"/>
    <xf numFmtId="2" fontId="0" fillId="4" borderId="19" xfId="0" applyNumberFormat="1" applyFill="1" applyBorder="1"/>
    <xf numFmtId="0" fontId="8" fillId="0" borderId="19" xfId="0" applyFont="1" applyBorder="1"/>
    <xf numFmtId="0" fontId="62" fillId="5" borderId="0" xfId="0" applyFont="1" applyFill="1"/>
    <xf numFmtId="0" fontId="3" fillId="5" borderId="0" xfId="0" applyFont="1" applyFill="1"/>
    <xf numFmtId="165" fontId="3" fillId="0" borderId="0" xfId="0" applyNumberFormat="1" applyFont="1" applyBorder="1"/>
    <xf numFmtId="165" fontId="3" fillId="0" borderId="19" xfId="0" applyNumberFormat="1" applyFont="1" applyBorder="1"/>
    <xf numFmtId="165" fontId="8" fillId="0" borderId="0" xfId="0" applyNumberFormat="1" applyFont="1" applyBorder="1"/>
    <xf numFmtId="165" fontId="8" fillId="0" borderId="19" xfId="0" applyNumberFormat="1" applyFont="1" applyBorder="1"/>
    <xf numFmtId="164" fontId="3" fillId="0" borderId="0" xfId="0" applyNumberFormat="1" applyFont="1" applyBorder="1"/>
    <xf numFmtId="164" fontId="3" fillId="0" borderId="19" xfId="0" applyNumberFormat="1" applyFont="1" applyBorder="1"/>
    <xf numFmtId="164" fontId="3" fillId="0" borderId="20" xfId="0" applyNumberFormat="1" applyFont="1" applyBorder="1"/>
    <xf numFmtId="0" fontId="0" fillId="6" borderId="14" xfId="0" applyFill="1" applyBorder="1"/>
    <xf numFmtId="2" fontId="10" fillId="6" borderId="15" xfId="0" applyNumberFormat="1" applyFont="1" applyFill="1" applyBorder="1"/>
    <xf numFmtId="0" fontId="0" fillId="6" borderId="0" xfId="0" applyFill="1" applyBorder="1"/>
    <xf numFmtId="164" fontId="3" fillId="6" borderId="17" xfId="0" applyNumberFormat="1" applyFont="1" applyFill="1" applyBorder="1"/>
    <xf numFmtId="0" fontId="64" fillId="4" borderId="16" xfId="0" applyFont="1" applyFill="1" applyBorder="1"/>
    <xf numFmtId="0" fontId="3" fillId="6" borderId="17" xfId="0" applyFont="1" applyFill="1" applyBorder="1"/>
    <xf numFmtId="0" fontId="0" fillId="6" borderId="19" xfId="0" applyFill="1" applyBorder="1"/>
    <xf numFmtId="0" fontId="0" fillId="6" borderId="20" xfId="0" applyFill="1" applyBorder="1"/>
    <xf numFmtId="0" fontId="10" fillId="0" borderId="17" xfId="0" applyFont="1" applyBorder="1"/>
    <xf numFmtId="2" fontId="10" fillId="6" borderId="13" xfId="0" applyNumberFormat="1" applyFont="1" applyFill="1" applyBorder="1"/>
    <xf numFmtId="164" fontId="3" fillId="6" borderId="16" xfId="0" applyNumberFormat="1" applyFont="1" applyFill="1" applyBorder="1"/>
    <xf numFmtId="0" fontId="3" fillId="6" borderId="16" xfId="0" applyFont="1" applyFill="1" applyBorder="1"/>
    <xf numFmtId="0" fontId="3" fillId="6" borderId="18" xfId="0" applyFont="1" applyFill="1" applyBorder="1"/>
    <xf numFmtId="0" fontId="3" fillId="6" borderId="20" xfId="0" applyFont="1" applyFill="1" applyBorder="1"/>
    <xf numFmtId="0" fontId="0" fillId="6" borderId="18" xfId="0" applyFill="1" applyBorder="1"/>
    <xf numFmtId="0" fontId="2" fillId="0" borderId="0" xfId="0" applyFont="1" applyFill="1"/>
    <xf numFmtId="0" fontId="5" fillId="0" borderId="0" xfId="0" applyFont="1" applyFill="1" applyAlignment="1">
      <alignment horizontal="center"/>
    </xf>
    <xf numFmtId="164" fontId="3" fillId="0" borderId="13" xfId="0" applyNumberFormat="1" applyFont="1" applyBorder="1"/>
    <xf numFmtId="164" fontId="3" fillId="0" borderId="15" xfId="0" applyNumberFormat="1" applyFont="1" applyBorder="1"/>
    <xf numFmtId="0" fontId="32" fillId="0" borderId="13" xfId="0" applyFont="1" applyBorder="1" applyAlignment="1">
      <alignment horizontal="center"/>
    </xf>
    <xf numFmtId="0" fontId="32" fillId="0" borderId="15" xfId="0" applyFont="1" applyBorder="1" applyAlignment="1">
      <alignment horizontal="center"/>
    </xf>
    <xf numFmtId="0" fontId="69" fillId="0" borderId="14" xfId="0" applyFont="1" applyBorder="1" applyAlignment="1">
      <alignment horizontal="center"/>
    </xf>
    <xf numFmtId="0" fontId="69" fillId="0" borderId="14" xfId="0" applyFont="1" applyBorder="1" applyAlignment="1">
      <alignment horizontal="right"/>
    </xf>
    <xf numFmtId="0" fontId="33" fillId="0" borderId="14" xfId="0" applyFont="1" applyBorder="1"/>
    <xf numFmtId="1" fontId="10" fillId="4" borderId="18" xfId="0" applyNumberFormat="1" applyFont="1" applyFill="1" applyBorder="1"/>
    <xf numFmtId="1" fontId="10" fillId="4" borderId="20" xfId="0" applyNumberFormat="1" applyFont="1" applyFill="1" applyBorder="1"/>
    <xf numFmtId="0" fontId="69" fillId="0" borderId="0" xfId="0" applyFont="1" applyAlignment="1">
      <alignment horizontal="center"/>
    </xf>
    <xf numFmtId="165" fontId="1" fillId="4" borderId="14" xfId="0" applyNumberFormat="1" applyFont="1" applyFill="1" applyBorder="1"/>
    <xf numFmtId="164" fontId="17" fillId="4" borderId="16" xfId="0" applyNumberFormat="1" applyFont="1" applyFill="1" applyBorder="1"/>
    <xf numFmtId="164" fontId="17" fillId="4" borderId="17" xfId="0" applyNumberFormat="1" applyFont="1" applyFill="1" applyBorder="1"/>
    <xf numFmtId="2" fontId="10" fillId="0" borderId="0" xfId="0" applyNumberFormat="1" applyFont="1"/>
    <xf numFmtId="165" fontId="10" fillId="0" borderId="0" xfId="0" applyNumberFormat="1" applyFont="1"/>
    <xf numFmtId="0" fontId="69" fillId="0" borderId="1" xfId="0" applyFont="1" applyBorder="1" applyAlignment="1">
      <alignment horizontal="center"/>
    </xf>
    <xf numFmtId="165" fontId="1" fillId="0" borderId="0" xfId="0" applyNumberFormat="1" applyFont="1" applyFill="1" applyBorder="1"/>
    <xf numFmtId="2" fontId="3" fillId="0" borderId="0" xfId="0" applyNumberFormat="1" applyFont="1" applyFill="1" applyBorder="1"/>
    <xf numFmtId="1" fontId="10" fillId="4" borderId="13" xfId="0" applyNumberFormat="1" applyFont="1" applyFill="1" applyBorder="1"/>
    <xf numFmtId="1" fontId="10" fillId="4" borderId="15" xfId="0" applyNumberFormat="1" applyFont="1" applyFill="1" applyBorder="1"/>
    <xf numFmtId="0" fontId="17" fillId="0" borderId="20" xfId="0" applyFont="1" applyBorder="1"/>
    <xf numFmtId="1" fontId="17" fillId="0" borderId="16" xfId="0" applyNumberFormat="1" applyFont="1" applyBorder="1"/>
    <xf numFmtId="1" fontId="17" fillId="0" borderId="17" xfId="0" applyNumberFormat="1" applyFont="1" applyBorder="1"/>
    <xf numFmtId="0" fontId="17" fillId="0" borderId="0" xfId="0" applyFont="1" applyBorder="1"/>
    <xf numFmtId="0" fontId="17" fillId="0" borderId="19" xfId="0" applyFont="1" applyBorder="1"/>
    <xf numFmtId="164" fontId="0" fillId="0" borderId="0" xfId="0" applyNumberFormat="1" applyFill="1" applyBorder="1"/>
    <xf numFmtId="1" fontId="1" fillId="0" borderId="0" xfId="0" applyNumberFormat="1" applyFont="1" applyFill="1" applyBorder="1"/>
    <xf numFmtId="2" fontId="1" fillId="0" borderId="0" xfId="0" applyNumberFormat="1" applyFont="1" applyFill="1" applyBorder="1"/>
    <xf numFmtId="0" fontId="3" fillId="0" borderId="13" xfId="0" applyFont="1" applyBorder="1" applyAlignment="1">
      <alignment horizontal="center"/>
    </xf>
    <xf numFmtId="0" fontId="5" fillId="0" borderId="16" xfId="0" applyFont="1" applyBorder="1"/>
    <xf numFmtId="0" fontId="5" fillId="0" borderId="18" xfId="0" applyFont="1" applyBorder="1"/>
    <xf numFmtId="2" fontId="0" fillId="0" borderId="19" xfId="0" applyNumberFormat="1" applyBorder="1"/>
    <xf numFmtId="1" fontId="3" fillId="0" borderId="16" xfId="0" applyNumberFormat="1" applyFont="1" applyBorder="1"/>
    <xf numFmtId="1" fontId="3" fillId="0" borderId="17" xfId="0" applyNumberFormat="1" applyFont="1" applyBorder="1"/>
    <xf numFmtId="1" fontId="3" fillId="0" borderId="18" xfId="0" applyNumberFormat="1" applyFont="1" applyBorder="1"/>
    <xf numFmtId="1" fontId="3" fillId="0" borderId="20" xfId="0" applyNumberFormat="1" applyFont="1" applyBorder="1"/>
    <xf numFmtId="0" fontId="34" fillId="0" borderId="18" xfId="0" applyFont="1" applyFill="1" applyBorder="1"/>
    <xf numFmtId="0" fontId="69" fillId="0" borderId="18" xfId="0" applyFont="1" applyBorder="1" applyAlignment="1">
      <alignment horizontal="center"/>
    </xf>
    <xf numFmtId="0" fontId="69" fillId="0" borderId="16" xfId="0" applyFont="1" applyBorder="1" applyAlignment="1">
      <alignment horizontal="center"/>
    </xf>
    <xf numFmtId="0" fontId="3" fillId="4" borderId="0" xfId="0" applyFont="1" applyFill="1" applyBorder="1"/>
    <xf numFmtId="165" fontId="3" fillId="4" borderId="16" xfId="0" applyNumberFormat="1" applyFont="1" applyFill="1" applyBorder="1"/>
    <xf numFmtId="165" fontId="3" fillId="4" borderId="17" xfId="0" applyNumberFormat="1" applyFont="1" applyFill="1" applyBorder="1"/>
    <xf numFmtId="164" fontId="10" fillId="4" borderId="15" xfId="0" applyNumberFormat="1" applyFont="1" applyFill="1" applyBorder="1"/>
    <xf numFmtId="0" fontId="74" fillId="0" borderId="0" xfId="0" applyFont="1" applyAlignment="1">
      <alignment horizontal="center"/>
    </xf>
    <xf numFmtId="0" fontId="15" fillId="0" borderId="0" xfId="0" applyFont="1" applyAlignment="1">
      <alignment horizontal="left"/>
    </xf>
    <xf numFmtId="0" fontId="25" fillId="0" borderId="16" xfId="0" applyFont="1" applyBorder="1" applyAlignment="1">
      <alignment horizontal="center"/>
    </xf>
    <xf numFmtId="0" fontId="74" fillId="0" borderId="17" xfId="0" applyFont="1" applyBorder="1" applyAlignment="1">
      <alignment horizontal="center"/>
    </xf>
    <xf numFmtId="0" fontId="25" fillId="0" borderId="18" xfId="0" applyFont="1" applyBorder="1" applyAlignment="1">
      <alignment horizontal="center"/>
    </xf>
    <xf numFmtId="0" fontId="74" fillId="0" borderId="20" xfId="0" applyFont="1" applyBorder="1" applyAlignment="1">
      <alignment horizontal="center"/>
    </xf>
    <xf numFmtId="0" fontId="1" fillId="0" borderId="15" xfId="0" applyFont="1" applyBorder="1"/>
    <xf numFmtId="2" fontId="24" fillId="0" borderId="16" xfId="0" applyNumberFormat="1" applyFont="1" applyBorder="1"/>
    <xf numFmtId="2" fontId="24" fillId="0" borderId="17" xfId="0" applyNumberFormat="1" applyFont="1" applyBorder="1"/>
    <xf numFmtId="2" fontId="24" fillId="0" borderId="18" xfId="0" applyNumberFormat="1" applyFont="1" applyBorder="1"/>
    <xf numFmtId="2" fontId="24" fillId="0" borderId="20" xfId="0" applyNumberFormat="1" applyFont="1" applyBorder="1"/>
    <xf numFmtId="0" fontId="21" fillId="0" borderId="13" xfId="0" applyFont="1" applyBorder="1"/>
    <xf numFmtId="0" fontId="21" fillId="0" borderId="15" xfId="0" applyFont="1" applyBorder="1"/>
    <xf numFmtId="0" fontId="24" fillId="0" borderId="16" xfId="0" applyFont="1" applyBorder="1"/>
    <xf numFmtId="0" fontId="24" fillId="0" borderId="17" xfId="0" applyFont="1" applyBorder="1"/>
    <xf numFmtId="0" fontId="24" fillId="0" borderId="18" xfId="0" applyFont="1" applyBorder="1"/>
    <xf numFmtId="0" fontId="24" fillId="0" borderId="20" xfId="0" applyFont="1" applyBorder="1"/>
    <xf numFmtId="0" fontId="21" fillId="0" borderId="13" xfId="0" applyFont="1" applyBorder="1" applyAlignment="1">
      <alignment horizontal="left"/>
    </xf>
    <xf numFmtId="0" fontId="21" fillId="0" borderId="15" xfId="0" applyFont="1" applyBorder="1" applyAlignment="1">
      <alignment horizontal="center"/>
    </xf>
    <xf numFmtId="0" fontId="10" fillId="4" borderId="14" xfId="0" applyFont="1" applyFill="1" applyBorder="1"/>
    <xf numFmtId="0" fontId="1" fillId="0" borderId="7" xfId="0" applyFont="1" applyBorder="1"/>
    <xf numFmtId="0" fontId="0" fillId="0" borderId="26" xfId="0" applyFont="1" applyBorder="1"/>
    <xf numFmtId="0" fontId="27" fillId="0" borderId="15" xfId="0" applyFont="1" applyBorder="1"/>
    <xf numFmtId="0" fontId="0" fillId="0" borderId="8" xfId="0" applyFont="1" applyBorder="1"/>
    <xf numFmtId="0" fontId="0" fillId="0" borderId="15" xfId="0" applyFont="1" applyBorder="1"/>
    <xf numFmtId="0" fontId="64" fillId="0" borderId="0" xfId="0" applyFont="1" applyFill="1" applyBorder="1"/>
    <xf numFmtId="0" fontId="3" fillId="0" borderId="0" xfId="0" applyFont="1" applyFill="1" applyBorder="1"/>
    <xf numFmtId="0" fontId="10" fillId="4" borderId="23" xfId="0" applyFont="1" applyFill="1" applyBorder="1" applyAlignment="1">
      <alignment horizontal="left"/>
    </xf>
    <xf numFmtId="0" fontId="10" fillId="4" borderId="24" xfId="0" applyFont="1" applyFill="1" applyBorder="1" applyAlignment="1">
      <alignment horizontal="left"/>
    </xf>
    <xf numFmtId="0" fontId="64" fillId="4" borderId="25" xfId="0" applyFont="1" applyFill="1" applyBorder="1"/>
    <xf numFmtId="0" fontId="0" fillId="0" borderId="16" xfId="0" applyFont="1" applyBorder="1"/>
    <xf numFmtId="0" fontId="27" fillId="0" borderId="17" xfId="0" applyFont="1" applyBorder="1"/>
    <xf numFmtId="0" fontId="0" fillId="0" borderId="17" xfId="0" applyFont="1" applyBorder="1"/>
    <xf numFmtId="0" fontId="0" fillId="0" borderId="27" xfId="0" applyFont="1" applyBorder="1"/>
    <xf numFmtId="0" fontId="0" fillId="0" borderId="28" xfId="0" applyFont="1" applyBorder="1"/>
    <xf numFmtId="0" fontId="27" fillId="0" borderId="28" xfId="0" applyFont="1" applyBorder="1"/>
    <xf numFmtId="165" fontId="3" fillId="4" borderId="0" xfId="0" applyNumberFormat="1" applyFont="1" applyFill="1" applyBorder="1"/>
    <xf numFmtId="0" fontId="17" fillId="0" borderId="0" xfId="0" applyFont="1" applyAlignment="1">
      <alignment horizontal="left"/>
    </xf>
    <xf numFmtId="2" fontId="17" fillId="4" borderId="16" xfId="0" applyNumberFormat="1" applyFont="1" applyFill="1" applyBorder="1"/>
    <xf numFmtId="2" fontId="17" fillId="4" borderId="17" xfId="0" applyNumberFormat="1" applyFont="1" applyFill="1" applyBorder="1"/>
    <xf numFmtId="0" fontId="3" fillId="0" borderId="0" xfId="0" applyFont="1" applyFill="1" applyBorder="1" applyAlignment="1">
      <alignment horizontal="left"/>
    </xf>
    <xf numFmtId="0" fontId="36" fillId="4" borderId="1" xfId="0" applyFont="1" applyFill="1" applyBorder="1" applyAlignment="1">
      <alignment horizontal="left"/>
    </xf>
    <xf numFmtId="0" fontId="3" fillId="4" borderId="1" xfId="0" applyFont="1" applyFill="1" applyBorder="1"/>
    <xf numFmtId="0" fontId="3" fillId="4" borderId="3" xfId="0" applyFont="1" applyFill="1" applyBorder="1"/>
    <xf numFmtId="0" fontId="3" fillId="4" borderId="2" xfId="0" applyFont="1" applyFill="1" applyBorder="1"/>
  </cellXfs>
  <cellStyles count="1">
    <cellStyle name="Standard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calcChain" Target="calcChain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styles" Target="styles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tiff"/><Relationship Id="rId2" Type="http://schemas.openxmlformats.org/officeDocument/2006/relationships/image" Target="../media/image2.tiff"/><Relationship Id="rId1" Type="http://schemas.openxmlformats.org/officeDocument/2006/relationships/image" Target="../media/image1.tiff"/><Relationship Id="rId4" Type="http://schemas.openxmlformats.org/officeDocument/2006/relationships/image" Target="../media/image4.tiff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tiff"/><Relationship Id="rId1" Type="http://schemas.openxmlformats.org/officeDocument/2006/relationships/image" Target="../media/image5.tiff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tiff"/><Relationship Id="rId1" Type="http://schemas.openxmlformats.org/officeDocument/2006/relationships/image" Target="../media/image7.tiff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tiff"/><Relationship Id="rId1" Type="http://schemas.openxmlformats.org/officeDocument/2006/relationships/image" Target="../media/image9.tiff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tiff"/><Relationship Id="rId2" Type="http://schemas.openxmlformats.org/officeDocument/2006/relationships/image" Target="../media/image1.tiff"/><Relationship Id="rId1" Type="http://schemas.openxmlformats.org/officeDocument/2006/relationships/image" Target="../media/image2.tiff"/><Relationship Id="rId4" Type="http://schemas.openxmlformats.org/officeDocument/2006/relationships/image" Target="../media/image11.tiff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tiff"/><Relationship Id="rId2" Type="http://schemas.openxmlformats.org/officeDocument/2006/relationships/image" Target="../media/image13.tiff"/><Relationship Id="rId1" Type="http://schemas.openxmlformats.org/officeDocument/2006/relationships/image" Target="../media/image12.tiff"/><Relationship Id="rId6" Type="http://schemas.openxmlformats.org/officeDocument/2006/relationships/image" Target="../media/image17.tiff"/><Relationship Id="rId5" Type="http://schemas.openxmlformats.org/officeDocument/2006/relationships/image" Target="../media/image16.tiff"/><Relationship Id="rId4" Type="http://schemas.openxmlformats.org/officeDocument/2006/relationships/image" Target="../media/image15.tiff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.tiff"/><Relationship Id="rId2" Type="http://schemas.openxmlformats.org/officeDocument/2006/relationships/image" Target="../media/image19.tiff"/><Relationship Id="rId1" Type="http://schemas.openxmlformats.org/officeDocument/2006/relationships/image" Target="../media/image18.tiff"/><Relationship Id="rId5" Type="http://schemas.openxmlformats.org/officeDocument/2006/relationships/image" Target="../media/image22.tiff"/><Relationship Id="rId4" Type="http://schemas.openxmlformats.org/officeDocument/2006/relationships/image" Target="../media/image21.tiff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tiff"/><Relationship Id="rId1" Type="http://schemas.openxmlformats.org/officeDocument/2006/relationships/image" Target="../media/image23.tiff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tiff"/><Relationship Id="rId1" Type="http://schemas.openxmlformats.org/officeDocument/2006/relationships/image" Target="../media/image25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png"/><Relationship Id="rId2" Type="http://schemas.openxmlformats.org/officeDocument/2006/relationships/image" Target="../media/image28.png"/><Relationship Id="rId1" Type="http://schemas.openxmlformats.org/officeDocument/2006/relationships/image" Target="../media/image27.tiff"/><Relationship Id="rId4" Type="http://schemas.openxmlformats.org/officeDocument/2006/relationships/image" Target="../media/image30.tiff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3.png"/><Relationship Id="rId2" Type="http://schemas.openxmlformats.org/officeDocument/2006/relationships/image" Target="../media/image32.png"/><Relationship Id="rId1" Type="http://schemas.openxmlformats.org/officeDocument/2006/relationships/image" Target="../media/image31.png"/><Relationship Id="rId4" Type="http://schemas.openxmlformats.org/officeDocument/2006/relationships/image" Target="../media/image3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726440</xdr:colOff>
      <xdr:row>7</xdr:row>
      <xdr:rowOff>60960</xdr:rowOff>
    </xdr:from>
    <xdr:to>
      <xdr:col>15</xdr:col>
      <xdr:colOff>242570</xdr:colOff>
      <xdr:row>12</xdr:row>
      <xdr:rowOff>28621</xdr:rowOff>
    </xdr:to>
    <xdr:grpSp>
      <xdr:nvGrpSpPr>
        <xdr:cNvPr id="63" name="Gruppieren 62"/>
        <xdr:cNvGrpSpPr/>
      </xdr:nvGrpSpPr>
      <xdr:grpSpPr>
        <a:xfrm>
          <a:off x="8326120" y="1391920"/>
          <a:ext cx="4271010" cy="912541"/>
          <a:chOff x="16672560" y="1562100"/>
          <a:chExt cx="4271010" cy="912541"/>
        </a:xfrm>
      </xdr:grpSpPr>
      <xdr:pic>
        <xdr:nvPicPr>
          <xdr:cNvPr id="64" name="Grafik 63"/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7572" t="59584" r="7905" b="27329"/>
          <a:stretch/>
        </xdr:blipFill>
        <xdr:spPr>
          <a:xfrm>
            <a:off x="16672560" y="1562100"/>
            <a:ext cx="3982720" cy="698500"/>
          </a:xfrm>
          <a:prstGeom prst="rect">
            <a:avLst/>
          </a:prstGeom>
        </xdr:spPr>
      </xdr:pic>
      <xdr:grpSp>
        <xdr:nvGrpSpPr>
          <xdr:cNvPr id="65" name="Gruppieren 64"/>
          <xdr:cNvGrpSpPr/>
        </xdr:nvGrpSpPr>
        <xdr:grpSpPr>
          <a:xfrm>
            <a:off x="20368260" y="1587509"/>
            <a:ext cx="575310" cy="887132"/>
            <a:chOff x="17251680" y="2050310"/>
            <a:chExt cx="575310" cy="491987"/>
          </a:xfrm>
        </xdr:grpSpPr>
        <xdr:sp macro="" textlink="">
          <xdr:nvSpPr>
            <xdr:cNvPr id="66" name="Textfeld 65"/>
            <xdr:cNvSpPr txBox="1"/>
          </xdr:nvSpPr>
          <xdr:spPr>
            <a:xfrm>
              <a:off x="17274540" y="2285357"/>
              <a:ext cx="552450" cy="25694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130 kDa</a:t>
              </a:r>
            </a:p>
          </xdr:txBody>
        </xdr:sp>
        <xdr:sp macro="" textlink="">
          <xdr:nvSpPr>
            <xdr:cNvPr id="67" name="Textfeld 66"/>
            <xdr:cNvSpPr txBox="1"/>
          </xdr:nvSpPr>
          <xdr:spPr>
            <a:xfrm>
              <a:off x="17251680" y="2050310"/>
              <a:ext cx="552450" cy="25694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250</a:t>
              </a:r>
              <a:r>
                <a:rPr lang="de-DE" sz="800" baseline="0"/>
                <a:t> </a:t>
              </a:r>
              <a:r>
                <a:rPr lang="de-DE" sz="800"/>
                <a:t>kDa</a:t>
              </a:r>
            </a:p>
          </xdr:txBody>
        </xdr:sp>
      </xdr:grpSp>
    </xdr:grpSp>
    <xdr:clientData/>
  </xdr:twoCellAnchor>
  <xdr:twoCellAnchor>
    <xdr:from>
      <xdr:col>9</xdr:col>
      <xdr:colOff>224790</xdr:colOff>
      <xdr:row>9</xdr:row>
      <xdr:rowOff>129838</xdr:rowOff>
    </xdr:from>
    <xdr:to>
      <xdr:col>10</xdr:col>
      <xdr:colOff>237326</xdr:colOff>
      <xdr:row>9</xdr:row>
      <xdr:rowOff>129838</xdr:rowOff>
    </xdr:to>
    <xdr:cxnSp macro="">
      <xdr:nvCxnSpPr>
        <xdr:cNvPr id="13" name="Gerade Verbindung mit Pfeil 12"/>
        <xdr:cNvCxnSpPr/>
      </xdr:nvCxnSpPr>
      <xdr:spPr>
        <a:xfrm>
          <a:off x="7829550" y="2057698"/>
          <a:ext cx="805016" cy="0"/>
        </a:xfrm>
        <a:prstGeom prst="straightConnector1">
          <a:avLst/>
        </a:prstGeom>
        <a:ln w="19050">
          <a:solidFill>
            <a:sysClr val="windowText" lastClr="00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670560</xdr:colOff>
      <xdr:row>11</xdr:row>
      <xdr:rowOff>93548</xdr:rowOff>
    </xdr:from>
    <xdr:to>
      <xdr:col>14</xdr:col>
      <xdr:colOff>745490</xdr:colOff>
      <xdr:row>29</xdr:row>
      <xdr:rowOff>81260</xdr:rowOff>
    </xdr:to>
    <xdr:grpSp>
      <xdr:nvGrpSpPr>
        <xdr:cNvPr id="53" name="Gruppieren 52"/>
        <xdr:cNvGrpSpPr/>
      </xdr:nvGrpSpPr>
      <xdr:grpSpPr>
        <a:xfrm>
          <a:off x="8270240" y="2186508"/>
          <a:ext cx="4037330" cy="3299872"/>
          <a:chOff x="16631920" y="2326208"/>
          <a:chExt cx="4037330" cy="3294792"/>
        </a:xfrm>
      </xdr:grpSpPr>
      <xdr:pic>
        <xdr:nvPicPr>
          <xdr:cNvPr id="54" name="Grafik 53"/>
          <xdr:cNvPicPr>
            <a:picLocks noChangeAspect="1"/>
          </xdr:cNvPicPr>
        </xdr:nvPicPr>
        <xdr:blipFill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7166" t="25903" r="8451" b="13127"/>
          <a:stretch/>
        </xdr:blipFill>
        <xdr:spPr>
          <a:xfrm>
            <a:off x="16631920" y="2326208"/>
            <a:ext cx="4013200" cy="3286992"/>
          </a:xfrm>
          <a:prstGeom prst="rect">
            <a:avLst/>
          </a:prstGeom>
        </xdr:spPr>
      </xdr:pic>
      <xdr:grpSp>
        <xdr:nvGrpSpPr>
          <xdr:cNvPr id="55" name="Gruppieren 54"/>
          <xdr:cNvGrpSpPr/>
        </xdr:nvGrpSpPr>
        <xdr:grpSpPr>
          <a:xfrm>
            <a:off x="20116800" y="2910847"/>
            <a:ext cx="552450" cy="2710153"/>
            <a:chOff x="17274540" y="1843240"/>
            <a:chExt cx="552450" cy="2727484"/>
          </a:xfrm>
        </xdr:grpSpPr>
        <xdr:sp macro="" textlink="">
          <xdr:nvSpPr>
            <xdr:cNvPr id="56" name="Textfeld 55"/>
            <xdr:cNvSpPr txBox="1"/>
          </xdr:nvSpPr>
          <xdr:spPr>
            <a:xfrm>
              <a:off x="17274540" y="2285357"/>
              <a:ext cx="552450" cy="25694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130 kDa</a:t>
              </a:r>
            </a:p>
          </xdr:txBody>
        </xdr:sp>
        <xdr:sp macro="" textlink="">
          <xdr:nvSpPr>
            <xdr:cNvPr id="57" name="Textfeld 56"/>
            <xdr:cNvSpPr txBox="1"/>
          </xdr:nvSpPr>
          <xdr:spPr>
            <a:xfrm>
              <a:off x="17274540" y="1843240"/>
              <a:ext cx="552450" cy="25694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250</a:t>
              </a:r>
              <a:r>
                <a:rPr lang="de-DE" sz="800" baseline="0"/>
                <a:t> </a:t>
              </a:r>
              <a:r>
                <a:rPr lang="de-DE" sz="800"/>
                <a:t>kDa</a:t>
              </a:r>
            </a:p>
          </xdr:txBody>
        </xdr:sp>
        <xdr:sp macro="" textlink="">
          <xdr:nvSpPr>
            <xdr:cNvPr id="58" name="Textfeld 57"/>
            <xdr:cNvSpPr txBox="1"/>
          </xdr:nvSpPr>
          <xdr:spPr>
            <a:xfrm>
              <a:off x="17274540" y="2697138"/>
              <a:ext cx="552450" cy="25694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95 kDa</a:t>
              </a:r>
            </a:p>
          </xdr:txBody>
        </xdr:sp>
        <xdr:sp macro="" textlink="">
          <xdr:nvSpPr>
            <xdr:cNvPr id="59" name="Textfeld 58"/>
            <xdr:cNvSpPr txBox="1"/>
          </xdr:nvSpPr>
          <xdr:spPr>
            <a:xfrm>
              <a:off x="17274540" y="3078621"/>
              <a:ext cx="552450" cy="25694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72 kDa</a:t>
              </a:r>
            </a:p>
          </xdr:txBody>
        </xdr:sp>
        <xdr:sp macro="" textlink="">
          <xdr:nvSpPr>
            <xdr:cNvPr id="60" name="Textfeld 59"/>
            <xdr:cNvSpPr txBox="1"/>
          </xdr:nvSpPr>
          <xdr:spPr>
            <a:xfrm>
              <a:off x="17274540" y="3421741"/>
              <a:ext cx="552450" cy="25694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55 kDa</a:t>
              </a:r>
            </a:p>
          </xdr:txBody>
        </xdr:sp>
        <xdr:sp macro="" textlink="">
          <xdr:nvSpPr>
            <xdr:cNvPr id="61" name="Textfeld 60"/>
            <xdr:cNvSpPr txBox="1"/>
          </xdr:nvSpPr>
          <xdr:spPr>
            <a:xfrm>
              <a:off x="17274540" y="4092865"/>
              <a:ext cx="552450" cy="25694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36 kDa</a:t>
              </a:r>
            </a:p>
          </xdr:txBody>
        </xdr:sp>
        <xdr:sp macro="" textlink="">
          <xdr:nvSpPr>
            <xdr:cNvPr id="62" name="Textfeld 61"/>
            <xdr:cNvSpPr txBox="1"/>
          </xdr:nvSpPr>
          <xdr:spPr>
            <a:xfrm>
              <a:off x="17274540" y="4313784"/>
              <a:ext cx="552450" cy="25694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28 kDa</a:t>
              </a:r>
            </a:p>
          </xdr:txBody>
        </xdr:sp>
      </xdr:grpSp>
    </xdr:grpSp>
    <xdr:clientData/>
  </xdr:twoCellAnchor>
  <xdr:twoCellAnchor>
    <xdr:from>
      <xdr:col>20</xdr:col>
      <xdr:colOff>51704</xdr:colOff>
      <xdr:row>13</xdr:row>
      <xdr:rowOff>177368</xdr:rowOff>
    </xdr:from>
    <xdr:to>
      <xdr:col>26</xdr:col>
      <xdr:colOff>14874</xdr:colOff>
      <xdr:row>34</xdr:row>
      <xdr:rowOff>30048</xdr:rowOff>
    </xdr:to>
    <xdr:grpSp>
      <xdr:nvGrpSpPr>
        <xdr:cNvPr id="68" name="Gruppieren 67"/>
        <xdr:cNvGrpSpPr/>
      </xdr:nvGrpSpPr>
      <xdr:grpSpPr>
        <a:xfrm>
          <a:off x="16521064" y="2636088"/>
          <a:ext cx="4718050" cy="3713480"/>
          <a:chOff x="7914640" y="2595880"/>
          <a:chExt cx="4718050" cy="3708400"/>
        </a:xfrm>
      </xdr:grpSpPr>
      <xdr:pic>
        <xdr:nvPicPr>
          <xdr:cNvPr id="69" name="Grafik 68"/>
          <xdr:cNvPicPr>
            <a:picLocks noChangeAspect="1"/>
          </xdr:cNvPicPr>
        </xdr:nvPicPr>
        <xdr:blipFill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9913" t="21796" r="22648" b="19409"/>
          <a:stretch/>
        </xdr:blipFill>
        <xdr:spPr>
          <a:xfrm>
            <a:off x="7914640" y="2595880"/>
            <a:ext cx="4265120" cy="3708400"/>
          </a:xfrm>
          <a:prstGeom prst="rect">
            <a:avLst/>
          </a:prstGeom>
        </xdr:spPr>
      </xdr:pic>
      <xdr:grpSp>
        <xdr:nvGrpSpPr>
          <xdr:cNvPr id="70" name="Gruppieren 69"/>
          <xdr:cNvGrpSpPr/>
        </xdr:nvGrpSpPr>
        <xdr:grpSpPr>
          <a:xfrm>
            <a:off x="12080240" y="3020063"/>
            <a:ext cx="552450" cy="3177513"/>
            <a:chOff x="11998960" y="2834643"/>
            <a:chExt cx="552450" cy="3195293"/>
          </a:xfrm>
        </xdr:grpSpPr>
        <xdr:sp macro="" textlink="">
          <xdr:nvSpPr>
            <xdr:cNvPr id="71" name="Textfeld 70"/>
            <xdr:cNvSpPr txBox="1"/>
          </xdr:nvSpPr>
          <xdr:spPr>
            <a:xfrm>
              <a:off x="11998960" y="3144754"/>
              <a:ext cx="552450" cy="25698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130 kDa</a:t>
              </a:r>
            </a:p>
          </xdr:txBody>
        </xdr:sp>
        <xdr:sp macro="" textlink="">
          <xdr:nvSpPr>
            <xdr:cNvPr id="72" name="Textfeld 71"/>
            <xdr:cNvSpPr txBox="1"/>
          </xdr:nvSpPr>
          <xdr:spPr>
            <a:xfrm>
              <a:off x="11998960" y="2834643"/>
              <a:ext cx="552450" cy="25698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250</a:t>
              </a:r>
              <a:r>
                <a:rPr lang="de-DE" sz="800" baseline="0"/>
                <a:t> </a:t>
              </a:r>
              <a:r>
                <a:rPr lang="de-DE" sz="800"/>
                <a:t>kDa</a:t>
              </a:r>
            </a:p>
          </xdr:txBody>
        </xdr:sp>
        <xdr:sp macro="" textlink="">
          <xdr:nvSpPr>
            <xdr:cNvPr id="73" name="Textfeld 72"/>
            <xdr:cNvSpPr txBox="1"/>
          </xdr:nvSpPr>
          <xdr:spPr>
            <a:xfrm>
              <a:off x="11998960" y="3566762"/>
              <a:ext cx="552450" cy="25698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95 kDa</a:t>
              </a:r>
            </a:p>
          </xdr:txBody>
        </xdr:sp>
        <xdr:sp macro="" textlink="">
          <xdr:nvSpPr>
            <xdr:cNvPr id="74" name="Textfeld 73"/>
            <xdr:cNvSpPr txBox="1"/>
          </xdr:nvSpPr>
          <xdr:spPr>
            <a:xfrm>
              <a:off x="11998960" y="4009268"/>
              <a:ext cx="552450" cy="25698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72 kDa</a:t>
              </a:r>
            </a:p>
          </xdr:txBody>
        </xdr:sp>
        <xdr:sp macro="" textlink="">
          <xdr:nvSpPr>
            <xdr:cNvPr id="75" name="Textfeld 74"/>
            <xdr:cNvSpPr txBox="1"/>
          </xdr:nvSpPr>
          <xdr:spPr>
            <a:xfrm>
              <a:off x="11998960" y="4443884"/>
              <a:ext cx="552450" cy="25698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55 kDa</a:t>
              </a:r>
            </a:p>
          </xdr:txBody>
        </xdr:sp>
        <xdr:sp macro="" textlink="">
          <xdr:nvSpPr>
            <xdr:cNvPr id="76" name="Textfeld 75"/>
            <xdr:cNvSpPr txBox="1"/>
          </xdr:nvSpPr>
          <xdr:spPr>
            <a:xfrm>
              <a:off x="11998960" y="5348798"/>
              <a:ext cx="552450" cy="25698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36 kDa</a:t>
              </a:r>
            </a:p>
          </xdr:txBody>
        </xdr:sp>
        <xdr:sp macro="" textlink="">
          <xdr:nvSpPr>
            <xdr:cNvPr id="77" name="Textfeld 76"/>
            <xdr:cNvSpPr txBox="1"/>
          </xdr:nvSpPr>
          <xdr:spPr>
            <a:xfrm>
              <a:off x="11998960" y="5772954"/>
              <a:ext cx="552450" cy="25698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28 kDa</a:t>
              </a:r>
            </a:p>
          </xdr:txBody>
        </xdr:sp>
      </xdr:grpSp>
    </xdr:grpSp>
    <xdr:clientData/>
  </xdr:twoCellAnchor>
  <xdr:twoCellAnchor>
    <xdr:from>
      <xdr:col>19</xdr:col>
      <xdr:colOff>617220</xdr:colOff>
      <xdr:row>6</xdr:row>
      <xdr:rowOff>40208</xdr:rowOff>
    </xdr:from>
    <xdr:to>
      <xdr:col>26</xdr:col>
      <xdr:colOff>88534</xdr:colOff>
      <xdr:row>13</xdr:row>
      <xdr:rowOff>139945</xdr:rowOff>
    </xdr:to>
    <xdr:grpSp>
      <xdr:nvGrpSpPr>
        <xdr:cNvPr id="78" name="Gruppieren 77"/>
        <xdr:cNvGrpSpPr/>
      </xdr:nvGrpSpPr>
      <xdr:grpSpPr>
        <a:xfrm>
          <a:off x="16294100" y="1157808"/>
          <a:ext cx="5018674" cy="1440857"/>
          <a:chOff x="7474316" y="1247140"/>
          <a:chExt cx="5018674" cy="1440857"/>
        </a:xfrm>
      </xdr:grpSpPr>
      <xdr:pic>
        <xdr:nvPicPr>
          <xdr:cNvPr id="79" name="Grafik 78"/>
          <xdr:cNvPicPr>
            <a:picLocks noChangeAspect="1"/>
          </xdr:cNvPicPr>
        </xdr:nvPicPr>
        <xdr:blipFill rotWithShape="1"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2685" t="55248" r="15432" b="25617"/>
          <a:stretch/>
        </xdr:blipFill>
        <xdr:spPr>
          <a:xfrm>
            <a:off x="7934960" y="1247140"/>
            <a:ext cx="4074160" cy="1254760"/>
          </a:xfrm>
          <a:prstGeom prst="rect">
            <a:avLst/>
          </a:prstGeom>
        </xdr:spPr>
      </xdr:pic>
      <xdr:cxnSp macro="">
        <xdr:nvCxnSpPr>
          <xdr:cNvPr id="80" name="Gerade Verbindung mit Pfeil 79"/>
          <xdr:cNvCxnSpPr/>
        </xdr:nvCxnSpPr>
        <xdr:spPr>
          <a:xfrm>
            <a:off x="7474316" y="2140248"/>
            <a:ext cx="684000" cy="0"/>
          </a:xfrm>
          <a:prstGeom prst="straightConnector1">
            <a:avLst/>
          </a:prstGeom>
          <a:ln w="19050">
            <a:solidFill>
              <a:sysClr val="windowText" lastClr="00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grpSp>
        <xdr:nvGrpSpPr>
          <xdr:cNvPr id="81" name="Gruppieren 80"/>
          <xdr:cNvGrpSpPr/>
        </xdr:nvGrpSpPr>
        <xdr:grpSpPr>
          <a:xfrm>
            <a:off x="11917680" y="1932946"/>
            <a:ext cx="575310" cy="755051"/>
            <a:chOff x="17251680" y="2112206"/>
            <a:chExt cx="575310" cy="430091"/>
          </a:xfrm>
        </xdr:grpSpPr>
        <xdr:sp macro="" textlink="">
          <xdr:nvSpPr>
            <xdr:cNvPr id="82" name="Textfeld 81"/>
            <xdr:cNvSpPr txBox="1"/>
          </xdr:nvSpPr>
          <xdr:spPr>
            <a:xfrm>
              <a:off x="17274540" y="2285357"/>
              <a:ext cx="552450" cy="25694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130 kDa</a:t>
              </a:r>
            </a:p>
          </xdr:txBody>
        </xdr:sp>
        <xdr:sp macro="" textlink="">
          <xdr:nvSpPr>
            <xdr:cNvPr id="83" name="Textfeld 82"/>
            <xdr:cNvSpPr txBox="1"/>
          </xdr:nvSpPr>
          <xdr:spPr>
            <a:xfrm>
              <a:off x="17251680" y="2112206"/>
              <a:ext cx="552450" cy="25694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250</a:t>
              </a:r>
              <a:r>
                <a:rPr lang="de-DE" sz="800" baseline="0"/>
                <a:t> </a:t>
              </a:r>
              <a:r>
                <a:rPr lang="de-DE" sz="800"/>
                <a:t>kDa</a:t>
              </a:r>
            </a:p>
          </xdr:txBody>
        </xdr:sp>
      </xdr:grp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68580</xdr:colOff>
      <xdr:row>5</xdr:row>
      <xdr:rowOff>30480</xdr:rowOff>
    </xdr:from>
    <xdr:to>
      <xdr:col>23</xdr:col>
      <xdr:colOff>434339</xdr:colOff>
      <xdr:row>11</xdr:row>
      <xdr:rowOff>38100</xdr:rowOff>
    </xdr:to>
    <xdr:pic>
      <xdr:nvPicPr>
        <xdr:cNvPr id="3" name="Grafik 2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452" t="12528" r="12418" b="64454"/>
        <a:stretch/>
      </xdr:blipFill>
      <xdr:spPr>
        <a:xfrm>
          <a:off x="14081760" y="975360"/>
          <a:ext cx="4328159" cy="1325880"/>
        </a:xfrm>
        <a:prstGeom prst="rect">
          <a:avLst/>
        </a:prstGeom>
        <a:solidFill>
          <a:schemeClr val="accent2"/>
        </a:solidFill>
      </xdr:spPr>
    </xdr:pic>
    <xdr:clientData/>
  </xdr:twoCellAnchor>
  <xdr:twoCellAnchor editAs="oneCell">
    <xdr:from>
      <xdr:col>18</xdr:col>
      <xdr:colOff>30480</xdr:colOff>
      <xdr:row>11</xdr:row>
      <xdr:rowOff>129540</xdr:rowOff>
    </xdr:from>
    <xdr:to>
      <xdr:col>23</xdr:col>
      <xdr:colOff>541020</xdr:colOff>
      <xdr:row>26</xdr:row>
      <xdr:rowOff>15240</xdr:rowOff>
    </xdr:to>
    <xdr:pic>
      <xdr:nvPicPr>
        <xdr:cNvPr id="5" name="Grafik 4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752" t="28051" r="10603" b="26186"/>
        <a:stretch/>
      </xdr:blipFill>
      <xdr:spPr>
        <a:xfrm>
          <a:off x="14043660" y="2392680"/>
          <a:ext cx="4472940" cy="2636520"/>
        </a:xfrm>
        <a:prstGeom prst="rect">
          <a:avLst/>
        </a:prstGeom>
      </xdr:spPr>
    </xdr:pic>
    <xdr:clientData/>
  </xdr:twoCellAnchor>
  <xdr:twoCellAnchor>
    <xdr:from>
      <xdr:col>17</xdr:col>
      <xdr:colOff>510540</xdr:colOff>
      <xdr:row>7</xdr:row>
      <xdr:rowOff>68580</xdr:rowOff>
    </xdr:from>
    <xdr:to>
      <xdr:col>18</xdr:col>
      <xdr:colOff>365760</xdr:colOff>
      <xdr:row>7</xdr:row>
      <xdr:rowOff>68580</xdr:rowOff>
    </xdr:to>
    <xdr:cxnSp macro="">
      <xdr:nvCxnSpPr>
        <xdr:cNvPr id="7" name="Gerade Verbindung mit Pfeil 6"/>
        <xdr:cNvCxnSpPr/>
      </xdr:nvCxnSpPr>
      <xdr:spPr>
        <a:xfrm>
          <a:off x="13731240" y="1592580"/>
          <a:ext cx="647700" cy="0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23</xdr:col>
      <xdr:colOff>236220</xdr:colOff>
      <xdr:row>11</xdr:row>
      <xdr:rowOff>167640</xdr:rowOff>
    </xdr:from>
    <xdr:to>
      <xdr:col>23</xdr:col>
      <xdr:colOff>788670</xdr:colOff>
      <xdr:row>25</xdr:row>
      <xdr:rowOff>119780</xdr:rowOff>
    </xdr:to>
    <xdr:grpSp>
      <xdr:nvGrpSpPr>
        <xdr:cNvPr id="10" name="Gruppieren 9"/>
        <xdr:cNvGrpSpPr/>
      </xdr:nvGrpSpPr>
      <xdr:grpSpPr>
        <a:xfrm>
          <a:off x="18211800" y="2430780"/>
          <a:ext cx="552450" cy="2520080"/>
          <a:chOff x="17274540" y="2148840"/>
          <a:chExt cx="552450" cy="2520080"/>
        </a:xfrm>
      </xdr:grpSpPr>
      <xdr:sp macro="" textlink="">
        <xdr:nvSpPr>
          <xdr:cNvPr id="11" name="Textfeld 10"/>
          <xdr:cNvSpPr txBox="1"/>
        </xdr:nvSpPr>
        <xdr:spPr>
          <a:xfrm>
            <a:off x="17274540" y="2529840"/>
            <a:ext cx="552450" cy="25694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130 kDa</a:t>
            </a:r>
          </a:p>
        </xdr:txBody>
      </xdr:sp>
      <xdr:sp macro="" textlink="">
        <xdr:nvSpPr>
          <xdr:cNvPr id="12" name="Textfeld 11"/>
          <xdr:cNvSpPr txBox="1"/>
        </xdr:nvSpPr>
        <xdr:spPr>
          <a:xfrm>
            <a:off x="17274540" y="2148840"/>
            <a:ext cx="552450" cy="25694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250</a:t>
            </a:r>
            <a:r>
              <a:rPr lang="de-DE" sz="800" baseline="0"/>
              <a:t> </a:t>
            </a:r>
            <a:r>
              <a:rPr lang="de-DE" sz="800"/>
              <a:t>kDa</a:t>
            </a:r>
          </a:p>
        </xdr:txBody>
      </xdr:sp>
      <xdr:sp macro="" textlink="">
        <xdr:nvSpPr>
          <xdr:cNvPr id="13" name="Textfeld 12"/>
          <xdr:cNvSpPr txBox="1"/>
        </xdr:nvSpPr>
        <xdr:spPr>
          <a:xfrm>
            <a:off x="17274540" y="2827020"/>
            <a:ext cx="552450" cy="25694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95 kDa</a:t>
            </a:r>
          </a:p>
        </xdr:txBody>
      </xdr:sp>
      <xdr:sp macro="" textlink="">
        <xdr:nvSpPr>
          <xdr:cNvPr id="14" name="Textfeld 13"/>
          <xdr:cNvSpPr txBox="1"/>
        </xdr:nvSpPr>
        <xdr:spPr>
          <a:xfrm>
            <a:off x="17274540" y="3025140"/>
            <a:ext cx="552450" cy="25694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72 kDa</a:t>
            </a:r>
          </a:p>
        </xdr:txBody>
      </xdr:sp>
      <xdr:sp macro="" textlink="">
        <xdr:nvSpPr>
          <xdr:cNvPr id="15" name="Textfeld 14"/>
          <xdr:cNvSpPr txBox="1"/>
        </xdr:nvSpPr>
        <xdr:spPr>
          <a:xfrm>
            <a:off x="17274540" y="3284220"/>
            <a:ext cx="552450" cy="25694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55 kDa</a:t>
            </a:r>
          </a:p>
        </xdr:txBody>
      </xdr:sp>
      <xdr:sp macro="" textlink="">
        <xdr:nvSpPr>
          <xdr:cNvPr id="16" name="Textfeld 15"/>
          <xdr:cNvSpPr txBox="1"/>
        </xdr:nvSpPr>
        <xdr:spPr>
          <a:xfrm>
            <a:off x="17274540" y="3741420"/>
            <a:ext cx="552450" cy="25694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36 kDa</a:t>
            </a:r>
          </a:p>
        </xdr:txBody>
      </xdr:sp>
      <xdr:sp macro="" textlink="">
        <xdr:nvSpPr>
          <xdr:cNvPr id="17" name="Textfeld 16"/>
          <xdr:cNvSpPr txBox="1"/>
        </xdr:nvSpPr>
        <xdr:spPr>
          <a:xfrm>
            <a:off x="17274540" y="3985260"/>
            <a:ext cx="552450" cy="25694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28 kDa</a:t>
            </a:r>
          </a:p>
        </xdr:txBody>
      </xdr:sp>
      <xdr:sp macro="" textlink="">
        <xdr:nvSpPr>
          <xdr:cNvPr id="18" name="Textfeld 17"/>
          <xdr:cNvSpPr txBox="1"/>
        </xdr:nvSpPr>
        <xdr:spPr>
          <a:xfrm>
            <a:off x="17274540" y="4411980"/>
            <a:ext cx="552450" cy="25694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17 kDa</a:t>
            </a:r>
          </a:p>
        </xdr:txBody>
      </xdr:sp>
    </xdr:grpSp>
    <xdr:clientData/>
  </xdr:twoCellAnchor>
  <xdr:twoCellAnchor>
    <xdr:from>
      <xdr:col>23</xdr:col>
      <xdr:colOff>403860</xdr:colOff>
      <xdr:row>4</xdr:row>
      <xdr:rowOff>121920</xdr:rowOff>
    </xdr:from>
    <xdr:to>
      <xdr:col>24</xdr:col>
      <xdr:colOff>163830</xdr:colOff>
      <xdr:row>11</xdr:row>
      <xdr:rowOff>43579</xdr:rowOff>
    </xdr:to>
    <xdr:grpSp>
      <xdr:nvGrpSpPr>
        <xdr:cNvPr id="2" name="Gruppieren 1"/>
        <xdr:cNvGrpSpPr/>
      </xdr:nvGrpSpPr>
      <xdr:grpSpPr>
        <a:xfrm>
          <a:off x="18379440" y="883920"/>
          <a:ext cx="552450" cy="1422799"/>
          <a:chOff x="18379440" y="883920"/>
          <a:chExt cx="552450" cy="1422799"/>
        </a:xfrm>
      </xdr:grpSpPr>
      <xdr:sp macro="" textlink="">
        <xdr:nvSpPr>
          <xdr:cNvPr id="20" name="Textfeld 19"/>
          <xdr:cNvSpPr txBox="1"/>
        </xdr:nvSpPr>
        <xdr:spPr>
          <a:xfrm>
            <a:off x="18379440" y="1261890"/>
            <a:ext cx="552450" cy="31318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130 kDa</a:t>
            </a:r>
          </a:p>
        </xdr:txBody>
      </xdr:sp>
      <xdr:sp macro="" textlink="">
        <xdr:nvSpPr>
          <xdr:cNvPr id="21" name="Textfeld 20"/>
          <xdr:cNvSpPr txBox="1"/>
        </xdr:nvSpPr>
        <xdr:spPr>
          <a:xfrm>
            <a:off x="18379440" y="883920"/>
            <a:ext cx="552450" cy="31318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250</a:t>
            </a:r>
            <a:r>
              <a:rPr lang="de-DE" sz="800" baseline="0"/>
              <a:t> </a:t>
            </a:r>
            <a:r>
              <a:rPr lang="de-DE" sz="800"/>
              <a:t>kDa</a:t>
            </a:r>
          </a:p>
        </xdr:txBody>
      </xdr:sp>
      <xdr:sp macro="" textlink="">
        <xdr:nvSpPr>
          <xdr:cNvPr id="22" name="Textfeld 21"/>
          <xdr:cNvSpPr txBox="1"/>
        </xdr:nvSpPr>
        <xdr:spPr>
          <a:xfrm>
            <a:off x="18379440" y="1542923"/>
            <a:ext cx="552450" cy="31318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95 kDa</a:t>
            </a:r>
          </a:p>
        </xdr:txBody>
      </xdr:sp>
      <xdr:sp macro="" textlink="">
        <xdr:nvSpPr>
          <xdr:cNvPr id="23" name="Textfeld 22"/>
          <xdr:cNvSpPr txBox="1"/>
        </xdr:nvSpPr>
        <xdr:spPr>
          <a:xfrm>
            <a:off x="18379440" y="1738695"/>
            <a:ext cx="552450" cy="31318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72 kDa</a:t>
            </a:r>
          </a:p>
        </xdr:txBody>
      </xdr:sp>
      <xdr:sp macro="" textlink="">
        <xdr:nvSpPr>
          <xdr:cNvPr id="24" name="Textfeld 23"/>
          <xdr:cNvSpPr txBox="1"/>
        </xdr:nvSpPr>
        <xdr:spPr>
          <a:xfrm>
            <a:off x="18379440" y="1993531"/>
            <a:ext cx="552450" cy="31318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55 kDa</a:t>
            </a:r>
          </a:p>
        </xdr:txBody>
      </xdr: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38100</xdr:colOff>
      <xdr:row>12</xdr:row>
      <xdr:rowOff>76200</xdr:rowOff>
    </xdr:from>
    <xdr:to>
      <xdr:col>24</xdr:col>
      <xdr:colOff>7619</xdr:colOff>
      <xdr:row>28</xdr:row>
      <xdr:rowOff>175260</xdr:rowOff>
    </xdr:to>
    <xdr:pic>
      <xdr:nvPicPr>
        <xdr:cNvPr id="2" name="Grafik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41" t="24804" r="6049" b="22542"/>
        <a:stretch/>
      </xdr:blipFill>
      <xdr:spPr>
        <a:xfrm>
          <a:off x="13083540" y="1935480"/>
          <a:ext cx="4724399" cy="3032760"/>
        </a:xfrm>
        <a:prstGeom prst="rect">
          <a:avLst/>
        </a:prstGeom>
      </xdr:spPr>
    </xdr:pic>
    <xdr:clientData/>
  </xdr:twoCellAnchor>
  <xdr:twoCellAnchor editAs="oneCell">
    <xdr:from>
      <xdr:col>18</xdr:col>
      <xdr:colOff>38100</xdr:colOff>
      <xdr:row>4</xdr:row>
      <xdr:rowOff>0</xdr:rowOff>
    </xdr:from>
    <xdr:to>
      <xdr:col>23</xdr:col>
      <xdr:colOff>480060</xdr:colOff>
      <xdr:row>10</xdr:row>
      <xdr:rowOff>91440</xdr:rowOff>
    </xdr:to>
    <xdr:pic>
      <xdr:nvPicPr>
        <xdr:cNvPr id="3" name="Grafik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81" t="11425" r="12210" b="64892"/>
        <a:stretch/>
      </xdr:blipFill>
      <xdr:spPr>
        <a:xfrm>
          <a:off x="13083540" y="518160"/>
          <a:ext cx="4404360" cy="1394460"/>
        </a:xfrm>
        <a:prstGeom prst="rect">
          <a:avLst/>
        </a:prstGeom>
      </xdr:spPr>
    </xdr:pic>
    <xdr:clientData/>
  </xdr:twoCellAnchor>
  <xdr:twoCellAnchor>
    <xdr:from>
      <xdr:col>17</xdr:col>
      <xdr:colOff>579120</xdr:colOff>
      <xdr:row>8</xdr:row>
      <xdr:rowOff>76200</xdr:rowOff>
    </xdr:from>
    <xdr:to>
      <xdr:col>18</xdr:col>
      <xdr:colOff>434340</xdr:colOff>
      <xdr:row>8</xdr:row>
      <xdr:rowOff>76200</xdr:rowOff>
    </xdr:to>
    <xdr:cxnSp macro="">
      <xdr:nvCxnSpPr>
        <xdr:cNvPr id="4" name="Gerade Verbindung mit Pfeil 3"/>
        <xdr:cNvCxnSpPr/>
      </xdr:nvCxnSpPr>
      <xdr:spPr>
        <a:xfrm>
          <a:off x="12832080" y="1203960"/>
          <a:ext cx="647700" cy="0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23</xdr:col>
      <xdr:colOff>304800</xdr:colOff>
      <xdr:row>13</xdr:row>
      <xdr:rowOff>106680</xdr:rowOff>
    </xdr:from>
    <xdr:to>
      <xdr:col>24</xdr:col>
      <xdr:colOff>64770</xdr:colOff>
      <xdr:row>27</xdr:row>
      <xdr:rowOff>58820</xdr:rowOff>
    </xdr:to>
    <xdr:grpSp>
      <xdr:nvGrpSpPr>
        <xdr:cNvPr id="26" name="Gruppieren 25"/>
        <xdr:cNvGrpSpPr/>
      </xdr:nvGrpSpPr>
      <xdr:grpSpPr>
        <a:xfrm>
          <a:off x="18082260" y="2720340"/>
          <a:ext cx="552450" cy="2520080"/>
          <a:chOff x="17274540" y="2148840"/>
          <a:chExt cx="552450" cy="2520080"/>
        </a:xfrm>
      </xdr:grpSpPr>
      <xdr:sp macro="" textlink="">
        <xdr:nvSpPr>
          <xdr:cNvPr id="18" name="Textfeld 17"/>
          <xdr:cNvSpPr txBox="1"/>
        </xdr:nvSpPr>
        <xdr:spPr>
          <a:xfrm>
            <a:off x="17274540" y="2529840"/>
            <a:ext cx="552450" cy="25694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130 kDa</a:t>
            </a:r>
          </a:p>
        </xdr:txBody>
      </xdr:sp>
      <xdr:sp macro="" textlink="">
        <xdr:nvSpPr>
          <xdr:cNvPr id="19" name="Textfeld 18"/>
          <xdr:cNvSpPr txBox="1"/>
        </xdr:nvSpPr>
        <xdr:spPr>
          <a:xfrm>
            <a:off x="17274540" y="2148840"/>
            <a:ext cx="552450" cy="25694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250</a:t>
            </a:r>
            <a:r>
              <a:rPr lang="de-DE" sz="800" baseline="0"/>
              <a:t> </a:t>
            </a:r>
            <a:r>
              <a:rPr lang="de-DE" sz="800"/>
              <a:t>kDa</a:t>
            </a:r>
          </a:p>
        </xdr:txBody>
      </xdr:sp>
      <xdr:sp macro="" textlink="">
        <xdr:nvSpPr>
          <xdr:cNvPr id="20" name="Textfeld 19"/>
          <xdr:cNvSpPr txBox="1"/>
        </xdr:nvSpPr>
        <xdr:spPr>
          <a:xfrm>
            <a:off x="17274540" y="2827020"/>
            <a:ext cx="552450" cy="25694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95 kDa</a:t>
            </a:r>
          </a:p>
        </xdr:txBody>
      </xdr:sp>
      <xdr:sp macro="" textlink="">
        <xdr:nvSpPr>
          <xdr:cNvPr id="21" name="Textfeld 20"/>
          <xdr:cNvSpPr txBox="1"/>
        </xdr:nvSpPr>
        <xdr:spPr>
          <a:xfrm>
            <a:off x="17274540" y="3025140"/>
            <a:ext cx="552450" cy="25694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72 kDa</a:t>
            </a:r>
          </a:p>
        </xdr:txBody>
      </xdr:sp>
      <xdr:sp macro="" textlink="">
        <xdr:nvSpPr>
          <xdr:cNvPr id="22" name="Textfeld 21"/>
          <xdr:cNvSpPr txBox="1"/>
        </xdr:nvSpPr>
        <xdr:spPr>
          <a:xfrm>
            <a:off x="17274540" y="3284220"/>
            <a:ext cx="552450" cy="25694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55 kDa</a:t>
            </a:r>
          </a:p>
        </xdr:txBody>
      </xdr:sp>
      <xdr:sp macro="" textlink="">
        <xdr:nvSpPr>
          <xdr:cNvPr id="23" name="Textfeld 22"/>
          <xdr:cNvSpPr txBox="1"/>
        </xdr:nvSpPr>
        <xdr:spPr>
          <a:xfrm>
            <a:off x="17274540" y="3741420"/>
            <a:ext cx="552450" cy="25694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36 kDa</a:t>
            </a:r>
          </a:p>
        </xdr:txBody>
      </xdr:sp>
      <xdr:sp macro="" textlink="">
        <xdr:nvSpPr>
          <xdr:cNvPr id="24" name="Textfeld 23"/>
          <xdr:cNvSpPr txBox="1"/>
        </xdr:nvSpPr>
        <xdr:spPr>
          <a:xfrm>
            <a:off x="17274540" y="3985260"/>
            <a:ext cx="552450" cy="25694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28 kDa</a:t>
            </a:r>
          </a:p>
        </xdr:txBody>
      </xdr:sp>
      <xdr:sp macro="" textlink="">
        <xdr:nvSpPr>
          <xdr:cNvPr id="25" name="Textfeld 24"/>
          <xdr:cNvSpPr txBox="1"/>
        </xdr:nvSpPr>
        <xdr:spPr>
          <a:xfrm>
            <a:off x="17274540" y="4411980"/>
            <a:ext cx="552450" cy="25694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17 kDa</a:t>
            </a:r>
          </a:p>
        </xdr:txBody>
      </xdr:sp>
    </xdr:grpSp>
    <xdr:clientData/>
  </xdr:twoCellAnchor>
  <xdr:twoCellAnchor>
    <xdr:from>
      <xdr:col>23</xdr:col>
      <xdr:colOff>426720</xdr:colOff>
      <xdr:row>3</xdr:row>
      <xdr:rowOff>167640</xdr:rowOff>
    </xdr:from>
    <xdr:to>
      <xdr:col>24</xdr:col>
      <xdr:colOff>186690</xdr:colOff>
      <xdr:row>10</xdr:row>
      <xdr:rowOff>96919</xdr:rowOff>
    </xdr:to>
    <xdr:grpSp>
      <xdr:nvGrpSpPr>
        <xdr:cNvPr id="37" name="Gruppieren 36"/>
        <xdr:cNvGrpSpPr/>
      </xdr:nvGrpSpPr>
      <xdr:grpSpPr>
        <a:xfrm>
          <a:off x="18204180" y="739140"/>
          <a:ext cx="552450" cy="1422799"/>
          <a:chOff x="18379440" y="883920"/>
          <a:chExt cx="552450" cy="1422799"/>
        </a:xfrm>
      </xdr:grpSpPr>
      <xdr:sp macro="" textlink="">
        <xdr:nvSpPr>
          <xdr:cNvPr id="38" name="Textfeld 37"/>
          <xdr:cNvSpPr txBox="1"/>
        </xdr:nvSpPr>
        <xdr:spPr>
          <a:xfrm>
            <a:off x="18379440" y="1261890"/>
            <a:ext cx="552450" cy="31318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130 kDa</a:t>
            </a:r>
          </a:p>
        </xdr:txBody>
      </xdr:sp>
      <xdr:sp macro="" textlink="">
        <xdr:nvSpPr>
          <xdr:cNvPr id="39" name="Textfeld 38"/>
          <xdr:cNvSpPr txBox="1"/>
        </xdr:nvSpPr>
        <xdr:spPr>
          <a:xfrm>
            <a:off x="18379440" y="883920"/>
            <a:ext cx="552450" cy="31318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250</a:t>
            </a:r>
            <a:r>
              <a:rPr lang="de-DE" sz="800" baseline="0"/>
              <a:t> </a:t>
            </a:r>
            <a:r>
              <a:rPr lang="de-DE" sz="800"/>
              <a:t>kDa</a:t>
            </a:r>
          </a:p>
        </xdr:txBody>
      </xdr:sp>
      <xdr:sp macro="" textlink="">
        <xdr:nvSpPr>
          <xdr:cNvPr id="40" name="Textfeld 39"/>
          <xdr:cNvSpPr txBox="1"/>
        </xdr:nvSpPr>
        <xdr:spPr>
          <a:xfrm>
            <a:off x="18379440" y="1542923"/>
            <a:ext cx="552450" cy="31318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95 kDa</a:t>
            </a:r>
          </a:p>
        </xdr:txBody>
      </xdr:sp>
      <xdr:sp macro="" textlink="">
        <xdr:nvSpPr>
          <xdr:cNvPr id="41" name="Textfeld 40"/>
          <xdr:cNvSpPr txBox="1"/>
        </xdr:nvSpPr>
        <xdr:spPr>
          <a:xfrm>
            <a:off x="18379440" y="1738695"/>
            <a:ext cx="552450" cy="31318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72 kDa</a:t>
            </a:r>
          </a:p>
        </xdr:txBody>
      </xdr:sp>
      <xdr:sp macro="" textlink="">
        <xdr:nvSpPr>
          <xdr:cNvPr id="42" name="Textfeld 41"/>
          <xdr:cNvSpPr txBox="1"/>
        </xdr:nvSpPr>
        <xdr:spPr>
          <a:xfrm>
            <a:off x="18379440" y="1993531"/>
            <a:ext cx="552450" cy="31318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55 kDa</a:t>
            </a:r>
          </a:p>
        </xdr:txBody>
      </xdr: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17</xdr:col>
      <xdr:colOff>548640</xdr:colOff>
      <xdr:row>8</xdr:row>
      <xdr:rowOff>60960</xdr:rowOff>
    </xdr:from>
    <xdr:to>
      <xdr:col>18</xdr:col>
      <xdr:colOff>403860</xdr:colOff>
      <xdr:row>8</xdr:row>
      <xdr:rowOff>60960</xdr:rowOff>
    </xdr:to>
    <xdr:cxnSp macro="">
      <xdr:nvCxnSpPr>
        <xdr:cNvPr id="4" name="Gerade Verbindung mit Pfeil 3"/>
        <xdr:cNvCxnSpPr/>
      </xdr:nvCxnSpPr>
      <xdr:spPr>
        <a:xfrm>
          <a:off x="12710160" y="990600"/>
          <a:ext cx="647700" cy="0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17</xdr:col>
      <xdr:colOff>701040</xdr:colOff>
      <xdr:row>14</xdr:row>
      <xdr:rowOff>30479</xdr:rowOff>
    </xdr:from>
    <xdr:to>
      <xdr:col>24</xdr:col>
      <xdr:colOff>255270</xdr:colOff>
      <xdr:row>29</xdr:row>
      <xdr:rowOff>170490</xdr:rowOff>
    </xdr:to>
    <xdr:grpSp>
      <xdr:nvGrpSpPr>
        <xdr:cNvPr id="6" name="Gruppieren 5"/>
        <xdr:cNvGrpSpPr/>
      </xdr:nvGrpSpPr>
      <xdr:grpSpPr>
        <a:xfrm>
          <a:off x="14028420" y="2827019"/>
          <a:ext cx="5101590" cy="2898451"/>
          <a:chOff x="14028420" y="2827019"/>
          <a:chExt cx="5101590" cy="2898451"/>
        </a:xfrm>
      </xdr:grpSpPr>
      <xdr:pic>
        <xdr:nvPicPr>
          <xdr:cNvPr id="2" name="Grafik 1"/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0035" t="29925" r="10526" b="22644"/>
          <a:stretch/>
        </xdr:blipFill>
        <xdr:spPr>
          <a:xfrm>
            <a:off x="14028420" y="2827019"/>
            <a:ext cx="4853940" cy="2898451"/>
          </a:xfrm>
          <a:prstGeom prst="rect">
            <a:avLst/>
          </a:prstGeom>
        </xdr:spPr>
      </xdr:pic>
      <xdr:grpSp>
        <xdr:nvGrpSpPr>
          <xdr:cNvPr id="5" name="Gruppieren 4"/>
          <xdr:cNvGrpSpPr/>
        </xdr:nvGrpSpPr>
        <xdr:grpSpPr>
          <a:xfrm>
            <a:off x="18577560" y="2827020"/>
            <a:ext cx="552450" cy="2680100"/>
            <a:chOff x="18577560" y="2827020"/>
            <a:chExt cx="552450" cy="2680100"/>
          </a:xfrm>
        </xdr:grpSpPr>
        <xdr:sp macro="" textlink="">
          <xdr:nvSpPr>
            <xdr:cNvPr id="54" name="Textfeld 53"/>
            <xdr:cNvSpPr txBox="1"/>
          </xdr:nvSpPr>
          <xdr:spPr>
            <a:xfrm>
              <a:off x="18577560" y="3261360"/>
              <a:ext cx="552450" cy="25694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130 kDa</a:t>
              </a:r>
            </a:p>
          </xdr:txBody>
        </xdr:sp>
        <xdr:sp macro="" textlink="">
          <xdr:nvSpPr>
            <xdr:cNvPr id="55" name="Textfeld 54"/>
            <xdr:cNvSpPr txBox="1"/>
          </xdr:nvSpPr>
          <xdr:spPr>
            <a:xfrm>
              <a:off x="18577560" y="2827020"/>
              <a:ext cx="552450" cy="25694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250</a:t>
              </a:r>
              <a:r>
                <a:rPr lang="de-DE" sz="800" baseline="0"/>
                <a:t> </a:t>
              </a:r>
              <a:r>
                <a:rPr lang="de-DE" sz="800"/>
                <a:t>kDa</a:t>
              </a:r>
            </a:p>
          </xdr:txBody>
        </xdr:sp>
        <xdr:sp macro="" textlink="">
          <xdr:nvSpPr>
            <xdr:cNvPr id="56" name="Textfeld 55"/>
            <xdr:cNvSpPr txBox="1"/>
          </xdr:nvSpPr>
          <xdr:spPr>
            <a:xfrm>
              <a:off x="18577560" y="3558540"/>
              <a:ext cx="552450" cy="25694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95 kDa</a:t>
              </a:r>
            </a:p>
          </xdr:txBody>
        </xdr:sp>
        <xdr:sp macro="" textlink="">
          <xdr:nvSpPr>
            <xdr:cNvPr id="57" name="Textfeld 56"/>
            <xdr:cNvSpPr txBox="1"/>
          </xdr:nvSpPr>
          <xdr:spPr>
            <a:xfrm>
              <a:off x="18577560" y="3779520"/>
              <a:ext cx="552450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72 kDa</a:t>
              </a:r>
            </a:p>
          </xdr:txBody>
        </xdr:sp>
        <xdr:sp macro="" textlink="">
          <xdr:nvSpPr>
            <xdr:cNvPr id="58" name="Textfeld 57"/>
            <xdr:cNvSpPr txBox="1"/>
          </xdr:nvSpPr>
          <xdr:spPr>
            <a:xfrm>
              <a:off x="18577560" y="4030980"/>
              <a:ext cx="552450" cy="25694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55 kDa</a:t>
              </a:r>
            </a:p>
          </xdr:txBody>
        </xdr:sp>
        <xdr:sp macro="" textlink="">
          <xdr:nvSpPr>
            <xdr:cNvPr id="59" name="Textfeld 58"/>
            <xdr:cNvSpPr txBox="1"/>
          </xdr:nvSpPr>
          <xdr:spPr>
            <a:xfrm>
              <a:off x="18577560" y="4518660"/>
              <a:ext cx="552450" cy="24932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36 kDa</a:t>
              </a:r>
            </a:p>
          </xdr:txBody>
        </xdr:sp>
        <xdr:sp macro="" textlink="">
          <xdr:nvSpPr>
            <xdr:cNvPr id="60" name="Textfeld 59"/>
            <xdr:cNvSpPr txBox="1"/>
          </xdr:nvSpPr>
          <xdr:spPr>
            <a:xfrm>
              <a:off x="18577560" y="4777740"/>
              <a:ext cx="552450" cy="25694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28 kDa</a:t>
              </a:r>
            </a:p>
          </xdr:txBody>
        </xdr:sp>
        <xdr:sp macro="" textlink="">
          <xdr:nvSpPr>
            <xdr:cNvPr id="61" name="Textfeld 60"/>
            <xdr:cNvSpPr txBox="1"/>
          </xdr:nvSpPr>
          <xdr:spPr>
            <a:xfrm>
              <a:off x="18577560" y="5242560"/>
              <a:ext cx="552450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17 kDa</a:t>
              </a:r>
            </a:p>
          </xdr:txBody>
        </xdr:sp>
      </xdr:grpSp>
    </xdr:grpSp>
    <xdr:clientData/>
  </xdr:twoCellAnchor>
  <xdr:twoCellAnchor>
    <xdr:from>
      <xdr:col>17</xdr:col>
      <xdr:colOff>754380</xdr:colOff>
      <xdr:row>4</xdr:row>
      <xdr:rowOff>53340</xdr:rowOff>
    </xdr:from>
    <xdr:to>
      <xdr:col>24</xdr:col>
      <xdr:colOff>247650</xdr:colOff>
      <xdr:row>11</xdr:row>
      <xdr:rowOff>150259</xdr:rowOff>
    </xdr:to>
    <xdr:grpSp>
      <xdr:nvGrpSpPr>
        <xdr:cNvPr id="8" name="Gruppieren 7"/>
        <xdr:cNvGrpSpPr/>
      </xdr:nvGrpSpPr>
      <xdr:grpSpPr>
        <a:xfrm>
          <a:off x="14081760" y="815340"/>
          <a:ext cx="5040630" cy="1582819"/>
          <a:chOff x="14081760" y="815340"/>
          <a:chExt cx="5040630" cy="1582819"/>
        </a:xfrm>
      </xdr:grpSpPr>
      <xdr:pic>
        <xdr:nvPicPr>
          <xdr:cNvPr id="3" name="Grafik 2"/>
          <xdr:cNvPicPr>
            <a:picLocks noChangeAspect="1"/>
          </xdr:cNvPicPr>
        </xdr:nvPicPr>
        <xdr:blipFill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5947" t="21804" r="8853" b="55550"/>
          <a:stretch/>
        </xdr:blipFill>
        <xdr:spPr>
          <a:xfrm>
            <a:off x="14081760" y="929640"/>
            <a:ext cx="4579620" cy="1379220"/>
          </a:xfrm>
          <a:prstGeom prst="rect">
            <a:avLst/>
          </a:prstGeom>
        </xdr:spPr>
      </xdr:pic>
      <xdr:grpSp>
        <xdr:nvGrpSpPr>
          <xdr:cNvPr id="7" name="Gruppieren 6"/>
          <xdr:cNvGrpSpPr/>
        </xdr:nvGrpSpPr>
        <xdr:grpSpPr>
          <a:xfrm>
            <a:off x="18554700" y="815340"/>
            <a:ext cx="567690" cy="1582819"/>
            <a:chOff x="18554700" y="815340"/>
            <a:chExt cx="567690" cy="1582819"/>
          </a:xfrm>
        </xdr:grpSpPr>
        <xdr:sp macro="" textlink="">
          <xdr:nvSpPr>
            <xdr:cNvPr id="63" name="Textfeld 62"/>
            <xdr:cNvSpPr txBox="1"/>
          </xdr:nvSpPr>
          <xdr:spPr>
            <a:xfrm>
              <a:off x="18562320" y="1275698"/>
              <a:ext cx="552450" cy="352989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130 kDa</a:t>
              </a:r>
            </a:p>
          </xdr:txBody>
        </xdr:sp>
        <xdr:sp macro="" textlink="">
          <xdr:nvSpPr>
            <xdr:cNvPr id="64" name="Textfeld 63"/>
            <xdr:cNvSpPr txBox="1"/>
          </xdr:nvSpPr>
          <xdr:spPr>
            <a:xfrm>
              <a:off x="18562320" y="815340"/>
              <a:ext cx="552450" cy="352989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250</a:t>
              </a:r>
              <a:r>
                <a:rPr lang="de-DE" sz="800" baseline="0"/>
                <a:t> </a:t>
              </a:r>
              <a:r>
                <a:rPr lang="de-DE" sz="800"/>
                <a:t>kDa</a:t>
              </a:r>
            </a:p>
          </xdr:txBody>
        </xdr:sp>
        <xdr:sp macro="" textlink="">
          <xdr:nvSpPr>
            <xdr:cNvPr id="65" name="Textfeld 64"/>
            <xdr:cNvSpPr txBox="1"/>
          </xdr:nvSpPr>
          <xdr:spPr>
            <a:xfrm>
              <a:off x="18554700" y="1580111"/>
              <a:ext cx="552450" cy="352989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95 kDa</a:t>
              </a:r>
            </a:p>
          </xdr:txBody>
        </xdr:sp>
        <xdr:sp macro="" textlink="">
          <xdr:nvSpPr>
            <xdr:cNvPr id="66" name="Textfeld 65"/>
            <xdr:cNvSpPr txBox="1"/>
          </xdr:nvSpPr>
          <xdr:spPr>
            <a:xfrm>
              <a:off x="18569940" y="1750328"/>
              <a:ext cx="552450" cy="352989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72 kDa</a:t>
              </a:r>
            </a:p>
          </xdr:txBody>
        </xdr:sp>
        <xdr:sp macro="" textlink="">
          <xdr:nvSpPr>
            <xdr:cNvPr id="67" name="Textfeld 66"/>
            <xdr:cNvSpPr txBox="1"/>
          </xdr:nvSpPr>
          <xdr:spPr>
            <a:xfrm>
              <a:off x="18554700" y="2045170"/>
              <a:ext cx="552450" cy="352989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55 kDa</a:t>
              </a:r>
            </a:p>
          </xdr:txBody>
        </xdr:sp>
      </xdr:grp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21</xdr:col>
      <xdr:colOff>20320</xdr:colOff>
      <xdr:row>10</xdr:row>
      <xdr:rowOff>32588</xdr:rowOff>
    </xdr:from>
    <xdr:to>
      <xdr:col>26</xdr:col>
      <xdr:colOff>95250</xdr:colOff>
      <xdr:row>28</xdr:row>
      <xdr:rowOff>5060</xdr:rowOff>
    </xdr:to>
    <xdr:grpSp>
      <xdr:nvGrpSpPr>
        <xdr:cNvPr id="52" name="Gruppieren 51"/>
        <xdr:cNvGrpSpPr/>
      </xdr:nvGrpSpPr>
      <xdr:grpSpPr>
        <a:xfrm>
          <a:off x="16733520" y="1962988"/>
          <a:ext cx="4037330" cy="3304952"/>
          <a:chOff x="16631920" y="2326208"/>
          <a:chExt cx="4037330" cy="3294792"/>
        </a:xfrm>
      </xdr:grpSpPr>
      <xdr:pic>
        <xdr:nvPicPr>
          <xdr:cNvPr id="5" name="Grafik 4"/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7166" t="25903" r="8451" b="13127"/>
          <a:stretch/>
        </xdr:blipFill>
        <xdr:spPr>
          <a:xfrm>
            <a:off x="16631920" y="2326208"/>
            <a:ext cx="4013200" cy="3286992"/>
          </a:xfrm>
          <a:prstGeom prst="rect">
            <a:avLst/>
          </a:prstGeom>
        </xdr:spPr>
      </xdr:pic>
      <xdr:grpSp>
        <xdr:nvGrpSpPr>
          <xdr:cNvPr id="14" name="Gruppieren 13"/>
          <xdr:cNvGrpSpPr/>
        </xdr:nvGrpSpPr>
        <xdr:grpSpPr>
          <a:xfrm>
            <a:off x="20116800" y="2910847"/>
            <a:ext cx="552450" cy="2710153"/>
            <a:chOff x="17274540" y="1843240"/>
            <a:chExt cx="552450" cy="2727484"/>
          </a:xfrm>
        </xdr:grpSpPr>
        <xdr:sp macro="" textlink="">
          <xdr:nvSpPr>
            <xdr:cNvPr id="15" name="Textfeld 14"/>
            <xdr:cNvSpPr txBox="1"/>
          </xdr:nvSpPr>
          <xdr:spPr>
            <a:xfrm>
              <a:off x="17274540" y="2285357"/>
              <a:ext cx="552450" cy="25694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130 kDa</a:t>
              </a:r>
            </a:p>
          </xdr:txBody>
        </xdr:sp>
        <xdr:sp macro="" textlink="">
          <xdr:nvSpPr>
            <xdr:cNvPr id="16" name="Textfeld 15"/>
            <xdr:cNvSpPr txBox="1"/>
          </xdr:nvSpPr>
          <xdr:spPr>
            <a:xfrm>
              <a:off x="17274540" y="1843240"/>
              <a:ext cx="552450" cy="25694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250</a:t>
              </a:r>
              <a:r>
                <a:rPr lang="de-DE" sz="800" baseline="0"/>
                <a:t> </a:t>
              </a:r>
              <a:r>
                <a:rPr lang="de-DE" sz="800"/>
                <a:t>kDa</a:t>
              </a:r>
            </a:p>
          </xdr:txBody>
        </xdr:sp>
        <xdr:sp macro="" textlink="">
          <xdr:nvSpPr>
            <xdr:cNvPr id="17" name="Textfeld 16"/>
            <xdr:cNvSpPr txBox="1"/>
          </xdr:nvSpPr>
          <xdr:spPr>
            <a:xfrm>
              <a:off x="17274540" y="2697138"/>
              <a:ext cx="552450" cy="25694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95 kDa</a:t>
              </a:r>
            </a:p>
          </xdr:txBody>
        </xdr:sp>
        <xdr:sp macro="" textlink="">
          <xdr:nvSpPr>
            <xdr:cNvPr id="18" name="Textfeld 17"/>
            <xdr:cNvSpPr txBox="1"/>
          </xdr:nvSpPr>
          <xdr:spPr>
            <a:xfrm>
              <a:off x="17274540" y="3078621"/>
              <a:ext cx="552450" cy="25694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72 kDa</a:t>
              </a:r>
            </a:p>
          </xdr:txBody>
        </xdr:sp>
        <xdr:sp macro="" textlink="">
          <xdr:nvSpPr>
            <xdr:cNvPr id="19" name="Textfeld 18"/>
            <xdr:cNvSpPr txBox="1"/>
          </xdr:nvSpPr>
          <xdr:spPr>
            <a:xfrm>
              <a:off x="17274540" y="3421741"/>
              <a:ext cx="552450" cy="25694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55 kDa</a:t>
              </a:r>
            </a:p>
          </xdr:txBody>
        </xdr:sp>
        <xdr:sp macro="" textlink="">
          <xdr:nvSpPr>
            <xdr:cNvPr id="20" name="Textfeld 19"/>
            <xdr:cNvSpPr txBox="1"/>
          </xdr:nvSpPr>
          <xdr:spPr>
            <a:xfrm>
              <a:off x="17274540" y="4092865"/>
              <a:ext cx="552450" cy="25694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36 kDa</a:t>
              </a:r>
            </a:p>
          </xdr:txBody>
        </xdr:sp>
        <xdr:sp macro="" textlink="">
          <xdr:nvSpPr>
            <xdr:cNvPr id="21" name="Textfeld 20"/>
            <xdr:cNvSpPr txBox="1"/>
          </xdr:nvSpPr>
          <xdr:spPr>
            <a:xfrm>
              <a:off x="17274540" y="4313784"/>
              <a:ext cx="552450" cy="25694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28 kDa</a:t>
              </a:r>
            </a:p>
          </xdr:txBody>
        </xdr:sp>
      </xdr:grpSp>
    </xdr:grpSp>
    <xdr:clientData/>
  </xdr:twoCellAnchor>
  <xdr:twoCellAnchor>
    <xdr:from>
      <xdr:col>21</xdr:col>
      <xdr:colOff>60960</xdr:colOff>
      <xdr:row>6</xdr:row>
      <xdr:rowOff>30480</xdr:rowOff>
    </xdr:from>
    <xdr:to>
      <xdr:col>26</xdr:col>
      <xdr:colOff>369570</xdr:colOff>
      <xdr:row>10</xdr:row>
      <xdr:rowOff>181021</xdr:rowOff>
    </xdr:to>
    <xdr:grpSp>
      <xdr:nvGrpSpPr>
        <xdr:cNvPr id="51" name="Gruppieren 50"/>
        <xdr:cNvGrpSpPr/>
      </xdr:nvGrpSpPr>
      <xdr:grpSpPr>
        <a:xfrm>
          <a:off x="16774160" y="1198880"/>
          <a:ext cx="4271010" cy="912541"/>
          <a:chOff x="16672560" y="1562100"/>
          <a:chExt cx="4271010" cy="912541"/>
        </a:xfrm>
      </xdr:grpSpPr>
      <xdr:pic>
        <xdr:nvPicPr>
          <xdr:cNvPr id="4" name="Grafik 3"/>
          <xdr:cNvPicPr>
            <a:picLocks noChangeAspect="1"/>
          </xdr:cNvPicPr>
        </xdr:nvPicPr>
        <xdr:blipFill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7572" t="59584" r="7905" b="27329"/>
          <a:stretch/>
        </xdr:blipFill>
        <xdr:spPr>
          <a:xfrm>
            <a:off x="16672560" y="1562100"/>
            <a:ext cx="3982720" cy="698500"/>
          </a:xfrm>
          <a:prstGeom prst="rect">
            <a:avLst/>
          </a:prstGeom>
        </xdr:spPr>
      </xdr:pic>
      <xdr:grpSp>
        <xdr:nvGrpSpPr>
          <xdr:cNvPr id="29" name="Gruppieren 28"/>
          <xdr:cNvGrpSpPr/>
        </xdr:nvGrpSpPr>
        <xdr:grpSpPr>
          <a:xfrm>
            <a:off x="20368260" y="1587509"/>
            <a:ext cx="575310" cy="887132"/>
            <a:chOff x="17251680" y="2050310"/>
            <a:chExt cx="575310" cy="491987"/>
          </a:xfrm>
        </xdr:grpSpPr>
        <xdr:sp macro="" textlink="">
          <xdr:nvSpPr>
            <xdr:cNvPr id="30" name="Textfeld 29"/>
            <xdr:cNvSpPr txBox="1"/>
          </xdr:nvSpPr>
          <xdr:spPr>
            <a:xfrm>
              <a:off x="17274540" y="2285357"/>
              <a:ext cx="552450" cy="25694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130 kDa</a:t>
              </a:r>
            </a:p>
          </xdr:txBody>
        </xdr:sp>
        <xdr:sp macro="" textlink="">
          <xdr:nvSpPr>
            <xdr:cNvPr id="31" name="Textfeld 30"/>
            <xdr:cNvSpPr txBox="1"/>
          </xdr:nvSpPr>
          <xdr:spPr>
            <a:xfrm>
              <a:off x="17251680" y="2050310"/>
              <a:ext cx="552450" cy="25694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250</a:t>
              </a:r>
              <a:r>
                <a:rPr lang="de-DE" sz="800" baseline="0"/>
                <a:t> </a:t>
              </a:r>
              <a:r>
                <a:rPr lang="de-DE" sz="800"/>
                <a:t>kDa</a:t>
              </a:r>
            </a:p>
          </xdr:txBody>
        </xdr:sp>
      </xdr:grpSp>
    </xdr:grpSp>
    <xdr:clientData/>
  </xdr:twoCellAnchor>
  <xdr:twoCellAnchor>
    <xdr:from>
      <xdr:col>10</xdr:col>
      <xdr:colOff>20320</xdr:colOff>
      <xdr:row>11</xdr:row>
      <xdr:rowOff>111760</xdr:rowOff>
    </xdr:from>
    <xdr:to>
      <xdr:col>15</xdr:col>
      <xdr:colOff>775970</xdr:colOff>
      <xdr:row>31</xdr:row>
      <xdr:rowOff>132080</xdr:rowOff>
    </xdr:to>
    <xdr:grpSp>
      <xdr:nvGrpSpPr>
        <xdr:cNvPr id="50" name="Gruppieren 49"/>
        <xdr:cNvGrpSpPr/>
      </xdr:nvGrpSpPr>
      <xdr:grpSpPr>
        <a:xfrm>
          <a:off x="8016240" y="2225040"/>
          <a:ext cx="4718050" cy="3718560"/>
          <a:chOff x="7914640" y="2595880"/>
          <a:chExt cx="4718050" cy="3708400"/>
        </a:xfrm>
      </xdr:grpSpPr>
      <xdr:pic>
        <xdr:nvPicPr>
          <xdr:cNvPr id="9" name="Grafik 8"/>
          <xdr:cNvPicPr>
            <a:picLocks noChangeAspect="1"/>
          </xdr:cNvPicPr>
        </xdr:nvPicPr>
        <xdr:blipFill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9913" t="21796" r="22648" b="19409"/>
          <a:stretch/>
        </xdr:blipFill>
        <xdr:spPr>
          <a:xfrm>
            <a:off x="7914640" y="2595880"/>
            <a:ext cx="4265120" cy="3708400"/>
          </a:xfrm>
          <a:prstGeom prst="rect">
            <a:avLst/>
          </a:prstGeom>
        </xdr:spPr>
      </xdr:pic>
      <xdr:grpSp>
        <xdr:nvGrpSpPr>
          <xdr:cNvPr id="22" name="Gruppieren 21"/>
          <xdr:cNvGrpSpPr/>
        </xdr:nvGrpSpPr>
        <xdr:grpSpPr>
          <a:xfrm>
            <a:off x="12080240" y="3020063"/>
            <a:ext cx="552450" cy="3177513"/>
            <a:chOff x="11998960" y="2834643"/>
            <a:chExt cx="552450" cy="3195293"/>
          </a:xfrm>
        </xdr:grpSpPr>
        <xdr:sp macro="" textlink="">
          <xdr:nvSpPr>
            <xdr:cNvPr id="42" name="Textfeld 41"/>
            <xdr:cNvSpPr txBox="1"/>
          </xdr:nvSpPr>
          <xdr:spPr>
            <a:xfrm>
              <a:off x="11998960" y="3144754"/>
              <a:ext cx="552450" cy="25698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130 kDa</a:t>
              </a:r>
            </a:p>
          </xdr:txBody>
        </xdr:sp>
        <xdr:sp macro="" textlink="">
          <xdr:nvSpPr>
            <xdr:cNvPr id="43" name="Textfeld 42"/>
            <xdr:cNvSpPr txBox="1"/>
          </xdr:nvSpPr>
          <xdr:spPr>
            <a:xfrm>
              <a:off x="11998960" y="2834643"/>
              <a:ext cx="552450" cy="25698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250</a:t>
              </a:r>
              <a:r>
                <a:rPr lang="de-DE" sz="800" baseline="0"/>
                <a:t> </a:t>
              </a:r>
              <a:r>
                <a:rPr lang="de-DE" sz="800"/>
                <a:t>kDa</a:t>
              </a:r>
            </a:p>
          </xdr:txBody>
        </xdr:sp>
        <xdr:sp macro="" textlink="">
          <xdr:nvSpPr>
            <xdr:cNvPr id="44" name="Textfeld 43"/>
            <xdr:cNvSpPr txBox="1"/>
          </xdr:nvSpPr>
          <xdr:spPr>
            <a:xfrm>
              <a:off x="11998960" y="3566762"/>
              <a:ext cx="552450" cy="25698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95 kDa</a:t>
              </a:r>
            </a:p>
          </xdr:txBody>
        </xdr:sp>
        <xdr:sp macro="" textlink="">
          <xdr:nvSpPr>
            <xdr:cNvPr id="45" name="Textfeld 44"/>
            <xdr:cNvSpPr txBox="1"/>
          </xdr:nvSpPr>
          <xdr:spPr>
            <a:xfrm>
              <a:off x="11998960" y="4009268"/>
              <a:ext cx="552450" cy="25698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72 kDa</a:t>
              </a:r>
            </a:p>
          </xdr:txBody>
        </xdr:sp>
        <xdr:sp macro="" textlink="">
          <xdr:nvSpPr>
            <xdr:cNvPr id="46" name="Textfeld 45"/>
            <xdr:cNvSpPr txBox="1"/>
          </xdr:nvSpPr>
          <xdr:spPr>
            <a:xfrm>
              <a:off x="11998960" y="4443884"/>
              <a:ext cx="552450" cy="25698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55 kDa</a:t>
              </a:r>
            </a:p>
          </xdr:txBody>
        </xdr:sp>
        <xdr:sp macro="" textlink="">
          <xdr:nvSpPr>
            <xdr:cNvPr id="47" name="Textfeld 46"/>
            <xdr:cNvSpPr txBox="1"/>
          </xdr:nvSpPr>
          <xdr:spPr>
            <a:xfrm>
              <a:off x="11998960" y="5348798"/>
              <a:ext cx="552450" cy="25698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36 kDa</a:t>
              </a:r>
            </a:p>
          </xdr:txBody>
        </xdr:sp>
        <xdr:sp macro="" textlink="">
          <xdr:nvSpPr>
            <xdr:cNvPr id="48" name="Textfeld 47"/>
            <xdr:cNvSpPr txBox="1"/>
          </xdr:nvSpPr>
          <xdr:spPr>
            <a:xfrm>
              <a:off x="11998960" y="5772954"/>
              <a:ext cx="552450" cy="25698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28 kDa</a:t>
              </a:r>
            </a:p>
          </xdr:txBody>
        </xdr:sp>
      </xdr:grpSp>
    </xdr:grpSp>
    <xdr:clientData/>
  </xdr:twoCellAnchor>
  <xdr:twoCellAnchor>
    <xdr:from>
      <xdr:col>20</xdr:col>
      <xdr:colOff>540116</xdr:colOff>
      <xdr:row>8</xdr:row>
      <xdr:rowOff>153968</xdr:rowOff>
    </xdr:from>
    <xdr:to>
      <xdr:col>21</xdr:col>
      <xdr:colOff>431636</xdr:colOff>
      <xdr:row>8</xdr:row>
      <xdr:rowOff>153968</xdr:rowOff>
    </xdr:to>
    <xdr:cxnSp macro="">
      <xdr:nvCxnSpPr>
        <xdr:cNvPr id="6" name="Gerade Verbindung mit Pfeil 5"/>
        <xdr:cNvCxnSpPr/>
      </xdr:nvCxnSpPr>
      <xdr:spPr>
        <a:xfrm>
          <a:off x="16359236" y="2081828"/>
          <a:ext cx="684000" cy="0"/>
        </a:xfrm>
        <a:prstGeom prst="straightConnector1">
          <a:avLst/>
        </a:prstGeom>
        <a:ln w="19050">
          <a:solidFill>
            <a:sysClr val="windowText" lastClr="00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380096</xdr:colOff>
      <xdr:row>5</xdr:row>
      <xdr:rowOff>287020</xdr:rowOff>
    </xdr:from>
    <xdr:to>
      <xdr:col>15</xdr:col>
      <xdr:colOff>643890</xdr:colOff>
      <xdr:row>12</xdr:row>
      <xdr:rowOff>36237</xdr:rowOff>
    </xdr:to>
    <xdr:grpSp>
      <xdr:nvGrpSpPr>
        <xdr:cNvPr id="49" name="Gruppieren 48"/>
        <xdr:cNvGrpSpPr/>
      </xdr:nvGrpSpPr>
      <xdr:grpSpPr>
        <a:xfrm>
          <a:off x="7583536" y="1163320"/>
          <a:ext cx="5018674" cy="1179237"/>
          <a:chOff x="7474316" y="1247140"/>
          <a:chExt cx="5018674" cy="1440857"/>
        </a:xfrm>
      </xdr:grpSpPr>
      <xdr:pic>
        <xdr:nvPicPr>
          <xdr:cNvPr id="7" name="Grafik 6"/>
          <xdr:cNvPicPr>
            <a:picLocks noChangeAspect="1"/>
          </xdr:cNvPicPr>
        </xdr:nvPicPr>
        <xdr:blipFill rotWithShape="1"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2685" t="55248" r="15432" b="25617"/>
          <a:stretch/>
        </xdr:blipFill>
        <xdr:spPr>
          <a:xfrm>
            <a:off x="7934960" y="1247140"/>
            <a:ext cx="4074160" cy="1254760"/>
          </a:xfrm>
          <a:prstGeom prst="rect">
            <a:avLst/>
          </a:prstGeom>
        </xdr:spPr>
      </xdr:pic>
      <xdr:cxnSp macro="">
        <xdr:nvCxnSpPr>
          <xdr:cNvPr id="37" name="Gerade Verbindung mit Pfeil 36"/>
          <xdr:cNvCxnSpPr/>
        </xdr:nvCxnSpPr>
        <xdr:spPr>
          <a:xfrm>
            <a:off x="7474316" y="2140248"/>
            <a:ext cx="684000" cy="0"/>
          </a:xfrm>
          <a:prstGeom prst="straightConnector1">
            <a:avLst/>
          </a:prstGeom>
          <a:ln w="19050">
            <a:solidFill>
              <a:sysClr val="windowText" lastClr="00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grpSp>
        <xdr:nvGrpSpPr>
          <xdr:cNvPr id="38" name="Gruppieren 37"/>
          <xdr:cNvGrpSpPr/>
        </xdr:nvGrpSpPr>
        <xdr:grpSpPr>
          <a:xfrm>
            <a:off x="11917680" y="1932946"/>
            <a:ext cx="575310" cy="755051"/>
            <a:chOff x="17251680" y="2112206"/>
            <a:chExt cx="575310" cy="430091"/>
          </a:xfrm>
        </xdr:grpSpPr>
        <xdr:sp macro="" textlink="">
          <xdr:nvSpPr>
            <xdr:cNvPr id="39" name="Textfeld 38"/>
            <xdr:cNvSpPr txBox="1"/>
          </xdr:nvSpPr>
          <xdr:spPr>
            <a:xfrm>
              <a:off x="17274540" y="2285357"/>
              <a:ext cx="552450" cy="25694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130 kDa</a:t>
              </a:r>
            </a:p>
          </xdr:txBody>
        </xdr:sp>
        <xdr:sp macro="" textlink="">
          <xdr:nvSpPr>
            <xdr:cNvPr id="40" name="Textfeld 39"/>
            <xdr:cNvSpPr txBox="1"/>
          </xdr:nvSpPr>
          <xdr:spPr>
            <a:xfrm>
              <a:off x="17251680" y="2112206"/>
              <a:ext cx="552450" cy="25694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250</a:t>
              </a:r>
              <a:r>
                <a:rPr lang="de-DE" sz="800" baseline="0"/>
                <a:t> </a:t>
              </a:r>
              <a:r>
                <a:rPr lang="de-DE" sz="800"/>
                <a:t>kDa</a:t>
              </a:r>
            </a:p>
          </xdr:txBody>
        </xdr:sp>
      </xdr:grpSp>
    </xdr:grp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28</xdr:col>
      <xdr:colOff>0</xdr:colOff>
      <xdr:row>7</xdr:row>
      <xdr:rowOff>170839</xdr:rowOff>
    </xdr:from>
    <xdr:to>
      <xdr:col>35</xdr:col>
      <xdr:colOff>344170</xdr:colOff>
      <xdr:row>16</xdr:row>
      <xdr:rowOff>68580</xdr:rowOff>
    </xdr:to>
    <xdr:grpSp>
      <xdr:nvGrpSpPr>
        <xdr:cNvPr id="108" name="Gruppieren 107"/>
        <xdr:cNvGrpSpPr/>
      </xdr:nvGrpSpPr>
      <xdr:grpSpPr>
        <a:xfrm>
          <a:off x="22372320" y="1471319"/>
          <a:ext cx="5891530" cy="1594461"/>
          <a:chOff x="21823680" y="536599"/>
          <a:chExt cx="5891530" cy="1594461"/>
        </a:xfrm>
      </xdr:grpSpPr>
      <xdr:pic>
        <xdr:nvPicPr>
          <xdr:cNvPr id="14" name="Grafik 13"/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898" t="19628" r="2427" b="52920"/>
          <a:stretch/>
        </xdr:blipFill>
        <xdr:spPr>
          <a:xfrm>
            <a:off x="21823680" y="548640"/>
            <a:ext cx="5440596" cy="1582420"/>
          </a:xfrm>
          <a:prstGeom prst="rect">
            <a:avLst/>
          </a:prstGeom>
        </xdr:spPr>
      </xdr:pic>
      <xdr:grpSp>
        <xdr:nvGrpSpPr>
          <xdr:cNvPr id="73" name="Gruppieren 72"/>
          <xdr:cNvGrpSpPr/>
        </xdr:nvGrpSpPr>
        <xdr:grpSpPr>
          <a:xfrm>
            <a:off x="27162760" y="536599"/>
            <a:ext cx="552450" cy="1382342"/>
            <a:chOff x="27264360" y="2278383"/>
            <a:chExt cx="552450" cy="1358932"/>
          </a:xfrm>
        </xdr:grpSpPr>
        <xdr:sp macro="" textlink="">
          <xdr:nvSpPr>
            <xdr:cNvPr id="74" name="Textfeld 73"/>
            <xdr:cNvSpPr txBox="1"/>
          </xdr:nvSpPr>
          <xdr:spPr>
            <a:xfrm>
              <a:off x="27264360" y="2665936"/>
              <a:ext cx="552450" cy="258011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130 kDa</a:t>
              </a:r>
            </a:p>
          </xdr:txBody>
        </xdr:sp>
        <xdr:sp macro="" textlink="">
          <xdr:nvSpPr>
            <xdr:cNvPr id="75" name="Textfeld 74"/>
            <xdr:cNvSpPr txBox="1"/>
          </xdr:nvSpPr>
          <xdr:spPr>
            <a:xfrm>
              <a:off x="27264360" y="2278383"/>
              <a:ext cx="552450" cy="258011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250</a:t>
              </a:r>
              <a:r>
                <a:rPr lang="de-DE" sz="800" baseline="0"/>
                <a:t> </a:t>
              </a:r>
              <a:r>
                <a:rPr lang="de-DE" sz="800"/>
                <a:t>kDa</a:t>
              </a:r>
            </a:p>
          </xdr:txBody>
        </xdr:sp>
        <xdr:sp macro="" textlink="">
          <xdr:nvSpPr>
            <xdr:cNvPr id="76" name="Textfeld 75"/>
            <xdr:cNvSpPr txBox="1"/>
          </xdr:nvSpPr>
          <xdr:spPr>
            <a:xfrm>
              <a:off x="27264360" y="2943567"/>
              <a:ext cx="552450" cy="258011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95 kDa</a:t>
              </a:r>
            </a:p>
          </xdr:txBody>
        </xdr:sp>
        <xdr:sp macro="" textlink="">
          <xdr:nvSpPr>
            <xdr:cNvPr id="77" name="Textfeld 76"/>
            <xdr:cNvSpPr txBox="1"/>
          </xdr:nvSpPr>
          <xdr:spPr>
            <a:xfrm>
              <a:off x="27264360" y="3150340"/>
              <a:ext cx="552450" cy="258011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72 kDa</a:t>
              </a:r>
            </a:p>
          </xdr:txBody>
        </xdr:sp>
        <xdr:sp macro="" textlink="">
          <xdr:nvSpPr>
            <xdr:cNvPr id="78" name="Textfeld 77"/>
            <xdr:cNvSpPr txBox="1"/>
          </xdr:nvSpPr>
          <xdr:spPr>
            <a:xfrm>
              <a:off x="27264360" y="3379304"/>
              <a:ext cx="552450" cy="258011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55 kDa</a:t>
              </a:r>
            </a:p>
          </xdr:txBody>
        </xdr:sp>
      </xdr:grpSp>
    </xdr:grpSp>
    <xdr:clientData/>
  </xdr:twoCellAnchor>
  <xdr:twoCellAnchor>
    <xdr:from>
      <xdr:col>19</xdr:col>
      <xdr:colOff>30480</xdr:colOff>
      <xdr:row>8</xdr:row>
      <xdr:rowOff>129540</xdr:rowOff>
    </xdr:from>
    <xdr:to>
      <xdr:col>24</xdr:col>
      <xdr:colOff>26670</xdr:colOff>
      <xdr:row>20</xdr:row>
      <xdr:rowOff>60394</xdr:rowOff>
    </xdr:to>
    <xdr:grpSp>
      <xdr:nvGrpSpPr>
        <xdr:cNvPr id="61" name="Gruppieren 60"/>
        <xdr:cNvGrpSpPr/>
      </xdr:nvGrpSpPr>
      <xdr:grpSpPr>
        <a:xfrm>
          <a:off x="15270480" y="1612900"/>
          <a:ext cx="3958590" cy="2206694"/>
          <a:chOff x="14721840" y="678180"/>
          <a:chExt cx="3958590" cy="2178754"/>
        </a:xfrm>
      </xdr:grpSpPr>
      <xdr:pic>
        <xdr:nvPicPr>
          <xdr:cNvPr id="3" name="Grafik 2"/>
          <xdr:cNvPicPr>
            <a:picLocks noChangeAspect="1"/>
          </xdr:cNvPicPr>
        </xdr:nvPicPr>
        <xdr:blipFill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4196" t="42435" r="19127" b="15268"/>
          <a:stretch/>
        </xdr:blipFill>
        <xdr:spPr>
          <a:xfrm>
            <a:off x="14721840" y="678180"/>
            <a:ext cx="3476977" cy="2178754"/>
          </a:xfrm>
          <a:prstGeom prst="rect">
            <a:avLst/>
          </a:prstGeom>
        </xdr:spPr>
      </xdr:pic>
      <xdr:grpSp>
        <xdr:nvGrpSpPr>
          <xdr:cNvPr id="60" name="Gruppieren 59"/>
          <xdr:cNvGrpSpPr/>
        </xdr:nvGrpSpPr>
        <xdr:grpSpPr>
          <a:xfrm>
            <a:off x="18127980" y="696269"/>
            <a:ext cx="552450" cy="2145967"/>
            <a:chOff x="18127980" y="696269"/>
            <a:chExt cx="552450" cy="2145967"/>
          </a:xfrm>
        </xdr:grpSpPr>
        <xdr:sp macro="" textlink="">
          <xdr:nvSpPr>
            <xdr:cNvPr id="45" name="Textfeld 44"/>
            <xdr:cNvSpPr txBox="1"/>
          </xdr:nvSpPr>
          <xdr:spPr>
            <a:xfrm>
              <a:off x="18127980" y="696269"/>
              <a:ext cx="552450" cy="254939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130 kDa</a:t>
              </a:r>
            </a:p>
          </xdr:txBody>
        </xdr:sp>
        <xdr:sp macro="" textlink="">
          <xdr:nvSpPr>
            <xdr:cNvPr id="47" name="Textfeld 46"/>
            <xdr:cNvSpPr txBox="1"/>
          </xdr:nvSpPr>
          <xdr:spPr>
            <a:xfrm>
              <a:off x="18127980" y="1000622"/>
              <a:ext cx="552450" cy="254939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95 kDa</a:t>
              </a:r>
            </a:p>
          </xdr:txBody>
        </xdr:sp>
        <xdr:sp macro="" textlink="">
          <xdr:nvSpPr>
            <xdr:cNvPr id="48" name="Textfeld 47"/>
            <xdr:cNvSpPr txBox="1"/>
          </xdr:nvSpPr>
          <xdr:spPr>
            <a:xfrm>
              <a:off x="18127980" y="1294831"/>
              <a:ext cx="552450" cy="254939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72 kDa</a:t>
              </a:r>
            </a:p>
          </xdr:txBody>
        </xdr:sp>
        <xdr:sp macro="" textlink="">
          <xdr:nvSpPr>
            <xdr:cNvPr id="49" name="Textfeld 48"/>
            <xdr:cNvSpPr txBox="1"/>
          </xdr:nvSpPr>
          <xdr:spPr>
            <a:xfrm>
              <a:off x="18127980" y="1581212"/>
              <a:ext cx="552450" cy="254939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55 kDa</a:t>
              </a:r>
            </a:p>
          </xdr:txBody>
        </xdr:sp>
        <xdr:sp macro="" textlink="">
          <xdr:nvSpPr>
            <xdr:cNvPr id="50" name="Textfeld 49"/>
            <xdr:cNvSpPr txBox="1"/>
          </xdr:nvSpPr>
          <xdr:spPr>
            <a:xfrm>
              <a:off x="18127980" y="2227472"/>
              <a:ext cx="552450" cy="254939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36 kDa</a:t>
              </a:r>
            </a:p>
          </xdr:txBody>
        </xdr:sp>
        <xdr:sp macro="" textlink="">
          <xdr:nvSpPr>
            <xdr:cNvPr id="51" name="Textfeld 50"/>
            <xdr:cNvSpPr txBox="1"/>
          </xdr:nvSpPr>
          <xdr:spPr>
            <a:xfrm>
              <a:off x="18127980" y="2587297"/>
              <a:ext cx="552450" cy="254939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28 kDa</a:t>
              </a:r>
            </a:p>
          </xdr:txBody>
        </xdr:sp>
      </xdr:grpSp>
    </xdr:grpSp>
    <xdr:clientData/>
  </xdr:twoCellAnchor>
  <xdr:twoCellAnchor>
    <xdr:from>
      <xdr:col>18</xdr:col>
      <xdr:colOff>312420</xdr:colOff>
      <xdr:row>8</xdr:row>
      <xdr:rowOff>198120</xdr:rowOff>
    </xdr:from>
    <xdr:to>
      <xdr:col>19</xdr:col>
      <xdr:colOff>297180</xdr:colOff>
      <xdr:row>10</xdr:row>
      <xdr:rowOff>74060</xdr:rowOff>
    </xdr:to>
    <xdr:grpSp>
      <xdr:nvGrpSpPr>
        <xdr:cNvPr id="5" name="Gruppieren 4"/>
        <xdr:cNvGrpSpPr/>
      </xdr:nvGrpSpPr>
      <xdr:grpSpPr>
        <a:xfrm>
          <a:off x="14759940" y="1681480"/>
          <a:ext cx="777240" cy="262020"/>
          <a:chOff x="7399020" y="1238250"/>
          <a:chExt cx="674370" cy="304088"/>
        </a:xfrm>
      </xdr:grpSpPr>
      <xdr:cxnSp macro="">
        <xdr:nvCxnSpPr>
          <xdr:cNvPr id="6" name="Gerade Verbindung mit Pfeil 5"/>
          <xdr:cNvCxnSpPr/>
        </xdr:nvCxnSpPr>
        <xdr:spPr>
          <a:xfrm>
            <a:off x="7448550" y="1502810"/>
            <a:ext cx="548640" cy="0"/>
          </a:xfrm>
          <a:prstGeom prst="straightConnector1">
            <a:avLst/>
          </a:prstGeom>
          <a:ln w="19050">
            <a:solidFill>
              <a:sysClr val="windowText" lastClr="00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7" name="Textfeld 6"/>
          <xdr:cNvSpPr txBox="1"/>
        </xdr:nvSpPr>
        <xdr:spPr>
          <a:xfrm>
            <a:off x="7399020" y="1238250"/>
            <a:ext cx="674370" cy="30408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spAutoFit/>
          </a:bodyPr>
          <a:lstStyle/>
          <a:p>
            <a:r>
              <a:rPr lang="de-DE" sz="1100"/>
              <a:t>full </a:t>
            </a:r>
          </a:p>
        </xdr:txBody>
      </xdr:sp>
    </xdr:grpSp>
    <xdr:clientData/>
  </xdr:twoCellAnchor>
  <xdr:twoCellAnchor>
    <xdr:from>
      <xdr:col>18</xdr:col>
      <xdr:colOff>266700</xdr:colOff>
      <xdr:row>16</xdr:row>
      <xdr:rowOff>53340</xdr:rowOff>
    </xdr:from>
    <xdr:to>
      <xdr:col>19</xdr:col>
      <xdr:colOff>251460</xdr:colOff>
      <xdr:row>17</xdr:row>
      <xdr:rowOff>127400</xdr:rowOff>
    </xdr:to>
    <xdr:grpSp>
      <xdr:nvGrpSpPr>
        <xdr:cNvPr id="11" name="Gruppieren 10"/>
        <xdr:cNvGrpSpPr/>
      </xdr:nvGrpSpPr>
      <xdr:grpSpPr>
        <a:xfrm>
          <a:off x="14714220" y="3050540"/>
          <a:ext cx="777240" cy="267100"/>
          <a:chOff x="7399020" y="1238250"/>
          <a:chExt cx="674370" cy="304088"/>
        </a:xfrm>
      </xdr:grpSpPr>
      <xdr:cxnSp macro="">
        <xdr:nvCxnSpPr>
          <xdr:cNvPr id="12" name="Gerade Verbindung mit Pfeil 11"/>
          <xdr:cNvCxnSpPr/>
        </xdr:nvCxnSpPr>
        <xdr:spPr>
          <a:xfrm>
            <a:off x="7448550" y="1502810"/>
            <a:ext cx="548640" cy="0"/>
          </a:xfrm>
          <a:prstGeom prst="straightConnector1">
            <a:avLst/>
          </a:prstGeom>
          <a:ln w="19050">
            <a:solidFill>
              <a:sysClr val="windowText" lastClr="00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3" name="Textfeld 12"/>
          <xdr:cNvSpPr txBox="1"/>
        </xdr:nvSpPr>
        <xdr:spPr>
          <a:xfrm>
            <a:off x="7399020" y="1238250"/>
            <a:ext cx="674370" cy="30408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spAutoFit/>
          </a:bodyPr>
          <a:lstStyle/>
          <a:p>
            <a:r>
              <a:rPr lang="de-DE" sz="1100"/>
              <a:t>cleaved</a:t>
            </a:r>
          </a:p>
        </xdr:txBody>
      </xdr:sp>
    </xdr:grpSp>
    <xdr:clientData/>
  </xdr:twoCellAnchor>
  <xdr:twoCellAnchor>
    <xdr:from>
      <xdr:col>19</xdr:col>
      <xdr:colOff>7620</xdr:colOff>
      <xdr:row>21</xdr:row>
      <xdr:rowOff>38103</xdr:rowOff>
    </xdr:from>
    <xdr:to>
      <xdr:col>24</xdr:col>
      <xdr:colOff>64770</xdr:colOff>
      <xdr:row>36</xdr:row>
      <xdr:rowOff>5741</xdr:rowOff>
    </xdr:to>
    <xdr:grpSp>
      <xdr:nvGrpSpPr>
        <xdr:cNvPr id="4" name="Gruppieren 3"/>
        <xdr:cNvGrpSpPr/>
      </xdr:nvGrpSpPr>
      <xdr:grpSpPr>
        <a:xfrm>
          <a:off x="15247620" y="3980183"/>
          <a:ext cx="4019550" cy="2792118"/>
          <a:chOff x="14698980" y="3431543"/>
          <a:chExt cx="4019550" cy="2792118"/>
        </a:xfrm>
      </xdr:grpSpPr>
      <xdr:pic>
        <xdr:nvPicPr>
          <xdr:cNvPr id="8" name="Grafik 7"/>
          <xdr:cNvPicPr>
            <a:picLocks noChangeAspect="1"/>
          </xdr:cNvPicPr>
        </xdr:nvPicPr>
        <xdr:blipFill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4584" t="33448" r="17823" b="17478"/>
          <a:stretch/>
        </xdr:blipFill>
        <xdr:spPr>
          <a:xfrm>
            <a:off x="14698980" y="3454888"/>
            <a:ext cx="3733800" cy="2768773"/>
          </a:xfrm>
          <a:prstGeom prst="rect">
            <a:avLst/>
          </a:prstGeom>
        </xdr:spPr>
      </xdr:pic>
      <xdr:grpSp>
        <xdr:nvGrpSpPr>
          <xdr:cNvPr id="2" name="Gruppieren 1"/>
          <xdr:cNvGrpSpPr/>
        </xdr:nvGrpSpPr>
        <xdr:grpSpPr>
          <a:xfrm>
            <a:off x="18166080" y="3431543"/>
            <a:ext cx="552450" cy="2583876"/>
            <a:chOff x="18166080" y="3032763"/>
            <a:chExt cx="552450" cy="2529813"/>
          </a:xfrm>
        </xdr:grpSpPr>
        <xdr:sp macro="" textlink="">
          <xdr:nvSpPr>
            <xdr:cNvPr id="37" name="Textfeld 36"/>
            <xdr:cNvSpPr txBox="1"/>
          </xdr:nvSpPr>
          <xdr:spPr>
            <a:xfrm>
              <a:off x="18166080" y="3340409"/>
              <a:ext cx="552450" cy="254939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130 kDa</a:t>
              </a:r>
            </a:p>
          </xdr:txBody>
        </xdr:sp>
        <xdr:sp macro="" textlink="">
          <xdr:nvSpPr>
            <xdr:cNvPr id="38" name="Textfeld 37"/>
            <xdr:cNvSpPr txBox="1"/>
          </xdr:nvSpPr>
          <xdr:spPr>
            <a:xfrm>
              <a:off x="18166080" y="3032763"/>
              <a:ext cx="552450" cy="254939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250</a:t>
              </a:r>
              <a:r>
                <a:rPr lang="de-DE" sz="800" baseline="0"/>
                <a:t> </a:t>
              </a:r>
              <a:r>
                <a:rPr lang="de-DE" sz="800"/>
                <a:t>kDa</a:t>
              </a:r>
            </a:p>
          </xdr:txBody>
        </xdr:sp>
        <xdr:sp macro="" textlink="">
          <xdr:nvSpPr>
            <xdr:cNvPr id="39" name="Textfeld 38"/>
            <xdr:cNvSpPr txBox="1"/>
          </xdr:nvSpPr>
          <xdr:spPr>
            <a:xfrm>
              <a:off x="18166080" y="3652382"/>
              <a:ext cx="552450" cy="254939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95 kDa</a:t>
              </a:r>
            </a:p>
          </xdr:txBody>
        </xdr:sp>
        <xdr:sp macro="" textlink="">
          <xdr:nvSpPr>
            <xdr:cNvPr id="40" name="Textfeld 39"/>
            <xdr:cNvSpPr txBox="1"/>
          </xdr:nvSpPr>
          <xdr:spPr>
            <a:xfrm>
              <a:off x="18166080" y="3984691"/>
              <a:ext cx="552450" cy="254939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72 kDa</a:t>
              </a:r>
            </a:p>
          </xdr:txBody>
        </xdr:sp>
        <xdr:sp macro="" textlink="">
          <xdr:nvSpPr>
            <xdr:cNvPr id="41" name="Textfeld 40"/>
            <xdr:cNvSpPr txBox="1"/>
          </xdr:nvSpPr>
          <xdr:spPr>
            <a:xfrm>
              <a:off x="18166080" y="4278692"/>
              <a:ext cx="552450" cy="254939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55 kDa</a:t>
              </a:r>
            </a:p>
          </xdr:txBody>
        </xdr:sp>
        <xdr:sp macro="" textlink="">
          <xdr:nvSpPr>
            <xdr:cNvPr id="42" name="Textfeld 41"/>
            <xdr:cNvSpPr txBox="1"/>
          </xdr:nvSpPr>
          <xdr:spPr>
            <a:xfrm>
              <a:off x="18166080" y="4947812"/>
              <a:ext cx="552450" cy="254939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36 kDa</a:t>
              </a:r>
            </a:p>
          </xdr:txBody>
        </xdr:sp>
        <xdr:sp macro="" textlink="">
          <xdr:nvSpPr>
            <xdr:cNvPr id="43" name="Textfeld 42"/>
            <xdr:cNvSpPr txBox="1"/>
          </xdr:nvSpPr>
          <xdr:spPr>
            <a:xfrm>
              <a:off x="18166080" y="5307637"/>
              <a:ext cx="552450" cy="254939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28 kDa</a:t>
              </a:r>
            </a:p>
          </xdr:txBody>
        </xdr:sp>
      </xdr:grpSp>
    </xdr:grpSp>
    <xdr:clientData/>
  </xdr:twoCellAnchor>
  <xdr:twoCellAnchor>
    <xdr:from>
      <xdr:col>27</xdr:col>
      <xdr:colOff>792479</xdr:colOff>
      <xdr:row>17</xdr:row>
      <xdr:rowOff>0</xdr:rowOff>
    </xdr:from>
    <xdr:to>
      <xdr:col>35</xdr:col>
      <xdr:colOff>445770</xdr:colOff>
      <xdr:row>32</xdr:row>
      <xdr:rowOff>144780</xdr:rowOff>
    </xdr:to>
    <xdr:grpSp>
      <xdr:nvGrpSpPr>
        <xdr:cNvPr id="109" name="Gruppieren 108"/>
        <xdr:cNvGrpSpPr/>
      </xdr:nvGrpSpPr>
      <xdr:grpSpPr>
        <a:xfrm>
          <a:off x="22372319" y="3190240"/>
          <a:ext cx="5993131" cy="2989580"/>
          <a:chOff x="21823679" y="2255520"/>
          <a:chExt cx="5993131" cy="2999740"/>
        </a:xfrm>
      </xdr:grpSpPr>
      <xdr:pic>
        <xdr:nvPicPr>
          <xdr:cNvPr id="18" name="Grafik 17"/>
          <xdr:cNvPicPr>
            <a:picLocks noChangeAspect="1"/>
          </xdr:cNvPicPr>
        </xdr:nvPicPr>
        <xdr:blipFill rotWithShape="1"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129" t="20332" r="-624" b="28799"/>
          <a:stretch/>
        </xdr:blipFill>
        <xdr:spPr>
          <a:xfrm>
            <a:off x="21823679" y="2255520"/>
            <a:ext cx="5651609" cy="2999740"/>
          </a:xfrm>
          <a:prstGeom prst="rect">
            <a:avLst/>
          </a:prstGeom>
        </xdr:spPr>
      </xdr:pic>
      <xdr:grpSp>
        <xdr:nvGrpSpPr>
          <xdr:cNvPr id="64" name="Gruppieren 63"/>
          <xdr:cNvGrpSpPr/>
        </xdr:nvGrpSpPr>
        <xdr:grpSpPr>
          <a:xfrm>
            <a:off x="27264360" y="2294279"/>
            <a:ext cx="552450" cy="2828125"/>
            <a:chOff x="27264360" y="2278383"/>
            <a:chExt cx="552450" cy="2780231"/>
          </a:xfrm>
        </xdr:grpSpPr>
        <xdr:sp macro="" textlink="">
          <xdr:nvSpPr>
            <xdr:cNvPr id="53" name="Textfeld 52"/>
            <xdr:cNvSpPr txBox="1"/>
          </xdr:nvSpPr>
          <xdr:spPr>
            <a:xfrm>
              <a:off x="27264360" y="2665936"/>
              <a:ext cx="552450" cy="258011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130 kDa</a:t>
              </a:r>
            </a:p>
          </xdr:txBody>
        </xdr:sp>
        <xdr:sp macro="" textlink="">
          <xdr:nvSpPr>
            <xdr:cNvPr id="54" name="Textfeld 53"/>
            <xdr:cNvSpPr txBox="1"/>
          </xdr:nvSpPr>
          <xdr:spPr>
            <a:xfrm>
              <a:off x="27264360" y="2278383"/>
              <a:ext cx="552450" cy="258011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250</a:t>
              </a:r>
              <a:r>
                <a:rPr lang="de-DE" sz="800" baseline="0"/>
                <a:t> </a:t>
              </a:r>
              <a:r>
                <a:rPr lang="de-DE" sz="800"/>
                <a:t>kDa</a:t>
              </a:r>
            </a:p>
          </xdr:txBody>
        </xdr:sp>
        <xdr:sp macro="" textlink="">
          <xdr:nvSpPr>
            <xdr:cNvPr id="55" name="Textfeld 54"/>
            <xdr:cNvSpPr txBox="1"/>
          </xdr:nvSpPr>
          <xdr:spPr>
            <a:xfrm>
              <a:off x="27264360" y="2943567"/>
              <a:ext cx="552450" cy="258011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95 kDa</a:t>
              </a:r>
            </a:p>
          </xdr:txBody>
        </xdr:sp>
        <xdr:sp macro="" textlink="">
          <xdr:nvSpPr>
            <xdr:cNvPr id="56" name="Textfeld 55"/>
            <xdr:cNvSpPr txBox="1"/>
          </xdr:nvSpPr>
          <xdr:spPr>
            <a:xfrm>
              <a:off x="27264360" y="3150340"/>
              <a:ext cx="552450" cy="258011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72 kDa</a:t>
              </a:r>
            </a:p>
          </xdr:txBody>
        </xdr:sp>
        <xdr:sp macro="" textlink="">
          <xdr:nvSpPr>
            <xdr:cNvPr id="57" name="Textfeld 56"/>
            <xdr:cNvSpPr txBox="1"/>
          </xdr:nvSpPr>
          <xdr:spPr>
            <a:xfrm>
              <a:off x="27264360" y="3379304"/>
              <a:ext cx="552450" cy="258011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55 kDa</a:t>
              </a:r>
            </a:p>
          </xdr:txBody>
        </xdr:sp>
        <xdr:sp macro="" textlink="">
          <xdr:nvSpPr>
            <xdr:cNvPr id="58" name="Textfeld 57"/>
            <xdr:cNvSpPr txBox="1"/>
          </xdr:nvSpPr>
          <xdr:spPr>
            <a:xfrm>
              <a:off x="27264360" y="3812645"/>
              <a:ext cx="552450" cy="258011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36 kDa</a:t>
              </a:r>
            </a:p>
          </xdr:txBody>
        </xdr:sp>
        <xdr:sp macro="" textlink="">
          <xdr:nvSpPr>
            <xdr:cNvPr id="59" name="Textfeld 58"/>
            <xdr:cNvSpPr txBox="1"/>
          </xdr:nvSpPr>
          <xdr:spPr>
            <a:xfrm>
              <a:off x="27264360" y="4054885"/>
              <a:ext cx="552450" cy="258011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28 kDa</a:t>
              </a:r>
            </a:p>
          </xdr:txBody>
        </xdr:sp>
        <xdr:sp macro="" textlink="">
          <xdr:nvSpPr>
            <xdr:cNvPr id="62" name="Textfeld 61"/>
            <xdr:cNvSpPr txBox="1"/>
          </xdr:nvSpPr>
          <xdr:spPr>
            <a:xfrm>
              <a:off x="27264360" y="4472943"/>
              <a:ext cx="552450" cy="258011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17 kDa</a:t>
              </a:r>
            </a:p>
          </xdr:txBody>
        </xdr:sp>
        <xdr:sp macro="" textlink="">
          <xdr:nvSpPr>
            <xdr:cNvPr id="63" name="Textfeld 62"/>
            <xdr:cNvSpPr txBox="1"/>
          </xdr:nvSpPr>
          <xdr:spPr>
            <a:xfrm>
              <a:off x="27264360" y="4800603"/>
              <a:ext cx="552450" cy="258011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10 kDa</a:t>
              </a:r>
            </a:p>
          </xdr:txBody>
        </xdr:sp>
      </xdr:grpSp>
    </xdr:grpSp>
    <xdr:clientData/>
  </xdr:twoCellAnchor>
  <xdr:twoCellAnchor>
    <xdr:from>
      <xdr:col>27</xdr:col>
      <xdr:colOff>436882</xdr:colOff>
      <xdr:row>12</xdr:row>
      <xdr:rowOff>91440</xdr:rowOff>
    </xdr:from>
    <xdr:to>
      <xdr:col>28</xdr:col>
      <xdr:colOff>587818</xdr:colOff>
      <xdr:row>13</xdr:row>
      <xdr:rowOff>173120</xdr:rowOff>
    </xdr:to>
    <xdr:grpSp>
      <xdr:nvGrpSpPr>
        <xdr:cNvPr id="67" name="Gruppieren 66"/>
        <xdr:cNvGrpSpPr/>
      </xdr:nvGrpSpPr>
      <xdr:grpSpPr>
        <a:xfrm>
          <a:off x="22016722" y="2346960"/>
          <a:ext cx="943416" cy="264560"/>
          <a:chOff x="7178638" y="1214894"/>
          <a:chExt cx="818552" cy="304088"/>
        </a:xfrm>
      </xdr:grpSpPr>
      <xdr:cxnSp macro="">
        <xdr:nvCxnSpPr>
          <xdr:cNvPr id="68" name="Gerade Verbindung mit Pfeil 67"/>
          <xdr:cNvCxnSpPr/>
        </xdr:nvCxnSpPr>
        <xdr:spPr>
          <a:xfrm rot="20400000">
            <a:off x="7448550" y="1502810"/>
            <a:ext cx="548640" cy="0"/>
          </a:xfrm>
          <a:prstGeom prst="straightConnector1">
            <a:avLst/>
          </a:prstGeom>
          <a:ln w="19050">
            <a:solidFill>
              <a:sysClr val="windowText" lastClr="00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69" name="Textfeld 68"/>
          <xdr:cNvSpPr txBox="1"/>
        </xdr:nvSpPr>
        <xdr:spPr>
          <a:xfrm>
            <a:off x="7178638" y="1214894"/>
            <a:ext cx="674370" cy="30408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spAutoFit/>
          </a:bodyPr>
          <a:lstStyle/>
          <a:p>
            <a:r>
              <a:rPr lang="de-DE" sz="1100"/>
              <a:t>ß-ENaC</a:t>
            </a:r>
          </a:p>
        </xdr:txBody>
      </xdr:sp>
    </xdr:grpSp>
    <xdr:clientData/>
  </xdr:twoCellAnchor>
  <xdr:twoCellAnchor>
    <xdr:from>
      <xdr:col>27</xdr:col>
      <xdr:colOff>469905</xdr:colOff>
      <xdr:row>10</xdr:row>
      <xdr:rowOff>48262</xdr:rowOff>
    </xdr:from>
    <xdr:to>
      <xdr:col>28</xdr:col>
      <xdr:colOff>607065</xdr:colOff>
      <xdr:row>11</xdr:row>
      <xdr:rowOff>157403</xdr:rowOff>
    </xdr:to>
    <xdr:grpSp>
      <xdr:nvGrpSpPr>
        <xdr:cNvPr id="70" name="Gruppieren 69"/>
        <xdr:cNvGrpSpPr/>
      </xdr:nvGrpSpPr>
      <xdr:grpSpPr>
        <a:xfrm>
          <a:off x="22049745" y="1917702"/>
          <a:ext cx="929640" cy="302181"/>
          <a:chOff x="7222715" y="1171392"/>
          <a:chExt cx="806599" cy="331420"/>
        </a:xfrm>
      </xdr:grpSpPr>
      <xdr:cxnSp macro="">
        <xdr:nvCxnSpPr>
          <xdr:cNvPr id="71" name="Gerade Verbindung mit Pfeil 70"/>
          <xdr:cNvCxnSpPr/>
        </xdr:nvCxnSpPr>
        <xdr:spPr>
          <a:xfrm rot="840000">
            <a:off x="7448550" y="1502812"/>
            <a:ext cx="548640" cy="0"/>
          </a:xfrm>
          <a:prstGeom prst="straightConnector1">
            <a:avLst/>
          </a:prstGeom>
          <a:ln w="19050">
            <a:solidFill>
              <a:sysClr val="windowText" lastClr="00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72" name="Textfeld 71"/>
          <xdr:cNvSpPr txBox="1"/>
        </xdr:nvSpPr>
        <xdr:spPr>
          <a:xfrm>
            <a:off x="7222715" y="1171392"/>
            <a:ext cx="806599" cy="30408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spAutoFit/>
          </a:bodyPr>
          <a:lstStyle/>
          <a:p>
            <a:r>
              <a:rPr lang="de-DE" sz="1100"/>
              <a:t>glyc. ß-ENaC</a:t>
            </a:r>
          </a:p>
        </xdr:txBody>
      </xdr:sp>
    </xdr:grpSp>
    <xdr:clientData/>
  </xdr:twoCellAnchor>
  <xdr:twoCellAnchor>
    <xdr:from>
      <xdr:col>40</xdr:col>
      <xdr:colOff>0</xdr:colOff>
      <xdr:row>17</xdr:row>
      <xdr:rowOff>0</xdr:rowOff>
    </xdr:from>
    <xdr:to>
      <xdr:col>47</xdr:col>
      <xdr:colOff>283210</xdr:colOff>
      <xdr:row>33</xdr:row>
      <xdr:rowOff>124924</xdr:rowOff>
    </xdr:to>
    <xdr:grpSp>
      <xdr:nvGrpSpPr>
        <xdr:cNvPr id="104" name="Gruppieren 103"/>
        <xdr:cNvGrpSpPr/>
      </xdr:nvGrpSpPr>
      <xdr:grpSpPr>
        <a:xfrm>
          <a:off x="31882080" y="3190240"/>
          <a:ext cx="5830570" cy="3152604"/>
          <a:chOff x="31333440" y="2255520"/>
          <a:chExt cx="5830570" cy="3162764"/>
        </a:xfrm>
      </xdr:grpSpPr>
      <xdr:pic>
        <xdr:nvPicPr>
          <xdr:cNvPr id="23" name="Grafik 22"/>
          <xdr:cNvPicPr>
            <a:picLocks noChangeAspect="1"/>
          </xdr:cNvPicPr>
        </xdr:nvPicPr>
        <xdr:blipFill rotWithShape="1"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288" t="33430" r="3598" b="13746"/>
          <a:stretch/>
        </xdr:blipFill>
        <xdr:spPr>
          <a:xfrm>
            <a:off x="31333440" y="2255520"/>
            <a:ext cx="5585460" cy="3162764"/>
          </a:xfrm>
          <a:prstGeom prst="rect">
            <a:avLst/>
          </a:prstGeom>
        </xdr:spPr>
      </xdr:pic>
      <xdr:grpSp>
        <xdr:nvGrpSpPr>
          <xdr:cNvPr id="83" name="Gruppieren 82"/>
          <xdr:cNvGrpSpPr/>
        </xdr:nvGrpSpPr>
        <xdr:grpSpPr>
          <a:xfrm>
            <a:off x="36611560" y="2527959"/>
            <a:ext cx="552450" cy="2828125"/>
            <a:chOff x="27264360" y="2278383"/>
            <a:chExt cx="552450" cy="2780231"/>
          </a:xfrm>
        </xdr:grpSpPr>
        <xdr:sp macro="" textlink="">
          <xdr:nvSpPr>
            <xdr:cNvPr id="84" name="Textfeld 83"/>
            <xdr:cNvSpPr txBox="1"/>
          </xdr:nvSpPr>
          <xdr:spPr>
            <a:xfrm>
              <a:off x="27264360" y="2665936"/>
              <a:ext cx="552450" cy="258011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130 kDa</a:t>
              </a:r>
            </a:p>
          </xdr:txBody>
        </xdr:sp>
        <xdr:sp macro="" textlink="">
          <xdr:nvSpPr>
            <xdr:cNvPr id="85" name="Textfeld 84"/>
            <xdr:cNvSpPr txBox="1"/>
          </xdr:nvSpPr>
          <xdr:spPr>
            <a:xfrm>
              <a:off x="27264360" y="2278383"/>
              <a:ext cx="552450" cy="258011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250</a:t>
              </a:r>
              <a:r>
                <a:rPr lang="de-DE" sz="800" baseline="0"/>
                <a:t> </a:t>
              </a:r>
              <a:r>
                <a:rPr lang="de-DE" sz="800"/>
                <a:t>kDa</a:t>
              </a:r>
            </a:p>
          </xdr:txBody>
        </xdr:sp>
        <xdr:sp macro="" textlink="">
          <xdr:nvSpPr>
            <xdr:cNvPr id="86" name="Textfeld 85"/>
            <xdr:cNvSpPr txBox="1"/>
          </xdr:nvSpPr>
          <xdr:spPr>
            <a:xfrm>
              <a:off x="27264360" y="2943567"/>
              <a:ext cx="552450" cy="258011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95 kDa</a:t>
              </a:r>
            </a:p>
          </xdr:txBody>
        </xdr:sp>
        <xdr:sp macro="" textlink="">
          <xdr:nvSpPr>
            <xdr:cNvPr id="87" name="Textfeld 86"/>
            <xdr:cNvSpPr txBox="1"/>
          </xdr:nvSpPr>
          <xdr:spPr>
            <a:xfrm>
              <a:off x="27264360" y="3150340"/>
              <a:ext cx="552450" cy="258011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72 kDa</a:t>
              </a:r>
            </a:p>
          </xdr:txBody>
        </xdr:sp>
        <xdr:sp macro="" textlink="">
          <xdr:nvSpPr>
            <xdr:cNvPr id="88" name="Textfeld 87"/>
            <xdr:cNvSpPr txBox="1"/>
          </xdr:nvSpPr>
          <xdr:spPr>
            <a:xfrm>
              <a:off x="27264360" y="3379304"/>
              <a:ext cx="552450" cy="258011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55 kDa</a:t>
              </a:r>
            </a:p>
          </xdr:txBody>
        </xdr:sp>
        <xdr:sp macro="" textlink="">
          <xdr:nvSpPr>
            <xdr:cNvPr id="89" name="Textfeld 88"/>
            <xdr:cNvSpPr txBox="1"/>
          </xdr:nvSpPr>
          <xdr:spPr>
            <a:xfrm>
              <a:off x="27264360" y="3812645"/>
              <a:ext cx="552450" cy="258011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36 kDa</a:t>
              </a:r>
            </a:p>
          </xdr:txBody>
        </xdr:sp>
        <xdr:sp macro="" textlink="">
          <xdr:nvSpPr>
            <xdr:cNvPr id="90" name="Textfeld 89"/>
            <xdr:cNvSpPr txBox="1"/>
          </xdr:nvSpPr>
          <xdr:spPr>
            <a:xfrm>
              <a:off x="27264360" y="4054885"/>
              <a:ext cx="552450" cy="258011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28 kDa</a:t>
              </a:r>
            </a:p>
          </xdr:txBody>
        </xdr:sp>
        <xdr:sp macro="" textlink="">
          <xdr:nvSpPr>
            <xdr:cNvPr id="91" name="Textfeld 90"/>
            <xdr:cNvSpPr txBox="1"/>
          </xdr:nvSpPr>
          <xdr:spPr>
            <a:xfrm>
              <a:off x="27264360" y="4472943"/>
              <a:ext cx="552450" cy="258011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17 kDa</a:t>
              </a:r>
            </a:p>
          </xdr:txBody>
        </xdr:sp>
        <xdr:sp macro="" textlink="">
          <xdr:nvSpPr>
            <xdr:cNvPr id="92" name="Textfeld 91"/>
            <xdr:cNvSpPr txBox="1"/>
          </xdr:nvSpPr>
          <xdr:spPr>
            <a:xfrm>
              <a:off x="27264360" y="4800603"/>
              <a:ext cx="552450" cy="258011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10 kDa</a:t>
              </a:r>
            </a:p>
          </xdr:txBody>
        </xdr:sp>
      </xdr:grpSp>
    </xdr:grpSp>
    <xdr:clientData/>
  </xdr:twoCellAnchor>
  <xdr:twoCellAnchor>
    <xdr:from>
      <xdr:col>39</xdr:col>
      <xdr:colOff>256531</xdr:colOff>
      <xdr:row>8</xdr:row>
      <xdr:rowOff>83820</xdr:rowOff>
    </xdr:from>
    <xdr:to>
      <xdr:col>47</xdr:col>
      <xdr:colOff>303530</xdr:colOff>
      <xdr:row>16</xdr:row>
      <xdr:rowOff>7620</xdr:rowOff>
    </xdr:to>
    <xdr:grpSp>
      <xdr:nvGrpSpPr>
        <xdr:cNvPr id="111" name="Gruppieren 110"/>
        <xdr:cNvGrpSpPr/>
      </xdr:nvGrpSpPr>
      <xdr:grpSpPr>
        <a:xfrm>
          <a:off x="31346131" y="1567180"/>
          <a:ext cx="6386839" cy="1437640"/>
          <a:chOff x="30797491" y="632460"/>
          <a:chExt cx="6386839" cy="1437640"/>
        </a:xfrm>
      </xdr:grpSpPr>
      <xdr:grpSp>
        <xdr:nvGrpSpPr>
          <xdr:cNvPr id="103" name="Gruppieren 102"/>
          <xdr:cNvGrpSpPr/>
        </xdr:nvGrpSpPr>
        <xdr:grpSpPr>
          <a:xfrm>
            <a:off x="31371539" y="632460"/>
            <a:ext cx="5812791" cy="1437640"/>
            <a:chOff x="31371539" y="632460"/>
            <a:chExt cx="5812791" cy="1437640"/>
          </a:xfrm>
        </xdr:grpSpPr>
        <xdr:pic>
          <xdr:nvPicPr>
            <xdr:cNvPr id="19" name="Grafik 18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6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115" t="46750" r="2415" b="28986"/>
            <a:stretch/>
          </xdr:blipFill>
          <xdr:spPr>
            <a:xfrm>
              <a:off x="31371539" y="632460"/>
              <a:ext cx="5341749" cy="1437640"/>
            </a:xfrm>
            <a:prstGeom prst="rect">
              <a:avLst/>
            </a:prstGeom>
          </xdr:spPr>
        </xdr:pic>
        <xdr:grpSp>
          <xdr:nvGrpSpPr>
            <xdr:cNvPr id="93" name="Gruppieren 92"/>
            <xdr:cNvGrpSpPr/>
          </xdr:nvGrpSpPr>
          <xdr:grpSpPr>
            <a:xfrm>
              <a:off x="36631880" y="638199"/>
              <a:ext cx="552450" cy="1382342"/>
              <a:chOff x="27264360" y="2278383"/>
              <a:chExt cx="552450" cy="1358932"/>
            </a:xfrm>
          </xdr:grpSpPr>
          <xdr:sp macro="" textlink="">
            <xdr:nvSpPr>
              <xdr:cNvPr id="94" name="Textfeld 93"/>
              <xdr:cNvSpPr txBox="1"/>
            </xdr:nvSpPr>
            <xdr:spPr>
              <a:xfrm>
                <a:off x="27264360" y="2665936"/>
                <a:ext cx="552450" cy="25801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de-DE" sz="800"/>
                  <a:t>130 kDa</a:t>
                </a:r>
              </a:p>
            </xdr:txBody>
          </xdr:sp>
          <xdr:sp macro="" textlink="">
            <xdr:nvSpPr>
              <xdr:cNvPr id="95" name="Textfeld 94"/>
              <xdr:cNvSpPr txBox="1"/>
            </xdr:nvSpPr>
            <xdr:spPr>
              <a:xfrm>
                <a:off x="27264360" y="2278383"/>
                <a:ext cx="552450" cy="25801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de-DE" sz="800"/>
                  <a:t>250</a:t>
                </a:r>
                <a:r>
                  <a:rPr lang="de-DE" sz="800" baseline="0"/>
                  <a:t> </a:t>
                </a:r>
                <a:r>
                  <a:rPr lang="de-DE" sz="800"/>
                  <a:t>kDa</a:t>
                </a:r>
              </a:p>
            </xdr:txBody>
          </xdr:sp>
          <xdr:sp macro="" textlink="">
            <xdr:nvSpPr>
              <xdr:cNvPr id="96" name="Textfeld 95"/>
              <xdr:cNvSpPr txBox="1"/>
            </xdr:nvSpPr>
            <xdr:spPr>
              <a:xfrm>
                <a:off x="27264360" y="2943567"/>
                <a:ext cx="552450" cy="25801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de-DE" sz="800"/>
                  <a:t>95 kDa</a:t>
                </a:r>
              </a:p>
            </xdr:txBody>
          </xdr:sp>
          <xdr:sp macro="" textlink="">
            <xdr:nvSpPr>
              <xdr:cNvPr id="97" name="Textfeld 96"/>
              <xdr:cNvSpPr txBox="1"/>
            </xdr:nvSpPr>
            <xdr:spPr>
              <a:xfrm>
                <a:off x="27264360" y="3150340"/>
                <a:ext cx="552450" cy="25801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de-DE" sz="800"/>
                  <a:t>72 kDa</a:t>
                </a:r>
              </a:p>
            </xdr:txBody>
          </xdr:sp>
          <xdr:sp macro="" textlink="">
            <xdr:nvSpPr>
              <xdr:cNvPr id="98" name="Textfeld 97"/>
              <xdr:cNvSpPr txBox="1"/>
            </xdr:nvSpPr>
            <xdr:spPr>
              <a:xfrm>
                <a:off x="27264360" y="3379304"/>
                <a:ext cx="552450" cy="25801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de-DE" sz="800"/>
                  <a:t>55 kDa</a:t>
                </a:r>
              </a:p>
            </xdr:txBody>
          </xdr:sp>
        </xdr:grpSp>
      </xdr:grpSp>
      <xdr:grpSp>
        <xdr:nvGrpSpPr>
          <xdr:cNvPr id="20" name="Gruppieren 19"/>
          <xdr:cNvGrpSpPr/>
        </xdr:nvGrpSpPr>
        <xdr:grpSpPr>
          <a:xfrm>
            <a:off x="31043876" y="939797"/>
            <a:ext cx="777240" cy="510094"/>
            <a:chOff x="7443093" y="1204615"/>
            <a:chExt cx="674370" cy="562894"/>
          </a:xfrm>
        </xdr:grpSpPr>
        <xdr:cxnSp macro="">
          <xdr:nvCxnSpPr>
            <xdr:cNvPr id="21" name="Gerade Verbindung mit Pfeil 20"/>
            <xdr:cNvCxnSpPr/>
          </xdr:nvCxnSpPr>
          <xdr:spPr>
            <a:xfrm>
              <a:off x="7447504" y="1400822"/>
              <a:ext cx="570468" cy="366687"/>
            </a:xfrm>
            <a:prstGeom prst="straightConnector1">
              <a:avLst/>
            </a:prstGeom>
            <a:ln w="19050">
              <a:solidFill>
                <a:sysClr val="windowText" lastClr="00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22" name="Textfeld 21"/>
            <xdr:cNvSpPr txBox="1"/>
          </xdr:nvSpPr>
          <xdr:spPr>
            <a:xfrm>
              <a:off x="7443093" y="1204615"/>
              <a:ext cx="674370" cy="291944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spAutoFit/>
            </a:bodyPr>
            <a:lstStyle/>
            <a:p>
              <a:r>
                <a:rPr lang="de-DE" sz="1100"/>
                <a:t>full</a:t>
              </a:r>
            </a:p>
          </xdr:txBody>
        </xdr:sp>
      </xdr:grpSp>
      <xdr:grpSp>
        <xdr:nvGrpSpPr>
          <xdr:cNvPr id="105" name="Gruppieren 104"/>
          <xdr:cNvGrpSpPr/>
        </xdr:nvGrpSpPr>
        <xdr:grpSpPr>
          <a:xfrm>
            <a:off x="30797491" y="1445260"/>
            <a:ext cx="902779" cy="267100"/>
            <a:chOff x="7205080" y="1353920"/>
            <a:chExt cx="783294" cy="304088"/>
          </a:xfrm>
        </xdr:grpSpPr>
        <xdr:cxnSp macro="">
          <xdr:nvCxnSpPr>
            <xdr:cNvPr id="106" name="Gerade Verbindung mit Pfeil 105"/>
            <xdr:cNvCxnSpPr/>
          </xdr:nvCxnSpPr>
          <xdr:spPr>
            <a:xfrm rot="20760000">
              <a:off x="7439734" y="1595346"/>
              <a:ext cx="548640" cy="0"/>
            </a:xfrm>
            <a:prstGeom prst="straightConnector1">
              <a:avLst/>
            </a:prstGeom>
            <a:ln w="19050">
              <a:solidFill>
                <a:sysClr val="windowText" lastClr="00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107" name="Textfeld 106"/>
            <xdr:cNvSpPr txBox="1"/>
          </xdr:nvSpPr>
          <xdr:spPr>
            <a:xfrm>
              <a:off x="7205080" y="1353920"/>
              <a:ext cx="674370" cy="304088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spAutoFit/>
            </a:bodyPr>
            <a:lstStyle/>
            <a:p>
              <a:r>
                <a:rPr lang="de-DE" sz="1100"/>
                <a:t>cleaved</a:t>
              </a:r>
            </a:p>
          </xdr:txBody>
        </xdr:sp>
      </xdr:grpSp>
    </xdr:grp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14</xdr:col>
      <xdr:colOff>7620</xdr:colOff>
      <xdr:row>4</xdr:row>
      <xdr:rowOff>167640</xdr:rowOff>
    </xdr:from>
    <xdr:to>
      <xdr:col>20</xdr:col>
      <xdr:colOff>354330</xdr:colOff>
      <xdr:row>12</xdr:row>
      <xdr:rowOff>60960</xdr:rowOff>
    </xdr:to>
    <xdr:grpSp>
      <xdr:nvGrpSpPr>
        <xdr:cNvPr id="6" name="Gruppieren 5"/>
        <xdr:cNvGrpSpPr/>
      </xdr:nvGrpSpPr>
      <xdr:grpSpPr>
        <a:xfrm>
          <a:off x="11153140" y="929640"/>
          <a:ext cx="5101590" cy="1386840"/>
          <a:chOff x="10805160" y="533400"/>
          <a:chExt cx="5101590" cy="1371600"/>
        </a:xfrm>
      </xdr:grpSpPr>
      <xdr:pic>
        <xdr:nvPicPr>
          <xdr:cNvPr id="14" name="Grafik 13"/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4654" t="23299" r="11160" b="54716"/>
          <a:stretch/>
        </xdr:blipFill>
        <xdr:spPr>
          <a:xfrm>
            <a:off x="10805160" y="533400"/>
            <a:ext cx="4627660" cy="1371600"/>
          </a:xfrm>
          <a:prstGeom prst="rect">
            <a:avLst/>
          </a:prstGeom>
        </xdr:spPr>
      </xdr:pic>
      <xdr:grpSp>
        <xdr:nvGrpSpPr>
          <xdr:cNvPr id="34" name="Gruppieren 33"/>
          <xdr:cNvGrpSpPr/>
        </xdr:nvGrpSpPr>
        <xdr:grpSpPr>
          <a:xfrm>
            <a:off x="15354300" y="538494"/>
            <a:ext cx="552450" cy="1189239"/>
            <a:chOff x="11437620" y="2758520"/>
            <a:chExt cx="552450" cy="1191742"/>
          </a:xfrm>
        </xdr:grpSpPr>
        <xdr:sp macro="" textlink="">
          <xdr:nvSpPr>
            <xdr:cNvPr id="35" name="Textfeld 34"/>
            <xdr:cNvSpPr txBox="1"/>
          </xdr:nvSpPr>
          <xdr:spPr>
            <a:xfrm>
              <a:off x="11437620" y="3126418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130 kDa</a:t>
              </a:r>
            </a:p>
          </xdr:txBody>
        </xdr:sp>
        <xdr:sp macro="" textlink="">
          <xdr:nvSpPr>
            <xdr:cNvPr id="36" name="Textfeld 35"/>
            <xdr:cNvSpPr txBox="1"/>
          </xdr:nvSpPr>
          <xdr:spPr>
            <a:xfrm>
              <a:off x="11437620" y="2758520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250</a:t>
              </a:r>
              <a:r>
                <a:rPr lang="de-DE" sz="800" baseline="0"/>
                <a:t> </a:t>
              </a:r>
              <a:r>
                <a:rPr lang="de-DE" sz="800"/>
                <a:t>kDa</a:t>
              </a:r>
            </a:p>
          </xdr:txBody>
        </xdr:sp>
        <xdr:sp macro="" textlink="">
          <xdr:nvSpPr>
            <xdr:cNvPr id="37" name="Textfeld 36"/>
            <xdr:cNvSpPr txBox="1"/>
          </xdr:nvSpPr>
          <xdr:spPr>
            <a:xfrm>
              <a:off x="11437620" y="3449268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95 kDa</a:t>
              </a:r>
            </a:p>
          </xdr:txBody>
        </xdr:sp>
        <xdr:sp macro="" textlink="">
          <xdr:nvSpPr>
            <xdr:cNvPr id="38" name="Textfeld 37"/>
            <xdr:cNvSpPr txBox="1"/>
          </xdr:nvSpPr>
          <xdr:spPr>
            <a:xfrm>
              <a:off x="11437620" y="3689875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72 kDa</a:t>
              </a:r>
            </a:p>
          </xdr:txBody>
        </xdr:sp>
      </xdr:grpSp>
    </xdr:grpSp>
    <xdr:clientData/>
  </xdr:twoCellAnchor>
  <xdr:twoCellAnchor>
    <xdr:from>
      <xdr:col>13</xdr:col>
      <xdr:colOff>365760</xdr:colOff>
      <xdr:row>8</xdr:row>
      <xdr:rowOff>99058</xdr:rowOff>
    </xdr:from>
    <xdr:to>
      <xdr:col>14</xdr:col>
      <xdr:colOff>350520</xdr:colOff>
      <xdr:row>9</xdr:row>
      <xdr:rowOff>180738</xdr:rowOff>
    </xdr:to>
    <xdr:grpSp>
      <xdr:nvGrpSpPr>
        <xdr:cNvPr id="3" name="Gruppieren 2"/>
        <xdr:cNvGrpSpPr/>
      </xdr:nvGrpSpPr>
      <xdr:grpSpPr>
        <a:xfrm>
          <a:off x="10718800" y="1623058"/>
          <a:ext cx="777240" cy="264560"/>
          <a:chOff x="7399020" y="1238250"/>
          <a:chExt cx="674370" cy="280732"/>
        </a:xfrm>
      </xdr:grpSpPr>
      <xdr:cxnSp macro="">
        <xdr:nvCxnSpPr>
          <xdr:cNvPr id="4" name="Gerade Verbindung mit Pfeil 3"/>
          <xdr:cNvCxnSpPr/>
        </xdr:nvCxnSpPr>
        <xdr:spPr>
          <a:xfrm>
            <a:off x="7448550" y="1502810"/>
            <a:ext cx="548640" cy="0"/>
          </a:xfrm>
          <a:prstGeom prst="straightConnector1">
            <a:avLst/>
          </a:prstGeom>
          <a:ln w="19050">
            <a:solidFill>
              <a:sysClr val="windowText" lastClr="00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5" name="Textfeld 4"/>
          <xdr:cNvSpPr txBox="1"/>
        </xdr:nvSpPr>
        <xdr:spPr>
          <a:xfrm>
            <a:off x="7399020" y="1238250"/>
            <a:ext cx="674370" cy="280732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spAutoFit/>
          </a:bodyPr>
          <a:lstStyle/>
          <a:p>
            <a:r>
              <a:rPr lang="de-DE" sz="1100"/>
              <a:t>NHE3</a:t>
            </a:r>
          </a:p>
        </xdr:txBody>
      </xdr:sp>
    </xdr:grpSp>
    <xdr:clientData/>
  </xdr:twoCellAnchor>
  <xdr:twoCellAnchor editAs="oneCell">
    <xdr:from>
      <xdr:col>13</xdr:col>
      <xdr:colOff>762796</xdr:colOff>
      <xdr:row>33</xdr:row>
      <xdr:rowOff>142241</xdr:rowOff>
    </xdr:from>
    <xdr:to>
      <xdr:col>19</xdr:col>
      <xdr:colOff>214488</xdr:colOff>
      <xdr:row>46</xdr:row>
      <xdr:rowOff>17781</xdr:rowOff>
    </xdr:to>
    <xdr:pic>
      <xdr:nvPicPr>
        <xdr:cNvPr id="56" name="Grafik 55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30" t="26934" r="6531" b="27332"/>
        <a:stretch/>
      </xdr:blipFill>
      <xdr:spPr>
        <a:xfrm>
          <a:off x="23693916" y="142241"/>
          <a:ext cx="4206572" cy="2275840"/>
        </a:xfrm>
        <a:prstGeom prst="rect">
          <a:avLst/>
        </a:prstGeom>
      </xdr:spPr>
    </xdr:pic>
    <xdr:clientData/>
  </xdr:twoCellAnchor>
  <xdr:twoCellAnchor editAs="oneCell">
    <xdr:from>
      <xdr:col>14</xdr:col>
      <xdr:colOff>20320</xdr:colOff>
      <xdr:row>60</xdr:row>
      <xdr:rowOff>121920</xdr:rowOff>
    </xdr:from>
    <xdr:to>
      <xdr:col>20</xdr:col>
      <xdr:colOff>322862</xdr:colOff>
      <xdr:row>75</xdr:row>
      <xdr:rowOff>147038</xdr:rowOff>
    </xdr:to>
    <xdr:pic>
      <xdr:nvPicPr>
        <xdr:cNvPr id="59" name="Grafik 58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84" t="24911" r="6712" b="28777"/>
        <a:stretch/>
      </xdr:blipFill>
      <xdr:spPr>
        <a:xfrm>
          <a:off x="10820400" y="10850880"/>
          <a:ext cx="5057422" cy="2768318"/>
        </a:xfrm>
        <a:prstGeom prst="rect">
          <a:avLst/>
        </a:prstGeom>
      </xdr:spPr>
    </xdr:pic>
    <xdr:clientData/>
  </xdr:twoCellAnchor>
  <xdr:twoCellAnchor>
    <xdr:from>
      <xdr:col>13</xdr:col>
      <xdr:colOff>274324</xdr:colOff>
      <xdr:row>36</xdr:row>
      <xdr:rowOff>86358</xdr:rowOff>
    </xdr:from>
    <xdr:to>
      <xdr:col>14</xdr:col>
      <xdr:colOff>469904</xdr:colOff>
      <xdr:row>37</xdr:row>
      <xdr:rowOff>168038</xdr:rowOff>
    </xdr:to>
    <xdr:grpSp>
      <xdr:nvGrpSpPr>
        <xdr:cNvPr id="60" name="Gruppieren 59"/>
        <xdr:cNvGrpSpPr/>
      </xdr:nvGrpSpPr>
      <xdr:grpSpPr>
        <a:xfrm>
          <a:off x="10627364" y="6812278"/>
          <a:ext cx="988060" cy="264560"/>
          <a:chOff x="7216103" y="1238250"/>
          <a:chExt cx="857287" cy="304088"/>
        </a:xfrm>
      </xdr:grpSpPr>
      <xdr:cxnSp macro="">
        <xdr:nvCxnSpPr>
          <xdr:cNvPr id="61" name="Gerade Verbindung mit Pfeil 60"/>
          <xdr:cNvCxnSpPr/>
        </xdr:nvCxnSpPr>
        <xdr:spPr>
          <a:xfrm>
            <a:off x="7448550" y="1502810"/>
            <a:ext cx="548640" cy="0"/>
          </a:xfrm>
          <a:prstGeom prst="straightConnector1">
            <a:avLst/>
          </a:prstGeom>
          <a:ln w="19050">
            <a:solidFill>
              <a:sysClr val="windowText" lastClr="00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62" name="Textfeld 61"/>
          <xdr:cNvSpPr txBox="1"/>
        </xdr:nvSpPr>
        <xdr:spPr>
          <a:xfrm>
            <a:off x="7216103" y="1238250"/>
            <a:ext cx="857287" cy="30408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spAutoFit/>
          </a:bodyPr>
          <a:lstStyle/>
          <a:p>
            <a:r>
              <a:rPr lang="de-DE" sz="1100"/>
              <a:t>full </a:t>
            </a:r>
            <a:r>
              <a:rPr lang="el-GR" sz="1100"/>
              <a:t>α</a:t>
            </a:r>
            <a:r>
              <a:rPr lang="de-DE" sz="1100"/>
              <a:t>-ENaC</a:t>
            </a:r>
          </a:p>
        </xdr:txBody>
      </xdr:sp>
    </xdr:grpSp>
    <xdr:clientData/>
  </xdr:twoCellAnchor>
  <xdr:twoCellAnchor>
    <xdr:from>
      <xdr:col>13</xdr:col>
      <xdr:colOff>182883</xdr:colOff>
      <xdr:row>46</xdr:row>
      <xdr:rowOff>71120</xdr:rowOff>
    </xdr:from>
    <xdr:to>
      <xdr:col>19</xdr:col>
      <xdr:colOff>396241</xdr:colOff>
      <xdr:row>59</xdr:row>
      <xdr:rowOff>151723</xdr:rowOff>
    </xdr:to>
    <xdr:grpSp>
      <xdr:nvGrpSpPr>
        <xdr:cNvPr id="8" name="Gruppieren 7"/>
        <xdr:cNvGrpSpPr/>
      </xdr:nvGrpSpPr>
      <xdr:grpSpPr>
        <a:xfrm>
          <a:off x="10535923" y="8656320"/>
          <a:ext cx="4968238" cy="2468203"/>
          <a:chOff x="10190483" y="8229600"/>
          <a:chExt cx="4968238" cy="2468203"/>
        </a:xfrm>
      </xdr:grpSpPr>
      <xdr:pic>
        <xdr:nvPicPr>
          <xdr:cNvPr id="57" name="Grafik 56"/>
          <xdr:cNvPicPr>
            <a:picLocks noChangeAspect="1"/>
          </xdr:cNvPicPr>
        </xdr:nvPicPr>
        <xdr:blipFill rotWithShape="1"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9321" t="26791" r="7537" b="25955"/>
          <a:stretch/>
        </xdr:blipFill>
        <xdr:spPr>
          <a:xfrm>
            <a:off x="10820401" y="8229600"/>
            <a:ext cx="4338320" cy="2468203"/>
          </a:xfrm>
          <a:prstGeom prst="rect">
            <a:avLst/>
          </a:prstGeom>
        </xdr:spPr>
      </xdr:pic>
      <xdr:grpSp>
        <xdr:nvGrpSpPr>
          <xdr:cNvPr id="63" name="Gruppieren 62"/>
          <xdr:cNvGrpSpPr/>
        </xdr:nvGrpSpPr>
        <xdr:grpSpPr>
          <a:xfrm>
            <a:off x="10190483" y="9695178"/>
            <a:ext cx="1196336" cy="264560"/>
            <a:chOff x="7191861" y="1238250"/>
            <a:chExt cx="1037997" cy="280732"/>
          </a:xfrm>
        </xdr:grpSpPr>
        <xdr:cxnSp macro="">
          <xdr:nvCxnSpPr>
            <xdr:cNvPr id="64" name="Gerade Verbindung mit Pfeil 63"/>
            <xdr:cNvCxnSpPr/>
          </xdr:nvCxnSpPr>
          <xdr:spPr>
            <a:xfrm>
              <a:off x="7448550" y="1502810"/>
              <a:ext cx="548640" cy="0"/>
            </a:xfrm>
            <a:prstGeom prst="straightConnector1">
              <a:avLst/>
            </a:prstGeom>
            <a:ln w="19050">
              <a:solidFill>
                <a:sysClr val="windowText" lastClr="00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65" name="Textfeld 64"/>
            <xdr:cNvSpPr txBox="1"/>
          </xdr:nvSpPr>
          <xdr:spPr>
            <a:xfrm>
              <a:off x="7191861" y="1238250"/>
              <a:ext cx="1037997" cy="28073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spAutoFit/>
            </a:bodyPr>
            <a:lstStyle/>
            <a:p>
              <a:r>
                <a:rPr lang="de-DE" sz="1100"/>
                <a:t>cleaved </a:t>
              </a:r>
              <a:r>
                <a:rPr lang="el-GR" sz="1100"/>
                <a:t>α</a:t>
              </a:r>
              <a:r>
                <a:rPr lang="de-DE" sz="1100"/>
                <a:t>-ENaC</a:t>
              </a:r>
            </a:p>
          </xdr:txBody>
        </xdr:sp>
      </xdr:grpSp>
    </xdr:grpSp>
    <xdr:clientData/>
  </xdr:twoCellAnchor>
  <xdr:twoCellAnchor>
    <xdr:from>
      <xdr:col>13</xdr:col>
      <xdr:colOff>769620</xdr:colOff>
      <xdr:row>12</xdr:row>
      <xdr:rowOff>152400</xdr:rowOff>
    </xdr:from>
    <xdr:to>
      <xdr:col>20</xdr:col>
      <xdr:colOff>529590</xdr:colOff>
      <xdr:row>29</xdr:row>
      <xdr:rowOff>152944</xdr:rowOff>
    </xdr:to>
    <xdr:grpSp>
      <xdr:nvGrpSpPr>
        <xdr:cNvPr id="7" name="Gruppieren 6"/>
        <xdr:cNvGrpSpPr/>
      </xdr:nvGrpSpPr>
      <xdr:grpSpPr>
        <a:xfrm>
          <a:off x="11122660" y="2407920"/>
          <a:ext cx="5307330" cy="3170464"/>
          <a:chOff x="10805160" y="1965960"/>
          <a:chExt cx="5307330" cy="3139984"/>
        </a:xfrm>
      </xdr:grpSpPr>
      <xdr:pic>
        <xdr:nvPicPr>
          <xdr:cNvPr id="21" name="Grafik 20"/>
          <xdr:cNvPicPr>
            <a:picLocks noChangeAspect="1"/>
          </xdr:cNvPicPr>
        </xdr:nvPicPr>
        <xdr:blipFill rotWithShape="1"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1693" t="24399" r="9915" b="25209"/>
          <a:stretch/>
        </xdr:blipFill>
        <xdr:spPr>
          <a:xfrm>
            <a:off x="10805160" y="1965960"/>
            <a:ext cx="4884420" cy="3139984"/>
          </a:xfrm>
          <a:prstGeom prst="rect">
            <a:avLst/>
          </a:prstGeom>
        </xdr:spPr>
      </xdr:pic>
      <xdr:grpSp>
        <xdr:nvGrpSpPr>
          <xdr:cNvPr id="17" name="Gruppieren 16"/>
          <xdr:cNvGrpSpPr/>
        </xdr:nvGrpSpPr>
        <xdr:grpSpPr>
          <a:xfrm>
            <a:off x="15560040" y="2237753"/>
            <a:ext cx="552450" cy="2217636"/>
            <a:chOff x="11437620" y="2735612"/>
            <a:chExt cx="552450" cy="2222304"/>
          </a:xfrm>
        </xdr:grpSpPr>
        <xdr:sp macro="" textlink="">
          <xdr:nvSpPr>
            <xdr:cNvPr id="18" name="Textfeld 17"/>
            <xdr:cNvSpPr txBox="1"/>
          </xdr:nvSpPr>
          <xdr:spPr>
            <a:xfrm>
              <a:off x="11437620" y="3126418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130 kDa</a:t>
              </a:r>
            </a:p>
          </xdr:txBody>
        </xdr:sp>
        <xdr:sp macro="" textlink="">
          <xdr:nvSpPr>
            <xdr:cNvPr id="19" name="Textfeld 18"/>
            <xdr:cNvSpPr txBox="1"/>
          </xdr:nvSpPr>
          <xdr:spPr>
            <a:xfrm>
              <a:off x="11437620" y="2735612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250</a:t>
              </a:r>
              <a:r>
                <a:rPr lang="de-DE" sz="800" baseline="0"/>
                <a:t> </a:t>
              </a:r>
              <a:r>
                <a:rPr lang="de-DE" sz="800"/>
                <a:t>kDa</a:t>
              </a:r>
            </a:p>
          </xdr:txBody>
        </xdr:sp>
        <xdr:sp macro="" textlink="">
          <xdr:nvSpPr>
            <xdr:cNvPr id="20" name="Textfeld 19"/>
            <xdr:cNvSpPr txBox="1"/>
          </xdr:nvSpPr>
          <xdr:spPr>
            <a:xfrm>
              <a:off x="11437620" y="3449268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95 kDa</a:t>
              </a:r>
            </a:p>
          </xdr:txBody>
        </xdr:sp>
        <xdr:sp macro="" textlink="">
          <xdr:nvSpPr>
            <xdr:cNvPr id="22" name="Textfeld 21"/>
            <xdr:cNvSpPr txBox="1"/>
          </xdr:nvSpPr>
          <xdr:spPr>
            <a:xfrm>
              <a:off x="11437620" y="3689875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72 kDa</a:t>
              </a:r>
            </a:p>
          </xdr:txBody>
        </xdr:sp>
        <xdr:sp macro="" textlink="">
          <xdr:nvSpPr>
            <xdr:cNvPr id="23" name="Textfeld 22"/>
            <xdr:cNvSpPr txBox="1"/>
          </xdr:nvSpPr>
          <xdr:spPr>
            <a:xfrm>
              <a:off x="11437620" y="3925599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55 kDa</a:t>
              </a:r>
            </a:p>
          </xdr:txBody>
        </xdr:sp>
        <xdr:sp macro="" textlink="">
          <xdr:nvSpPr>
            <xdr:cNvPr id="24" name="Textfeld 23"/>
            <xdr:cNvSpPr txBox="1"/>
          </xdr:nvSpPr>
          <xdr:spPr>
            <a:xfrm>
              <a:off x="11437620" y="4426762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36 kDa</a:t>
              </a:r>
            </a:p>
          </xdr:txBody>
        </xdr:sp>
        <xdr:sp macro="" textlink="">
          <xdr:nvSpPr>
            <xdr:cNvPr id="25" name="Textfeld 24"/>
            <xdr:cNvSpPr txBox="1"/>
          </xdr:nvSpPr>
          <xdr:spPr>
            <a:xfrm>
              <a:off x="11437620" y="4697529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28 kDa</a:t>
              </a:r>
            </a:p>
          </xdr:txBody>
        </xdr:sp>
      </xdr:grpSp>
    </xdr:grpSp>
    <xdr:clientData/>
  </xdr:twoCellAnchor>
  <xdr:twoCellAnchor>
    <xdr:from>
      <xdr:col>19</xdr:col>
      <xdr:colOff>38100</xdr:colOff>
      <xdr:row>33</xdr:row>
      <xdr:rowOff>147329</xdr:rowOff>
    </xdr:from>
    <xdr:to>
      <xdr:col>19</xdr:col>
      <xdr:colOff>590550</xdr:colOff>
      <xdr:row>45</xdr:row>
      <xdr:rowOff>79199</xdr:rowOff>
    </xdr:to>
    <xdr:grpSp>
      <xdr:nvGrpSpPr>
        <xdr:cNvPr id="9" name="Gruppieren 8"/>
        <xdr:cNvGrpSpPr/>
      </xdr:nvGrpSpPr>
      <xdr:grpSpPr>
        <a:xfrm>
          <a:off x="15146020" y="6324609"/>
          <a:ext cx="552450" cy="2136590"/>
          <a:chOff x="14798040" y="5908049"/>
          <a:chExt cx="552450" cy="2134050"/>
        </a:xfrm>
      </xdr:grpSpPr>
      <xdr:sp macro="" textlink="">
        <xdr:nvSpPr>
          <xdr:cNvPr id="27" name="Textfeld 26"/>
          <xdr:cNvSpPr txBox="1"/>
        </xdr:nvSpPr>
        <xdr:spPr>
          <a:xfrm>
            <a:off x="14798040" y="6259580"/>
            <a:ext cx="552450" cy="25953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130 kDa</a:t>
            </a:r>
          </a:p>
        </xdr:txBody>
      </xdr:sp>
      <xdr:sp macro="" textlink="">
        <xdr:nvSpPr>
          <xdr:cNvPr id="28" name="Textfeld 27"/>
          <xdr:cNvSpPr txBox="1"/>
        </xdr:nvSpPr>
        <xdr:spPr>
          <a:xfrm>
            <a:off x="14798040" y="5908049"/>
            <a:ext cx="552450" cy="25953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250</a:t>
            </a:r>
            <a:r>
              <a:rPr lang="de-DE" sz="800" baseline="0"/>
              <a:t> </a:t>
            </a:r>
            <a:r>
              <a:rPr lang="de-DE" sz="800"/>
              <a:t>kDa</a:t>
            </a:r>
          </a:p>
        </xdr:txBody>
      </xdr:sp>
      <xdr:sp macro="" textlink="">
        <xdr:nvSpPr>
          <xdr:cNvPr id="29" name="Textfeld 28"/>
          <xdr:cNvSpPr txBox="1"/>
        </xdr:nvSpPr>
        <xdr:spPr>
          <a:xfrm>
            <a:off x="14798040" y="6497546"/>
            <a:ext cx="552450" cy="25953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95 kDa</a:t>
            </a:r>
          </a:p>
        </xdr:txBody>
      </xdr:sp>
      <xdr:sp macro="" textlink="">
        <xdr:nvSpPr>
          <xdr:cNvPr id="30" name="Textfeld 29"/>
          <xdr:cNvSpPr txBox="1"/>
        </xdr:nvSpPr>
        <xdr:spPr>
          <a:xfrm>
            <a:off x="14798040" y="6661160"/>
            <a:ext cx="552450" cy="25953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72 kDa</a:t>
            </a:r>
          </a:p>
        </xdr:txBody>
      </xdr:sp>
      <xdr:sp macro="" textlink="">
        <xdr:nvSpPr>
          <xdr:cNvPr id="31" name="Textfeld 30"/>
          <xdr:cNvSpPr txBox="1"/>
        </xdr:nvSpPr>
        <xdr:spPr>
          <a:xfrm>
            <a:off x="14798040" y="6896109"/>
            <a:ext cx="552450" cy="25953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55 kDa</a:t>
            </a:r>
          </a:p>
        </xdr:txBody>
      </xdr:sp>
      <xdr:sp macro="" textlink="">
        <xdr:nvSpPr>
          <xdr:cNvPr id="32" name="Textfeld 31"/>
          <xdr:cNvSpPr txBox="1"/>
        </xdr:nvSpPr>
        <xdr:spPr>
          <a:xfrm>
            <a:off x="14798040" y="7266081"/>
            <a:ext cx="552450" cy="25953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36 kDa</a:t>
            </a:r>
          </a:p>
        </xdr:txBody>
      </xdr:sp>
      <xdr:sp macro="" textlink="">
        <xdr:nvSpPr>
          <xdr:cNvPr id="33" name="Textfeld 32"/>
          <xdr:cNvSpPr txBox="1"/>
        </xdr:nvSpPr>
        <xdr:spPr>
          <a:xfrm>
            <a:off x="14798040" y="7467381"/>
            <a:ext cx="552450" cy="25953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28 kDa</a:t>
            </a:r>
          </a:p>
        </xdr:txBody>
      </xdr:sp>
      <xdr:sp macro="" textlink="">
        <xdr:nvSpPr>
          <xdr:cNvPr id="44" name="Textfeld 43"/>
          <xdr:cNvSpPr txBox="1"/>
        </xdr:nvSpPr>
        <xdr:spPr>
          <a:xfrm>
            <a:off x="14798040" y="7782569"/>
            <a:ext cx="552450" cy="25953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17 kDa</a:t>
            </a:r>
          </a:p>
        </xdr:txBody>
      </xdr:sp>
    </xdr:grpSp>
    <xdr:clientData/>
  </xdr:twoCellAnchor>
  <xdr:twoCellAnchor>
    <xdr:from>
      <xdr:col>19</xdr:col>
      <xdr:colOff>190500</xdr:colOff>
      <xdr:row>46</xdr:row>
      <xdr:rowOff>93989</xdr:rowOff>
    </xdr:from>
    <xdr:to>
      <xdr:col>19</xdr:col>
      <xdr:colOff>742950</xdr:colOff>
      <xdr:row>58</xdr:row>
      <xdr:rowOff>147779</xdr:rowOff>
    </xdr:to>
    <xdr:grpSp>
      <xdr:nvGrpSpPr>
        <xdr:cNvPr id="46" name="Gruppieren 45"/>
        <xdr:cNvGrpSpPr/>
      </xdr:nvGrpSpPr>
      <xdr:grpSpPr>
        <a:xfrm>
          <a:off x="15298420" y="8679189"/>
          <a:ext cx="552450" cy="2258510"/>
          <a:chOff x="14798040" y="5885189"/>
          <a:chExt cx="552450" cy="2255970"/>
        </a:xfrm>
      </xdr:grpSpPr>
      <xdr:sp macro="" textlink="">
        <xdr:nvSpPr>
          <xdr:cNvPr id="47" name="Textfeld 46"/>
          <xdr:cNvSpPr txBox="1"/>
        </xdr:nvSpPr>
        <xdr:spPr>
          <a:xfrm>
            <a:off x="14798040" y="6244340"/>
            <a:ext cx="552450" cy="25953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130 kDa</a:t>
            </a:r>
          </a:p>
        </xdr:txBody>
      </xdr:sp>
      <xdr:sp macro="" textlink="">
        <xdr:nvSpPr>
          <xdr:cNvPr id="48" name="Textfeld 47"/>
          <xdr:cNvSpPr txBox="1"/>
        </xdr:nvSpPr>
        <xdr:spPr>
          <a:xfrm>
            <a:off x="14798040" y="5885189"/>
            <a:ext cx="552450" cy="25953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250</a:t>
            </a:r>
            <a:r>
              <a:rPr lang="de-DE" sz="800" baseline="0"/>
              <a:t> </a:t>
            </a:r>
            <a:r>
              <a:rPr lang="de-DE" sz="800"/>
              <a:t>kDa</a:t>
            </a:r>
          </a:p>
        </xdr:txBody>
      </xdr:sp>
      <xdr:sp macro="" textlink="">
        <xdr:nvSpPr>
          <xdr:cNvPr id="49" name="Textfeld 48"/>
          <xdr:cNvSpPr txBox="1"/>
        </xdr:nvSpPr>
        <xdr:spPr>
          <a:xfrm>
            <a:off x="14798040" y="6497546"/>
            <a:ext cx="552450" cy="25953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95 kDa</a:t>
            </a:r>
          </a:p>
        </xdr:txBody>
      </xdr:sp>
      <xdr:sp macro="" textlink="">
        <xdr:nvSpPr>
          <xdr:cNvPr id="50" name="Textfeld 49"/>
          <xdr:cNvSpPr txBox="1"/>
        </xdr:nvSpPr>
        <xdr:spPr>
          <a:xfrm>
            <a:off x="14798040" y="6661160"/>
            <a:ext cx="552450" cy="25953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72 kDa</a:t>
            </a:r>
          </a:p>
        </xdr:txBody>
      </xdr:sp>
      <xdr:sp macro="" textlink="">
        <xdr:nvSpPr>
          <xdr:cNvPr id="51" name="Textfeld 50"/>
          <xdr:cNvSpPr txBox="1"/>
        </xdr:nvSpPr>
        <xdr:spPr>
          <a:xfrm>
            <a:off x="14798040" y="6896109"/>
            <a:ext cx="552450" cy="25953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55 kDa</a:t>
            </a:r>
          </a:p>
        </xdr:txBody>
      </xdr:sp>
      <xdr:sp macro="" textlink="">
        <xdr:nvSpPr>
          <xdr:cNvPr id="52" name="Textfeld 51"/>
          <xdr:cNvSpPr txBox="1"/>
        </xdr:nvSpPr>
        <xdr:spPr>
          <a:xfrm>
            <a:off x="14798040" y="7266081"/>
            <a:ext cx="552450" cy="25953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36 kDa</a:t>
            </a:r>
          </a:p>
        </xdr:txBody>
      </xdr:sp>
      <xdr:sp macro="" textlink="">
        <xdr:nvSpPr>
          <xdr:cNvPr id="53" name="Textfeld 52"/>
          <xdr:cNvSpPr txBox="1"/>
        </xdr:nvSpPr>
        <xdr:spPr>
          <a:xfrm>
            <a:off x="14798040" y="7497861"/>
            <a:ext cx="552450" cy="25953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28 kDa</a:t>
            </a:r>
          </a:p>
        </xdr:txBody>
      </xdr:sp>
      <xdr:sp macro="" textlink="">
        <xdr:nvSpPr>
          <xdr:cNvPr id="54" name="Textfeld 53"/>
          <xdr:cNvSpPr txBox="1"/>
        </xdr:nvSpPr>
        <xdr:spPr>
          <a:xfrm>
            <a:off x="14798040" y="7881629"/>
            <a:ext cx="552450" cy="25953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17 kDa</a:t>
            </a:r>
          </a:p>
        </xdr:txBody>
      </xdr:sp>
    </xdr:grpSp>
    <xdr:clientData/>
  </xdr:twoCellAnchor>
  <xdr:twoCellAnchor>
    <xdr:from>
      <xdr:col>20</xdr:col>
      <xdr:colOff>76200</xdr:colOff>
      <xdr:row>60</xdr:row>
      <xdr:rowOff>162569</xdr:rowOff>
    </xdr:from>
    <xdr:to>
      <xdr:col>20</xdr:col>
      <xdr:colOff>628650</xdr:colOff>
      <xdr:row>74</xdr:row>
      <xdr:rowOff>132539</xdr:rowOff>
    </xdr:to>
    <xdr:grpSp>
      <xdr:nvGrpSpPr>
        <xdr:cNvPr id="55" name="Gruppieren 54"/>
        <xdr:cNvGrpSpPr/>
      </xdr:nvGrpSpPr>
      <xdr:grpSpPr>
        <a:xfrm>
          <a:off x="15976600" y="11318249"/>
          <a:ext cx="552450" cy="2530290"/>
          <a:chOff x="14798040" y="5671829"/>
          <a:chExt cx="552450" cy="2530290"/>
        </a:xfrm>
      </xdr:grpSpPr>
      <xdr:sp macro="" textlink="">
        <xdr:nvSpPr>
          <xdr:cNvPr id="58" name="Textfeld 57"/>
          <xdr:cNvSpPr txBox="1"/>
        </xdr:nvSpPr>
        <xdr:spPr>
          <a:xfrm>
            <a:off x="14798040" y="6061460"/>
            <a:ext cx="552450" cy="25953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130 kDa</a:t>
            </a:r>
          </a:p>
        </xdr:txBody>
      </xdr:sp>
      <xdr:sp macro="" textlink="">
        <xdr:nvSpPr>
          <xdr:cNvPr id="66" name="Textfeld 65"/>
          <xdr:cNvSpPr txBox="1"/>
        </xdr:nvSpPr>
        <xdr:spPr>
          <a:xfrm>
            <a:off x="14798040" y="5671829"/>
            <a:ext cx="552450" cy="25953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250</a:t>
            </a:r>
            <a:r>
              <a:rPr lang="de-DE" sz="800" baseline="0"/>
              <a:t> </a:t>
            </a:r>
            <a:r>
              <a:rPr lang="de-DE" sz="800"/>
              <a:t>kDa</a:t>
            </a:r>
          </a:p>
        </xdr:txBody>
      </xdr:sp>
      <xdr:sp macro="" textlink="">
        <xdr:nvSpPr>
          <xdr:cNvPr id="67" name="Textfeld 66"/>
          <xdr:cNvSpPr txBox="1"/>
        </xdr:nvSpPr>
        <xdr:spPr>
          <a:xfrm>
            <a:off x="14798040" y="6337526"/>
            <a:ext cx="552450" cy="25953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95 kDa</a:t>
            </a:r>
          </a:p>
        </xdr:txBody>
      </xdr:sp>
      <xdr:sp macro="" textlink="">
        <xdr:nvSpPr>
          <xdr:cNvPr id="68" name="Textfeld 67"/>
          <xdr:cNvSpPr txBox="1"/>
        </xdr:nvSpPr>
        <xdr:spPr>
          <a:xfrm>
            <a:off x="14798040" y="6546860"/>
            <a:ext cx="552450" cy="25953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72 kDa</a:t>
            </a:r>
          </a:p>
        </xdr:txBody>
      </xdr:sp>
      <xdr:sp macro="" textlink="">
        <xdr:nvSpPr>
          <xdr:cNvPr id="69" name="Textfeld 68"/>
          <xdr:cNvSpPr txBox="1"/>
        </xdr:nvSpPr>
        <xdr:spPr>
          <a:xfrm>
            <a:off x="14798040" y="6797049"/>
            <a:ext cx="552450" cy="25953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55 kDa</a:t>
            </a:r>
          </a:p>
        </xdr:txBody>
      </xdr:sp>
      <xdr:sp macro="" textlink="">
        <xdr:nvSpPr>
          <xdr:cNvPr id="70" name="Textfeld 69"/>
          <xdr:cNvSpPr txBox="1"/>
        </xdr:nvSpPr>
        <xdr:spPr>
          <a:xfrm>
            <a:off x="14798040" y="7266081"/>
            <a:ext cx="552450" cy="25953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36 kDa</a:t>
            </a:r>
          </a:p>
        </xdr:txBody>
      </xdr:sp>
      <xdr:sp macro="" textlink="">
        <xdr:nvSpPr>
          <xdr:cNvPr id="71" name="Textfeld 70"/>
          <xdr:cNvSpPr txBox="1"/>
        </xdr:nvSpPr>
        <xdr:spPr>
          <a:xfrm>
            <a:off x="14798040" y="7497861"/>
            <a:ext cx="552450" cy="25953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28 kDa</a:t>
            </a:r>
          </a:p>
        </xdr:txBody>
      </xdr:sp>
      <xdr:sp macro="" textlink="">
        <xdr:nvSpPr>
          <xdr:cNvPr id="72" name="Textfeld 71"/>
          <xdr:cNvSpPr txBox="1"/>
        </xdr:nvSpPr>
        <xdr:spPr>
          <a:xfrm>
            <a:off x="14798040" y="7942589"/>
            <a:ext cx="552450" cy="25953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17 kDa</a:t>
            </a:r>
          </a:p>
        </xdr:txBody>
      </xdr:sp>
    </xdr:grp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14</xdr:col>
      <xdr:colOff>0</xdr:colOff>
      <xdr:row>12</xdr:row>
      <xdr:rowOff>0</xdr:rowOff>
    </xdr:from>
    <xdr:to>
      <xdr:col>20</xdr:col>
      <xdr:colOff>240030</xdr:colOff>
      <xdr:row>27</xdr:row>
      <xdr:rowOff>149860</xdr:rowOff>
    </xdr:to>
    <xdr:grpSp>
      <xdr:nvGrpSpPr>
        <xdr:cNvPr id="5" name="Gruppieren 4"/>
        <xdr:cNvGrpSpPr/>
      </xdr:nvGrpSpPr>
      <xdr:grpSpPr>
        <a:xfrm>
          <a:off x="11689080" y="2255520"/>
          <a:ext cx="4994910" cy="2969260"/>
          <a:chOff x="11308080" y="1882140"/>
          <a:chExt cx="4994910" cy="2946400"/>
        </a:xfrm>
      </xdr:grpSpPr>
      <xdr:pic>
        <xdr:nvPicPr>
          <xdr:cNvPr id="6" name="Grafik 5"/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2317" t="27427" r="10851" b="23664"/>
          <a:stretch/>
        </xdr:blipFill>
        <xdr:spPr>
          <a:xfrm>
            <a:off x="11308080" y="1882140"/>
            <a:ext cx="4628444" cy="2946400"/>
          </a:xfrm>
          <a:prstGeom prst="rect">
            <a:avLst/>
          </a:prstGeom>
        </xdr:spPr>
      </xdr:pic>
      <xdr:grpSp>
        <xdr:nvGrpSpPr>
          <xdr:cNvPr id="10" name="Gruppieren 9"/>
          <xdr:cNvGrpSpPr/>
        </xdr:nvGrpSpPr>
        <xdr:grpSpPr>
          <a:xfrm>
            <a:off x="15750540" y="1920240"/>
            <a:ext cx="552450" cy="2235411"/>
            <a:chOff x="11437620" y="2735580"/>
            <a:chExt cx="552450" cy="2235411"/>
          </a:xfrm>
        </xdr:grpSpPr>
        <xdr:sp macro="" textlink="">
          <xdr:nvSpPr>
            <xdr:cNvPr id="11" name="Textfeld 10"/>
            <xdr:cNvSpPr txBox="1"/>
          </xdr:nvSpPr>
          <xdr:spPr>
            <a:xfrm>
              <a:off x="11437620" y="3164101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130 kDa</a:t>
              </a:r>
            </a:p>
          </xdr:txBody>
        </xdr:sp>
        <xdr:sp macro="" textlink="">
          <xdr:nvSpPr>
            <xdr:cNvPr id="12" name="Textfeld 11"/>
            <xdr:cNvSpPr txBox="1"/>
          </xdr:nvSpPr>
          <xdr:spPr>
            <a:xfrm>
              <a:off x="11437620" y="2735580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250</a:t>
              </a:r>
              <a:r>
                <a:rPr lang="de-DE" sz="800" baseline="0"/>
                <a:t> </a:t>
              </a:r>
              <a:r>
                <a:rPr lang="de-DE" sz="800"/>
                <a:t>kDa</a:t>
              </a:r>
            </a:p>
          </xdr:txBody>
        </xdr:sp>
        <xdr:sp macro="" textlink="">
          <xdr:nvSpPr>
            <xdr:cNvPr id="13" name="Textfeld 12"/>
            <xdr:cNvSpPr txBox="1"/>
          </xdr:nvSpPr>
          <xdr:spPr>
            <a:xfrm>
              <a:off x="11437620" y="3456070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95 kDa</a:t>
              </a:r>
            </a:p>
          </xdr:txBody>
        </xdr:sp>
        <xdr:sp macro="" textlink="">
          <xdr:nvSpPr>
            <xdr:cNvPr id="14" name="Textfeld 13"/>
            <xdr:cNvSpPr txBox="1"/>
          </xdr:nvSpPr>
          <xdr:spPr>
            <a:xfrm>
              <a:off x="11437620" y="3688801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72 kDa</a:t>
              </a:r>
            </a:p>
          </xdr:txBody>
        </xdr:sp>
        <xdr:sp macro="" textlink="">
          <xdr:nvSpPr>
            <xdr:cNvPr id="15" name="Textfeld 14"/>
            <xdr:cNvSpPr txBox="1"/>
          </xdr:nvSpPr>
          <xdr:spPr>
            <a:xfrm>
              <a:off x="11437620" y="3954795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55 kDa</a:t>
              </a:r>
            </a:p>
          </xdr:txBody>
        </xdr:sp>
        <xdr:sp macro="" textlink="">
          <xdr:nvSpPr>
            <xdr:cNvPr id="16" name="Textfeld 15"/>
            <xdr:cNvSpPr txBox="1"/>
          </xdr:nvSpPr>
          <xdr:spPr>
            <a:xfrm>
              <a:off x="11437620" y="4432474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36 kDa</a:t>
              </a:r>
            </a:p>
          </xdr:txBody>
        </xdr:sp>
        <xdr:sp macro="" textlink="">
          <xdr:nvSpPr>
            <xdr:cNvPr id="17" name="Textfeld 16"/>
            <xdr:cNvSpPr txBox="1"/>
          </xdr:nvSpPr>
          <xdr:spPr>
            <a:xfrm>
              <a:off x="11437620" y="4710604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28 kDa</a:t>
              </a:r>
            </a:p>
          </xdr:txBody>
        </xdr:sp>
      </xdr:grpSp>
    </xdr:grpSp>
    <xdr:clientData/>
  </xdr:twoCellAnchor>
  <xdr:twoCellAnchor>
    <xdr:from>
      <xdr:col>13</xdr:col>
      <xdr:colOff>243840</xdr:colOff>
      <xdr:row>2</xdr:row>
      <xdr:rowOff>160020</xdr:rowOff>
    </xdr:from>
    <xdr:to>
      <xdr:col>20</xdr:col>
      <xdr:colOff>102870</xdr:colOff>
      <xdr:row>10</xdr:row>
      <xdr:rowOff>134055</xdr:rowOff>
    </xdr:to>
    <xdr:grpSp>
      <xdr:nvGrpSpPr>
        <xdr:cNvPr id="3" name="Gruppieren 2"/>
        <xdr:cNvGrpSpPr/>
      </xdr:nvGrpSpPr>
      <xdr:grpSpPr>
        <a:xfrm>
          <a:off x="11140440" y="541020"/>
          <a:ext cx="5406390" cy="1482795"/>
          <a:chOff x="10759440" y="160020"/>
          <a:chExt cx="5406390" cy="1490415"/>
        </a:xfrm>
      </xdr:grpSpPr>
      <xdr:pic>
        <xdr:nvPicPr>
          <xdr:cNvPr id="4" name="Grafik 3"/>
          <xdr:cNvPicPr>
            <a:picLocks noChangeAspect="1"/>
          </xdr:cNvPicPr>
        </xdr:nvPicPr>
        <xdr:blipFill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7034" t="46549" r="10069" b="29089"/>
          <a:stretch/>
        </xdr:blipFill>
        <xdr:spPr>
          <a:xfrm>
            <a:off x="11308080" y="182880"/>
            <a:ext cx="4391377" cy="1467555"/>
          </a:xfrm>
          <a:prstGeom prst="rect">
            <a:avLst/>
          </a:prstGeom>
        </xdr:spPr>
      </xdr:pic>
      <xdr:grpSp>
        <xdr:nvGrpSpPr>
          <xdr:cNvPr id="7" name="Gruppieren 6"/>
          <xdr:cNvGrpSpPr/>
        </xdr:nvGrpSpPr>
        <xdr:grpSpPr>
          <a:xfrm>
            <a:off x="10759440" y="563880"/>
            <a:ext cx="674370" cy="264560"/>
            <a:chOff x="7399020" y="1238250"/>
            <a:chExt cx="674370" cy="272406"/>
          </a:xfrm>
        </xdr:grpSpPr>
        <xdr:cxnSp macro="">
          <xdr:nvCxnSpPr>
            <xdr:cNvPr id="8" name="Gerade Verbindung mit Pfeil 7"/>
            <xdr:cNvCxnSpPr/>
          </xdr:nvCxnSpPr>
          <xdr:spPr>
            <a:xfrm>
              <a:off x="7448550" y="1502810"/>
              <a:ext cx="548640" cy="0"/>
            </a:xfrm>
            <a:prstGeom prst="straightConnector1">
              <a:avLst/>
            </a:prstGeom>
            <a:ln w="19050">
              <a:solidFill>
                <a:sysClr val="windowText" lastClr="00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9" name="Textfeld 8"/>
            <xdr:cNvSpPr txBox="1"/>
          </xdr:nvSpPr>
          <xdr:spPr>
            <a:xfrm>
              <a:off x="7399020" y="1238250"/>
              <a:ext cx="674370" cy="27240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spAutoFit/>
            </a:bodyPr>
            <a:lstStyle/>
            <a:p>
              <a:r>
                <a:rPr lang="de-DE" sz="1100"/>
                <a:t>Pendrin</a:t>
              </a:r>
            </a:p>
          </xdr:txBody>
        </xdr:sp>
      </xdr:grpSp>
      <xdr:grpSp>
        <xdr:nvGrpSpPr>
          <xdr:cNvPr id="18" name="Gruppieren 17"/>
          <xdr:cNvGrpSpPr/>
        </xdr:nvGrpSpPr>
        <xdr:grpSpPr>
          <a:xfrm>
            <a:off x="15613380" y="160020"/>
            <a:ext cx="552450" cy="1479602"/>
            <a:chOff x="11437620" y="2735580"/>
            <a:chExt cx="552450" cy="1479602"/>
          </a:xfrm>
        </xdr:grpSpPr>
        <xdr:sp macro="" textlink="">
          <xdr:nvSpPr>
            <xdr:cNvPr id="19" name="Textfeld 18"/>
            <xdr:cNvSpPr txBox="1"/>
          </xdr:nvSpPr>
          <xdr:spPr>
            <a:xfrm>
              <a:off x="11437620" y="3164101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130 kDa</a:t>
              </a:r>
            </a:p>
          </xdr:txBody>
        </xdr:sp>
        <xdr:sp macro="" textlink="">
          <xdr:nvSpPr>
            <xdr:cNvPr id="20" name="Textfeld 19"/>
            <xdr:cNvSpPr txBox="1"/>
          </xdr:nvSpPr>
          <xdr:spPr>
            <a:xfrm>
              <a:off x="11437620" y="2735580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250</a:t>
              </a:r>
              <a:r>
                <a:rPr lang="de-DE" sz="800" baseline="0"/>
                <a:t> </a:t>
              </a:r>
              <a:r>
                <a:rPr lang="de-DE" sz="800"/>
                <a:t>kDa</a:t>
              </a:r>
            </a:p>
          </xdr:txBody>
        </xdr:sp>
        <xdr:sp macro="" textlink="">
          <xdr:nvSpPr>
            <xdr:cNvPr id="21" name="Textfeld 20"/>
            <xdr:cNvSpPr txBox="1"/>
          </xdr:nvSpPr>
          <xdr:spPr>
            <a:xfrm>
              <a:off x="11437620" y="3456070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95 kDa</a:t>
              </a:r>
            </a:p>
          </xdr:txBody>
        </xdr:sp>
        <xdr:sp macro="" textlink="">
          <xdr:nvSpPr>
            <xdr:cNvPr id="22" name="Textfeld 21"/>
            <xdr:cNvSpPr txBox="1"/>
          </xdr:nvSpPr>
          <xdr:spPr>
            <a:xfrm>
              <a:off x="11437620" y="3688801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72 kDa</a:t>
              </a:r>
            </a:p>
          </xdr:txBody>
        </xdr:sp>
        <xdr:sp macro="" textlink="">
          <xdr:nvSpPr>
            <xdr:cNvPr id="23" name="Textfeld 22"/>
            <xdr:cNvSpPr txBox="1"/>
          </xdr:nvSpPr>
          <xdr:spPr>
            <a:xfrm>
              <a:off x="11437620" y="3954795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55 kDa</a:t>
              </a:r>
            </a:p>
          </xdr:txBody>
        </xdr:sp>
      </xdr:grpSp>
    </xdr:grp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13</xdr:col>
      <xdr:colOff>15240</xdr:colOff>
      <xdr:row>13</xdr:row>
      <xdr:rowOff>160020</xdr:rowOff>
    </xdr:from>
    <xdr:to>
      <xdr:col>20</xdr:col>
      <xdr:colOff>758190</xdr:colOff>
      <xdr:row>31</xdr:row>
      <xdr:rowOff>19263</xdr:rowOff>
    </xdr:to>
    <xdr:grpSp>
      <xdr:nvGrpSpPr>
        <xdr:cNvPr id="3" name="Gruppieren 2"/>
        <xdr:cNvGrpSpPr/>
      </xdr:nvGrpSpPr>
      <xdr:grpSpPr>
        <a:xfrm>
          <a:off x="10866120" y="2598420"/>
          <a:ext cx="6290310" cy="3252683"/>
          <a:chOff x="11239500" y="2598420"/>
          <a:chExt cx="6290310" cy="3227283"/>
        </a:xfrm>
      </xdr:grpSpPr>
      <xdr:pic>
        <xdr:nvPicPr>
          <xdr:cNvPr id="20" name="Grafik 19"/>
          <xdr:cNvPicPr>
            <a:picLocks noChangeAspect="1"/>
          </xdr:cNvPicPr>
        </xdr:nvPicPr>
        <xdr:blipFill rotWithShape="1">
          <a:blip xmlns:r="http://schemas.openxmlformats.org/officeDocument/2006/relationships" r:embed="rId1"/>
          <a:srcRect t="26156" b="19220"/>
          <a:stretch/>
        </xdr:blipFill>
        <xdr:spPr>
          <a:xfrm>
            <a:off x="11239500" y="2598420"/>
            <a:ext cx="5935980" cy="3227283"/>
          </a:xfrm>
          <a:prstGeom prst="rect">
            <a:avLst/>
          </a:prstGeom>
        </xdr:spPr>
      </xdr:pic>
      <xdr:grpSp>
        <xdr:nvGrpSpPr>
          <xdr:cNvPr id="27" name="Gruppieren 26"/>
          <xdr:cNvGrpSpPr/>
        </xdr:nvGrpSpPr>
        <xdr:grpSpPr>
          <a:xfrm>
            <a:off x="16977360" y="2689860"/>
            <a:ext cx="552450" cy="2136351"/>
            <a:chOff x="11437620" y="2735580"/>
            <a:chExt cx="552450" cy="2136351"/>
          </a:xfrm>
        </xdr:grpSpPr>
        <xdr:sp macro="" textlink="">
          <xdr:nvSpPr>
            <xdr:cNvPr id="28" name="Textfeld 27"/>
            <xdr:cNvSpPr txBox="1"/>
          </xdr:nvSpPr>
          <xdr:spPr>
            <a:xfrm>
              <a:off x="11437620" y="3148861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130 kDa</a:t>
              </a:r>
            </a:p>
          </xdr:txBody>
        </xdr:sp>
        <xdr:sp macro="" textlink="">
          <xdr:nvSpPr>
            <xdr:cNvPr id="29" name="Textfeld 28"/>
            <xdr:cNvSpPr txBox="1"/>
          </xdr:nvSpPr>
          <xdr:spPr>
            <a:xfrm>
              <a:off x="11437620" y="2735580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250</a:t>
              </a:r>
              <a:r>
                <a:rPr lang="de-DE" sz="800" baseline="0"/>
                <a:t> </a:t>
              </a:r>
              <a:r>
                <a:rPr lang="de-DE" sz="800"/>
                <a:t>kDa</a:t>
              </a:r>
            </a:p>
          </xdr:txBody>
        </xdr:sp>
        <xdr:sp macro="" textlink="">
          <xdr:nvSpPr>
            <xdr:cNvPr id="35" name="Textfeld 34"/>
            <xdr:cNvSpPr txBox="1"/>
          </xdr:nvSpPr>
          <xdr:spPr>
            <a:xfrm>
              <a:off x="11437620" y="3440830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95 kDa</a:t>
              </a:r>
            </a:p>
          </xdr:txBody>
        </xdr:sp>
        <xdr:sp macro="" textlink="">
          <xdr:nvSpPr>
            <xdr:cNvPr id="36" name="Textfeld 35"/>
            <xdr:cNvSpPr txBox="1"/>
          </xdr:nvSpPr>
          <xdr:spPr>
            <a:xfrm>
              <a:off x="11437620" y="3658321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72 kDa</a:t>
              </a:r>
            </a:p>
          </xdr:txBody>
        </xdr:sp>
        <xdr:sp macro="" textlink="">
          <xdr:nvSpPr>
            <xdr:cNvPr id="37" name="Textfeld 36"/>
            <xdr:cNvSpPr txBox="1"/>
          </xdr:nvSpPr>
          <xdr:spPr>
            <a:xfrm>
              <a:off x="11437620" y="3901455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55 kDa</a:t>
              </a:r>
            </a:p>
          </xdr:txBody>
        </xdr:sp>
        <xdr:sp macro="" textlink="">
          <xdr:nvSpPr>
            <xdr:cNvPr id="38" name="Textfeld 37"/>
            <xdr:cNvSpPr txBox="1"/>
          </xdr:nvSpPr>
          <xdr:spPr>
            <a:xfrm>
              <a:off x="11437620" y="4371514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36 kDa</a:t>
              </a:r>
            </a:p>
          </xdr:txBody>
        </xdr:sp>
        <xdr:sp macro="" textlink="">
          <xdr:nvSpPr>
            <xdr:cNvPr id="39" name="Textfeld 38"/>
            <xdr:cNvSpPr txBox="1"/>
          </xdr:nvSpPr>
          <xdr:spPr>
            <a:xfrm>
              <a:off x="11437620" y="4611544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28 kDa</a:t>
              </a:r>
            </a:p>
          </xdr:txBody>
        </xdr:sp>
      </xdr:grpSp>
    </xdr:grpSp>
    <xdr:clientData/>
  </xdr:twoCellAnchor>
  <xdr:twoCellAnchor>
    <xdr:from>
      <xdr:col>12</xdr:col>
      <xdr:colOff>251460</xdr:colOff>
      <xdr:row>6</xdr:row>
      <xdr:rowOff>30480</xdr:rowOff>
    </xdr:from>
    <xdr:to>
      <xdr:col>20</xdr:col>
      <xdr:colOff>758190</xdr:colOff>
      <xdr:row>14</xdr:row>
      <xdr:rowOff>60960</xdr:rowOff>
    </xdr:to>
    <xdr:grpSp>
      <xdr:nvGrpSpPr>
        <xdr:cNvPr id="4" name="Gruppieren 3"/>
        <xdr:cNvGrpSpPr/>
      </xdr:nvGrpSpPr>
      <xdr:grpSpPr>
        <a:xfrm>
          <a:off x="10309860" y="1188720"/>
          <a:ext cx="6846570" cy="1503680"/>
          <a:chOff x="10683240" y="1158240"/>
          <a:chExt cx="6846570" cy="1531620"/>
        </a:xfrm>
      </xdr:grpSpPr>
      <xdr:pic>
        <xdr:nvPicPr>
          <xdr:cNvPr id="5" name="Grafik 4"/>
          <xdr:cNvPicPr>
            <a:picLocks noChangeAspect="1"/>
          </xdr:cNvPicPr>
        </xdr:nvPicPr>
        <xdr:blipFill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953" t="51084" r="57" b="23456"/>
          <a:stretch/>
        </xdr:blipFill>
        <xdr:spPr>
          <a:xfrm>
            <a:off x="11239500" y="1158240"/>
            <a:ext cx="5802489" cy="1531620"/>
          </a:xfrm>
          <a:prstGeom prst="rect">
            <a:avLst/>
          </a:prstGeom>
        </xdr:spPr>
      </xdr:pic>
      <xdr:grpSp>
        <xdr:nvGrpSpPr>
          <xdr:cNvPr id="11" name="Gruppieren 10"/>
          <xdr:cNvGrpSpPr/>
        </xdr:nvGrpSpPr>
        <xdr:grpSpPr>
          <a:xfrm>
            <a:off x="10683240" y="1699258"/>
            <a:ext cx="758190" cy="264560"/>
            <a:chOff x="7239000" y="1270593"/>
            <a:chExt cx="758190" cy="280732"/>
          </a:xfrm>
        </xdr:grpSpPr>
        <xdr:cxnSp macro="">
          <xdr:nvCxnSpPr>
            <xdr:cNvPr id="12" name="Gerade Verbindung mit Pfeil 11"/>
            <xdr:cNvCxnSpPr/>
          </xdr:nvCxnSpPr>
          <xdr:spPr>
            <a:xfrm>
              <a:off x="7448550" y="1502810"/>
              <a:ext cx="548640" cy="0"/>
            </a:xfrm>
            <a:prstGeom prst="straightConnector1">
              <a:avLst/>
            </a:prstGeom>
            <a:ln w="19050">
              <a:solidFill>
                <a:sysClr val="windowText" lastClr="00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13" name="Textfeld 12"/>
            <xdr:cNvSpPr txBox="1"/>
          </xdr:nvSpPr>
          <xdr:spPr>
            <a:xfrm>
              <a:off x="7239000" y="1270593"/>
              <a:ext cx="674370" cy="28073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spAutoFit/>
            </a:bodyPr>
            <a:lstStyle/>
            <a:p>
              <a:r>
                <a:rPr lang="de-DE" sz="1100"/>
                <a:t>Pendrin</a:t>
              </a:r>
            </a:p>
          </xdr:txBody>
        </xdr:sp>
      </xdr:grpSp>
      <xdr:grpSp>
        <xdr:nvGrpSpPr>
          <xdr:cNvPr id="43" name="Gruppieren 42"/>
          <xdr:cNvGrpSpPr/>
        </xdr:nvGrpSpPr>
        <xdr:grpSpPr>
          <a:xfrm>
            <a:off x="16977360" y="1242060"/>
            <a:ext cx="552450" cy="1183128"/>
            <a:chOff x="11437620" y="2735580"/>
            <a:chExt cx="552450" cy="1183128"/>
          </a:xfrm>
        </xdr:grpSpPr>
        <xdr:sp macro="" textlink="">
          <xdr:nvSpPr>
            <xdr:cNvPr id="44" name="Textfeld 43"/>
            <xdr:cNvSpPr txBox="1"/>
          </xdr:nvSpPr>
          <xdr:spPr>
            <a:xfrm>
              <a:off x="11437620" y="3148861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130 kDa</a:t>
              </a:r>
            </a:p>
          </xdr:txBody>
        </xdr:sp>
        <xdr:sp macro="" textlink="">
          <xdr:nvSpPr>
            <xdr:cNvPr id="45" name="Textfeld 44"/>
            <xdr:cNvSpPr txBox="1"/>
          </xdr:nvSpPr>
          <xdr:spPr>
            <a:xfrm>
              <a:off x="11437620" y="2735580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250</a:t>
              </a:r>
              <a:r>
                <a:rPr lang="de-DE" sz="800" baseline="0"/>
                <a:t> </a:t>
              </a:r>
              <a:r>
                <a:rPr lang="de-DE" sz="800"/>
                <a:t>kDa</a:t>
              </a:r>
            </a:p>
          </xdr:txBody>
        </xdr:sp>
        <xdr:sp macro="" textlink="">
          <xdr:nvSpPr>
            <xdr:cNvPr id="46" name="Textfeld 45"/>
            <xdr:cNvSpPr txBox="1"/>
          </xdr:nvSpPr>
          <xdr:spPr>
            <a:xfrm>
              <a:off x="11437620" y="3440830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95 kDa</a:t>
              </a:r>
            </a:p>
          </xdr:txBody>
        </xdr:sp>
        <xdr:sp macro="" textlink="">
          <xdr:nvSpPr>
            <xdr:cNvPr id="47" name="Textfeld 46"/>
            <xdr:cNvSpPr txBox="1"/>
          </xdr:nvSpPr>
          <xdr:spPr>
            <a:xfrm>
              <a:off x="11437620" y="3658321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72 kDa</a:t>
              </a:r>
            </a:p>
          </xdr:txBody>
        </xdr:sp>
      </xdr:grpSp>
    </xdr:grp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14</xdr:col>
      <xdr:colOff>203200</xdr:colOff>
      <xdr:row>36</xdr:row>
      <xdr:rowOff>27940</xdr:rowOff>
    </xdr:from>
    <xdr:to>
      <xdr:col>22</xdr:col>
      <xdr:colOff>694690</xdr:colOff>
      <xdr:row>44</xdr:row>
      <xdr:rowOff>62718</xdr:rowOff>
    </xdr:to>
    <xdr:grpSp>
      <xdr:nvGrpSpPr>
        <xdr:cNvPr id="54" name="Gruppieren 53"/>
        <xdr:cNvGrpSpPr/>
      </xdr:nvGrpSpPr>
      <xdr:grpSpPr>
        <a:xfrm>
          <a:off x="13096240" y="6672580"/>
          <a:ext cx="6831330" cy="1497818"/>
          <a:chOff x="10759440" y="6682740"/>
          <a:chExt cx="6831330" cy="1497818"/>
        </a:xfrm>
      </xdr:grpSpPr>
      <xdr:grpSp>
        <xdr:nvGrpSpPr>
          <xdr:cNvPr id="53" name="Gruppieren 52"/>
          <xdr:cNvGrpSpPr/>
        </xdr:nvGrpSpPr>
        <xdr:grpSpPr>
          <a:xfrm>
            <a:off x="11102340" y="6682740"/>
            <a:ext cx="6488430" cy="1497818"/>
            <a:chOff x="11102340" y="6682740"/>
            <a:chExt cx="6488430" cy="1497818"/>
          </a:xfrm>
        </xdr:grpSpPr>
        <xdr:pic>
          <xdr:nvPicPr>
            <xdr:cNvPr id="15" name="Grafik 14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6813" t="37262" r="593" b="40838"/>
            <a:stretch/>
          </xdr:blipFill>
          <xdr:spPr>
            <a:xfrm>
              <a:off x="11102340" y="6738620"/>
              <a:ext cx="6096000" cy="1441938"/>
            </a:xfrm>
            <a:prstGeom prst="rect">
              <a:avLst/>
            </a:prstGeom>
          </xdr:spPr>
        </xdr:pic>
        <xdr:grpSp>
          <xdr:nvGrpSpPr>
            <xdr:cNvPr id="45" name="Gruppieren 44"/>
            <xdr:cNvGrpSpPr/>
          </xdr:nvGrpSpPr>
          <xdr:grpSpPr>
            <a:xfrm>
              <a:off x="17038320" y="6682740"/>
              <a:ext cx="552450" cy="1419348"/>
              <a:chOff x="17221200" y="2486660"/>
              <a:chExt cx="552450" cy="1419348"/>
            </a:xfrm>
          </xdr:grpSpPr>
          <xdr:sp macro="" textlink="">
            <xdr:nvSpPr>
              <xdr:cNvPr id="46" name="Textfeld 45"/>
              <xdr:cNvSpPr txBox="1"/>
            </xdr:nvSpPr>
            <xdr:spPr>
              <a:xfrm>
                <a:off x="17221200" y="2999001"/>
                <a:ext cx="552450" cy="260387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de-DE" sz="800"/>
                  <a:t>130 kDa</a:t>
                </a:r>
              </a:p>
            </xdr:txBody>
          </xdr:sp>
          <xdr:sp macro="" textlink="">
            <xdr:nvSpPr>
              <xdr:cNvPr id="47" name="Textfeld 46"/>
              <xdr:cNvSpPr txBox="1"/>
            </xdr:nvSpPr>
            <xdr:spPr>
              <a:xfrm>
                <a:off x="17221200" y="2486660"/>
                <a:ext cx="552450" cy="260387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de-DE" sz="800"/>
                  <a:t>250</a:t>
                </a:r>
                <a:r>
                  <a:rPr lang="de-DE" sz="800" baseline="0"/>
                  <a:t> </a:t>
                </a:r>
                <a:r>
                  <a:rPr lang="de-DE" sz="800"/>
                  <a:t>kDa</a:t>
                </a:r>
              </a:p>
            </xdr:txBody>
          </xdr:sp>
          <xdr:sp macro="" textlink="">
            <xdr:nvSpPr>
              <xdr:cNvPr id="48" name="Textfeld 47"/>
              <xdr:cNvSpPr txBox="1"/>
            </xdr:nvSpPr>
            <xdr:spPr>
              <a:xfrm>
                <a:off x="17221200" y="3374790"/>
                <a:ext cx="552450" cy="260387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de-DE" sz="800"/>
                  <a:t>95 kDa</a:t>
                </a:r>
              </a:p>
            </xdr:txBody>
          </xdr:sp>
          <xdr:sp macro="" textlink="">
            <xdr:nvSpPr>
              <xdr:cNvPr id="49" name="Textfeld 48"/>
              <xdr:cNvSpPr txBox="1"/>
            </xdr:nvSpPr>
            <xdr:spPr>
              <a:xfrm>
                <a:off x="17221200" y="3645621"/>
                <a:ext cx="552450" cy="260387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de-DE" sz="800"/>
                  <a:t>72 kDa</a:t>
                </a:r>
              </a:p>
            </xdr:txBody>
          </xdr:sp>
        </xdr:grpSp>
      </xdr:grpSp>
      <xdr:grpSp>
        <xdr:nvGrpSpPr>
          <xdr:cNvPr id="26" name="Gruppieren 25"/>
          <xdr:cNvGrpSpPr/>
        </xdr:nvGrpSpPr>
        <xdr:grpSpPr>
          <a:xfrm>
            <a:off x="10759440" y="7162800"/>
            <a:ext cx="863600" cy="264560"/>
            <a:chOff x="7399020" y="1238250"/>
            <a:chExt cx="863600" cy="264560"/>
          </a:xfrm>
        </xdr:grpSpPr>
        <xdr:cxnSp macro="">
          <xdr:nvCxnSpPr>
            <xdr:cNvPr id="27" name="Gerade Verbindung mit Pfeil 26"/>
            <xdr:cNvCxnSpPr/>
          </xdr:nvCxnSpPr>
          <xdr:spPr>
            <a:xfrm>
              <a:off x="7448550" y="1502810"/>
              <a:ext cx="548640" cy="0"/>
            </a:xfrm>
            <a:prstGeom prst="straightConnector1">
              <a:avLst/>
            </a:prstGeom>
            <a:ln w="19050">
              <a:solidFill>
                <a:sysClr val="windowText" lastClr="00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28" name="Textfeld 27"/>
            <xdr:cNvSpPr txBox="1"/>
          </xdr:nvSpPr>
          <xdr:spPr>
            <a:xfrm>
              <a:off x="7399020" y="1238250"/>
              <a:ext cx="863600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spAutoFit/>
            </a:bodyPr>
            <a:lstStyle/>
            <a:p>
              <a:r>
                <a:rPr lang="de-DE" sz="1100"/>
                <a:t>AE4</a:t>
              </a:r>
            </a:p>
          </xdr:txBody>
        </xdr:sp>
      </xdr:grpSp>
    </xdr:grpSp>
    <xdr:clientData/>
  </xdr:twoCellAnchor>
  <xdr:twoCellAnchor>
    <xdr:from>
      <xdr:col>14</xdr:col>
      <xdr:colOff>406400</xdr:colOff>
      <xdr:row>13</xdr:row>
      <xdr:rowOff>172720</xdr:rowOff>
    </xdr:from>
    <xdr:to>
      <xdr:col>23</xdr:col>
      <xdr:colOff>85090</xdr:colOff>
      <xdr:row>32</xdr:row>
      <xdr:rowOff>103425</xdr:rowOff>
    </xdr:to>
    <xdr:grpSp>
      <xdr:nvGrpSpPr>
        <xdr:cNvPr id="3" name="Gruppieren 2"/>
        <xdr:cNvGrpSpPr/>
      </xdr:nvGrpSpPr>
      <xdr:grpSpPr>
        <a:xfrm>
          <a:off x="13299440" y="2590800"/>
          <a:ext cx="6811010" cy="3425745"/>
          <a:chOff x="10962640" y="2600960"/>
          <a:chExt cx="6811010" cy="3425745"/>
        </a:xfrm>
      </xdr:grpSpPr>
      <xdr:pic>
        <xdr:nvPicPr>
          <xdr:cNvPr id="8" name="Grafik 7"/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10962640" y="2600960"/>
            <a:ext cx="6329018" cy="3425745"/>
          </a:xfrm>
          <a:prstGeom prst="rect">
            <a:avLst/>
          </a:prstGeom>
        </xdr:spPr>
      </xdr:pic>
      <xdr:grpSp>
        <xdr:nvGrpSpPr>
          <xdr:cNvPr id="2" name="Gruppieren 1"/>
          <xdr:cNvGrpSpPr/>
        </xdr:nvGrpSpPr>
        <xdr:grpSpPr>
          <a:xfrm>
            <a:off x="17221200" y="2669540"/>
            <a:ext cx="552450" cy="2405591"/>
            <a:chOff x="17221200" y="2669540"/>
            <a:chExt cx="552450" cy="2405591"/>
          </a:xfrm>
        </xdr:grpSpPr>
        <xdr:sp macro="" textlink="">
          <xdr:nvSpPr>
            <xdr:cNvPr id="19" name="Textfeld 18"/>
            <xdr:cNvSpPr txBox="1"/>
          </xdr:nvSpPr>
          <xdr:spPr>
            <a:xfrm>
              <a:off x="17221200" y="3120921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130 kDa</a:t>
              </a:r>
            </a:p>
          </xdr:txBody>
        </xdr:sp>
        <xdr:sp macro="" textlink="">
          <xdr:nvSpPr>
            <xdr:cNvPr id="20" name="Textfeld 19"/>
            <xdr:cNvSpPr txBox="1"/>
          </xdr:nvSpPr>
          <xdr:spPr>
            <a:xfrm>
              <a:off x="17221200" y="2669540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250</a:t>
              </a:r>
              <a:r>
                <a:rPr lang="de-DE" sz="800" baseline="0"/>
                <a:t> </a:t>
              </a:r>
              <a:r>
                <a:rPr lang="de-DE" sz="800"/>
                <a:t>kDa</a:t>
              </a:r>
            </a:p>
          </xdr:txBody>
        </xdr:sp>
        <xdr:sp macro="" textlink="">
          <xdr:nvSpPr>
            <xdr:cNvPr id="21" name="Textfeld 20"/>
            <xdr:cNvSpPr txBox="1"/>
          </xdr:nvSpPr>
          <xdr:spPr>
            <a:xfrm>
              <a:off x="17221200" y="3456070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95 kDa</a:t>
              </a:r>
            </a:p>
          </xdr:txBody>
        </xdr:sp>
        <xdr:sp macro="" textlink="">
          <xdr:nvSpPr>
            <xdr:cNvPr id="22" name="Textfeld 21"/>
            <xdr:cNvSpPr txBox="1"/>
          </xdr:nvSpPr>
          <xdr:spPr>
            <a:xfrm>
              <a:off x="17221200" y="3716741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72 kDa</a:t>
              </a:r>
            </a:p>
          </xdr:txBody>
        </xdr:sp>
        <xdr:sp macro="" textlink="">
          <xdr:nvSpPr>
            <xdr:cNvPr id="23" name="Textfeld 22"/>
            <xdr:cNvSpPr txBox="1"/>
          </xdr:nvSpPr>
          <xdr:spPr>
            <a:xfrm>
              <a:off x="17221200" y="3995435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55 kDa</a:t>
              </a:r>
            </a:p>
          </xdr:txBody>
        </xdr:sp>
        <xdr:sp macro="" textlink="">
          <xdr:nvSpPr>
            <xdr:cNvPr id="24" name="Textfeld 23"/>
            <xdr:cNvSpPr txBox="1"/>
          </xdr:nvSpPr>
          <xdr:spPr>
            <a:xfrm>
              <a:off x="17221200" y="4523914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36 kDa</a:t>
              </a:r>
            </a:p>
          </xdr:txBody>
        </xdr:sp>
        <xdr:sp macro="" textlink="">
          <xdr:nvSpPr>
            <xdr:cNvPr id="25" name="Textfeld 24"/>
            <xdr:cNvSpPr txBox="1"/>
          </xdr:nvSpPr>
          <xdr:spPr>
            <a:xfrm>
              <a:off x="17221200" y="4814744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28 kDa</a:t>
              </a:r>
            </a:p>
          </xdr:txBody>
        </xdr:sp>
      </xdr:grpSp>
    </xdr:grpSp>
    <xdr:clientData/>
  </xdr:twoCellAnchor>
  <xdr:twoCellAnchor>
    <xdr:from>
      <xdr:col>14</xdr:col>
      <xdr:colOff>60960</xdr:colOff>
      <xdr:row>4</xdr:row>
      <xdr:rowOff>170180</xdr:rowOff>
    </xdr:from>
    <xdr:to>
      <xdr:col>23</xdr:col>
      <xdr:colOff>54610</xdr:colOff>
      <xdr:row>13</xdr:row>
      <xdr:rowOff>136793</xdr:rowOff>
    </xdr:to>
    <xdr:grpSp>
      <xdr:nvGrpSpPr>
        <xdr:cNvPr id="4" name="Gruppieren 3"/>
        <xdr:cNvGrpSpPr/>
      </xdr:nvGrpSpPr>
      <xdr:grpSpPr>
        <a:xfrm>
          <a:off x="12954000" y="942340"/>
          <a:ext cx="7125970" cy="1612533"/>
          <a:chOff x="10617200" y="942340"/>
          <a:chExt cx="7125970" cy="1622693"/>
        </a:xfrm>
      </xdr:grpSpPr>
      <xdr:pic>
        <xdr:nvPicPr>
          <xdr:cNvPr id="6" name="Grafik 5"/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10909300" y="942340"/>
            <a:ext cx="6395258" cy="1622693"/>
          </a:xfrm>
          <a:prstGeom prst="rect">
            <a:avLst/>
          </a:prstGeom>
        </xdr:spPr>
      </xdr:pic>
      <xdr:grpSp>
        <xdr:nvGrpSpPr>
          <xdr:cNvPr id="9" name="Gruppieren 8"/>
          <xdr:cNvGrpSpPr/>
        </xdr:nvGrpSpPr>
        <xdr:grpSpPr>
          <a:xfrm>
            <a:off x="10617200" y="1330960"/>
            <a:ext cx="863600" cy="264560"/>
            <a:chOff x="7399020" y="1238250"/>
            <a:chExt cx="863600" cy="264560"/>
          </a:xfrm>
        </xdr:grpSpPr>
        <xdr:cxnSp macro="">
          <xdr:nvCxnSpPr>
            <xdr:cNvPr id="10" name="Gerade Verbindung mit Pfeil 9"/>
            <xdr:cNvCxnSpPr/>
          </xdr:nvCxnSpPr>
          <xdr:spPr>
            <a:xfrm>
              <a:off x="7448550" y="1502810"/>
              <a:ext cx="548640" cy="0"/>
            </a:xfrm>
            <a:prstGeom prst="straightConnector1">
              <a:avLst/>
            </a:prstGeom>
            <a:ln w="19050">
              <a:solidFill>
                <a:sysClr val="windowText" lastClr="00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11" name="Textfeld 10"/>
            <xdr:cNvSpPr txBox="1"/>
          </xdr:nvSpPr>
          <xdr:spPr>
            <a:xfrm>
              <a:off x="7399020" y="1238250"/>
              <a:ext cx="863600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spAutoFit/>
            </a:bodyPr>
            <a:lstStyle/>
            <a:p>
              <a:r>
                <a:rPr lang="de-DE" sz="1100"/>
                <a:t>AE4</a:t>
              </a:r>
            </a:p>
          </xdr:txBody>
        </xdr:sp>
      </xdr:grpSp>
      <xdr:grpSp>
        <xdr:nvGrpSpPr>
          <xdr:cNvPr id="29" name="Gruppieren 28"/>
          <xdr:cNvGrpSpPr/>
        </xdr:nvGrpSpPr>
        <xdr:grpSpPr>
          <a:xfrm>
            <a:off x="17190720" y="942340"/>
            <a:ext cx="552450" cy="1586282"/>
            <a:chOff x="17221200" y="2669540"/>
            <a:chExt cx="552450" cy="1586282"/>
          </a:xfrm>
        </xdr:grpSpPr>
        <xdr:sp macro="" textlink="">
          <xdr:nvSpPr>
            <xdr:cNvPr id="30" name="Textfeld 29"/>
            <xdr:cNvSpPr txBox="1"/>
          </xdr:nvSpPr>
          <xdr:spPr>
            <a:xfrm>
              <a:off x="17221200" y="3120921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130 kDa</a:t>
              </a:r>
            </a:p>
          </xdr:txBody>
        </xdr:sp>
        <xdr:sp macro="" textlink="">
          <xdr:nvSpPr>
            <xdr:cNvPr id="31" name="Textfeld 30"/>
            <xdr:cNvSpPr txBox="1"/>
          </xdr:nvSpPr>
          <xdr:spPr>
            <a:xfrm>
              <a:off x="17221200" y="2669540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250</a:t>
              </a:r>
              <a:r>
                <a:rPr lang="de-DE" sz="800" baseline="0"/>
                <a:t> </a:t>
              </a:r>
              <a:r>
                <a:rPr lang="de-DE" sz="800"/>
                <a:t>kDa</a:t>
              </a:r>
            </a:p>
          </xdr:txBody>
        </xdr:sp>
        <xdr:sp macro="" textlink="">
          <xdr:nvSpPr>
            <xdr:cNvPr id="32" name="Textfeld 31"/>
            <xdr:cNvSpPr txBox="1"/>
          </xdr:nvSpPr>
          <xdr:spPr>
            <a:xfrm>
              <a:off x="17221200" y="3456070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95 kDa</a:t>
              </a:r>
            </a:p>
          </xdr:txBody>
        </xdr:sp>
        <xdr:sp macro="" textlink="">
          <xdr:nvSpPr>
            <xdr:cNvPr id="33" name="Textfeld 32"/>
            <xdr:cNvSpPr txBox="1"/>
          </xdr:nvSpPr>
          <xdr:spPr>
            <a:xfrm>
              <a:off x="17221200" y="3716741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72 kDa</a:t>
              </a:r>
            </a:p>
          </xdr:txBody>
        </xdr:sp>
        <xdr:sp macro="" textlink="">
          <xdr:nvSpPr>
            <xdr:cNvPr id="34" name="Textfeld 33"/>
            <xdr:cNvSpPr txBox="1"/>
          </xdr:nvSpPr>
          <xdr:spPr>
            <a:xfrm>
              <a:off x="17221200" y="3995435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55 kDa</a:t>
              </a:r>
            </a:p>
          </xdr:txBody>
        </xdr:sp>
      </xdr:grpSp>
    </xdr:grpSp>
    <xdr:clientData/>
  </xdr:twoCellAnchor>
  <xdr:twoCellAnchor>
    <xdr:from>
      <xdr:col>14</xdr:col>
      <xdr:colOff>441960</xdr:colOff>
      <xdr:row>44</xdr:row>
      <xdr:rowOff>68580</xdr:rowOff>
    </xdr:from>
    <xdr:to>
      <xdr:col>22</xdr:col>
      <xdr:colOff>765810</xdr:colOff>
      <xdr:row>62</xdr:row>
      <xdr:rowOff>89407</xdr:rowOff>
    </xdr:to>
    <xdr:grpSp>
      <xdr:nvGrpSpPr>
        <xdr:cNvPr id="12" name="Gruppieren 11"/>
        <xdr:cNvGrpSpPr/>
      </xdr:nvGrpSpPr>
      <xdr:grpSpPr>
        <a:xfrm>
          <a:off x="13335000" y="8176260"/>
          <a:ext cx="6663690" cy="3332987"/>
          <a:chOff x="10998200" y="8186420"/>
          <a:chExt cx="6663690" cy="3332987"/>
        </a:xfrm>
      </xdr:grpSpPr>
      <xdr:pic>
        <xdr:nvPicPr>
          <xdr:cNvPr id="13" name="Grafik 12"/>
          <xdr:cNvPicPr>
            <a:picLocks noChangeAspect="1"/>
          </xdr:cNvPicPr>
        </xdr:nvPicPr>
        <xdr:blipFill rotWithShape="1"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397" t="28558" r="865" b="22557"/>
          <a:stretch/>
        </xdr:blipFill>
        <xdr:spPr>
          <a:xfrm>
            <a:off x="10998200" y="8298180"/>
            <a:ext cx="6303264" cy="3221227"/>
          </a:xfrm>
          <a:prstGeom prst="rect">
            <a:avLst/>
          </a:prstGeom>
        </xdr:spPr>
      </xdr:pic>
      <xdr:grpSp>
        <xdr:nvGrpSpPr>
          <xdr:cNvPr id="37" name="Gruppieren 36"/>
          <xdr:cNvGrpSpPr/>
        </xdr:nvGrpSpPr>
        <xdr:grpSpPr>
          <a:xfrm>
            <a:off x="17109440" y="8186420"/>
            <a:ext cx="552450" cy="2588471"/>
            <a:chOff x="17221200" y="2486660"/>
            <a:chExt cx="552450" cy="2588471"/>
          </a:xfrm>
        </xdr:grpSpPr>
        <xdr:sp macro="" textlink="">
          <xdr:nvSpPr>
            <xdr:cNvPr id="38" name="Textfeld 37"/>
            <xdr:cNvSpPr txBox="1"/>
          </xdr:nvSpPr>
          <xdr:spPr>
            <a:xfrm>
              <a:off x="17221200" y="2999001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130 kDa</a:t>
              </a:r>
            </a:p>
          </xdr:txBody>
        </xdr:sp>
        <xdr:sp macro="" textlink="">
          <xdr:nvSpPr>
            <xdr:cNvPr id="39" name="Textfeld 38"/>
            <xdr:cNvSpPr txBox="1"/>
          </xdr:nvSpPr>
          <xdr:spPr>
            <a:xfrm>
              <a:off x="17221200" y="2486660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250</a:t>
              </a:r>
              <a:r>
                <a:rPr lang="de-DE" sz="800" baseline="0"/>
                <a:t> </a:t>
              </a:r>
              <a:r>
                <a:rPr lang="de-DE" sz="800"/>
                <a:t>kDa</a:t>
              </a:r>
            </a:p>
          </xdr:txBody>
        </xdr:sp>
        <xdr:sp macro="" textlink="">
          <xdr:nvSpPr>
            <xdr:cNvPr id="40" name="Textfeld 39"/>
            <xdr:cNvSpPr txBox="1"/>
          </xdr:nvSpPr>
          <xdr:spPr>
            <a:xfrm>
              <a:off x="17221200" y="3374790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95 kDa</a:t>
              </a:r>
            </a:p>
          </xdr:txBody>
        </xdr:sp>
        <xdr:sp macro="" textlink="">
          <xdr:nvSpPr>
            <xdr:cNvPr id="41" name="Textfeld 40"/>
            <xdr:cNvSpPr txBox="1"/>
          </xdr:nvSpPr>
          <xdr:spPr>
            <a:xfrm>
              <a:off x="17221200" y="3645621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72 kDa</a:t>
              </a:r>
            </a:p>
          </xdr:txBody>
        </xdr:sp>
        <xdr:sp macro="" textlink="">
          <xdr:nvSpPr>
            <xdr:cNvPr id="42" name="Textfeld 41"/>
            <xdr:cNvSpPr txBox="1"/>
          </xdr:nvSpPr>
          <xdr:spPr>
            <a:xfrm>
              <a:off x="17221200" y="3964955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55 kDa</a:t>
              </a:r>
            </a:p>
          </xdr:txBody>
        </xdr:sp>
        <xdr:sp macro="" textlink="">
          <xdr:nvSpPr>
            <xdr:cNvPr id="43" name="Textfeld 42"/>
            <xdr:cNvSpPr txBox="1"/>
          </xdr:nvSpPr>
          <xdr:spPr>
            <a:xfrm>
              <a:off x="17221200" y="4493434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36 kDa</a:t>
              </a:r>
            </a:p>
          </xdr:txBody>
        </xdr:sp>
        <xdr:sp macro="" textlink="">
          <xdr:nvSpPr>
            <xdr:cNvPr id="44" name="Textfeld 43"/>
            <xdr:cNvSpPr txBox="1"/>
          </xdr:nvSpPr>
          <xdr:spPr>
            <a:xfrm>
              <a:off x="17221200" y="4814744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28 kDa</a:t>
              </a:r>
            </a:p>
          </xdr:txBody>
        </xdr:sp>
      </xdr:grpSp>
    </xdr:grp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0</xdr:colOff>
      <xdr:row>16</xdr:row>
      <xdr:rowOff>0</xdr:rowOff>
    </xdr:from>
    <xdr:to>
      <xdr:col>22</xdr:col>
      <xdr:colOff>236220</xdr:colOff>
      <xdr:row>25</xdr:row>
      <xdr:rowOff>30625</xdr:rowOff>
    </xdr:to>
    <xdr:grpSp>
      <xdr:nvGrpSpPr>
        <xdr:cNvPr id="11" name="Gruppieren 10"/>
        <xdr:cNvGrpSpPr/>
      </xdr:nvGrpSpPr>
      <xdr:grpSpPr>
        <a:xfrm>
          <a:off x="14424660" y="3002280"/>
          <a:ext cx="3406140" cy="1699405"/>
          <a:chOff x="12923520" y="2606040"/>
          <a:chExt cx="3406140" cy="1676545"/>
        </a:xfrm>
      </xdr:grpSpPr>
      <xdr:pic>
        <xdr:nvPicPr>
          <xdr:cNvPr id="8" name="Grafik 7"/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12923520" y="2606040"/>
            <a:ext cx="3206774" cy="1676545"/>
          </a:xfrm>
          <a:prstGeom prst="rect">
            <a:avLst/>
          </a:prstGeom>
        </xdr:spPr>
      </xdr:pic>
      <xdr:grpSp>
        <xdr:nvGrpSpPr>
          <xdr:cNvPr id="9" name="Gruppieren 8"/>
          <xdr:cNvGrpSpPr/>
        </xdr:nvGrpSpPr>
        <xdr:grpSpPr>
          <a:xfrm>
            <a:off x="15777210" y="2678430"/>
            <a:ext cx="552450" cy="1351491"/>
            <a:chOff x="15777210" y="2678430"/>
            <a:chExt cx="552450" cy="1351491"/>
          </a:xfrm>
        </xdr:grpSpPr>
        <xdr:sp macro="" textlink="">
          <xdr:nvSpPr>
            <xdr:cNvPr id="37" name="Textfeld 36"/>
            <xdr:cNvSpPr txBox="1"/>
          </xdr:nvSpPr>
          <xdr:spPr>
            <a:xfrm>
              <a:off x="15777210" y="2908831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130 kDa</a:t>
              </a:r>
            </a:p>
          </xdr:txBody>
        </xdr:sp>
        <xdr:sp macro="" textlink="">
          <xdr:nvSpPr>
            <xdr:cNvPr id="38" name="Textfeld 37"/>
            <xdr:cNvSpPr txBox="1"/>
          </xdr:nvSpPr>
          <xdr:spPr>
            <a:xfrm>
              <a:off x="15777210" y="2678430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250</a:t>
              </a:r>
              <a:r>
                <a:rPr lang="de-DE" sz="800" baseline="0"/>
                <a:t> </a:t>
              </a:r>
              <a:r>
                <a:rPr lang="de-DE" sz="800"/>
                <a:t>kDa</a:t>
              </a:r>
            </a:p>
          </xdr:txBody>
        </xdr:sp>
        <xdr:sp macro="" textlink="">
          <xdr:nvSpPr>
            <xdr:cNvPr id="39" name="Textfeld 38"/>
            <xdr:cNvSpPr txBox="1"/>
          </xdr:nvSpPr>
          <xdr:spPr>
            <a:xfrm>
              <a:off x="15777210" y="3063640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95 kDa</a:t>
              </a:r>
            </a:p>
          </xdr:txBody>
        </xdr:sp>
        <xdr:sp macro="" textlink="">
          <xdr:nvSpPr>
            <xdr:cNvPr id="40" name="Textfeld 39"/>
            <xdr:cNvSpPr txBox="1"/>
          </xdr:nvSpPr>
          <xdr:spPr>
            <a:xfrm>
              <a:off x="15777210" y="3193501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72 kDa</a:t>
              </a:r>
            </a:p>
          </xdr:txBody>
        </xdr:sp>
        <xdr:sp macro="" textlink="">
          <xdr:nvSpPr>
            <xdr:cNvPr id="41" name="Textfeld 40"/>
            <xdr:cNvSpPr txBox="1"/>
          </xdr:nvSpPr>
          <xdr:spPr>
            <a:xfrm>
              <a:off x="15777210" y="3349005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55 kDa</a:t>
              </a:r>
            </a:p>
          </xdr:txBody>
        </xdr:sp>
        <xdr:sp macro="" textlink="">
          <xdr:nvSpPr>
            <xdr:cNvPr id="42" name="Textfeld 41"/>
            <xdr:cNvSpPr txBox="1"/>
          </xdr:nvSpPr>
          <xdr:spPr>
            <a:xfrm>
              <a:off x="15777210" y="3613324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36 kDa</a:t>
              </a:r>
            </a:p>
          </xdr:txBody>
        </xdr:sp>
        <xdr:sp macro="" textlink="">
          <xdr:nvSpPr>
            <xdr:cNvPr id="43" name="Textfeld 42"/>
            <xdr:cNvSpPr txBox="1"/>
          </xdr:nvSpPr>
          <xdr:spPr>
            <a:xfrm>
              <a:off x="15777210" y="3769534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28 kDa</a:t>
              </a:r>
            </a:p>
          </xdr:txBody>
        </xdr:sp>
      </xdr:grpSp>
    </xdr:grpSp>
    <xdr:clientData/>
  </xdr:twoCellAnchor>
  <xdr:twoCellAnchor>
    <xdr:from>
      <xdr:col>17</xdr:col>
      <xdr:colOff>373380</xdr:colOff>
      <xdr:row>5</xdr:row>
      <xdr:rowOff>45720</xdr:rowOff>
    </xdr:from>
    <xdr:to>
      <xdr:col>22</xdr:col>
      <xdr:colOff>110490</xdr:colOff>
      <xdr:row>13</xdr:row>
      <xdr:rowOff>93096</xdr:rowOff>
    </xdr:to>
    <xdr:grpSp>
      <xdr:nvGrpSpPr>
        <xdr:cNvPr id="55" name="Gruppieren 54"/>
        <xdr:cNvGrpSpPr/>
      </xdr:nvGrpSpPr>
      <xdr:grpSpPr>
        <a:xfrm>
          <a:off x="14005560" y="998220"/>
          <a:ext cx="3699510" cy="1540896"/>
          <a:chOff x="13639800" y="609600"/>
          <a:chExt cx="3699510" cy="1540896"/>
        </a:xfrm>
      </xdr:grpSpPr>
      <xdr:grpSp>
        <xdr:nvGrpSpPr>
          <xdr:cNvPr id="54" name="Gruppieren 53"/>
          <xdr:cNvGrpSpPr/>
        </xdr:nvGrpSpPr>
        <xdr:grpSpPr>
          <a:xfrm>
            <a:off x="14066520" y="609600"/>
            <a:ext cx="3272790" cy="1540896"/>
            <a:chOff x="14066520" y="609600"/>
            <a:chExt cx="3272790" cy="1540896"/>
          </a:xfrm>
        </xdr:grpSpPr>
        <xdr:pic>
          <xdr:nvPicPr>
            <xdr:cNvPr id="10" name="Grafik 9"/>
            <xdr:cNvPicPr>
              <a:picLocks noChangeAspect="1"/>
            </xdr:cNvPicPr>
          </xdr:nvPicPr>
          <xdr:blipFill>
            <a:blip xmlns:r="http://schemas.openxmlformats.org/officeDocument/2006/relationships" r:embed="rId2"/>
            <a:stretch>
              <a:fillRect/>
            </a:stretch>
          </xdr:blipFill>
          <xdr:spPr>
            <a:xfrm>
              <a:off x="14066520" y="632460"/>
              <a:ext cx="2871465" cy="1518036"/>
            </a:xfrm>
            <a:prstGeom prst="rect">
              <a:avLst/>
            </a:prstGeom>
          </xdr:spPr>
        </xdr:pic>
        <xdr:grpSp>
          <xdr:nvGrpSpPr>
            <xdr:cNvPr id="53" name="Gruppieren 52"/>
            <xdr:cNvGrpSpPr/>
          </xdr:nvGrpSpPr>
          <xdr:grpSpPr>
            <a:xfrm>
              <a:off x="16786860" y="609600"/>
              <a:ext cx="552450" cy="1355301"/>
              <a:chOff x="16786860" y="609600"/>
              <a:chExt cx="552450" cy="1355301"/>
            </a:xfrm>
          </xdr:grpSpPr>
          <xdr:sp macro="" textlink="">
            <xdr:nvSpPr>
              <xdr:cNvPr id="26" name="Textfeld 25"/>
              <xdr:cNvSpPr txBox="1"/>
            </xdr:nvSpPr>
            <xdr:spPr>
              <a:xfrm>
                <a:off x="16786860" y="843811"/>
                <a:ext cx="552450" cy="260387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de-DE" sz="800"/>
                  <a:t>130 kDa</a:t>
                </a:r>
              </a:p>
            </xdr:txBody>
          </xdr:sp>
          <xdr:sp macro="" textlink="">
            <xdr:nvSpPr>
              <xdr:cNvPr id="27" name="Textfeld 26"/>
              <xdr:cNvSpPr txBox="1"/>
            </xdr:nvSpPr>
            <xdr:spPr>
              <a:xfrm>
                <a:off x="16786860" y="609600"/>
                <a:ext cx="552450" cy="260387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de-DE" sz="800"/>
                  <a:t>250</a:t>
                </a:r>
                <a:r>
                  <a:rPr lang="de-DE" sz="800" baseline="0"/>
                  <a:t> </a:t>
                </a:r>
                <a:r>
                  <a:rPr lang="de-DE" sz="800"/>
                  <a:t>kDa</a:t>
                </a:r>
              </a:p>
            </xdr:txBody>
          </xdr:sp>
          <xdr:sp macro="" textlink="">
            <xdr:nvSpPr>
              <xdr:cNvPr id="31" name="Textfeld 30"/>
              <xdr:cNvSpPr txBox="1"/>
            </xdr:nvSpPr>
            <xdr:spPr>
              <a:xfrm>
                <a:off x="16786860" y="1010050"/>
                <a:ext cx="552450" cy="260387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de-DE" sz="800"/>
                  <a:t>95 kDa</a:t>
                </a:r>
              </a:p>
            </xdr:txBody>
          </xdr:sp>
          <xdr:sp macro="" textlink="">
            <xdr:nvSpPr>
              <xdr:cNvPr id="32" name="Textfeld 31"/>
              <xdr:cNvSpPr txBox="1"/>
            </xdr:nvSpPr>
            <xdr:spPr>
              <a:xfrm>
                <a:off x="16786860" y="1136101"/>
                <a:ext cx="552450" cy="260387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de-DE" sz="800"/>
                  <a:t>72 kDa</a:t>
                </a:r>
              </a:p>
            </xdr:txBody>
          </xdr:sp>
          <xdr:sp macro="" textlink="">
            <xdr:nvSpPr>
              <xdr:cNvPr id="33" name="Textfeld 32"/>
              <xdr:cNvSpPr txBox="1"/>
            </xdr:nvSpPr>
            <xdr:spPr>
              <a:xfrm>
                <a:off x="16786860" y="1280175"/>
                <a:ext cx="552450" cy="260387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de-DE" sz="800"/>
                  <a:t>55 kDa</a:t>
                </a:r>
              </a:p>
            </xdr:txBody>
          </xdr:sp>
          <xdr:sp macro="" textlink="">
            <xdr:nvSpPr>
              <xdr:cNvPr id="34" name="Textfeld 33"/>
              <xdr:cNvSpPr txBox="1"/>
            </xdr:nvSpPr>
            <xdr:spPr>
              <a:xfrm>
                <a:off x="16786860" y="1548304"/>
                <a:ext cx="552450" cy="260387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de-DE" sz="800"/>
                  <a:t>36 kDa</a:t>
                </a:r>
              </a:p>
            </xdr:txBody>
          </xdr:sp>
          <xdr:sp macro="" textlink="">
            <xdr:nvSpPr>
              <xdr:cNvPr id="35" name="Textfeld 34"/>
              <xdr:cNvSpPr txBox="1"/>
            </xdr:nvSpPr>
            <xdr:spPr>
              <a:xfrm>
                <a:off x="16786860" y="1704514"/>
                <a:ext cx="552450" cy="260387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de-DE" sz="800"/>
                  <a:t>28 kDa</a:t>
                </a:r>
              </a:p>
            </xdr:txBody>
          </xdr:sp>
        </xdr:grpSp>
      </xdr:grpSp>
      <xdr:grpSp>
        <xdr:nvGrpSpPr>
          <xdr:cNvPr id="21" name="Gruppieren 20"/>
          <xdr:cNvGrpSpPr/>
        </xdr:nvGrpSpPr>
        <xdr:grpSpPr>
          <a:xfrm>
            <a:off x="13639800" y="807720"/>
            <a:ext cx="674370" cy="264560"/>
            <a:chOff x="7399020" y="1238250"/>
            <a:chExt cx="674370" cy="272406"/>
          </a:xfrm>
        </xdr:grpSpPr>
        <xdr:cxnSp macro="">
          <xdr:nvCxnSpPr>
            <xdr:cNvPr id="19" name="Gerade Verbindung mit Pfeil 18"/>
            <xdr:cNvCxnSpPr/>
          </xdr:nvCxnSpPr>
          <xdr:spPr>
            <a:xfrm>
              <a:off x="7448550" y="1502810"/>
              <a:ext cx="548640" cy="0"/>
            </a:xfrm>
            <a:prstGeom prst="straightConnector1">
              <a:avLst/>
            </a:prstGeom>
            <a:ln w="19050">
              <a:solidFill>
                <a:sysClr val="windowText" lastClr="00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20" name="Textfeld 19"/>
            <xdr:cNvSpPr txBox="1"/>
          </xdr:nvSpPr>
          <xdr:spPr>
            <a:xfrm>
              <a:off x="7399020" y="1238250"/>
              <a:ext cx="674370" cy="27240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spAutoFit/>
            </a:bodyPr>
            <a:lstStyle/>
            <a:p>
              <a:r>
                <a:rPr lang="de-DE" sz="1100"/>
                <a:t>Pendrin</a:t>
              </a:r>
            </a:p>
          </xdr:txBody>
        </xdr:sp>
      </xdr:grpSp>
    </xdr:grpSp>
    <xdr:clientData/>
  </xdr:twoCellAnchor>
  <xdr:twoCellAnchor>
    <xdr:from>
      <xdr:col>11</xdr:col>
      <xdr:colOff>369570</xdr:colOff>
      <xdr:row>6</xdr:row>
      <xdr:rowOff>115954</xdr:rowOff>
    </xdr:from>
    <xdr:to>
      <xdr:col>15</xdr:col>
      <xdr:colOff>712471</xdr:colOff>
      <xdr:row>14</xdr:row>
      <xdr:rowOff>56772</xdr:rowOff>
    </xdr:to>
    <xdr:grpSp>
      <xdr:nvGrpSpPr>
        <xdr:cNvPr id="52" name="Gruppieren 51"/>
        <xdr:cNvGrpSpPr/>
      </xdr:nvGrpSpPr>
      <xdr:grpSpPr>
        <a:xfrm>
          <a:off x="9231630" y="1258954"/>
          <a:ext cx="3528061" cy="1426718"/>
          <a:chOff x="8865870" y="870334"/>
          <a:chExt cx="3528061" cy="1426718"/>
        </a:xfrm>
      </xdr:grpSpPr>
      <xdr:pic>
        <xdr:nvPicPr>
          <xdr:cNvPr id="3" name="Grafik 2"/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262111" y="870334"/>
            <a:ext cx="3131820" cy="1426718"/>
          </a:xfrm>
          <a:prstGeom prst="rect">
            <a:avLst/>
          </a:prstGeom>
        </xdr:spPr>
      </xdr:pic>
      <xdr:grpSp>
        <xdr:nvGrpSpPr>
          <xdr:cNvPr id="12" name="Gruppieren 11"/>
          <xdr:cNvGrpSpPr/>
        </xdr:nvGrpSpPr>
        <xdr:grpSpPr>
          <a:xfrm>
            <a:off x="8865870" y="982980"/>
            <a:ext cx="910590" cy="272180"/>
            <a:chOff x="8690610" y="777240"/>
            <a:chExt cx="910590" cy="272180"/>
          </a:xfrm>
        </xdr:grpSpPr>
        <xdr:cxnSp macro="">
          <xdr:nvCxnSpPr>
            <xdr:cNvPr id="29" name="Gerade Verbindung mit Pfeil 28"/>
            <xdr:cNvCxnSpPr/>
          </xdr:nvCxnSpPr>
          <xdr:spPr>
            <a:xfrm>
              <a:off x="8734629" y="999890"/>
              <a:ext cx="740819" cy="0"/>
            </a:xfrm>
            <a:prstGeom prst="straightConnector1">
              <a:avLst/>
            </a:prstGeom>
            <a:ln w="19050">
              <a:solidFill>
                <a:sysClr val="windowText" lastClr="000000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30" name="Textfeld 29"/>
            <xdr:cNvSpPr txBox="1"/>
          </xdr:nvSpPr>
          <xdr:spPr>
            <a:xfrm>
              <a:off x="8690610" y="777240"/>
              <a:ext cx="910590" cy="27218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1100"/>
                <a:t>AE4</a:t>
              </a:r>
            </a:p>
          </xdr:txBody>
        </xdr:sp>
      </xdr:grpSp>
    </xdr:grpSp>
    <xdr:clientData/>
  </xdr:twoCellAnchor>
  <xdr:twoCellAnchor>
    <xdr:from>
      <xdr:col>12</xdr:col>
      <xdr:colOff>68580</xdr:colOff>
      <xdr:row>15</xdr:row>
      <xdr:rowOff>34290</xdr:rowOff>
    </xdr:from>
    <xdr:to>
      <xdr:col>15</xdr:col>
      <xdr:colOff>781050</xdr:colOff>
      <xdr:row>23</xdr:row>
      <xdr:rowOff>144154</xdr:rowOff>
    </xdr:to>
    <xdr:grpSp>
      <xdr:nvGrpSpPr>
        <xdr:cNvPr id="7" name="Gruppieren 6"/>
        <xdr:cNvGrpSpPr/>
      </xdr:nvGrpSpPr>
      <xdr:grpSpPr>
        <a:xfrm>
          <a:off x="9829800" y="2853690"/>
          <a:ext cx="2998470" cy="1572904"/>
          <a:chOff x="8991600" y="2628900"/>
          <a:chExt cx="2998470" cy="1572904"/>
        </a:xfrm>
      </xdr:grpSpPr>
      <xdr:pic>
        <xdr:nvPicPr>
          <xdr:cNvPr id="6" name="Grafik 5"/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8991600" y="2628900"/>
            <a:ext cx="2737341" cy="1572904"/>
          </a:xfrm>
          <a:prstGeom prst="rect">
            <a:avLst/>
          </a:prstGeom>
        </xdr:spPr>
      </xdr:pic>
      <xdr:grpSp>
        <xdr:nvGrpSpPr>
          <xdr:cNvPr id="4" name="Gruppieren 3"/>
          <xdr:cNvGrpSpPr/>
        </xdr:nvGrpSpPr>
        <xdr:grpSpPr>
          <a:xfrm>
            <a:off x="11437620" y="2720340"/>
            <a:ext cx="552450" cy="1206711"/>
            <a:chOff x="11437620" y="2720340"/>
            <a:chExt cx="552450" cy="1206711"/>
          </a:xfrm>
        </xdr:grpSpPr>
        <xdr:sp macro="" textlink="">
          <xdr:nvSpPr>
            <xdr:cNvPr id="14" name="Textfeld 13"/>
            <xdr:cNvSpPr txBox="1"/>
          </xdr:nvSpPr>
          <xdr:spPr>
            <a:xfrm>
              <a:off x="11437620" y="2927881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130 kDa</a:t>
              </a:r>
            </a:p>
          </xdr:txBody>
        </xdr:sp>
        <xdr:sp macro="" textlink="">
          <xdr:nvSpPr>
            <xdr:cNvPr id="15" name="Textfeld 14"/>
            <xdr:cNvSpPr txBox="1"/>
          </xdr:nvSpPr>
          <xdr:spPr>
            <a:xfrm>
              <a:off x="11437620" y="2720340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250</a:t>
              </a:r>
              <a:r>
                <a:rPr lang="de-DE" sz="800" baseline="0"/>
                <a:t> </a:t>
              </a:r>
              <a:r>
                <a:rPr lang="de-DE" sz="800"/>
                <a:t>kDa</a:t>
              </a:r>
            </a:p>
          </xdr:txBody>
        </xdr:sp>
        <xdr:sp macro="" textlink="">
          <xdr:nvSpPr>
            <xdr:cNvPr id="16" name="Textfeld 15"/>
            <xdr:cNvSpPr txBox="1"/>
          </xdr:nvSpPr>
          <xdr:spPr>
            <a:xfrm>
              <a:off x="11437620" y="3059830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95 kDa</a:t>
              </a:r>
            </a:p>
          </xdr:txBody>
        </xdr:sp>
        <xdr:sp macro="" textlink="">
          <xdr:nvSpPr>
            <xdr:cNvPr id="17" name="Textfeld 16"/>
            <xdr:cNvSpPr txBox="1"/>
          </xdr:nvSpPr>
          <xdr:spPr>
            <a:xfrm>
              <a:off x="11437620" y="3178261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72 kDa</a:t>
              </a:r>
            </a:p>
          </xdr:txBody>
        </xdr:sp>
        <xdr:sp macro="" textlink="">
          <xdr:nvSpPr>
            <xdr:cNvPr id="18" name="Textfeld 17"/>
            <xdr:cNvSpPr txBox="1"/>
          </xdr:nvSpPr>
          <xdr:spPr>
            <a:xfrm>
              <a:off x="11437620" y="3314715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55 kDa</a:t>
              </a:r>
            </a:p>
          </xdr:txBody>
        </xdr:sp>
        <xdr:sp macro="" textlink="">
          <xdr:nvSpPr>
            <xdr:cNvPr id="22" name="Textfeld 21"/>
            <xdr:cNvSpPr txBox="1"/>
          </xdr:nvSpPr>
          <xdr:spPr>
            <a:xfrm>
              <a:off x="11437620" y="3518074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36 kDa</a:t>
              </a:r>
            </a:p>
          </xdr:txBody>
        </xdr:sp>
        <xdr:sp macro="" textlink="">
          <xdr:nvSpPr>
            <xdr:cNvPr id="24" name="Textfeld 23"/>
            <xdr:cNvSpPr txBox="1"/>
          </xdr:nvSpPr>
          <xdr:spPr>
            <a:xfrm>
              <a:off x="11437620" y="3666664"/>
              <a:ext cx="552450" cy="260387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de-DE" sz="800"/>
                <a:t>28 kDa</a:t>
              </a:r>
            </a:p>
          </xdr:txBody>
        </xdr:sp>
      </xdr:grpSp>
    </xdr:grpSp>
    <xdr:clientData/>
  </xdr:twoCellAnchor>
  <xdr:twoCellAnchor>
    <xdr:from>
      <xdr:col>15</xdr:col>
      <xdr:colOff>426720</xdr:colOff>
      <xdr:row>6</xdr:row>
      <xdr:rowOff>118110</xdr:rowOff>
    </xdr:from>
    <xdr:to>
      <xdr:col>16</xdr:col>
      <xdr:colOff>186690</xdr:colOff>
      <xdr:row>13</xdr:row>
      <xdr:rowOff>78951</xdr:rowOff>
    </xdr:to>
    <xdr:grpSp>
      <xdr:nvGrpSpPr>
        <xdr:cNvPr id="44" name="Gruppieren 43"/>
        <xdr:cNvGrpSpPr/>
      </xdr:nvGrpSpPr>
      <xdr:grpSpPr>
        <a:xfrm>
          <a:off x="12473940" y="1261110"/>
          <a:ext cx="552450" cy="1263861"/>
          <a:chOff x="11437620" y="2720340"/>
          <a:chExt cx="552450" cy="1263861"/>
        </a:xfrm>
      </xdr:grpSpPr>
      <xdr:sp macro="" textlink="">
        <xdr:nvSpPr>
          <xdr:cNvPr id="45" name="Textfeld 44"/>
          <xdr:cNvSpPr txBox="1"/>
        </xdr:nvSpPr>
        <xdr:spPr>
          <a:xfrm>
            <a:off x="11437620" y="2889781"/>
            <a:ext cx="552450" cy="260387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130 kDa</a:t>
            </a:r>
          </a:p>
        </xdr:txBody>
      </xdr:sp>
      <xdr:sp macro="" textlink="">
        <xdr:nvSpPr>
          <xdr:cNvPr id="46" name="Textfeld 45"/>
          <xdr:cNvSpPr txBox="1"/>
        </xdr:nvSpPr>
        <xdr:spPr>
          <a:xfrm>
            <a:off x="11437620" y="2720340"/>
            <a:ext cx="552450" cy="260387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250</a:t>
            </a:r>
            <a:r>
              <a:rPr lang="de-DE" sz="800" baseline="0"/>
              <a:t> </a:t>
            </a:r>
            <a:r>
              <a:rPr lang="de-DE" sz="800"/>
              <a:t>kDa</a:t>
            </a:r>
          </a:p>
        </xdr:txBody>
      </xdr:sp>
      <xdr:sp macro="" textlink="">
        <xdr:nvSpPr>
          <xdr:cNvPr id="47" name="Textfeld 46"/>
          <xdr:cNvSpPr txBox="1"/>
        </xdr:nvSpPr>
        <xdr:spPr>
          <a:xfrm>
            <a:off x="11437620" y="3059830"/>
            <a:ext cx="552450" cy="260387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95 kDa</a:t>
            </a:r>
          </a:p>
        </xdr:txBody>
      </xdr:sp>
      <xdr:sp macro="" textlink="">
        <xdr:nvSpPr>
          <xdr:cNvPr id="48" name="Textfeld 47"/>
          <xdr:cNvSpPr txBox="1"/>
        </xdr:nvSpPr>
        <xdr:spPr>
          <a:xfrm>
            <a:off x="11437620" y="3178261"/>
            <a:ext cx="552450" cy="260387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72 kDa</a:t>
            </a:r>
          </a:p>
        </xdr:txBody>
      </xdr:sp>
      <xdr:sp macro="" textlink="">
        <xdr:nvSpPr>
          <xdr:cNvPr id="49" name="Textfeld 48"/>
          <xdr:cNvSpPr txBox="1"/>
        </xdr:nvSpPr>
        <xdr:spPr>
          <a:xfrm>
            <a:off x="11437620" y="3326145"/>
            <a:ext cx="552450" cy="260387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55 kDa</a:t>
            </a:r>
          </a:p>
        </xdr:txBody>
      </xdr:sp>
      <xdr:sp macro="" textlink="">
        <xdr:nvSpPr>
          <xdr:cNvPr id="50" name="Textfeld 49"/>
          <xdr:cNvSpPr txBox="1"/>
        </xdr:nvSpPr>
        <xdr:spPr>
          <a:xfrm>
            <a:off x="11437620" y="3548554"/>
            <a:ext cx="552450" cy="260387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36 kDa</a:t>
            </a:r>
          </a:p>
        </xdr:txBody>
      </xdr:sp>
      <xdr:sp macro="" textlink="">
        <xdr:nvSpPr>
          <xdr:cNvPr id="51" name="Textfeld 50"/>
          <xdr:cNvSpPr txBox="1"/>
        </xdr:nvSpPr>
        <xdr:spPr>
          <a:xfrm>
            <a:off x="11437620" y="3723814"/>
            <a:ext cx="552450" cy="260387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de-DE" sz="800"/>
              <a:t>28 kDa</a:t>
            </a:r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9.bin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0.bin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1.bin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3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B2"/>
  <sheetViews>
    <sheetView workbookViewId="0">
      <selection activeCell="A9" sqref="A9"/>
    </sheetView>
  </sheetViews>
  <sheetFormatPr baseColWidth="10" defaultRowHeight="14.4" x14ac:dyDescent="0.3"/>
  <sheetData>
    <row r="2" spans="1:2" x14ac:dyDescent="0.3">
      <c r="A2" t="s">
        <v>198</v>
      </c>
      <c r="B2" s="1" t="s">
        <v>0</v>
      </c>
    </row>
  </sheetData>
  <pageMargins left="0.7" right="0.7" top="0.78740157499999996" bottom="0.78740157499999996" header="0.3" footer="0.3"/>
  <pageSetup paperSize="9" orientation="portrait" verticalDpi="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39"/>
  <sheetViews>
    <sheetView workbookViewId="0">
      <selection activeCell="B31" sqref="B31"/>
    </sheetView>
  </sheetViews>
  <sheetFormatPr baseColWidth="10" defaultRowHeight="14.4" x14ac:dyDescent="0.3"/>
  <cols>
    <col min="1" max="1" width="17" customWidth="1"/>
  </cols>
  <sheetData>
    <row r="1" spans="1:10" x14ac:dyDescent="0.3">
      <c r="B1" s="1"/>
    </row>
    <row r="2" spans="1:10" x14ac:dyDescent="0.3">
      <c r="A2" s="234" t="s">
        <v>199</v>
      </c>
      <c r="B2" s="234" t="s">
        <v>13</v>
      </c>
      <c r="C2" s="234"/>
      <c r="D2" s="233" t="s">
        <v>136</v>
      </c>
      <c r="E2" s="234"/>
      <c r="F2" s="234"/>
      <c r="G2" s="234"/>
      <c r="H2" s="234"/>
      <c r="I2" s="234"/>
      <c r="J2" s="234"/>
    </row>
    <row r="4" spans="1:10" x14ac:dyDescent="0.3">
      <c r="B4" s="172" t="s">
        <v>6</v>
      </c>
      <c r="C4" s="268"/>
      <c r="E4" s="172" t="s">
        <v>3</v>
      </c>
      <c r="F4" s="268"/>
      <c r="H4" s="172" t="s">
        <v>8</v>
      </c>
      <c r="I4" s="268"/>
    </row>
    <row r="5" spans="1:10" x14ac:dyDescent="0.3">
      <c r="B5" s="207" t="s">
        <v>5</v>
      </c>
      <c r="C5" s="171"/>
      <c r="E5" s="207" t="s">
        <v>4</v>
      </c>
      <c r="F5" s="171"/>
      <c r="H5" s="207" t="s">
        <v>7</v>
      </c>
      <c r="I5" s="171"/>
    </row>
    <row r="6" spans="1:10" ht="15.6" x14ac:dyDescent="0.3">
      <c r="B6" s="269" t="s">
        <v>1</v>
      </c>
      <c r="C6" s="283" t="s">
        <v>158</v>
      </c>
      <c r="E6" s="269" t="s">
        <v>1</v>
      </c>
      <c r="F6" s="283" t="s">
        <v>158</v>
      </c>
      <c r="H6" s="269" t="s">
        <v>1</v>
      </c>
      <c r="I6" s="283" t="s">
        <v>158</v>
      </c>
    </row>
    <row r="7" spans="1:10" x14ac:dyDescent="0.3">
      <c r="B7" s="301">
        <v>36.81476</v>
      </c>
      <c r="C7" s="302">
        <v>39.277090000000001</v>
      </c>
      <c r="E7" s="163">
        <v>0.49299999999999999</v>
      </c>
      <c r="F7" s="156">
        <v>0.53700000000000003</v>
      </c>
      <c r="H7" s="163">
        <v>0.74</v>
      </c>
      <c r="I7" s="156">
        <v>0.46700000000000003</v>
      </c>
    </row>
    <row r="8" spans="1:10" x14ac:dyDescent="0.3">
      <c r="B8" s="301">
        <v>35.980550000000001</v>
      </c>
      <c r="C8" s="302">
        <v>44.016779999999997</v>
      </c>
      <c r="E8" s="163">
        <v>0.19800000000000001</v>
      </c>
      <c r="F8" s="156">
        <v>0.379</v>
      </c>
      <c r="H8" s="163">
        <v>0.626</v>
      </c>
      <c r="I8" s="156">
        <v>0.73399999999999999</v>
      </c>
    </row>
    <row r="9" spans="1:10" x14ac:dyDescent="0.3">
      <c r="B9" s="301">
        <v>40.083089999999999</v>
      </c>
      <c r="C9" s="302">
        <v>52.542099999999998</v>
      </c>
      <c r="E9" s="163">
        <v>0.31900000000000001</v>
      </c>
      <c r="F9" s="156">
        <v>0.312</v>
      </c>
      <c r="H9" s="163">
        <v>0.65200000000000002</v>
      </c>
      <c r="I9" s="156">
        <v>0.96099999999999997</v>
      </c>
    </row>
    <row r="10" spans="1:10" x14ac:dyDescent="0.3">
      <c r="B10" s="301">
        <v>38.516199999999998</v>
      </c>
      <c r="C10" s="302">
        <v>39.000599999999999</v>
      </c>
      <c r="E10" s="163">
        <v>0.47699999999999998</v>
      </c>
      <c r="F10" s="156">
        <v>0.38500000000000001</v>
      </c>
      <c r="H10" s="163">
        <v>0.42299999999999999</v>
      </c>
      <c r="I10" s="156">
        <v>0.58199999999999996</v>
      </c>
    </row>
    <row r="11" spans="1:10" x14ac:dyDescent="0.3">
      <c r="B11" s="301">
        <v>38.090299999999999</v>
      </c>
      <c r="C11" s="302">
        <v>43.158299999999997</v>
      </c>
      <c r="E11" s="163">
        <v>0.41</v>
      </c>
      <c r="F11" s="156">
        <v>1.0489999999999999</v>
      </c>
      <c r="H11" s="163">
        <v>0.56499999999999995</v>
      </c>
      <c r="I11" s="156">
        <v>0.84199999999999997</v>
      </c>
    </row>
    <row r="12" spans="1:10" x14ac:dyDescent="0.3">
      <c r="B12" s="301">
        <v>43.170299999999997</v>
      </c>
      <c r="C12" s="302">
        <v>28.7105</v>
      </c>
      <c r="E12" s="163">
        <v>0.32500000000000001</v>
      </c>
      <c r="F12" s="156">
        <v>0.45500000000000002</v>
      </c>
      <c r="H12" s="163">
        <v>0.42199999999999999</v>
      </c>
      <c r="I12" s="156">
        <v>0.50800000000000001</v>
      </c>
    </row>
    <row r="13" spans="1:10" x14ac:dyDescent="0.3">
      <c r="B13" s="301">
        <v>45.425400000000003</v>
      </c>
      <c r="C13" s="302">
        <v>37.6327</v>
      </c>
      <c r="E13" s="163">
        <v>0.83599999999999997</v>
      </c>
      <c r="F13" s="156">
        <v>0.52300000000000002</v>
      </c>
      <c r="H13" s="163">
        <v>0.41</v>
      </c>
      <c r="I13" s="156">
        <v>0.55900000000000005</v>
      </c>
    </row>
    <row r="14" spans="1:10" x14ac:dyDescent="0.3">
      <c r="B14" s="301">
        <v>42.797199999999997</v>
      </c>
      <c r="C14" s="302">
        <v>39.54</v>
      </c>
      <c r="E14" s="163">
        <v>1.073</v>
      </c>
      <c r="F14" s="156">
        <v>0.317</v>
      </c>
      <c r="H14" s="163">
        <v>0.75800000000000001</v>
      </c>
      <c r="I14" s="156">
        <v>0.75700000000000001</v>
      </c>
    </row>
    <row r="15" spans="1:10" x14ac:dyDescent="0.3">
      <c r="B15" s="301">
        <v>34.877699999999997</v>
      </c>
      <c r="C15" s="302">
        <v>38.633000000000003</v>
      </c>
      <c r="E15" s="163"/>
      <c r="F15" s="156">
        <v>0.86</v>
      </c>
      <c r="H15" s="163">
        <v>0.75700000000000001</v>
      </c>
      <c r="I15" s="156">
        <v>0.76100000000000001</v>
      </c>
    </row>
    <row r="16" spans="1:10" x14ac:dyDescent="0.3">
      <c r="B16" s="207"/>
      <c r="C16" s="171"/>
      <c r="E16" s="163"/>
      <c r="F16" s="156">
        <v>0.57999999999999996</v>
      </c>
      <c r="H16" s="163">
        <v>0.46800000000000003</v>
      </c>
      <c r="I16" s="156">
        <v>0.65600000000000003</v>
      </c>
    </row>
    <row r="17" spans="1:10" x14ac:dyDescent="0.3">
      <c r="B17" s="207"/>
      <c r="C17" s="171"/>
      <c r="E17" s="163"/>
      <c r="F17" s="156">
        <v>0.90800000000000003</v>
      </c>
      <c r="H17" s="163"/>
      <c r="I17" s="156">
        <v>0.41799999999999998</v>
      </c>
    </row>
    <row r="18" spans="1:10" x14ac:dyDescent="0.3">
      <c r="A18" s="182" t="s">
        <v>140</v>
      </c>
      <c r="B18" s="279">
        <v>39.53</v>
      </c>
      <c r="C18" s="296">
        <v>40.28</v>
      </c>
      <c r="E18" s="201">
        <v>0.51639999999999997</v>
      </c>
      <c r="F18" s="202">
        <v>0.57320000000000004</v>
      </c>
      <c r="H18" s="201">
        <v>0.58209999999999995</v>
      </c>
      <c r="I18" s="202">
        <v>0.65859999999999996</v>
      </c>
      <c r="J18" s="10"/>
    </row>
    <row r="19" spans="1:10" x14ac:dyDescent="0.3">
      <c r="A19" s="183" t="s">
        <v>141</v>
      </c>
      <c r="B19" s="297">
        <v>3.6</v>
      </c>
      <c r="C19" s="298">
        <v>6.3179999999999996</v>
      </c>
      <c r="E19" s="180">
        <v>0.29330000000000001</v>
      </c>
      <c r="F19" s="200">
        <v>0.25409999999999999</v>
      </c>
      <c r="H19" s="180">
        <v>0.14419999999999999</v>
      </c>
      <c r="I19" s="200">
        <v>0.16850000000000001</v>
      </c>
    </row>
    <row r="20" spans="1:10" x14ac:dyDescent="0.3">
      <c r="A20" s="183" t="s">
        <v>37</v>
      </c>
      <c r="B20" s="297">
        <v>1.2</v>
      </c>
      <c r="C20" s="298">
        <v>2.1059999999999999</v>
      </c>
      <c r="E20" s="180">
        <v>0.1037</v>
      </c>
      <c r="F20" s="200">
        <v>7.6609999999999998E-2</v>
      </c>
      <c r="H20" s="180">
        <v>4.5600000000000002E-2</v>
      </c>
      <c r="I20" s="200">
        <v>5.0810000000000001E-2</v>
      </c>
    </row>
    <row r="21" spans="1:10" x14ac:dyDescent="0.3">
      <c r="A21" s="184" t="s">
        <v>139</v>
      </c>
      <c r="B21" s="212">
        <v>9</v>
      </c>
      <c r="C21" s="214">
        <v>9</v>
      </c>
      <c r="E21" s="212">
        <v>8</v>
      </c>
      <c r="F21" s="214">
        <v>11</v>
      </c>
      <c r="H21" s="212">
        <v>10</v>
      </c>
      <c r="I21" s="214">
        <v>11</v>
      </c>
    </row>
    <row r="23" spans="1:10" x14ac:dyDescent="0.3">
      <c r="B23" s="3"/>
      <c r="C23" s="3"/>
    </row>
    <row r="24" spans="1:10" x14ac:dyDescent="0.3">
      <c r="E24" s="2"/>
      <c r="F24" s="2"/>
      <c r="H24" s="2"/>
      <c r="I24" s="2"/>
    </row>
    <row r="25" spans="1:10" x14ac:dyDescent="0.3">
      <c r="B25" s="2"/>
      <c r="C25" s="2"/>
      <c r="E25" s="2"/>
      <c r="F25" s="2"/>
      <c r="H25" s="2"/>
      <c r="I25" s="2"/>
    </row>
    <row r="26" spans="1:10" x14ac:dyDescent="0.3">
      <c r="B26" s="2"/>
      <c r="C26" s="2"/>
      <c r="E26" s="2"/>
      <c r="F26" s="2"/>
      <c r="H26" s="2"/>
      <c r="I26" s="2"/>
    </row>
    <row r="27" spans="1:10" x14ac:dyDescent="0.3">
      <c r="B27" s="2"/>
      <c r="C27" s="2"/>
      <c r="E27" s="2"/>
      <c r="F27" s="2"/>
      <c r="H27" s="2"/>
      <c r="I27" s="2"/>
    </row>
    <row r="28" spans="1:10" x14ac:dyDescent="0.3">
      <c r="B28" s="2"/>
      <c r="C28" s="2"/>
      <c r="E28" s="2"/>
      <c r="F28" s="2"/>
      <c r="H28" s="2"/>
      <c r="I28" s="2"/>
    </row>
    <row r="29" spans="1:10" x14ac:dyDescent="0.3">
      <c r="B29" s="2"/>
      <c r="C29" s="2"/>
      <c r="E29" s="2"/>
      <c r="F29" s="2"/>
      <c r="H29" s="2"/>
      <c r="I29" s="2"/>
    </row>
    <row r="30" spans="1:10" x14ac:dyDescent="0.3">
      <c r="B30" s="2"/>
      <c r="C30" s="2"/>
      <c r="E30" s="2"/>
      <c r="F30" s="2"/>
      <c r="H30" s="2"/>
      <c r="I30" s="2"/>
    </row>
    <row r="31" spans="1:10" x14ac:dyDescent="0.3">
      <c r="B31" s="2"/>
      <c r="C31" s="2"/>
    </row>
    <row r="35" spans="2:3" x14ac:dyDescent="0.3">
      <c r="B35" s="2"/>
      <c r="C35" s="2"/>
    </row>
    <row r="36" spans="2:3" x14ac:dyDescent="0.3">
      <c r="B36" s="2"/>
      <c r="C36" s="2"/>
    </row>
    <row r="37" spans="2:3" x14ac:dyDescent="0.3">
      <c r="B37" s="2"/>
      <c r="C37" s="2"/>
    </row>
    <row r="38" spans="2:3" x14ac:dyDescent="0.3">
      <c r="B38" s="2"/>
      <c r="C38" s="2"/>
    </row>
    <row r="39" spans="2:3" x14ac:dyDescent="0.3">
      <c r="B39" s="2"/>
      <c r="C39" s="2"/>
    </row>
  </sheetData>
  <pageMargins left="0.7" right="0.7" top="0.78740157499999996" bottom="0.78740157499999996" header="0.3" footer="0.3"/>
  <pageSetup paperSize="9" orientation="portrait" verticalDpi="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W47"/>
  <sheetViews>
    <sheetView zoomScale="75" zoomScaleNormal="75" workbookViewId="0">
      <selection activeCell="D33" sqref="D33"/>
    </sheetView>
  </sheetViews>
  <sheetFormatPr baseColWidth="10" defaultRowHeight="14.4" x14ac:dyDescent="0.3"/>
  <cols>
    <col min="1" max="1" width="16.33203125" customWidth="1"/>
    <col min="5" max="5" width="11.44140625" customWidth="1"/>
    <col min="7" max="7" width="11.5546875" style="146" customWidth="1"/>
    <col min="8" max="8" width="11.5546875" customWidth="1"/>
    <col min="9" max="9" width="13.77734375" customWidth="1"/>
    <col min="15" max="15" width="11.5546875" customWidth="1"/>
    <col min="19" max="19" width="13.77734375" customWidth="1"/>
  </cols>
  <sheetData>
    <row r="1" spans="1:20" s="234" customFormat="1" x14ac:dyDescent="0.3">
      <c r="A1" s="233" t="s">
        <v>136</v>
      </c>
      <c r="F1" s="235"/>
      <c r="G1" s="236"/>
    </row>
    <row r="2" spans="1:20" x14ac:dyDescent="0.3">
      <c r="A2" s="234" t="s">
        <v>200</v>
      </c>
      <c r="B2" s="234" t="s">
        <v>13</v>
      </c>
      <c r="C2" s="234"/>
      <c r="F2" s="143"/>
    </row>
    <row r="3" spans="1:20" x14ac:dyDescent="0.3">
      <c r="E3" s="144"/>
      <c r="F3" s="144"/>
    </row>
    <row r="4" spans="1:20" ht="16.2" x14ac:dyDescent="0.3">
      <c r="A4" s="145" t="s">
        <v>135</v>
      </c>
      <c r="B4" s="143"/>
      <c r="C4" s="143"/>
      <c r="D4" s="143"/>
      <c r="E4" s="143"/>
      <c r="F4" s="143"/>
    </row>
    <row r="5" spans="1:20" x14ac:dyDescent="0.3">
      <c r="F5" s="144"/>
    </row>
    <row r="6" spans="1:20" x14ac:dyDescent="0.3">
      <c r="B6" t="s">
        <v>9</v>
      </c>
      <c r="E6" s="75"/>
      <c r="F6" s="66"/>
      <c r="G6" s="146" t="s">
        <v>106</v>
      </c>
      <c r="H6" s="65" t="s">
        <v>104</v>
      </c>
      <c r="I6" s="78"/>
      <c r="Q6" s="23" t="s">
        <v>106</v>
      </c>
      <c r="R6" s="65" t="s">
        <v>104</v>
      </c>
      <c r="S6" s="78"/>
    </row>
    <row r="7" spans="1:20" ht="16.8" thickBot="1" x14ac:dyDescent="0.35">
      <c r="B7" s="16" t="s">
        <v>142</v>
      </c>
      <c r="C7" s="159"/>
      <c r="D7" s="160"/>
      <c r="E7" s="76"/>
      <c r="F7" s="66"/>
      <c r="G7" s="147">
        <v>1</v>
      </c>
      <c r="H7" s="120" t="s">
        <v>107</v>
      </c>
      <c r="I7" s="73"/>
      <c r="J7" s="107" t="s">
        <v>125</v>
      </c>
      <c r="Q7" s="72">
        <v>1</v>
      </c>
      <c r="R7" s="120" t="s">
        <v>107</v>
      </c>
      <c r="S7" s="73"/>
      <c r="T7" s="107" t="s">
        <v>125</v>
      </c>
    </row>
    <row r="8" spans="1:20" ht="16.2" x14ac:dyDescent="0.3">
      <c r="B8" s="161" t="s">
        <v>1</v>
      </c>
      <c r="C8" s="294" t="s">
        <v>158</v>
      </c>
      <c r="D8" s="6"/>
      <c r="E8" s="74"/>
      <c r="F8" s="154" t="s">
        <v>138</v>
      </c>
      <c r="G8" s="147">
        <v>2</v>
      </c>
      <c r="H8" s="76" t="s">
        <v>112</v>
      </c>
      <c r="I8" s="66" t="s">
        <v>24</v>
      </c>
      <c r="J8" s="107" t="s">
        <v>126</v>
      </c>
      <c r="Q8" s="72">
        <v>2</v>
      </c>
      <c r="R8" s="76" t="s">
        <v>112</v>
      </c>
      <c r="S8" s="66" t="s">
        <v>24</v>
      </c>
      <c r="T8" s="107" t="s">
        <v>128</v>
      </c>
    </row>
    <row r="9" spans="1:20" ht="15" thickBot="1" x14ac:dyDescent="0.35">
      <c r="B9" s="163">
        <v>1.19</v>
      </c>
      <c r="C9" s="165">
        <v>0.87</v>
      </c>
      <c r="D9" s="6"/>
      <c r="E9" s="76"/>
      <c r="F9" s="153" t="s">
        <v>137</v>
      </c>
      <c r="G9" s="147">
        <v>3</v>
      </c>
      <c r="H9" s="75" t="s">
        <v>111</v>
      </c>
      <c r="I9" s="66" t="s">
        <v>24</v>
      </c>
      <c r="Q9" s="72">
        <v>3</v>
      </c>
      <c r="R9" s="75" t="s">
        <v>111</v>
      </c>
      <c r="S9" s="66" t="s">
        <v>24</v>
      </c>
      <c r="T9" s="146"/>
    </row>
    <row r="10" spans="1:20" x14ac:dyDescent="0.3">
      <c r="B10" s="163">
        <v>1.01</v>
      </c>
      <c r="C10" s="165">
        <v>0.9</v>
      </c>
      <c r="D10" s="6"/>
      <c r="E10" s="75"/>
      <c r="F10" s="66"/>
      <c r="G10" s="147">
        <v>4</v>
      </c>
      <c r="H10" s="76" t="s">
        <v>112</v>
      </c>
      <c r="I10" s="66" t="s">
        <v>24</v>
      </c>
      <c r="Q10" s="72">
        <v>4</v>
      </c>
      <c r="R10" s="76" t="s">
        <v>112</v>
      </c>
      <c r="S10" s="66" t="s">
        <v>24</v>
      </c>
    </row>
    <row r="11" spans="1:20" x14ac:dyDescent="0.3">
      <c r="B11" s="163">
        <v>0.9</v>
      </c>
      <c r="C11" s="165">
        <v>0.96</v>
      </c>
      <c r="D11" s="6"/>
      <c r="G11" s="147">
        <v>5</v>
      </c>
      <c r="H11" s="75" t="s">
        <v>111</v>
      </c>
      <c r="I11" s="66" t="s">
        <v>24</v>
      </c>
      <c r="J11" s="5"/>
      <c r="Q11" s="72">
        <v>5</v>
      </c>
      <c r="R11" s="75" t="s">
        <v>111</v>
      </c>
      <c r="S11" s="66" t="s">
        <v>24</v>
      </c>
    </row>
    <row r="12" spans="1:20" x14ac:dyDescent="0.3">
      <c r="B12" s="163">
        <v>1.06</v>
      </c>
      <c r="C12" s="165">
        <v>0.8</v>
      </c>
      <c r="D12" s="6"/>
      <c r="F12" s="64"/>
      <c r="G12" s="147">
        <v>6</v>
      </c>
      <c r="H12" s="76" t="s">
        <v>112</v>
      </c>
      <c r="I12" s="66" t="s">
        <v>24</v>
      </c>
      <c r="J12" s="5"/>
      <c r="Q12" s="72">
        <v>6</v>
      </c>
      <c r="R12" s="76" t="s">
        <v>112</v>
      </c>
      <c r="S12" s="66" t="s">
        <v>24</v>
      </c>
      <c r="T12" s="146"/>
    </row>
    <row r="13" spans="1:20" x14ac:dyDescent="0.3">
      <c r="B13" s="163">
        <v>1.02</v>
      </c>
      <c r="C13" s="165">
        <v>0.95</v>
      </c>
      <c r="D13" s="6"/>
      <c r="G13" s="147">
        <v>7</v>
      </c>
      <c r="H13" s="75" t="s">
        <v>111</v>
      </c>
      <c r="I13" s="66" t="s">
        <v>24</v>
      </c>
      <c r="Q13" s="72">
        <v>7</v>
      </c>
      <c r="R13" s="75" t="s">
        <v>111</v>
      </c>
      <c r="S13" s="66" t="s">
        <v>24</v>
      </c>
      <c r="T13" s="146"/>
    </row>
    <row r="14" spans="1:20" x14ac:dyDescent="0.3">
      <c r="B14" s="163">
        <v>0.89</v>
      </c>
      <c r="C14" s="165">
        <v>0.8</v>
      </c>
      <c r="D14" s="6"/>
      <c r="G14" s="147">
        <v>8</v>
      </c>
      <c r="H14" s="120" t="s">
        <v>107</v>
      </c>
      <c r="I14" s="5"/>
      <c r="J14" s="136" t="s">
        <v>118</v>
      </c>
      <c r="Q14" s="72">
        <v>8</v>
      </c>
      <c r="R14" s="120" t="s">
        <v>107</v>
      </c>
      <c r="S14" s="5"/>
      <c r="T14" s="146"/>
    </row>
    <row r="15" spans="1:20" x14ac:dyDescent="0.3">
      <c r="B15" s="164">
        <v>0.93</v>
      </c>
      <c r="C15" s="166">
        <v>1.05</v>
      </c>
      <c r="D15" s="6"/>
      <c r="G15" s="147">
        <v>9</v>
      </c>
      <c r="H15" s="76" t="s">
        <v>112</v>
      </c>
      <c r="I15" s="66" t="s">
        <v>127</v>
      </c>
      <c r="Q15" s="72">
        <v>9</v>
      </c>
      <c r="R15" s="76" t="s">
        <v>112</v>
      </c>
      <c r="S15" s="66" t="s">
        <v>127</v>
      </c>
      <c r="T15" s="152" t="s">
        <v>118</v>
      </c>
    </row>
    <row r="16" spans="1:20" ht="15" thickBot="1" x14ac:dyDescent="0.35">
      <c r="A16" s="182" t="s">
        <v>140</v>
      </c>
      <c r="B16" s="201">
        <v>1</v>
      </c>
      <c r="C16" s="241">
        <v>0.90429999999999999</v>
      </c>
      <c r="E16" s="6"/>
      <c r="G16" s="147">
        <v>10</v>
      </c>
      <c r="H16" s="75" t="s">
        <v>111</v>
      </c>
      <c r="I16" s="66" t="s">
        <v>127</v>
      </c>
      <c r="Q16" s="72">
        <v>10</v>
      </c>
      <c r="R16" s="75" t="s">
        <v>111</v>
      </c>
      <c r="S16" s="66" t="s">
        <v>127</v>
      </c>
      <c r="T16" s="151"/>
    </row>
    <row r="17" spans="1:20" x14ac:dyDescent="0.3">
      <c r="A17" s="183" t="s">
        <v>141</v>
      </c>
      <c r="B17" s="180">
        <v>0.10580000000000001</v>
      </c>
      <c r="C17" s="181">
        <v>9.0709999999999999E-2</v>
      </c>
      <c r="E17" s="6"/>
      <c r="G17" s="147">
        <v>11</v>
      </c>
      <c r="H17" s="114" t="s">
        <v>112</v>
      </c>
      <c r="I17" s="115" t="s">
        <v>127</v>
      </c>
      <c r="Q17" s="72">
        <v>11</v>
      </c>
      <c r="R17" s="114" t="s">
        <v>112</v>
      </c>
      <c r="S17" s="115" t="s">
        <v>127</v>
      </c>
      <c r="T17" s="146"/>
    </row>
    <row r="18" spans="1:20" x14ac:dyDescent="0.3">
      <c r="A18" s="183" t="s">
        <v>37</v>
      </c>
      <c r="B18" s="180">
        <v>0.04</v>
      </c>
      <c r="C18" s="181">
        <v>3.4290000000000001E-2</v>
      </c>
      <c r="G18" s="147">
        <v>12</v>
      </c>
      <c r="H18" s="117" t="s">
        <v>111</v>
      </c>
      <c r="I18" s="112" t="s">
        <v>127</v>
      </c>
      <c r="Q18" s="72">
        <v>12</v>
      </c>
      <c r="R18" s="117" t="s">
        <v>111</v>
      </c>
      <c r="S18" s="112" t="s">
        <v>127</v>
      </c>
    </row>
    <row r="19" spans="1:20" x14ac:dyDescent="0.3">
      <c r="A19" s="184" t="s">
        <v>139</v>
      </c>
      <c r="B19" s="204">
        <v>7</v>
      </c>
      <c r="C19" s="242">
        <v>7</v>
      </c>
      <c r="F19" s="6"/>
      <c r="G19" s="147">
        <v>13</v>
      </c>
      <c r="H19" s="116" t="s">
        <v>112</v>
      </c>
      <c r="I19" s="112" t="s">
        <v>127</v>
      </c>
      <c r="Q19" s="72">
        <v>13</v>
      </c>
      <c r="R19" s="116" t="s">
        <v>112</v>
      </c>
      <c r="S19" s="112" t="s">
        <v>127</v>
      </c>
      <c r="T19" s="148"/>
    </row>
    <row r="20" spans="1:20" x14ac:dyDescent="0.3">
      <c r="D20" s="6"/>
      <c r="F20" s="66"/>
      <c r="G20" s="147">
        <v>14</v>
      </c>
      <c r="H20" s="117" t="s">
        <v>111</v>
      </c>
      <c r="I20" s="112" t="s">
        <v>127</v>
      </c>
      <c r="Q20" s="72">
        <v>14</v>
      </c>
      <c r="R20" s="117" t="s">
        <v>111</v>
      </c>
      <c r="S20" s="112" t="s">
        <v>127</v>
      </c>
      <c r="T20" s="148"/>
    </row>
    <row r="21" spans="1:20" x14ac:dyDescent="0.3">
      <c r="A21" s="64" t="s">
        <v>150</v>
      </c>
      <c r="G21" s="147">
        <v>15</v>
      </c>
      <c r="H21" s="116" t="s">
        <v>112</v>
      </c>
      <c r="I21" s="112" t="s">
        <v>127</v>
      </c>
      <c r="Q21" s="72">
        <v>15</v>
      </c>
      <c r="R21" s="116" t="s">
        <v>112</v>
      </c>
      <c r="S21" s="112" t="s">
        <v>127</v>
      </c>
      <c r="T21" s="148"/>
    </row>
    <row r="22" spans="1:20" ht="15" thickBot="1" x14ac:dyDescent="0.35">
      <c r="A22" s="64" t="s">
        <v>151</v>
      </c>
      <c r="D22" s="6"/>
      <c r="G22" s="147">
        <v>16</v>
      </c>
      <c r="H22" s="118" t="s">
        <v>111</v>
      </c>
      <c r="I22" s="119" t="s">
        <v>127</v>
      </c>
      <c r="Q22" s="72">
        <v>16</v>
      </c>
      <c r="R22" s="118" t="s">
        <v>111</v>
      </c>
      <c r="S22" s="119" t="s">
        <v>127</v>
      </c>
      <c r="T22" s="148"/>
    </row>
    <row r="23" spans="1:20" x14ac:dyDescent="0.3">
      <c r="G23" s="147">
        <v>17</v>
      </c>
      <c r="H23" s="120" t="s">
        <v>107</v>
      </c>
      <c r="Q23" s="72">
        <v>17</v>
      </c>
      <c r="R23" s="120" t="s">
        <v>107</v>
      </c>
    </row>
    <row r="24" spans="1:20" x14ac:dyDescent="0.3">
      <c r="H24" s="143"/>
      <c r="I24" s="143"/>
      <c r="J24" s="143"/>
      <c r="K24" s="143"/>
      <c r="L24" s="143"/>
    </row>
    <row r="25" spans="1:20" x14ac:dyDescent="0.3">
      <c r="H25" s="143"/>
      <c r="I25" s="143"/>
      <c r="J25" s="143"/>
      <c r="K25" s="143"/>
      <c r="L25" s="143"/>
    </row>
    <row r="28" spans="1:20" x14ac:dyDescent="0.3">
      <c r="A28" s="5"/>
      <c r="B28" s="5"/>
    </row>
    <row r="29" spans="1:20" x14ac:dyDescent="0.3">
      <c r="A29" s="5"/>
      <c r="B29" s="5"/>
    </row>
    <row r="36" spans="1:23" ht="16.2" x14ac:dyDescent="0.3">
      <c r="A36" s="12" t="s">
        <v>42</v>
      </c>
      <c r="B36" s="7"/>
      <c r="C36" s="6"/>
      <c r="D36" s="6"/>
      <c r="E36" s="6"/>
      <c r="G36" s="149"/>
      <c r="H36" s="6"/>
      <c r="I36" s="6"/>
    </row>
    <row r="37" spans="1:23" ht="15.6" x14ac:dyDescent="0.3">
      <c r="A37" s="172"/>
      <c r="B37" s="173" t="s">
        <v>1</v>
      </c>
      <c r="C37" s="173" t="s">
        <v>1</v>
      </c>
      <c r="D37" s="173" t="s">
        <v>1</v>
      </c>
      <c r="E37" s="173" t="s">
        <v>1</v>
      </c>
      <c r="F37" s="174" t="s">
        <v>1</v>
      </c>
      <c r="G37" s="173" t="s">
        <v>1</v>
      </c>
      <c r="H37" s="173" t="s">
        <v>1</v>
      </c>
      <c r="I37" s="173" t="s">
        <v>1</v>
      </c>
      <c r="J37" s="173" t="s">
        <v>1</v>
      </c>
      <c r="K37" s="173" t="s">
        <v>1</v>
      </c>
      <c r="L37" s="182" t="s">
        <v>140</v>
      </c>
      <c r="M37" s="185" t="s">
        <v>141</v>
      </c>
      <c r="N37" s="185" t="s">
        <v>37</v>
      </c>
      <c r="O37" s="186" t="s">
        <v>139</v>
      </c>
      <c r="P37" s="195"/>
    </row>
    <row r="38" spans="1:23" x14ac:dyDescent="0.3">
      <c r="A38" s="158" t="s">
        <v>11</v>
      </c>
      <c r="B38" s="137">
        <v>5.92</v>
      </c>
      <c r="C38" s="137">
        <v>13.59</v>
      </c>
      <c r="D38" s="137">
        <v>14.86</v>
      </c>
      <c r="E38" s="137">
        <v>27.69</v>
      </c>
      <c r="F38" s="176">
        <v>24.15</v>
      </c>
      <c r="G38" s="137">
        <v>2.4</v>
      </c>
      <c r="H38" s="137">
        <v>15.7</v>
      </c>
      <c r="I38" s="137">
        <v>2.74</v>
      </c>
      <c r="J38" s="137">
        <v>7.55</v>
      </c>
      <c r="K38" s="137">
        <v>2.57</v>
      </c>
      <c r="L38" s="187">
        <f>AVERAGE(B38:K38)</f>
        <v>11.717000000000001</v>
      </c>
      <c r="M38" s="188">
        <f>_xlfn.STDEV.S(B38:L38)</f>
        <v>8.6081171576599722</v>
      </c>
      <c r="N38" s="189">
        <f>M38/SQRT(10)</f>
        <v>2.7221256583780256</v>
      </c>
      <c r="O38" s="190">
        <v>10</v>
      </c>
      <c r="P38" s="196"/>
    </row>
    <row r="39" spans="1:23" x14ac:dyDescent="0.3">
      <c r="A39" s="177" t="s">
        <v>10</v>
      </c>
      <c r="B39" s="178">
        <v>97.53</v>
      </c>
      <c r="C39" s="178">
        <v>116.24</v>
      </c>
      <c r="D39" s="178">
        <v>158.54</v>
      </c>
      <c r="E39" s="178">
        <v>59.11</v>
      </c>
      <c r="F39" s="179">
        <v>130.63</v>
      </c>
      <c r="G39" s="178">
        <v>68.47</v>
      </c>
      <c r="H39" s="178">
        <v>78.489999999999995</v>
      </c>
      <c r="I39" s="178">
        <v>39.11</v>
      </c>
      <c r="J39" s="178">
        <v>103.11</v>
      </c>
      <c r="K39" s="178">
        <v>65.849999999999994</v>
      </c>
      <c r="L39" s="191">
        <f t="shared" ref="L39:L43" si="0">AVERAGE(B39:K39)</f>
        <v>91.707999999999998</v>
      </c>
      <c r="M39" s="192">
        <f t="shared" ref="M39:M43" si="1">_xlfn.STDEV.S(B39:L39)</f>
        <v>34.582790749157283</v>
      </c>
      <c r="N39" s="193">
        <f t="shared" ref="N39" si="2">M39/SQRT(10)</f>
        <v>10.936038661233775</v>
      </c>
      <c r="O39" s="194">
        <v>10</v>
      </c>
      <c r="P39" s="197"/>
    </row>
    <row r="40" spans="1:23" x14ac:dyDescent="0.3">
      <c r="F40" s="146"/>
      <c r="G40"/>
      <c r="L40" s="168"/>
      <c r="M40" s="169"/>
      <c r="N40" s="155"/>
      <c r="O40" s="170"/>
      <c r="P40" s="171"/>
    </row>
    <row r="41" spans="1:23" ht="15.6" x14ac:dyDescent="0.3">
      <c r="A41" s="172"/>
      <c r="B41" s="360" t="s">
        <v>158</v>
      </c>
      <c r="C41" s="360" t="s">
        <v>158</v>
      </c>
      <c r="D41" s="360" t="s">
        <v>158</v>
      </c>
      <c r="E41" s="360" t="s">
        <v>158</v>
      </c>
      <c r="F41" s="361" t="s">
        <v>158</v>
      </c>
      <c r="G41" s="360" t="s">
        <v>158</v>
      </c>
      <c r="H41" s="360" t="s">
        <v>158</v>
      </c>
      <c r="I41" s="362"/>
      <c r="J41" s="362"/>
      <c r="K41" s="362"/>
      <c r="L41" s="182" t="s">
        <v>140</v>
      </c>
      <c r="M41" s="185" t="s">
        <v>141</v>
      </c>
      <c r="N41" s="185" t="s">
        <v>37</v>
      </c>
      <c r="O41" s="186" t="s">
        <v>139</v>
      </c>
      <c r="P41" s="195"/>
    </row>
    <row r="42" spans="1:23" x14ac:dyDescent="0.3">
      <c r="A42" s="158" t="s">
        <v>11</v>
      </c>
      <c r="B42" s="137">
        <v>5.89</v>
      </c>
      <c r="C42" s="137">
        <v>9.7100000000000009</v>
      </c>
      <c r="D42" s="137">
        <v>5.49</v>
      </c>
      <c r="E42" s="137">
        <v>13.37</v>
      </c>
      <c r="F42" s="176">
        <v>11.81</v>
      </c>
      <c r="G42" s="137">
        <v>10</v>
      </c>
      <c r="H42" s="137">
        <v>7.14</v>
      </c>
      <c r="I42" s="74"/>
      <c r="J42" s="74"/>
      <c r="K42" s="74"/>
      <c r="L42" s="187">
        <f t="shared" si="0"/>
        <v>9.0585714285714296</v>
      </c>
      <c r="M42" s="188">
        <f t="shared" si="1"/>
        <v>2.7755278961020746</v>
      </c>
      <c r="N42" s="189">
        <f>M42/SQRT(7)</f>
        <v>1.0490509385726297</v>
      </c>
      <c r="O42" s="190">
        <v>7</v>
      </c>
      <c r="P42" s="196"/>
    </row>
    <row r="43" spans="1:23" x14ac:dyDescent="0.3">
      <c r="A43" s="177" t="s">
        <v>10</v>
      </c>
      <c r="B43" s="178">
        <v>74.03</v>
      </c>
      <c r="C43" s="178">
        <v>138.68</v>
      </c>
      <c r="D43" s="178">
        <v>70</v>
      </c>
      <c r="E43" s="178">
        <v>56.62</v>
      </c>
      <c r="F43" s="179">
        <v>59.64</v>
      </c>
      <c r="G43" s="178">
        <v>89.53</v>
      </c>
      <c r="H43" s="178">
        <v>47.62</v>
      </c>
      <c r="I43" s="157"/>
      <c r="J43" s="157"/>
      <c r="K43" s="157"/>
      <c r="L43" s="191">
        <f t="shared" si="0"/>
        <v>76.588571428571427</v>
      </c>
      <c r="M43" s="192">
        <f t="shared" si="1"/>
        <v>28.279113154700024</v>
      </c>
      <c r="N43" s="193">
        <f>M43/SQRT(7)</f>
        <v>10.6885001006845</v>
      </c>
      <c r="O43" s="194">
        <v>7</v>
      </c>
      <c r="P43" s="197"/>
    </row>
    <row r="44" spans="1:23" x14ac:dyDescent="0.3">
      <c r="O44" s="167"/>
    </row>
    <row r="47" spans="1:23" x14ac:dyDescent="0.3">
      <c r="A47" s="8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2"/>
      <c r="O47" s="2"/>
      <c r="P47" s="2"/>
      <c r="Q47" s="2"/>
      <c r="R47" s="2"/>
      <c r="S47" s="2"/>
      <c r="T47" s="2"/>
      <c r="U47" s="2"/>
      <c r="V47" s="2"/>
      <c r="W47" s="2"/>
    </row>
  </sheetData>
  <pageMargins left="0.7" right="0.7" top="0.78740157499999996" bottom="0.78740157499999996" header="0.3" footer="0.3"/>
  <pageSetup paperSize="9" orientation="portrait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44"/>
  <sheetViews>
    <sheetView zoomScale="75" zoomScaleNormal="75" workbookViewId="0">
      <selection activeCell="D43" sqref="D43"/>
    </sheetView>
  </sheetViews>
  <sheetFormatPr baseColWidth="10" defaultRowHeight="14.4" x14ac:dyDescent="0.3"/>
  <cols>
    <col min="1" max="1" width="16.5546875" customWidth="1"/>
    <col min="5" max="9" width="11.5546875" customWidth="1"/>
  </cols>
  <sheetData>
    <row r="1" spans="1:16" x14ac:dyDescent="0.3">
      <c r="B1" s="1"/>
    </row>
    <row r="2" spans="1:16" x14ac:dyDescent="0.3">
      <c r="A2" s="234" t="s">
        <v>201</v>
      </c>
      <c r="B2" s="234" t="s">
        <v>13</v>
      </c>
      <c r="C2" s="234"/>
      <c r="D2" s="233" t="s">
        <v>136</v>
      </c>
      <c r="E2" s="234"/>
      <c r="F2" s="234"/>
      <c r="G2" s="234"/>
      <c r="H2" s="234"/>
      <c r="I2" s="234"/>
      <c r="J2" s="234"/>
      <c r="K2" s="6"/>
      <c r="L2" s="6"/>
    </row>
    <row r="3" spans="1:16" x14ac:dyDescent="0.3">
      <c r="G3" s="4"/>
      <c r="H3" s="4"/>
      <c r="I3" s="4"/>
      <c r="J3" s="4"/>
      <c r="K3" s="4"/>
      <c r="L3" s="4"/>
      <c r="M3" s="4"/>
      <c r="N3" s="4"/>
      <c r="O3" s="4"/>
      <c r="P3" s="4"/>
    </row>
    <row r="4" spans="1:16" ht="16.8" x14ac:dyDescent="0.35">
      <c r="B4" s="172" t="s">
        <v>12</v>
      </c>
      <c r="C4" s="268"/>
      <c r="E4" s="310" t="s">
        <v>14</v>
      </c>
      <c r="F4" s="221"/>
      <c r="G4" s="2"/>
      <c r="H4" s="316" t="s">
        <v>15</v>
      </c>
      <c r="I4" s="317"/>
      <c r="J4" s="2"/>
      <c r="K4" s="316" t="s">
        <v>16</v>
      </c>
      <c r="L4" s="317"/>
      <c r="M4" s="2"/>
      <c r="N4" s="2"/>
      <c r="O4" s="2"/>
      <c r="P4" s="2"/>
    </row>
    <row r="5" spans="1:16" ht="15.6" x14ac:dyDescent="0.3">
      <c r="B5" s="269" t="s">
        <v>1</v>
      </c>
      <c r="C5" s="283" t="s">
        <v>158</v>
      </c>
      <c r="E5" s="269" t="s">
        <v>1</v>
      </c>
      <c r="F5" s="283" t="s">
        <v>158</v>
      </c>
      <c r="G5" s="2"/>
      <c r="H5" s="269" t="s">
        <v>1</v>
      </c>
      <c r="I5" s="283" t="s">
        <v>158</v>
      </c>
      <c r="J5" s="2"/>
      <c r="K5" s="269" t="s">
        <v>1</v>
      </c>
      <c r="L5" s="283" t="s">
        <v>158</v>
      </c>
      <c r="M5" s="2"/>
    </row>
    <row r="6" spans="1:16" x14ac:dyDescent="0.3">
      <c r="B6" s="163">
        <v>7.41</v>
      </c>
      <c r="C6" s="156">
        <v>7.4749999999999996</v>
      </c>
      <c r="E6" s="301">
        <v>42.1</v>
      </c>
      <c r="F6" s="302">
        <v>38.1</v>
      </c>
      <c r="G6" s="2"/>
      <c r="H6" s="301">
        <v>26.6</v>
      </c>
      <c r="I6" s="302">
        <v>28.1</v>
      </c>
      <c r="J6" s="2"/>
      <c r="K6" s="265">
        <v>114</v>
      </c>
      <c r="L6" s="218">
        <v>110</v>
      </c>
      <c r="M6" s="2"/>
    </row>
    <row r="7" spans="1:16" x14ac:dyDescent="0.3">
      <c r="B7" s="163">
        <v>7.3929999999999998</v>
      </c>
      <c r="C7" s="156">
        <v>7.4470000000000001</v>
      </c>
      <c r="E7" s="301">
        <v>49.6</v>
      </c>
      <c r="F7" s="302">
        <v>43.2</v>
      </c>
      <c r="G7" s="6"/>
      <c r="H7" s="301">
        <v>30.2</v>
      </c>
      <c r="I7" s="302">
        <v>29.8</v>
      </c>
      <c r="K7" s="265">
        <v>110</v>
      </c>
      <c r="L7" s="218">
        <v>109</v>
      </c>
    </row>
    <row r="8" spans="1:16" x14ac:dyDescent="0.3">
      <c r="B8" s="163">
        <v>7.4180000000000001</v>
      </c>
      <c r="C8" s="156">
        <v>7.4379999999999997</v>
      </c>
      <c r="E8" s="301">
        <v>39.1</v>
      </c>
      <c r="F8" s="302">
        <v>42.4</v>
      </c>
      <c r="G8" s="6"/>
      <c r="H8" s="301">
        <v>25.3</v>
      </c>
      <c r="I8" s="302">
        <v>28.7</v>
      </c>
      <c r="K8" s="265">
        <v>112</v>
      </c>
      <c r="L8" s="218">
        <v>110</v>
      </c>
    </row>
    <row r="9" spans="1:16" x14ac:dyDescent="0.3">
      <c r="B9" s="163">
        <v>7.4130000000000003</v>
      </c>
      <c r="C9" s="156">
        <v>7.415</v>
      </c>
      <c r="E9" s="301">
        <v>39.799999999999997</v>
      </c>
      <c r="F9" s="302">
        <v>46.7</v>
      </c>
      <c r="G9" s="6"/>
      <c r="H9" s="301">
        <v>25.4</v>
      </c>
      <c r="I9" s="302">
        <v>29.9</v>
      </c>
      <c r="K9" s="265">
        <v>114</v>
      </c>
      <c r="L9" s="218">
        <v>111</v>
      </c>
    </row>
    <row r="10" spans="1:16" x14ac:dyDescent="0.3">
      <c r="B10" s="163">
        <v>7.3849999999999998</v>
      </c>
      <c r="C10" s="156">
        <v>7.3879999999999999</v>
      </c>
      <c r="E10" s="301">
        <v>46.3</v>
      </c>
      <c r="F10" s="302">
        <v>48</v>
      </c>
      <c r="G10" s="6"/>
      <c r="H10" s="301">
        <v>27.7</v>
      </c>
      <c r="I10" s="302">
        <v>28.9</v>
      </c>
      <c r="K10" s="265">
        <v>112</v>
      </c>
      <c r="L10" s="218">
        <v>111</v>
      </c>
    </row>
    <row r="11" spans="1:16" x14ac:dyDescent="0.3">
      <c r="B11" s="163">
        <v>7.3460000000000001</v>
      </c>
      <c r="C11" s="156">
        <v>7.38</v>
      </c>
      <c r="E11" s="301">
        <v>39.5</v>
      </c>
      <c r="F11" s="302">
        <v>42.9</v>
      </c>
      <c r="G11" s="6"/>
      <c r="H11" s="301">
        <v>21.6</v>
      </c>
      <c r="I11" s="302">
        <v>25.4</v>
      </c>
      <c r="K11" s="265">
        <v>113</v>
      </c>
      <c r="L11" s="218">
        <v>113</v>
      </c>
    </row>
    <row r="12" spans="1:16" x14ac:dyDescent="0.3">
      <c r="B12" s="163">
        <v>7.2779999999999996</v>
      </c>
      <c r="C12" s="156">
        <v>7.4020000000000001</v>
      </c>
      <c r="E12" s="301">
        <v>47.5</v>
      </c>
      <c r="F12" s="302">
        <v>47.6</v>
      </c>
      <c r="H12" s="301">
        <v>22.2</v>
      </c>
      <c r="I12" s="302">
        <v>29.6</v>
      </c>
      <c r="K12" s="265">
        <v>114</v>
      </c>
      <c r="L12" s="218">
        <v>112</v>
      </c>
    </row>
    <row r="13" spans="1:16" x14ac:dyDescent="0.3">
      <c r="B13" s="163">
        <v>7.43</v>
      </c>
      <c r="C13" s="156">
        <v>7.391</v>
      </c>
      <c r="E13" s="301">
        <v>35.700000000000003</v>
      </c>
      <c r="F13" s="302">
        <v>52.1</v>
      </c>
      <c r="H13" s="301">
        <v>23.9</v>
      </c>
      <c r="I13" s="302">
        <v>31.6</v>
      </c>
      <c r="K13" s="265">
        <v>111</v>
      </c>
      <c r="L13" s="218">
        <v>110</v>
      </c>
    </row>
    <row r="14" spans="1:16" x14ac:dyDescent="0.3">
      <c r="B14" s="163">
        <v>7.45</v>
      </c>
      <c r="C14" s="156">
        <v>7.3920000000000003</v>
      </c>
      <c r="E14" s="301">
        <v>32.5</v>
      </c>
      <c r="F14" s="302">
        <v>46</v>
      </c>
      <c r="H14" s="301">
        <v>22.6</v>
      </c>
      <c r="I14" s="302">
        <v>27.9</v>
      </c>
      <c r="K14" s="265">
        <v>112</v>
      </c>
      <c r="L14" s="218">
        <v>112</v>
      </c>
    </row>
    <row r="15" spans="1:16" x14ac:dyDescent="0.3">
      <c r="B15" s="163">
        <v>7.38</v>
      </c>
      <c r="C15" s="156">
        <v>7.415</v>
      </c>
      <c r="E15" s="301">
        <v>38.5</v>
      </c>
      <c r="F15" s="302">
        <v>44.8</v>
      </c>
      <c r="H15" s="301">
        <v>22.9</v>
      </c>
      <c r="I15" s="302">
        <v>28.7</v>
      </c>
      <c r="K15" s="265">
        <v>113</v>
      </c>
      <c r="L15" s="218">
        <v>111</v>
      </c>
    </row>
    <row r="16" spans="1:16" x14ac:dyDescent="0.3">
      <c r="B16" s="163">
        <v>7.42</v>
      </c>
      <c r="C16" s="156">
        <v>7.4820000000000002</v>
      </c>
      <c r="E16" s="301">
        <v>36.1</v>
      </c>
      <c r="F16" s="302">
        <v>40.299999999999997</v>
      </c>
      <c r="H16" s="301">
        <v>23.4</v>
      </c>
      <c r="I16" s="302">
        <v>30.2</v>
      </c>
      <c r="K16" s="265">
        <v>112</v>
      </c>
      <c r="L16" s="218">
        <v>109</v>
      </c>
    </row>
    <row r="17" spans="1:12" x14ac:dyDescent="0.3">
      <c r="B17" s="163">
        <v>7.4569999999999999</v>
      </c>
      <c r="C17" s="156">
        <v>7.43</v>
      </c>
      <c r="E17" s="301">
        <v>37.700000000000003</v>
      </c>
      <c r="F17" s="302">
        <v>36.299999999999997</v>
      </c>
      <c r="H17" s="301">
        <v>26.6</v>
      </c>
      <c r="I17" s="302">
        <v>24</v>
      </c>
      <c r="K17" s="265">
        <v>113</v>
      </c>
      <c r="L17" s="218">
        <v>111</v>
      </c>
    </row>
    <row r="18" spans="1:12" x14ac:dyDescent="0.3">
      <c r="B18" s="163">
        <v>7.44</v>
      </c>
      <c r="C18" s="156">
        <v>7.39</v>
      </c>
      <c r="E18" s="301">
        <v>35.9</v>
      </c>
      <c r="F18" s="302">
        <v>38.700000000000003</v>
      </c>
      <c r="H18" s="301">
        <v>24.3</v>
      </c>
      <c r="I18" s="302">
        <v>23.2</v>
      </c>
      <c r="K18" s="265">
        <v>113</v>
      </c>
      <c r="L18" s="218">
        <v>109</v>
      </c>
    </row>
    <row r="19" spans="1:12" x14ac:dyDescent="0.3">
      <c r="B19" s="163">
        <v>7.4710000000000001</v>
      </c>
      <c r="C19" s="156">
        <v>7.47</v>
      </c>
      <c r="E19" s="301">
        <v>31.3</v>
      </c>
      <c r="F19" s="302">
        <v>34.700000000000003</v>
      </c>
      <c r="H19" s="301">
        <v>22.8</v>
      </c>
      <c r="I19" s="302">
        <v>25.3</v>
      </c>
      <c r="K19" s="265">
        <v>115</v>
      </c>
      <c r="L19" s="218">
        <v>109</v>
      </c>
    </row>
    <row r="20" spans="1:12" x14ac:dyDescent="0.3">
      <c r="B20" s="163">
        <v>7.4039999999999999</v>
      </c>
      <c r="C20" s="156">
        <v>7.4</v>
      </c>
      <c r="E20" s="301">
        <v>36.700000000000003</v>
      </c>
      <c r="F20" s="302">
        <v>36.9</v>
      </c>
      <c r="H20" s="301">
        <v>23</v>
      </c>
      <c r="I20" s="302">
        <v>22.6</v>
      </c>
      <c r="K20" s="265">
        <v>115</v>
      </c>
      <c r="L20" s="218">
        <v>113</v>
      </c>
    </row>
    <row r="21" spans="1:12" x14ac:dyDescent="0.3">
      <c r="B21" s="163">
        <v>7.4450000000000003</v>
      </c>
      <c r="C21" s="156">
        <v>7.4329999999999998</v>
      </c>
      <c r="E21" s="301">
        <v>41</v>
      </c>
      <c r="F21" s="302">
        <v>42.5</v>
      </c>
      <c r="H21" s="301">
        <v>28.2</v>
      </c>
      <c r="I21" s="302">
        <v>28.4</v>
      </c>
      <c r="K21" s="265">
        <v>111</v>
      </c>
      <c r="L21" s="218">
        <v>110</v>
      </c>
    </row>
    <row r="22" spans="1:12" x14ac:dyDescent="0.3">
      <c r="B22" s="163">
        <v>7.4539999999999997</v>
      </c>
      <c r="C22" s="156">
        <v>7.415</v>
      </c>
      <c r="E22" s="301">
        <v>37.200000000000003</v>
      </c>
      <c r="F22" s="302">
        <v>38.799999999999997</v>
      </c>
      <c r="H22" s="301">
        <v>26</v>
      </c>
      <c r="I22" s="302">
        <v>24.9</v>
      </c>
      <c r="K22" s="265">
        <v>113</v>
      </c>
      <c r="L22" s="218">
        <v>111</v>
      </c>
    </row>
    <row r="23" spans="1:12" x14ac:dyDescent="0.3">
      <c r="B23" s="163">
        <v>7.3949999999999996</v>
      </c>
      <c r="C23" s="156">
        <v>7.45</v>
      </c>
      <c r="E23" s="301">
        <v>38.1</v>
      </c>
      <c r="F23" s="302">
        <v>32.4</v>
      </c>
      <c r="H23" s="301">
        <v>23.3</v>
      </c>
      <c r="I23" s="302">
        <v>22.5</v>
      </c>
      <c r="K23" s="265">
        <v>113</v>
      </c>
      <c r="L23" s="218">
        <v>114</v>
      </c>
    </row>
    <row r="24" spans="1:12" x14ac:dyDescent="0.3">
      <c r="B24" s="207"/>
      <c r="C24" s="156">
        <v>7.4269999999999996</v>
      </c>
      <c r="E24" s="311"/>
      <c r="F24" s="302">
        <v>35</v>
      </c>
      <c r="H24" s="207"/>
      <c r="I24" s="302">
        <v>23</v>
      </c>
      <c r="K24" s="207"/>
      <c r="L24" s="218">
        <v>112</v>
      </c>
    </row>
    <row r="25" spans="1:12" x14ac:dyDescent="0.3">
      <c r="B25" s="207"/>
      <c r="C25" s="156">
        <v>7.3840000000000003</v>
      </c>
      <c r="E25" s="311"/>
      <c r="F25" s="302">
        <v>45</v>
      </c>
      <c r="H25" s="207"/>
      <c r="I25" s="302">
        <v>26.9</v>
      </c>
      <c r="K25" s="207"/>
      <c r="L25" s="218">
        <v>111</v>
      </c>
    </row>
    <row r="26" spans="1:12" x14ac:dyDescent="0.3">
      <c r="B26" s="207"/>
      <c r="C26" s="156">
        <v>7.4509999999999996</v>
      </c>
      <c r="E26" s="301"/>
      <c r="F26" s="302">
        <v>37.4</v>
      </c>
      <c r="H26" s="207"/>
      <c r="I26" s="302">
        <v>26.1</v>
      </c>
      <c r="K26" s="207"/>
      <c r="L26" s="218">
        <v>111</v>
      </c>
    </row>
    <row r="27" spans="1:12" x14ac:dyDescent="0.3">
      <c r="B27" s="207"/>
      <c r="C27" s="156">
        <v>7.4560000000000004</v>
      </c>
      <c r="E27" s="311"/>
      <c r="F27" s="302">
        <v>37.9</v>
      </c>
      <c r="H27" s="207"/>
      <c r="I27" s="302">
        <v>26.7</v>
      </c>
      <c r="K27" s="207"/>
      <c r="L27" s="218">
        <v>110</v>
      </c>
    </row>
    <row r="28" spans="1:12" x14ac:dyDescent="0.3">
      <c r="B28" s="207"/>
      <c r="C28" s="156">
        <v>7.4279999999999999</v>
      </c>
      <c r="E28" s="311"/>
      <c r="F28" s="302">
        <v>43.3</v>
      </c>
      <c r="H28" s="207"/>
      <c r="I28" s="302">
        <v>28.5</v>
      </c>
      <c r="K28" s="207"/>
      <c r="L28" s="218">
        <v>110</v>
      </c>
    </row>
    <row r="29" spans="1:12" x14ac:dyDescent="0.3">
      <c r="B29" s="207"/>
      <c r="C29" s="156">
        <v>7.4539999999999997</v>
      </c>
      <c r="E29" s="311"/>
      <c r="F29" s="302">
        <v>35.6</v>
      </c>
      <c r="H29" s="207"/>
      <c r="I29" s="302">
        <v>25</v>
      </c>
      <c r="K29" s="207"/>
      <c r="L29" s="218">
        <v>113</v>
      </c>
    </row>
    <row r="30" spans="1:12" x14ac:dyDescent="0.3">
      <c r="B30" s="163"/>
      <c r="C30" s="156">
        <v>7.4470000000000001</v>
      </c>
      <c r="E30" s="301"/>
      <c r="F30" s="302">
        <v>45</v>
      </c>
      <c r="H30" s="265"/>
      <c r="I30" s="302">
        <v>31</v>
      </c>
      <c r="K30" s="265"/>
      <c r="L30" s="218">
        <v>108</v>
      </c>
    </row>
    <row r="31" spans="1:12" x14ac:dyDescent="0.3">
      <c r="B31" s="164"/>
      <c r="C31" s="309">
        <v>7.4779999999999998</v>
      </c>
      <c r="E31" s="312"/>
      <c r="F31" s="313">
        <v>39.5</v>
      </c>
      <c r="H31" s="307"/>
      <c r="I31" s="313">
        <v>29.3</v>
      </c>
      <c r="K31" s="307"/>
      <c r="L31" s="308">
        <v>109</v>
      </c>
    </row>
    <row r="32" spans="1:12" x14ac:dyDescent="0.3">
      <c r="A32" s="182" t="s">
        <v>140</v>
      </c>
      <c r="B32" s="201">
        <v>7.4109999999999996</v>
      </c>
      <c r="C32" s="202">
        <v>7.4279999999999999</v>
      </c>
      <c r="E32" s="279">
        <v>39.14</v>
      </c>
      <c r="F32" s="296">
        <v>41.2</v>
      </c>
      <c r="H32" s="279">
        <v>24.78</v>
      </c>
      <c r="I32" s="296">
        <v>27.16</v>
      </c>
      <c r="K32" s="286">
        <v>112.8</v>
      </c>
      <c r="L32" s="230">
        <v>110.7</v>
      </c>
    </row>
    <row r="33" spans="1:12" x14ac:dyDescent="0.3">
      <c r="A33" s="183" t="s">
        <v>141</v>
      </c>
      <c r="B33" s="180">
        <v>4.5859999999999998E-2</v>
      </c>
      <c r="C33" s="200">
        <v>3.1390000000000001E-2</v>
      </c>
      <c r="E33" s="180">
        <v>4.8129999999999997</v>
      </c>
      <c r="F33" s="200">
        <v>4.8920000000000003</v>
      </c>
      <c r="H33" s="297">
        <v>2.3719999999999999</v>
      </c>
      <c r="I33" s="298">
        <v>2.7160000000000002</v>
      </c>
      <c r="K33" s="284">
        <v>1.353</v>
      </c>
      <c r="L33" s="285">
        <v>1.5109999999999999</v>
      </c>
    </row>
    <row r="34" spans="1:12" x14ac:dyDescent="0.3">
      <c r="A34" s="183" t="s">
        <v>37</v>
      </c>
      <c r="B34" s="180">
        <v>1.081E-2</v>
      </c>
      <c r="C34" s="200">
        <v>6.1549999999999999E-3</v>
      </c>
      <c r="E34" s="180">
        <v>1.1339999999999999</v>
      </c>
      <c r="F34" s="200">
        <v>0.95930000000000004</v>
      </c>
      <c r="H34" s="297">
        <v>0.55900000000000005</v>
      </c>
      <c r="I34" s="298">
        <v>0.53269999999999995</v>
      </c>
      <c r="K34" s="180">
        <v>0.31890000000000002</v>
      </c>
      <c r="L34" s="200">
        <v>0.2964</v>
      </c>
    </row>
    <row r="35" spans="1:12" x14ac:dyDescent="0.3">
      <c r="A35" s="184" t="s">
        <v>139</v>
      </c>
      <c r="B35" s="212">
        <v>18</v>
      </c>
      <c r="C35" s="214">
        <v>26</v>
      </c>
      <c r="E35" s="212">
        <v>18</v>
      </c>
      <c r="F35" s="214">
        <v>26</v>
      </c>
      <c r="H35" s="212">
        <v>18</v>
      </c>
      <c r="I35" s="214">
        <v>26</v>
      </c>
      <c r="K35" s="314">
        <v>18</v>
      </c>
      <c r="L35" s="315">
        <v>26</v>
      </c>
    </row>
    <row r="36" spans="1:12" x14ac:dyDescent="0.3">
      <c r="K36" s="2"/>
      <c r="L36" s="2"/>
    </row>
    <row r="37" spans="1:12" x14ac:dyDescent="0.3">
      <c r="B37" s="2"/>
      <c r="C37" s="2"/>
      <c r="E37" s="2"/>
      <c r="F37" s="2"/>
      <c r="K37" s="2"/>
      <c r="L37" s="2"/>
    </row>
    <row r="38" spans="1:12" x14ac:dyDescent="0.3">
      <c r="B38" s="2"/>
      <c r="C38" s="2"/>
      <c r="E38" s="2"/>
      <c r="F38" s="2"/>
      <c r="H38" s="2"/>
      <c r="I38" s="2"/>
      <c r="K38" s="2"/>
      <c r="L38" s="2"/>
    </row>
    <row r="39" spans="1:12" x14ac:dyDescent="0.3">
      <c r="B39" s="2"/>
      <c r="C39" s="2"/>
      <c r="E39" s="2"/>
      <c r="F39" s="2"/>
      <c r="H39" s="2"/>
      <c r="I39" s="2"/>
      <c r="K39" s="2"/>
      <c r="L39" s="2"/>
    </row>
    <row r="40" spans="1:12" x14ac:dyDescent="0.3">
      <c r="B40" s="2"/>
      <c r="C40" s="2"/>
      <c r="E40" s="2"/>
      <c r="F40" s="2"/>
      <c r="H40" s="2"/>
      <c r="I40" s="2"/>
      <c r="K40" s="2"/>
      <c r="L40" s="2"/>
    </row>
    <row r="41" spans="1:12" x14ac:dyDescent="0.3">
      <c r="B41" s="2"/>
      <c r="C41" s="2"/>
      <c r="E41" s="2"/>
      <c r="F41" s="2"/>
      <c r="H41" s="2"/>
      <c r="I41" s="2"/>
      <c r="K41" s="2"/>
      <c r="L41" s="2"/>
    </row>
    <row r="42" spans="1:12" x14ac:dyDescent="0.3">
      <c r="B42" s="2"/>
      <c r="C42" s="2"/>
      <c r="E42" s="2"/>
      <c r="F42" s="2"/>
      <c r="H42" s="2"/>
      <c r="I42" s="2"/>
      <c r="K42" s="2"/>
      <c r="L42" s="2"/>
    </row>
    <row r="43" spans="1:12" x14ac:dyDescent="0.3">
      <c r="B43" s="2"/>
      <c r="C43" s="2"/>
      <c r="E43" s="2"/>
      <c r="F43" s="2"/>
      <c r="H43" s="2"/>
      <c r="I43" s="2"/>
    </row>
    <row r="44" spans="1:12" x14ac:dyDescent="0.3">
      <c r="H44" s="2"/>
      <c r="I44" s="2"/>
    </row>
  </sheetData>
  <pageMargins left="0.7" right="0.7" top="0.78740157499999996" bottom="0.78740157499999996" header="0.3" footer="0.3"/>
  <pageSetup paperSize="9" orientation="portrait" verticalDpi="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80"/>
  <sheetViews>
    <sheetView zoomScale="75" zoomScaleNormal="75" workbookViewId="0"/>
  </sheetViews>
  <sheetFormatPr baseColWidth="10" defaultRowHeight="14.4" x14ac:dyDescent="0.3"/>
  <cols>
    <col min="1" max="1" width="17" customWidth="1"/>
    <col min="5" max="9" width="11.5546875" customWidth="1"/>
  </cols>
  <sheetData>
    <row r="1" spans="1:19" ht="16.2" x14ac:dyDescent="0.35">
      <c r="A1" s="234" t="s">
        <v>202</v>
      </c>
      <c r="B1" s="234" t="s">
        <v>172</v>
      </c>
      <c r="C1" s="234"/>
      <c r="D1" s="234"/>
      <c r="E1" s="330"/>
      <c r="F1" s="234"/>
      <c r="G1" s="233" t="s">
        <v>136</v>
      </c>
      <c r="H1" s="234"/>
      <c r="I1" s="234"/>
      <c r="J1" s="234"/>
      <c r="K1" s="234"/>
      <c r="L1" s="234"/>
      <c r="M1" s="331"/>
      <c r="N1" s="234"/>
      <c r="O1" s="234"/>
      <c r="P1" s="234"/>
      <c r="Q1" s="234"/>
      <c r="R1" s="234"/>
      <c r="S1" s="234"/>
    </row>
    <row r="2" spans="1:19" ht="15.6" x14ac:dyDescent="0.3">
      <c r="E2" s="142"/>
      <c r="M2" s="2"/>
    </row>
    <row r="3" spans="1:19" ht="15.6" x14ac:dyDescent="0.3">
      <c r="E3" s="142"/>
      <c r="M3" s="2"/>
    </row>
    <row r="4" spans="1:19" x14ac:dyDescent="0.3">
      <c r="B4" s="12" t="s">
        <v>12</v>
      </c>
      <c r="C4" s="6"/>
      <c r="E4" s="7"/>
      <c r="F4" s="7"/>
      <c r="G4" s="2"/>
      <c r="H4" s="7"/>
      <c r="I4" s="7"/>
      <c r="J4" s="2"/>
      <c r="K4" s="2"/>
      <c r="L4" s="2"/>
      <c r="M4" s="2"/>
    </row>
    <row r="5" spans="1:19" x14ac:dyDescent="0.3">
      <c r="C5" s="6"/>
      <c r="E5" s="7"/>
      <c r="F5" s="7"/>
      <c r="G5" s="6"/>
      <c r="H5" s="7"/>
      <c r="I5" s="7"/>
      <c r="K5" s="2"/>
      <c r="L5" s="2"/>
    </row>
    <row r="6" spans="1:19" ht="15.6" x14ac:dyDescent="0.3">
      <c r="A6" s="172" t="s">
        <v>17</v>
      </c>
      <c r="B6" s="173" t="s">
        <v>1</v>
      </c>
      <c r="C6" s="173" t="s">
        <v>1</v>
      </c>
      <c r="D6" s="173" t="s">
        <v>1</v>
      </c>
      <c r="E6" s="173" t="s">
        <v>1</v>
      </c>
      <c r="F6" s="173" t="s">
        <v>1</v>
      </c>
      <c r="G6" s="173" t="s">
        <v>1</v>
      </c>
      <c r="H6" s="173" t="s">
        <v>1</v>
      </c>
      <c r="I6" s="173" t="s">
        <v>1</v>
      </c>
      <c r="J6" s="175"/>
      <c r="K6" s="319"/>
      <c r="L6" s="319"/>
      <c r="M6" s="175"/>
      <c r="N6" s="175"/>
      <c r="O6" s="182" t="s">
        <v>140</v>
      </c>
      <c r="P6" s="185" t="s">
        <v>141</v>
      </c>
      <c r="Q6" s="185" t="s">
        <v>37</v>
      </c>
      <c r="R6" s="186" t="s">
        <v>139</v>
      </c>
      <c r="S6" s="195"/>
    </row>
    <row r="7" spans="1:19" x14ac:dyDescent="0.3">
      <c r="A7" s="265">
        <v>0</v>
      </c>
      <c r="B7" s="155">
        <v>7.3719999999999999</v>
      </c>
      <c r="C7" s="155">
        <v>7.3540000000000001</v>
      </c>
      <c r="D7" s="155">
        <v>7.3840000000000003</v>
      </c>
      <c r="E7" s="155">
        <v>7.3280000000000003</v>
      </c>
      <c r="F7" s="155">
        <v>7.3849999999999998</v>
      </c>
      <c r="G7" s="155">
        <v>7.4240000000000004</v>
      </c>
      <c r="H7" s="155">
        <v>7.4349999999999996</v>
      </c>
      <c r="I7" s="155">
        <v>7.3319999999999999</v>
      </c>
      <c r="J7" s="137"/>
      <c r="K7" s="137"/>
      <c r="L7" s="137"/>
      <c r="M7" s="137"/>
      <c r="N7" s="137"/>
      <c r="O7" s="247">
        <f>AVERAGE(B7:N7)</f>
        <v>7.3767500000000004</v>
      </c>
      <c r="P7" s="199">
        <f>_xlfn.STDEV.S(B7:N7)</f>
        <v>3.9033868078155586E-2</v>
      </c>
      <c r="Q7" s="198">
        <f>P7/SQRT(R7)</f>
        <v>1.3800556407002462E-2</v>
      </c>
      <c r="R7" s="321">
        <f>COUNT(B7:N7)</f>
        <v>8</v>
      </c>
      <c r="S7" s="196"/>
    </row>
    <row r="8" spans="1:19" x14ac:dyDescent="0.3">
      <c r="A8" s="265">
        <v>1</v>
      </c>
      <c r="B8" s="155">
        <v>7.5259999999999998</v>
      </c>
      <c r="C8" s="155">
        <v>7.476</v>
      </c>
      <c r="D8" s="155">
        <v>7.4960000000000004</v>
      </c>
      <c r="E8" s="155">
        <v>7.47</v>
      </c>
      <c r="F8" s="155">
        <v>7.5410000000000004</v>
      </c>
      <c r="G8" s="155">
        <v>7.4820000000000002</v>
      </c>
      <c r="H8" s="155">
        <v>7.476</v>
      </c>
      <c r="I8" s="155"/>
      <c r="J8" s="137"/>
      <c r="K8" s="137"/>
      <c r="L8" s="137"/>
      <c r="M8" s="137"/>
      <c r="N8" s="137"/>
      <c r="O8" s="247">
        <f t="shared" ref="O8:O10" si="0">AVERAGE(B8:N8)</f>
        <v>7.4952857142857141</v>
      </c>
      <c r="P8" s="199">
        <f t="shared" ref="P8:P10" si="1">_xlfn.STDEV.S(B8:N8)</f>
        <v>2.7668961465357418E-2</v>
      </c>
      <c r="Q8" s="198">
        <f t="shared" ref="Q8:Q10" si="2">P8/SQRT(R8)</f>
        <v>1.0457884438966432E-2</v>
      </c>
      <c r="R8" s="321">
        <f t="shared" ref="R8:R10" si="3">COUNT(B8:N8)</f>
        <v>7</v>
      </c>
      <c r="S8" s="196"/>
    </row>
    <row r="9" spans="1:19" x14ac:dyDescent="0.3">
      <c r="A9" s="265">
        <v>2</v>
      </c>
      <c r="B9" s="155">
        <v>7.4009999999999998</v>
      </c>
      <c r="C9" s="155">
        <v>7.4240000000000004</v>
      </c>
      <c r="D9" s="155">
        <v>7.4320000000000004</v>
      </c>
      <c r="E9" s="155">
        <v>7.34</v>
      </c>
      <c r="F9" s="155">
        <v>7.4470000000000001</v>
      </c>
      <c r="G9" s="155">
        <v>7.3840000000000003</v>
      </c>
      <c r="H9" s="155">
        <v>7.4409999999999998</v>
      </c>
      <c r="I9" s="155"/>
      <c r="J9" s="137"/>
      <c r="K9" s="137"/>
      <c r="L9" s="137"/>
      <c r="M9" s="137"/>
      <c r="N9" s="137"/>
      <c r="O9" s="247">
        <f t="shared" si="0"/>
        <v>7.4098571428571427</v>
      </c>
      <c r="P9" s="199">
        <f t="shared" si="1"/>
        <v>3.8006265147685785E-2</v>
      </c>
      <c r="Q9" s="198">
        <f t="shared" si="2"/>
        <v>1.4365017977594017E-2</v>
      </c>
      <c r="R9" s="321">
        <f t="shared" si="3"/>
        <v>7</v>
      </c>
      <c r="S9" s="196"/>
    </row>
    <row r="10" spans="1:19" x14ac:dyDescent="0.3">
      <c r="A10" s="307">
        <v>7</v>
      </c>
      <c r="B10" s="320">
        <v>7.4329999999999998</v>
      </c>
      <c r="C10" s="320">
        <v>7.5279999999999996</v>
      </c>
      <c r="D10" s="320">
        <v>7.4630000000000001</v>
      </c>
      <c r="E10" s="320">
        <v>7.4539999999999997</v>
      </c>
      <c r="F10" s="320">
        <v>7.4939999999999998</v>
      </c>
      <c r="G10" s="320">
        <v>7.4550000000000001</v>
      </c>
      <c r="H10" s="320">
        <v>7.484</v>
      </c>
      <c r="I10" s="320">
        <v>7.4740000000000002</v>
      </c>
      <c r="J10" s="178"/>
      <c r="K10" s="178"/>
      <c r="L10" s="178"/>
      <c r="M10" s="178"/>
      <c r="N10" s="178"/>
      <c r="O10" s="322">
        <f t="shared" si="0"/>
        <v>7.4731249999999996</v>
      </c>
      <c r="P10" s="323">
        <f t="shared" si="1"/>
        <v>2.9210749000031688E-2</v>
      </c>
      <c r="Q10" s="324">
        <f t="shared" si="2"/>
        <v>1.0327559350730283E-2</v>
      </c>
      <c r="R10" s="325">
        <f t="shared" si="3"/>
        <v>8</v>
      </c>
      <c r="S10" s="197"/>
    </row>
    <row r="11" spans="1:19" x14ac:dyDescent="0.3">
      <c r="B11" s="6"/>
      <c r="C11" s="6"/>
      <c r="E11" s="7"/>
      <c r="F11" s="7"/>
      <c r="H11" s="7"/>
      <c r="I11" s="7"/>
      <c r="K11" s="2"/>
      <c r="L11" s="2"/>
      <c r="O11" s="74"/>
      <c r="P11" s="74"/>
      <c r="Q11" s="74"/>
      <c r="R11" s="74"/>
      <c r="S11" s="74"/>
    </row>
    <row r="12" spans="1:19" x14ac:dyDescent="0.3">
      <c r="B12" s="6"/>
      <c r="C12" s="6"/>
      <c r="E12" s="7"/>
      <c r="F12" s="7"/>
      <c r="H12" s="7"/>
      <c r="I12" s="7"/>
      <c r="K12" s="2"/>
      <c r="L12" s="2"/>
      <c r="O12" s="74"/>
      <c r="P12" s="74"/>
      <c r="Q12" s="74"/>
      <c r="R12" s="74"/>
      <c r="S12" s="74"/>
    </row>
    <row r="13" spans="1:19" ht="15.6" x14ac:dyDescent="0.3">
      <c r="A13" s="172" t="s">
        <v>17</v>
      </c>
      <c r="B13" s="360" t="s">
        <v>158</v>
      </c>
      <c r="C13" s="360" t="s">
        <v>158</v>
      </c>
      <c r="D13" s="360" t="s">
        <v>158</v>
      </c>
      <c r="E13" s="360" t="s">
        <v>158</v>
      </c>
      <c r="F13" s="360" t="s">
        <v>158</v>
      </c>
      <c r="G13" s="360" t="s">
        <v>158</v>
      </c>
      <c r="H13" s="360" t="s">
        <v>158</v>
      </c>
      <c r="I13" s="360" t="s">
        <v>158</v>
      </c>
      <c r="J13" s="360" t="s">
        <v>158</v>
      </c>
      <c r="K13" s="360" t="s">
        <v>158</v>
      </c>
      <c r="L13" s="360" t="s">
        <v>158</v>
      </c>
      <c r="M13" s="360" t="s">
        <v>158</v>
      </c>
      <c r="N13" s="289" t="s">
        <v>158</v>
      </c>
      <c r="O13" s="182" t="s">
        <v>140</v>
      </c>
      <c r="P13" s="185" t="s">
        <v>141</v>
      </c>
      <c r="Q13" s="185" t="s">
        <v>37</v>
      </c>
      <c r="R13" s="186" t="s">
        <v>139</v>
      </c>
      <c r="S13" s="195"/>
    </row>
    <row r="14" spans="1:19" x14ac:dyDescent="0.3">
      <c r="A14" s="265">
        <v>0</v>
      </c>
      <c r="B14" s="155">
        <v>7.36</v>
      </c>
      <c r="C14" s="155">
        <v>7.3220000000000001</v>
      </c>
      <c r="D14" s="155">
        <v>7.2720000000000002</v>
      </c>
      <c r="E14" s="155">
        <v>7.3280000000000003</v>
      </c>
      <c r="F14" s="155">
        <v>7.375</v>
      </c>
      <c r="G14" s="155">
        <v>7.4009999999999998</v>
      </c>
      <c r="H14" s="155">
        <v>7.4370000000000003</v>
      </c>
      <c r="I14" s="155">
        <v>7.3689999999999998</v>
      </c>
      <c r="J14" s="155">
        <v>7.3540000000000001</v>
      </c>
      <c r="K14" s="155"/>
      <c r="L14" s="155"/>
      <c r="M14" s="155"/>
      <c r="N14" s="156"/>
      <c r="O14" s="247">
        <f>AVERAGE(B14:N14)</f>
        <v>7.3575555555555541</v>
      </c>
      <c r="P14" s="199">
        <f>_xlfn.STDEV.S(B14:N14)</f>
        <v>4.7579173782000175E-2</v>
      </c>
      <c r="Q14" s="198">
        <f>P14/SQRT(R14)</f>
        <v>1.585972459400006E-2</v>
      </c>
      <c r="R14" s="321">
        <f>COUNT(B14:N14)</f>
        <v>9</v>
      </c>
      <c r="S14" s="196"/>
    </row>
    <row r="15" spans="1:19" x14ac:dyDescent="0.3">
      <c r="A15" s="265">
        <v>1</v>
      </c>
      <c r="B15" s="155">
        <v>7.52</v>
      </c>
      <c r="C15" s="155">
        <v>7.5149999999999997</v>
      </c>
      <c r="D15" s="155">
        <v>7.52</v>
      </c>
      <c r="E15" s="155">
        <v>7.5209999999999999</v>
      </c>
      <c r="F15" s="155">
        <v>7.5030000000000001</v>
      </c>
      <c r="G15" s="155">
        <v>7.5090000000000003</v>
      </c>
      <c r="H15" s="155">
        <v>7.5010000000000003</v>
      </c>
      <c r="I15" s="155">
        <v>7.4740000000000002</v>
      </c>
      <c r="J15" s="155">
        <v>7.3959999999999999</v>
      </c>
      <c r="K15" s="155">
        <v>7.3049999999999997</v>
      </c>
      <c r="L15" s="155">
        <v>7.4080000000000004</v>
      </c>
      <c r="M15" s="155">
        <v>7.4829999999999997</v>
      </c>
      <c r="N15" s="156">
        <v>7.4359999999999999</v>
      </c>
      <c r="O15" s="247">
        <f t="shared" ref="O15:O17" si="4">AVERAGE(B15:N15)</f>
        <v>7.4685384615384622</v>
      </c>
      <c r="P15" s="199">
        <f t="shared" ref="P15:P17" si="5">_xlfn.STDEV.S(B15:N15)</f>
        <v>6.5227314555349913E-2</v>
      </c>
      <c r="Q15" s="198">
        <f t="shared" ref="Q15:Q17" si="6">P15/SQRT(R15)</f>
        <v>1.8090802091548671E-2</v>
      </c>
      <c r="R15" s="321">
        <f t="shared" ref="R15:R17" si="7">COUNT(B15:N15)</f>
        <v>13</v>
      </c>
      <c r="S15" s="196"/>
    </row>
    <row r="16" spans="1:19" x14ac:dyDescent="0.3">
      <c r="A16" s="265">
        <v>2</v>
      </c>
      <c r="B16" s="155">
        <v>7.4820000000000002</v>
      </c>
      <c r="C16" s="155">
        <v>7.4119999999999999</v>
      </c>
      <c r="D16" s="155">
        <v>7.468</v>
      </c>
      <c r="E16" s="155">
        <v>7.48</v>
      </c>
      <c r="F16" s="155">
        <v>7.4420000000000002</v>
      </c>
      <c r="G16" s="155">
        <v>7.4539999999999997</v>
      </c>
      <c r="H16" s="74"/>
      <c r="I16" s="74"/>
      <c r="J16" s="155"/>
      <c r="K16" s="155"/>
      <c r="L16" s="155"/>
      <c r="M16" s="155"/>
      <c r="N16" s="156"/>
      <c r="O16" s="247">
        <f t="shared" si="4"/>
        <v>7.4563333333333341</v>
      </c>
      <c r="P16" s="199">
        <f t="shared" si="5"/>
        <v>2.6575678103609574E-2</v>
      </c>
      <c r="Q16" s="198">
        <f t="shared" si="6"/>
        <v>1.0849475153716526E-2</v>
      </c>
      <c r="R16" s="321">
        <f t="shared" si="7"/>
        <v>6</v>
      </c>
      <c r="S16" s="196"/>
    </row>
    <row r="17" spans="1:19" x14ac:dyDescent="0.3">
      <c r="A17" s="307">
        <v>7</v>
      </c>
      <c r="B17" s="320">
        <v>7.6779999999999999</v>
      </c>
      <c r="C17" s="320">
        <v>7.6619999999999999</v>
      </c>
      <c r="D17" s="320">
        <v>7.6420000000000003</v>
      </c>
      <c r="E17" s="320">
        <v>7.6429999999999998</v>
      </c>
      <c r="F17" s="320">
        <v>7.6070000000000002</v>
      </c>
      <c r="G17" s="320">
        <v>7.6180000000000003</v>
      </c>
      <c r="H17" s="320">
        <v>7.6130000000000004</v>
      </c>
      <c r="I17" s="320"/>
      <c r="J17" s="320"/>
      <c r="K17" s="320"/>
      <c r="L17" s="320"/>
      <c r="M17" s="320"/>
      <c r="N17" s="309"/>
      <c r="O17" s="322">
        <f t="shared" si="4"/>
        <v>7.6375714285714285</v>
      </c>
      <c r="P17" s="323">
        <f t="shared" si="5"/>
        <v>2.6462912052261086E-2</v>
      </c>
      <c r="Q17" s="324">
        <f t="shared" si="6"/>
        <v>1.0002040608122389E-2</v>
      </c>
      <c r="R17" s="325">
        <f t="shared" si="7"/>
        <v>7</v>
      </c>
      <c r="S17" s="197"/>
    </row>
    <row r="18" spans="1:19" x14ac:dyDescent="0.3">
      <c r="C18" s="6"/>
      <c r="E18" s="11"/>
      <c r="F18" s="7"/>
      <c r="I18" s="7"/>
      <c r="L18" s="2"/>
      <c r="O18" s="74"/>
      <c r="P18" s="74"/>
      <c r="Q18" s="74"/>
      <c r="R18" s="74"/>
      <c r="S18" s="74"/>
    </row>
    <row r="19" spans="1:19" x14ac:dyDescent="0.3">
      <c r="C19" s="6"/>
      <c r="E19" s="11"/>
      <c r="F19" s="7"/>
      <c r="I19" s="7"/>
      <c r="L19" s="2"/>
      <c r="O19" s="74"/>
      <c r="P19" s="74"/>
      <c r="Q19" s="74"/>
      <c r="R19" s="74"/>
      <c r="S19" s="74"/>
    </row>
    <row r="20" spans="1:19" x14ac:dyDescent="0.3">
      <c r="B20" s="6"/>
      <c r="C20" s="6"/>
      <c r="E20" s="7"/>
      <c r="F20" s="7"/>
      <c r="H20" s="2"/>
      <c r="I20" s="7"/>
      <c r="K20" s="2"/>
      <c r="L20" s="2"/>
    </row>
    <row r="21" spans="1:19" ht="15.6" x14ac:dyDescent="0.35">
      <c r="B21" s="13" t="s">
        <v>18</v>
      </c>
      <c r="C21" s="6"/>
      <c r="E21" s="7"/>
      <c r="F21" s="7"/>
      <c r="G21" s="2"/>
      <c r="H21" s="7"/>
      <c r="I21" s="7"/>
      <c r="J21" s="2"/>
      <c r="K21" s="2"/>
      <c r="L21" s="2"/>
      <c r="M21" s="2"/>
    </row>
    <row r="22" spans="1:19" x14ac:dyDescent="0.3">
      <c r="C22" s="6"/>
      <c r="E22" s="7"/>
      <c r="F22" s="7"/>
      <c r="G22" s="6"/>
      <c r="H22" s="7"/>
      <c r="I22" s="7"/>
      <c r="K22" s="2"/>
      <c r="L22" s="2"/>
    </row>
    <row r="23" spans="1:19" ht="15.6" x14ac:dyDescent="0.3">
      <c r="A23" s="172" t="s">
        <v>17</v>
      </c>
      <c r="B23" s="173" t="s">
        <v>1</v>
      </c>
      <c r="C23" s="173" t="s">
        <v>1</v>
      </c>
      <c r="D23" s="173" t="s">
        <v>1</v>
      </c>
      <c r="E23" s="173" t="s">
        <v>1</v>
      </c>
      <c r="F23" s="173" t="s">
        <v>1</v>
      </c>
      <c r="G23" s="173" t="s">
        <v>1</v>
      </c>
      <c r="H23" s="173" t="s">
        <v>1</v>
      </c>
      <c r="I23" s="173" t="s">
        <v>1</v>
      </c>
      <c r="J23" s="175"/>
      <c r="K23" s="319"/>
      <c r="L23" s="319"/>
      <c r="M23" s="175"/>
      <c r="N23" s="268"/>
      <c r="O23" s="182" t="s">
        <v>140</v>
      </c>
      <c r="P23" s="185" t="s">
        <v>141</v>
      </c>
      <c r="Q23" s="185" t="s">
        <v>37</v>
      </c>
      <c r="R23" s="186" t="s">
        <v>139</v>
      </c>
      <c r="S23" s="195"/>
    </row>
    <row r="24" spans="1:19" x14ac:dyDescent="0.3">
      <c r="A24" s="265">
        <v>0</v>
      </c>
      <c r="B24" s="137">
        <v>43.1</v>
      </c>
      <c r="C24" s="137">
        <v>46.2</v>
      </c>
      <c r="D24" s="137">
        <v>47.5</v>
      </c>
      <c r="E24" s="137">
        <v>45.6</v>
      </c>
      <c r="F24" s="137">
        <v>43.5</v>
      </c>
      <c r="G24" s="137">
        <v>36.200000000000003</v>
      </c>
      <c r="H24" s="137">
        <v>36.200000000000003</v>
      </c>
      <c r="I24" s="137">
        <v>45.1</v>
      </c>
      <c r="J24" s="137"/>
      <c r="K24" s="137"/>
      <c r="L24" s="137"/>
      <c r="M24" s="137"/>
      <c r="N24" s="218"/>
      <c r="O24" s="326">
        <f>AVERAGE(B24:N24)</f>
        <v>42.925000000000004</v>
      </c>
      <c r="P24" s="318">
        <f>_xlfn.STDEV.S(B24:N24)</f>
        <v>4.3810468416317381</v>
      </c>
      <c r="Q24" s="189">
        <f>P24/SQRT(R24)</f>
        <v>1.5489339652068541</v>
      </c>
      <c r="R24" s="321">
        <f>COUNT(B24:N24)</f>
        <v>8</v>
      </c>
      <c r="S24" s="196"/>
    </row>
    <row r="25" spans="1:19" x14ac:dyDescent="0.3">
      <c r="A25" s="265">
        <v>1</v>
      </c>
      <c r="B25" s="137">
        <v>33.700000000000003</v>
      </c>
      <c r="C25" s="137">
        <v>39.6</v>
      </c>
      <c r="D25" s="137">
        <v>41.7</v>
      </c>
      <c r="E25" s="137">
        <v>40.6</v>
      </c>
      <c r="F25" s="137">
        <v>36.299999999999997</v>
      </c>
      <c r="G25" s="137">
        <v>43.2</v>
      </c>
      <c r="H25" s="137">
        <v>40.6</v>
      </c>
      <c r="I25" s="137"/>
      <c r="J25" s="137"/>
      <c r="K25" s="137"/>
      <c r="L25" s="137"/>
      <c r="M25" s="137"/>
      <c r="N25" s="218"/>
      <c r="O25" s="326">
        <f t="shared" ref="O25:O27" si="8">AVERAGE(B25:N25)</f>
        <v>39.385714285714293</v>
      </c>
      <c r="P25" s="318">
        <f t="shared" ref="P25:P27" si="9">_xlfn.STDEV.S(B25:N25)</f>
        <v>3.2850309848506112</v>
      </c>
      <c r="Q25" s="189">
        <f t="shared" ref="Q25:Q27" si="10">P25/SQRT(R25)</f>
        <v>1.241625005008044</v>
      </c>
      <c r="R25" s="321">
        <f t="shared" ref="R25:R27" si="11">COUNT(B25:N25)</f>
        <v>7</v>
      </c>
      <c r="S25" s="196"/>
    </row>
    <row r="26" spans="1:19" x14ac:dyDescent="0.3">
      <c r="A26" s="265">
        <v>2</v>
      </c>
      <c r="B26" s="137">
        <v>46.7</v>
      </c>
      <c r="C26" s="137">
        <v>43.5</v>
      </c>
      <c r="D26" s="137">
        <v>39.799999999999997</v>
      </c>
      <c r="E26" s="137">
        <v>47.2</v>
      </c>
      <c r="F26" s="137">
        <v>40.799999999999997</v>
      </c>
      <c r="G26" s="137">
        <v>45</v>
      </c>
      <c r="H26" s="137">
        <v>47.6</v>
      </c>
      <c r="I26" s="137"/>
      <c r="J26" s="137"/>
      <c r="K26" s="137"/>
      <c r="L26" s="137"/>
      <c r="M26" s="137"/>
      <c r="N26" s="218"/>
      <c r="O26" s="326">
        <f t="shared" si="8"/>
        <v>44.371428571428574</v>
      </c>
      <c r="P26" s="318">
        <f t="shared" si="9"/>
        <v>3.1266138689825933</v>
      </c>
      <c r="Q26" s="189">
        <f t="shared" si="10"/>
        <v>1.1817489632933469</v>
      </c>
      <c r="R26" s="321">
        <f t="shared" si="11"/>
        <v>7</v>
      </c>
      <c r="S26" s="196"/>
    </row>
    <row r="27" spans="1:19" x14ac:dyDescent="0.3">
      <c r="A27" s="307">
        <v>7</v>
      </c>
      <c r="B27" s="178">
        <v>37.799999999999997</v>
      </c>
      <c r="C27" s="178">
        <v>34.200000000000003</v>
      </c>
      <c r="D27" s="178">
        <v>36.9</v>
      </c>
      <c r="E27" s="178">
        <v>35</v>
      </c>
      <c r="F27" s="178">
        <v>32.700000000000003</v>
      </c>
      <c r="G27" s="178">
        <v>39</v>
      </c>
      <c r="H27" s="178">
        <v>34.200000000000003</v>
      </c>
      <c r="I27" s="178">
        <v>33.799999999999997</v>
      </c>
      <c r="J27" s="178"/>
      <c r="K27" s="178"/>
      <c r="L27" s="178"/>
      <c r="M27" s="178"/>
      <c r="N27" s="308"/>
      <c r="O27" s="327">
        <f t="shared" si="8"/>
        <v>35.450000000000003</v>
      </c>
      <c r="P27" s="328">
        <f t="shared" si="9"/>
        <v>2.1987009151509689</v>
      </c>
      <c r="Q27" s="193">
        <f t="shared" si="10"/>
        <v>0.77735816345215891</v>
      </c>
      <c r="R27" s="325">
        <f t="shared" si="11"/>
        <v>8</v>
      </c>
      <c r="S27" s="197"/>
    </row>
    <row r="28" spans="1:19" x14ac:dyDescent="0.3">
      <c r="B28" s="6"/>
      <c r="C28" s="6"/>
      <c r="E28" s="7"/>
      <c r="F28" s="7"/>
      <c r="H28" s="7"/>
      <c r="I28" s="7"/>
      <c r="K28" s="2"/>
      <c r="L28" s="2"/>
      <c r="O28" s="74"/>
      <c r="P28" s="74"/>
      <c r="Q28" s="74"/>
      <c r="R28" s="74"/>
      <c r="S28" s="74"/>
    </row>
    <row r="29" spans="1:19" x14ac:dyDescent="0.3">
      <c r="B29" s="6"/>
      <c r="C29" s="6"/>
      <c r="E29" s="7"/>
      <c r="F29" s="7"/>
      <c r="H29" s="7"/>
      <c r="I29" s="7"/>
      <c r="K29" s="2"/>
      <c r="L29" s="2"/>
      <c r="O29" s="74"/>
      <c r="P29" s="74"/>
      <c r="Q29" s="74"/>
      <c r="R29" s="74"/>
      <c r="S29" s="74"/>
    </row>
    <row r="30" spans="1:19" ht="15.6" x14ac:dyDescent="0.3">
      <c r="A30" s="172" t="s">
        <v>17</v>
      </c>
      <c r="B30" s="360" t="s">
        <v>158</v>
      </c>
      <c r="C30" s="360" t="s">
        <v>158</v>
      </c>
      <c r="D30" s="360" t="s">
        <v>158</v>
      </c>
      <c r="E30" s="360" t="s">
        <v>158</v>
      </c>
      <c r="F30" s="360" t="s">
        <v>158</v>
      </c>
      <c r="G30" s="360" t="s">
        <v>158</v>
      </c>
      <c r="H30" s="360" t="s">
        <v>158</v>
      </c>
      <c r="I30" s="360" t="s">
        <v>158</v>
      </c>
      <c r="J30" s="360" t="s">
        <v>158</v>
      </c>
      <c r="K30" s="360" t="s">
        <v>158</v>
      </c>
      <c r="L30" s="360" t="s">
        <v>158</v>
      </c>
      <c r="M30" s="360" t="s">
        <v>158</v>
      </c>
      <c r="N30" s="289" t="s">
        <v>158</v>
      </c>
      <c r="O30" s="182" t="s">
        <v>140</v>
      </c>
      <c r="P30" s="185" t="s">
        <v>141</v>
      </c>
      <c r="Q30" s="185" t="s">
        <v>37</v>
      </c>
      <c r="R30" s="186" t="s">
        <v>139</v>
      </c>
      <c r="S30" s="195"/>
    </row>
    <row r="31" spans="1:19" x14ac:dyDescent="0.3">
      <c r="A31" s="265">
        <v>0</v>
      </c>
      <c r="B31" s="137">
        <v>46.8</v>
      </c>
      <c r="C31" s="137">
        <v>50.6</v>
      </c>
      <c r="D31" s="137">
        <v>51.8</v>
      </c>
      <c r="E31" s="137">
        <v>47.2</v>
      </c>
      <c r="F31" s="137">
        <v>46.8</v>
      </c>
      <c r="G31" s="137">
        <v>37.799999999999997</v>
      </c>
      <c r="H31" s="137">
        <v>40.700000000000003</v>
      </c>
      <c r="I31" s="137">
        <v>45.2</v>
      </c>
      <c r="J31" s="137">
        <v>47.8</v>
      </c>
      <c r="K31" s="137"/>
      <c r="L31" s="137"/>
      <c r="M31" s="137"/>
      <c r="N31" s="218"/>
      <c r="O31" s="326">
        <f>AVERAGE(B31:N31)</f>
        <v>46.077777777777776</v>
      </c>
      <c r="P31" s="318">
        <f>_xlfn.STDEV.S(B31:N31)</f>
        <v>4.4254315545994434</v>
      </c>
      <c r="Q31" s="189">
        <f>P31/SQRT(R31)</f>
        <v>1.4751438515331479</v>
      </c>
      <c r="R31" s="321">
        <f>COUNT(B31:N31)</f>
        <v>9</v>
      </c>
      <c r="S31" s="196"/>
    </row>
    <row r="32" spans="1:19" x14ac:dyDescent="0.3">
      <c r="A32" s="265">
        <v>1</v>
      </c>
      <c r="B32" s="137">
        <v>38.5</v>
      </c>
      <c r="C32" s="137">
        <v>41.6</v>
      </c>
      <c r="D32" s="137">
        <v>40.9</v>
      </c>
      <c r="E32" s="137">
        <v>37.700000000000003</v>
      </c>
      <c r="F32" s="137">
        <v>42.2</v>
      </c>
      <c r="G32" s="137">
        <v>45.6</v>
      </c>
      <c r="H32" s="137">
        <v>39.799999999999997</v>
      </c>
      <c r="I32" s="137">
        <v>44.1</v>
      </c>
      <c r="J32" s="137">
        <v>50.5</v>
      </c>
      <c r="K32" s="137">
        <v>66.599999999999994</v>
      </c>
      <c r="L32" s="137">
        <v>48.6</v>
      </c>
      <c r="M32" s="137">
        <v>45</v>
      </c>
      <c r="N32" s="218">
        <v>46.7</v>
      </c>
      <c r="O32" s="326">
        <f t="shared" ref="O32:O34" si="12">AVERAGE(B32:N32)</f>
        <v>45.215384615384622</v>
      </c>
      <c r="P32" s="318">
        <f t="shared" ref="P32:P34" si="13">_xlfn.STDEV.S(B32:N32)</f>
        <v>7.4834089996745101</v>
      </c>
      <c r="Q32" s="189">
        <f t="shared" ref="Q32:Q34" si="14">P32/SQRT(R32)</f>
        <v>2.0755242202765483</v>
      </c>
      <c r="R32" s="321">
        <f t="shared" ref="R32:R34" si="15">COUNT(B32:N32)</f>
        <v>13</v>
      </c>
      <c r="S32" s="196"/>
    </row>
    <row r="33" spans="1:19" x14ac:dyDescent="0.3">
      <c r="A33" s="265">
        <v>2</v>
      </c>
      <c r="B33" s="137">
        <v>48.9</v>
      </c>
      <c r="C33" s="137">
        <v>58.4</v>
      </c>
      <c r="D33" s="137">
        <v>43.6</v>
      </c>
      <c r="E33" s="137">
        <v>47.4</v>
      </c>
      <c r="F33" s="137">
        <v>47</v>
      </c>
      <c r="G33" s="137">
        <v>47.2</v>
      </c>
      <c r="H33" s="74"/>
      <c r="I33" s="74"/>
      <c r="J33" s="137"/>
      <c r="K33" s="137"/>
      <c r="L33" s="137"/>
      <c r="M33" s="137"/>
      <c r="N33" s="218"/>
      <c r="O33" s="326">
        <f t="shared" si="12"/>
        <v>48.75</v>
      </c>
      <c r="P33" s="318">
        <f t="shared" si="13"/>
        <v>5.0389483029695779</v>
      </c>
      <c r="Q33" s="189">
        <f t="shared" si="14"/>
        <v>2.0571420304231141</v>
      </c>
      <c r="R33" s="321">
        <f t="shared" si="15"/>
        <v>6</v>
      </c>
      <c r="S33" s="196"/>
    </row>
    <row r="34" spans="1:19" x14ac:dyDescent="0.3">
      <c r="A34" s="307">
        <v>7</v>
      </c>
      <c r="B34" s="178">
        <v>46.9</v>
      </c>
      <c r="C34" s="178">
        <v>48.5</v>
      </c>
      <c r="D34" s="178">
        <v>52.3</v>
      </c>
      <c r="E34" s="178">
        <v>44.6</v>
      </c>
      <c r="F34" s="178">
        <v>47.8</v>
      </c>
      <c r="G34" s="178">
        <v>47.8</v>
      </c>
      <c r="H34" s="178">
        <v>58.5</v>
      </c>
      <c r="I34" s="329"/>
      <c r="J34" s="178"/>
      <c r="K34" s="178"/>
      <c r="L34" s="178"/>
      <c r="M34" s="178"/>
      <c r="N34" s="308"/>
      <c r="O34" s="327">
        <f t="shared" si="12"/>
        <v>49.48571428571428</v>
      </c>
      <c r="P34" s="328">
        <f t="shared" si="13"/>
        <v>4.5896363586630589</v>
      </c>
      <c r="Q34" s="193">
        <f t="shared" si="14"/>
        <v>1.7347194876060716</v>
      </c>
      <c r="R34" s="325">
        <f t="shared" si="15"/>
        <v>7</v>
      </c>
      <c r="S34" s="197"/>
    </row>
    <row r="35" spans="1:19" x14ac:dyDescent="0.3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</row>
    <row r="36" spans="1:19" x14ac:dyDescent="0.3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</row>
    <row r="38" spans="1:19" ht="16.8" x14ac:dyDescent="0.35">
      <c r="B38" s="14" t="s">
        <v>19</v>
      </c>
      <c r="C38" s="14"/>
      <c r="D38" s="14"/>
      <c r="F38" s="14"/>
    </row>
    <row r="39" spans="1:19" x14ac:dyDescent="0.3">
      <c r="B39" s="4"/>
      <c r="C39" s="4"/>
      <c r="D39" s="2"/>
      <c r="E39" s="3"/>
      <c r="F39" s="3"/>
      <c r="G39" s="6"/>
      <c r="O39" s="2"/>
      <c r="P39" s="2"/>
    </row>
    <row r="40" spans="1:19" ht="15.6" x14ac:dyDescent="0.3">
      <c r="A40" s="172" t="s">
        <v>17</v>
      </c>
      <c r="B40" s="173" t="s">
        <v>1</v>
      </c>
      <c r="C40" s="173" t="s">
        <v>1</v>
      </c>
      <c r="D40" s="173" t="s">
        <v>1</v>
      </c>
      <c r="E40" s="173" t="s">
        <v>1</v>
      </c>
      <c r="F40" s="173" t="s">
        <v>1</v>
      </c>
      <c r="G40" s="173" t="s">
        <v>1</v>
      </c>
      <c r="H40" s="173" t="s">
        <v>1</v>
      </c>
      <c r="I40" s="173" t="s">
        <v>1</v>
      </c>
      <c r="J40" s="175"/>
      <c r="K40" s="319"/>
      <c r="L40" s="319"/>
      <c r="M40" s="175"/>
      <c r="N40" s="175"/>
      <c r="O40" s="182" t="s">
        <v>140</v>
      </c>
      <c r="P40" s="185" t="s">
        <v>141</v>
      </c>
      <c r="Q40" s="185" t="s">
        <v>37</v>
      </c>
      <c r="R40" s="186" t="s">
        <v>139</v>
      </c>
      <c r="S40" s="195"/>
    </row>
    <row r="41" spans="1:19" x14ac:dyDescent="0.3">
      <c r="A41" s="265">
        <v>0</v>
      </c>
      <c r="B41" s="332">
        <v>25</v>
      </c>
      <c r="C41" s="332">
        <v>25.7</v>
      </c>
      <c r="D41" s="332">
        <v>28.3</v>
      </c>
      <c r="E41" s="332">
        <v>23.9</v>
      </c>
      <c r="F41" s="332">
        <v>26</v>
      </c>
      <c r="G41" s="332">
        <v>23.7</v>
      </c>
      <c r="H41" s="332">
        <v>24.3</v>
      </c>
      <c r="I41" s="332">
        <v>23.9</v>
      </c>
      <c r="J41" s="137"/>
      <c r="K41" s="137"/>
      <c r="L41" s="137"/>
      <c r="M41" s="137"/>
      <c r="N41" s="137"/>
      <c r="O41" s="326">
        <f>AVERAGE(B41:N41)</f>
        <v>25.1</v>
      </c>
      <c r="P41" s="318">
        <f>_xlfn.STDEV.S(B41:N41)</f>
        <v>1.553797192134712</v>
      </c>
      <c r="Q41" s="189">
        <f>P41/SQRT(R41)</f>
        <v>0.54935026557353583</v>
      </c>
      <c r="R41" s="321">
        <f>COUNT(B41:N41)</f>
        <v>8</v>
      </c>
      <c r="S41" s="196"/>
    </row>
    <row r="42" spans="1:19" x14ac:dyDescent="0.3">
      <c r="A42" s="265">
        <v>1</v>
      </c>
      <c r="B42" s="332">
        <v>27.9</v>
      </c>
      <c r="C42" s="332">
        <v>29.2</v>
      </c>
      <c r="D42" s="332">
        <v>32.200000000000003</v>
      </c>
      <c r="E42" s="332">
        <v>29.5</v>
      </c>
      <c r="F42" s="332">
        <v>31.1</v>
      </c>
      <c r="G42" s="332">
        <v>32.299999999999997</v>
      </c>
      <c r="H42" s="332">
        <v>29.9</v>
      </c>
      <c r="I42" s="332"/>
      <c r="J42" s="137"/>
      <c r="K42" s="137"/>
      <c r="L42" s="137"/>
      <c r="M42" s="137"/>
      <c r="N42" s="137"/>
      <c r="O42" s="326">
        <f t="shared" ref="O42:O44" si="16">AVERAGE(B42:N42)</f>
        <v>30.3</v>
      </c>
      <c r="P42" s="318">
        <f t="shared" ref="P42:P44" si="17">_xlfn.STDEV.S(B42:N42)</f>
        <v>1.6340134638368198</v>
      </c>
      <c r="Q42" s="189">
        <f t="shared" ref="Q42:Q44" si="18">P42/SQRT(R42)</f>
        <v>0.61759903774906555</v>
      </c>
      <c r="R42" s="321">
        <f t="shared" ref="R42:R44" si="19">COUNT(B42:N42)</f>
        <v>7</v>
      </c>
      <c r="S42" s="196"/>
    </row>
    <row r="43" spans="1:19" x14ac:dyDescent="0.3">
      <c r="A43" s="265">
        <v>2</v>
      </c>
      <c r="B43" s="332">
        <v>29</v>
      </c>
      <c r="C43" s="332">
        <v>28.5</v>
      </c>
      <c r="D43" s="332">
        <v>26.5</v>
      </c>
      <c r="E43" s="332">
        <v>25.4</v>
      </c>
      <c r="F43" s="332">
        <v>28.2</v>
      </c>
      <c r="G43" s="332">
        <v>26.8</v>
      </c>
      <c r="H43" s="332">
        <v>32.4</v>
      </c>
      <c r="I43" s="332"/>
      <c r="J43" s="137"/>
      <c r="K43" s="137"/>
      <c r="L43" s="137"/>
      <c r="M43" s="137"/>
      <c r="N43" s="137"/>
      <c r="O43" s="326">
        <f t="shared" si="16"/>
        <v>28.114285714285717</v>
      </c>
      <c r="P43" s="318">
        <f t="shared" si="17"/>
        <v>2.2733445049299581</v>
      </c>
      <c r="Q43" s="189">
        <f t="shared" si="18"/>
        <v>0.85924345777427413</v>
      </c>
      <c r="R43" s="321">
        <f t="shared" si="19"/>
        <v>7</v>
      </c>
      <c r="S43" s="196"/>
    </row>
    <row r="44" spans="1:19" x14ac:dyDescent="0.3">
      <c r="A44" s="307">
        <v>7</v>
      </c>
      <c r="B44" s="333">
        <v>25.3</v>
      </c>
      <c r="C44" s="333">
        <v>28.4</v>
      </c>
      <c r="D44" s="333">
        <v>26.4</v>
      </c>
      <c r="E44" s="333">
        <v>24.5</v>
      </c>
      <c r="F44" s="333">
        <v>25.2</v>
      </c>
      <c r="G44" s="333">
        <v>27.4</v>
      </c>
      <c r="H44" s="333">
        <v>25.7</v>
      </c>
      <c r="I44" s="333">
        <v>24.8</v>
      </c>
      <c r="J44" s="178"/>
      <c r="K44" s="178"/>
      <c r="L44" s="178"/>
      <c r="M44" s="178"/>
      <c r="N44" s="178"/>
      <c r="O44" s="327">
        <f t="shared" si="16"/>
        <v>25.962499999999999</v>
      </c>
      <c r="P44" s="328">
        <f t="shared" si="17"/>
        <v>1.3511238708148532</v>
      </c>
      <c r="Q44" s="193">
        <f t="shared" si="18"/>
        <v>0.47769442563809972</v>
      </c>
      <c r="R44" s="325">
        <f t="shared" si="19"/>
        <v>8</v>
      </c>
      <c r="S44" s="197"/>
    </row>
    <row r="45" spans="1:19" x14ac:dyDescent="0.3">
      <c r="B45" s="6"/>
      <c r="C45" s="6"/>
      <c r="E45" s="7"/>
      <c r="F45" s="7"/>
      <c r="H45" s="7"/>
      <c r="I45" s="7"/>
      <c r="K45" s="2"/>
      <c r="L45" s="2"/>
      <c r="O45" s="74"/>
      <c r="P45" s="74"/>
      <c r="Q45" s="74"/>
      <c r="R45" s="74"/>
      <c r="S45" s="74"/>
    </row>
    <row r="46" spans="1:19" x14ac:dyDescent="0.3">
      <c r="B46" s="6"/>
      <c r="C46" s="6"/>
      <c r="E46" s="7"/>
      <c r="F46" s="7"/>
      <c r="H46" s="7"/>
      <c r="I46" s="7"/>
      <c r="K46" s="2"/>
      <c r="L46" s="2"/>
      <c r="O46" s="74"/>
      <c r="P46" s="74"/>
      <c r="Q46" s="74"/>
      <c r="R46" s="74"/>
      <c r="S46" s="74"/>
    </row>
    <row r="47" spans="1:19" ht="15.6" x14ac:dyDescent="0.3">
      <c r="A47" s="172" t="s">
        <v>17</v>
      </c>
      <c r="B47" s="360" t="s">
        <v>158</v>
      </c>
      <c r="C47" s="360" t="s">
        <v>158</v>
      </c>
      <c r="D47" s="360" t="s">
        <v>158</v>
      </c>
      <c r="E47" s="360" t="s">
        <v>158</v>
      </c>
      <c r="F47" s="360" t="s">
        <v>158</v>
      </c>
      <c r="G47" s="360" t="s">
        <v>158</v>
      </c>
      <c r="H47" s="360" t="s">
        <v>158</v>
      </c>
      <c r="I47" s="360" t="s">
        <v>158</v>
      </c>
      <c r="J47" s="360" t="s">
        <v>158</v>
      </c>
      <c r="K47" s="360" t="s">
        <v>158</v>
      </c>
      <c r="L47" s="360" t="s">
        <v>158</v>
      </c>
      <c r="M47" s="360" t="s">
        <v>158</v>
      </c>
      <c r="N47" s="360" t="s">
        <v>158</v>
      </c>
      <c r="O47" s="182" t="s">
        <v>140</v>
      </c>
      <c r="P47" s="185" t="s">
        <v>141</v>
      </c>
      <c r="Q47" s="185" t="s">
        <v>37</v>
      </c>
      <c r="R47" s="186" t="s">
        <v>139</v>
      </c>
      <c r="S47" s="195"/>
    </row>
    <row r="48" spans="1:19" x14ac:dyDescent="0.3">
      <c r="A48" s="265">
        <v>0</v>
      </c>
      <c r="B48" s="332">
        <v>26.5</v>
      </c>
      <c r="C48" s="332">
        <v>26.2</v>
      </c>
      <c r="D48" s="332">
        <v>23.9</v>
      </c>
      <c r="E48" s="332">
        <v>24.7</v>
      </c>
      <c r="F48" s="332">
        <v>27.3</v>
      </c>
      <c r="G48" s="332">
        <v>23.5</v>
      </c>
      <c r="H48" s="332">
        <v>27.5</v>
      </c>
      <c r="I48" s="332">
        <v>26</v>
      </c>
      <c r="J48" s="332">
        <v>26.6</v>
      </c>
      <c r="K48" s="332"/>
      <c r="L48" s="332"/>
      <c r="M48" s="332"/>
      <c r="N48" s="332"/>
      <c r="O48" s="326">
        <f>AVERAGE(B48:N48)</f>
        <v>25.799999999999997</v>
      </c>
      <c r="P48" s="318">
        <f>_xlfn.STDEV.S(B48:N48)</f>
        <v>1.4396180048887972</v>
      </c>
      <c r="Q48" s="189">
        <f>P48/SQRT(R48)</f>
        <v>0.47987266829626574</v>
      </c>
      <c r="R48" s="321">
        <f>COUNT(B48:N48)</f>
        <v>9</v>
      </c>
      <c r="S48" s="196"/>
    </row>
    <row r="49" spans="1:19" x14ac:dyDescent="0.3">
      <c r="A49" s="265">
        <v>1</v>
      </c>
      <c r="B49" s="332">
        <v>31.4</v>
      </c>
      <c r="C49" s="332">
        <v>33.5</v>
      </c>
      <c r="D49" s="332">
        <v>33.299999999999997</v>
      </c>
      <c r="E49" s="332">
        <v>30.8</v>
      </c>
      <c r="F49" s="332">
        <v>33.1</v>
      </c>
      <c r="G49" s="332">
        <v>36.299999999999997</v>
      </c>
      <c r="H49" s="332">
        <v>31.1</v>
      </c>
      <c r="I49" s="332">
        <v>32.299999999999997</v>
      </c>
      <c r="J49" s="332">
        <v>31</v>
      </c>
      <c r="K49" s="332">
        <v>33.1</v>
      </c>
      <c r="L49" s="332">
        <v>30.6</v>
      </c>
      <c r="M49" s="332">
        <v>33.6</v>
      </c>
      <c r="N49" s="332">
        <v>31.4</v>
      </c>
      <c r="O49" s="326">
        <f t="shared" ref="O49:O51" si="20">AVERAGE(B49:N49)</f>
        <v>32.42307692307692</v>
      </c>
      <c r="P49" s="318">
        <f t="shared" ref="P49:P51" si="21">_xlfn.STDEV.S(B49:N49)</f>
        <v>1.6099450540074574</v>
      </c>
      <c r="Q49" s="189">
        <f t="shared" ref="Q49:Q51" si="22">P49/SQRT(R49)</f>
        <v>0.44651841868488684</v>
      </c>
      <c r="R49" s="321">
        <f t="shared" ref="R49:R51" si="23">COUNT(B49:N49)</f>
        <v>13</v>
      </c>
      <c r="S49" s="196"/>
    </row>
    <row r="50" spans="1:19" x14ac:dyDescent="0.3">
      <c r="A50" s="265">
        <v>2</v>
      </c>
      <c r="B50" s="332">
        <v>36.6</v>
      </c>
      <c r="C50" s="332">
        <v>37.200000000000003</v>
      </c>
      <c r="D50" s="332">
        <v>31.5</v>
      </c>
      <c r="E50" s="332">
        <v>35.200000000000003</v>
      </c>
      <c r="F50" s="332">
        <v>32.1</v>
      </c>
      <c r="G50" s="332">
        <v>33.1</v>
      </c>
      <c r="H50" s="334"/>
      <c r="I50" s="169"/>
      <c r="J50" s="332"/>
      <c r="K50" s="332"/>
      <c r="L50" s="332"/>
      <c r="M50" s="332"/>
      <c r="N50" s="332"/>
      <c r="O50" s="326">
        <f t="shared" si="20"/>
        <v>34.283333333333331</v>
      </c>
      <c r="P50" s="318">
        <f t="shared" si="21"/>
        <v>2.3928365315388076</v>
      </c>
      <c r="Q50" s="189">
        <f t="shared" si="22"/>
        <v>0.97687142336019772</v>
      </c>
      <c r="R50" s="321">
        <f t="shared" si="23"/>
        <v>6</v>
      </c>
      <c r="S50" s="196"/>
    </row>
    <row r="51" spans="1:19" x14ac:dyDescent="0.3">
      <c r="A51" s="307">
        <v>7</v>
      </c>
      <c r="B51" s="333">
        <v>55</v>
      </c>
      <c r="C51" s="333">
        <v>54.9</v>
      </c>
      <c r="D51" s="333">
        <v>56.5</v>
      </c>
      <c r="E51" s="333">
        <v>48.3</v>
      </c>
      <c r="F51" s="333">
        <v>47.7</v>
      </c>
      <c r="G51" s="333">
        <v>48.9</v>
      </c>
      <c r="H51" s="333">
        <v>59.2</v>
      </c>
      <c r="I51" s="335"/>
      <c r="J51" s="333"/>
      <c r="K51" s="333"/>
      <c r="L51" s="333"/>
      <c r="M51" s="333"/>
      <c r="N51" s="333"/>
      <c r="O51" s="327">
        <f t="shared" si="20"/>
        <v>52.928571428571423</v>
      </c>
      <c r="P51" s="328">
        <f t="shared" si="21"/>
        <v>4.5689948879063422</v>
      </c>
      <c r="Q51" s="193">
        <f t="shared" si="22"/>
        <v>1.7269177449893738</v>
      </c>
      <c r="R51" s="325">
        <f t="shared" si="23"/>
        <v>7</v>
      </c>
      <c r="S51" s="197"/>
    </row>
    <row r="52" spans="1:19" x14ac:dyDescent="0.3">
      <c r="B52" s="2"/>
      <c r="C52" s="2"/>
      <c r="D52" s="2"/>
      <c r="E52" s="2"/>
      <c r="F52" s="2"/>
      <c r="G52" s="2"/>
      <c r="H52" s="2"/>
      <c r="I52" s="2"/>
      <c r="J52" s="2"/>
      <c r="K52" s="2"/>
      <c r="L52" s="2"/>
      <c r="M52" s="2"/>
      <c r="N52" s="2"/>
    </row>
    <row r="54" spans="1:19" x14ac:dyDescent="0.3">
      <c r="B54" s="2"/>
      <c r="C54" s="2"/>
      <c r="D54" s="2"/>
      <c r="E54" s="2"/>
    </row>
    <row r="55" spans="1:19" ht="16.2" x14ac:dyDescent="0.3">
      <c r="B55" s="14" t="s">
        <v>20</v>
      </c>
      <c r="C55" s="2"/>
      <c r="D55" s="2"/>
      <c r="E55" s="2"/>
    </row>
    <row r="56" spans="1:19" x14ac:dyDescent="0.3">
      <c r="B56" s="2"/>
      <c r="C56" s="2"/>
      <c r="D56" s="2"/>
      <c r="E56" s="2"/>
    </row>
    <row r="57" spans="1:19" ht="15.6" x14ac:dyDescent="0.3">
      <c r="A57" s="172" t="s">
        <v>17</v>
      </c>
      <c r="B57" s="173" t="s">
        <v>1</v>
      </c>
      <c r="C57" s="173" t="s">
        <v>1</v>
      </c>
      <c r="D57" s="173" t="s">
        <v>1</v>
      </c>
      <c r="E57" s="173" t="s">
        <v>1</v>
      </c>
      <c r="F57" s="173" t="s">
        <v>1</v>
      </c>
      <c r="G57" s="173" t="s">
        <v>1</v>
      </c>
      <c r="H57" s="173" t="s">
        <v>1</v>
      </c>
      <c r="I57" s="173" t="s">
        <v>1</v>
      </c>
      <c r="J57" s="175"/>
      <c r="K57" s="319"/>
      <c r="L57" s="319"/>
      <c r="M57" s="175"/>
      <c r="N57" s="175"/>
      <c r="O57" s="182" t="s">
        <v>140</v>
      </c>
      <c r="P57" s="185" t="s">
        <v>141</v>
      </c>
      <c r="Q57" s="185" t="s">
        <v>37</v>
      </c>
      <c r="R57" s="186" t="s">
        <v>139</v>
      </c>
      <c r="S57" s="195"/>
    </row>
    <row r="58" spans="1:19" x14ac:dyDescent="0.3">
      <c r="A58" s="265">
        <v>0</v>
      </c>
      <c r="B58" s="137">
        <v>114</v>
      </c>
      <c r="C58" s="137">
        <v>113</v>
      </c>
      <c r="D58" s="137">
        <v>109</v>
      </c>
      <c r="E58" s="137">
        <v>117</v>
      </c>
      <c r="F58" s="137">
        <v>114</v>
      </c>
      <c r="G58" s="137">
        <v>113</v>
      </c>
      <c r="H58" s="137">
        <v>114</v>
      </c>
      <c r="I58" s="137">
        <v>113</v>
      </c>
      <c r="J58" s="137"/>
      <c r="K58" s="137"/>
      <c r="L58" s="137"/>
      <c r="M58" s="137"/>
      <c r="N58" s="137"/>
      <c r="O58" s="326">
        <f>AVERAGE(B58:N58)</f>
        <v>113.375</v>
      </c>
      <c r="P58" s="318">
        <f>_xlfn.STDEV.S(B58:N58)</f>
        <v>2.1998376563477846</v>
      </c>
      <c r="Q58" s="189">
        <f>P58/SQRT(R58)</f>
        <v>0.77776006215652016</v>
      </c>
      <c r="R58" s="321">
        <f>COUNT(B58:N58)</f>
        <v>8</v>
      </c>
      <c r="S58" s="196"/>
    </row>
    <row r="59" spans="1:19" x14ac:dyDescent="0.3">
      <c r="A59" s="265">
        <v>1</v>
      </c>
      <c r="B59" s="137">
        <v>110</v>
      </c>
      <c r="C59" s="137">
        <v>106</v>
      </c>
      <c r="D59" s="137">
        <v>103</v>
      </c>
      <c r="E59" s="137">
        <v>103</v>
      </c>
      <c r="F59" s="137">
        <v>102</v>
      </c>
      <c r="G59" s="137">
        <v>104</v>
      </c>
      <c r="H59" s="137">
        <v>104</v>
      </c>
      <c r="I59" s="137"/>
      <c r="J59" s="137"/>
      <c r="K59" s="137"/>
      <c r="L59" s="137"/>
      <c r="M59" s="137"/>
      <c r="N59" s="137"/>
      <c r="O59" s="326">
        <f t="shared" ref="O59:O61" si="24">AVERAGE(B59:N59)</f>
        <v>104.57142857142857</v>
      </c>
      <c r="P59" s="318">
        <f t="shared" ref="P59:P61" si="25">_xlfn.STDEV.S(B59:N59)</f>
        <v>2.6992062325273118</v>
      </c>
      <c r="Q59" s="189">
        <f t="shared" ref="Q59:Q61" si="26">P59/SQRT(R59)</f>
        <v>1.0202040612204071</v>
      </c>
      <c r="R59" s="321">
        <f t="shared" ref="R59:R61" si="27">COUNT(B59:N59)</f>
        <v>7</v>
      </c>
      <c r="S59" s="196"/>
    </row>
    <row r="60" spans="1:19" x14ac:dyDescent="0.3">
      <c r="A60" s="265">
        <v>2</v>
      </c>
      <c r="B60" s="137">
        <v>109</v>
      </c>
      <c r="C60" s="137">
        <v>109</v>
      </c>
      <c r="D60" s="137">
        <v>108</v>
      </c>
      <c r="E60" s="137">
        <v>109</v>
      </c>
      <c r="F60" s="137">
        <v>109</v>
      </c>
      <c r="G60" s="137">
        <v>107</v>
      </c>
      <c r="H60" s="137">
        <v>102</v>
      </c>
      <c r="I60" s="137"/>
      <c r="J60" s="137"/>
      <c r="K60" s="137"/>
      <c r="L60" s="137"/>
      <c r="M60" s="137"/>
      <c r="N60" s="137"/>
      <c r="O60" s="326">
        <f t="shared" si="24"/>
        <v>107.57142857142857</v>
      </c>
      <c r="P60" s="318">
        <f t="shared" si="25"/>
        <v>2.5727509827123995</v>
      </c>
      <c r="Q60" s="189">
        <f t="shared" si="26"/>
        <v>0.97240846936486347</v>
      </c>
      <c r="R60" s="321">
        <f t="shared" si="27"/>
        <v>7</v>
      </c>
      <c r="S60" s="196"/>
    </row>
    <row r="61" spans="1:19" x14ac:dyDescent="0.3">
      <c r="A61" s="307">
        <v>7</v>
      </c>
      <c r="B61" s="178">
        <v>108</v>
      </c>
      <c r="C61" s="178">
        <v>106</v>
      </c>
      <c r="D61" s="178">
        <v>106</v>
      </c>
      <c r="E61" s="178">
        <v>107</v>
      </c>
      <c r="F61" s="178">
        <v>109</v>
      </c>
      <c r="G61" s="178">
        <v>110</v>
      </c>
      <c r="H61" s="178">
        <v>109</v>
      </c>
      <c r="I61" s="178">
        <v>110</v>
      </c>
      <c r="J61" s="178"/>
      <c r="K61" s="178"/>
      <c r="L61" s="178"/>
      <c r="M61" s="178"/>
      <c r="N61" s="178"/>
      <c r="O61" s="327">
        <f t="shared" si="24"/>
        <v>108.125</v>
      </c>
      <c r="P61" s="328">
        <f t="shared" si="25"/>
        <v>1.6420805617960927</v>
      </c>
      <c r="Q61" s="193">
        <f t="shared" si="26"/>
        <v>0.58056315025031635</v>
      </c>
      <c r="R61" s="325">
        <f t="shared" si="27"/>
        <v>8</v>
      </c>
      <c r="S61" s="197"/>
    </row>
    <row r="62" spans="1:19" x14ac:dyDescent="0.3">
      <c r="B62" s="6"/>
      <c r="C62" s="6"/>
      <c r="E62" s="7"/>
      <c r="F62" s="7"/>
      <c r="H62" s="7"/>
      <c r="I62" s="7"/>
      <c r="K62" s="2"/>
      <c r="L62" s="2"/>
      <c r="O62" s="74"/>
      <c r="P62" s="74"/>
      <c r="Q62" s="74"/>
      <c r="R62" s="74"/>
      <c r="S62" s="74"/>
    </row>
    <row r="63" spans="1:19" x14ac:dyDescent="0.3">
      <c r="B63" s="6"/>
      <c r="C63" s="6"/>
      <c r="E63" s="7"/>
      <c r="F63" s="7"/>
      <c r="H63" s="7"/>
      <c r="I63" s="7"/>
      <c r="K63" s="2"/>
      <c r="L63" s="2"/>
      <c r="O63" s="74"/>
      <c r="P63" s="74"/>
      <c r="Q63" s="74"/>
      <c r="R63" s="74"/>
      <c r="S63" s="74"/>
    </row>
    <row r="64" spans="1:19" ht="15.6" x14ac:dyDescent="0.3">
      <c r="A64" s="172" t="s">
        <v>17</v>
      </c>
      <c r="B64" s="360" t="s">
        <v>158</v>
      </c>
      <c r="C64" s="360" t="s">
        <v>158</v>
      </c>
      <c r="D64" s="360" t="s">
        <v>158</v>
      </c>
      <c r="E64" s="360" t="s">
        <v>158</v>
      </c>
      <c r="F64" s="360" t="s">
        <v>158</v>
      </c>
      <c r="G64" s="360" t="s">
        <v>158</v>
      </c>
      <c r="H64" s="360" t="s">
        <v>158</v>
      </c>
      <c r="I64" s="360" t="s">
        <v>158</v>
      </c>
      <c r="J64" s="360" t="s">
        <v>158</v>
      </c>
      <c r="K64" s="360" t="s">
        <v>158</v>
      </c>
      <c r="L64" s="360" t="s">
        <v>158</v>
      </c>
      <c r="M64" s="360" t="s">
        <v>158</v>
      </c>
      <c r="N64" s="360" t="s">
        <v>158</v>
      </c>
      <c r="O64" s="182" t="s">
        <v>140</v>
      </c>
      <c r="P64" s="185" t="s">
        <v>141</v>
      </c>
      <c r="Q64" s="185" t="s">
        <v>37</v>
      </c>
      <c r="R64" s="186" t="s">
        <v>139</v>
      </c>
      <c r="S64" s="195"/>
    </row>
    <row r="65" spans="1:19" x14ac:dyDescent="0.3">
      <c r="A65" s="265">
        <v>0</v>
      </c>
      <c r="B65" s="137">
        <v>110</v>
      </c>
      <c r="C65" s="137">
        <v>110</v>
      </c>
      <c r="D65" s="137">
        <v>112</v>
      </c>
      <c r="E65" s="137">
        <v>111</v>
      </c>
      <c r="F65" s="137">
        <v>110</v>
      </c>
      <c r="G65" s="137">
        <v>113</v>
      </c>
      <c r="H65" s="137">
        <v>112</v>
      </c>
      <c r="I65" s="137">
        <v>112</v>
      </c>
      <c r="J65" s="137">
        <v>111</v>
      </c>
      <c r="K65" s="137"/>
      <c r="L65" s="137"/>
      <c r="M65" s="137"/>
      <c r="N65" s="137"/>
      <c r="O65" s="326">
        <f>AVERAGE(B65:N65)</f>
        <v>111.22222222222223</v>
      </c>
      <c r="P65" s="318">
        <f>_xlfn.STDEV.S(B65:N65)</f>
        <v>1.0929064207170001</v>
      </c>
      <c r="Q65" s="189">
        <f>P65/SQRT(R65)</f>
        <v>0.36430214023900004</v>
      </c>
      <c r="R65" s="321">
        <f>COUNT(B65:N65)</f>
        <v>9</v>
      </c>
      <c r="S65" s="196"/>
    </row>
    <row r="66" spans="1:19" x14ac:dyDescent="0.3">
      <c r="A66" s="265">
        <v>1</v>
      </c>
      <c r="B66" s="137">
        <v>102</v>
      </c>
      <c r="C66" s="137">
        <v>101</v>
      </c>
      <c r="D66" s="137">
        <v>102</v>
      </c>
      <c r="E66" s="137">
        <v>104</v>
      </c>
      <c r="F66" s="137">
        <v>102</v>
      </c>
      <c r="G66" s="137">
        <v>100</v>
      </c>
      <c r="H66" s="137">
        <v>101</v>
      </c>
      <c r="I66" s="137">
        <v>102</v>
      </c>
      <c r="J66" s="137">
        <v>105</v>
      </c>
      <c r="K66" s="137">
        <v>104</v>
      </c>
      <c r="L66" s="137">
        <v>103</v>
      </c>
      <c r="M66" s="137">
        <v>100</v>
      </c>
      <c r="N66" s="137">
        <v>106</v>
      </c>
      <c r="O66" s="326">
        <f t="shared" ref="O66:O68" si="28">AVERAGE(B66:N66)</f>
        <v>102.46153846153847</v>
      </c>
      <c r="P66" s="318">
        <f t="shared" ref="P66:P68" si="29">_xlfn.STDEV.S(B66:N66)</f>
        <v>1.8536173919925967</v>
      </c>
      <c r="Q66" s="189">
        <f t="shared" ref="Q66:Q68" si="30">P66/SQRT(R66)</f>
        <v>0.51410096553239548</v>
      </c>
      <c r="R66" s="321">
        <f t="shared" ref="R66:R68" si="31">COUNT(B66:N66)</f>
        <v>13</v>
      </c>
      <c r="S66" s="196"/>
    </row>
    <row r="67" spans="1:19" x14ac:dyDescent="0.3">
      <c r="A67" s="265">
        <v>2</v>
      </c>
      <c r="B67" s="137">
        <v>100</v>
      </c>
      <c r="C67" s="137">
        <v>93</v>
      </c>
      <c r="D67" s="137">
        <v>105</v>
      </c>
      <c r="E67" s="137">
        <v>99</v>
      </c>
      <c r="F67" s="137">
        <v>104</v>
      </c>
      <c r="G67" s="137">
        <v>103</v>
      </c>
      <c r="H67" s="74"/>
      <c r="I67" s="74"/>
      <c r="J67" s="137"/>
      <c r="K67" s="137"/>
      <c r="L67" s="137"/>
      <c r="M67" s="137"/>
      <c r="N67" s="137"/>
      <c r="O67" s="326">
        <f t="shared" si="28"/>
        <v>100.66666666666667</v>
      </c>
      <c r="P67" s="318">
        <f t="shared" si="29"/>
        <v>4.4121045620731465</v>
      </c>
      <c r="Q67" s="189">
        <f t="shared" si="30"/>
        <v>1.8012341448141731</v>
      </c>
      <c r="R67" s="321">
        <f t="shared" si="31"/>
        <v>6</v>
      </c>
      <c r="S67" s="196"/>
    </row>
    <row r="68" spans="1:19" x14ac:dyDescent="0.3">
      <c r="A68" s="307">
        <v>7</v>
      </c>
      <c r="B68" s="178">
        <v>77</v>
      </c>
      <c r="C68" s="178">
        <v>80</v>
      </c>
      <c r="D68" s="178">
        <v>73</v>
      </c>
      <c r="E68" s="178">
        <v>82</v>
      </c>
      <c r="F68" s="178">
        <v>81</v>
      </c>
      <c r="G68" s="178">
        <v>83</v>
      </c>
      <c r="H68" s="178">
        <v>69</v>
      </c>
      <c r="I68" s="329"/>
      <c r="J68" s="178"/>
      <c r="K68" s="178"/>
      <c r="L68" s="178"/>
      <c r="M68" s="178"/>
      <c r="N68" s="178"/>
      <c r="O68" s="327">
        <f t="shared" si="28"/>
        <v>77.857142857142861</v>
      </c>
      <c r="P68" s="328">
        <f t="shared" si="29"/>
        <v>5.1777914026661795</v>
      </c>
      <c r="Q68" s="193">
        <f t="shared" si="30"/>
        <v>1.9570211988604298</v>
      </c>
      <c r="R68" s="325">
        <f t="shared" si="31"/>
        <v>7</v>
      </c>
      <c r="S68" s="197"/>
    </row>
    <row r="69" spans="1:19" x14ac:dyDescent="0.3">
      <c r="B69" s="2"/>
      <c r="C69" s="2"/>
      <c r="D69" s="2"/>
      <c r="E69" s="2"/>
      <c r="F69" s="2"/>
      <c r="G69" s="2"/>
      <c r="H69" s="2"/>
      <c r="I69" s="2"/>
      <c r="J69" s="2"/>
      <c r="K69" s="2"/>
      <c r="L69" s="2"/>
      <c r="M69" s="2"/>
      <c r="N69" s="2"/>
      <c r="P69" s="2"/>
    </row>
    <row r="70" spans="1:19" x14ac:dyDescent="0.3">
      <c r="O70" s="2"/>
      <c r="P70" s="2"/>
    </row>
    <row r="71" spans="1:19" x14ac:dyDescent="0.3">
      <c r="I71" s="2"/>
      <c r="J71" s="2"/>
      <c r="K71" s="2"/>
      <c r="L71" s="2"/>
      <c r="M71" s="2"/>
      <c r="N71" s="2"/>
      <c r="O71" s="2"/>
      <c r="P71" s="2"/>
    </row>
    <row r="72" spans="1:19" x14ac:dyDescent="0.3">
      <c r="B72" s="2"/>
      <c r="C72" s="2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</row>
    <row r="73" spans="1:19" x14ac:dyDescent="0.3">
      <c r="O73" s="2"/>
      <c r="P73" s="2"/>
    </row>
    <row r="74" spans="1:19" x14ac:dyDescent="0.3">
      <c r="P74" s="2"/>
    </row>
    <row r="75" spans="1:19" x14ac:dyDescent="0.3">
      <c r="O75" s="2"/>
      <c r="P75" s="2"/>
    </row>
    <row r="76" spans="1:19" x14ac:dyDescent="0.3">
      <c r="O76" s="2"/>
      <c r="P76" s="2"/>
    </row>
    <row r="77" spans="1:19" x14ac:dyDescent="0.3">
      <c r="B77" s="2"/>
      <c r="C77" s="2"/>
      <c r="D77" s="2"/>
      <c r="E77" s="2"/>
      <c r="F77" s="2"/>
      <c r="G77" s="2"/>
      <c r="H77" s="2"/>
      <c r="I77" s="2"/>
      <c r="J77" s="2"/>
      <c r="K77" s="2"/>
      <c r="L77" s="2"/>
      <c r="M77" s="2"/>
      <c r="N77" s="2"/>
      <c r="O77" s="2"/>
      <c r="P77" s="2"/>
    </row>
    <row r="78" spans="1:19" x14ac:dyDescent="0.3">
      <c r="B78" s="2"/>
      <c r="C78" s="2"/>
      <c r="D78" s="2"/>
      <c r="E78" s="2"/>
      <c r="F78" s="2"/>
      <c r="G78" s="2"/>
      <c r="H78" s="2"/>
      <c r="I78" s="2"/>
      <c r="J78" s="2"/>
      <c r="K78" s="2"/>
      <c r="L78" s="2"/>
      <c r="M78" s="2"/>
      <c r="N78" s="2"/>
      <c r="O78" s="2"/>
      <c r="P78" s="2"/>
    </row>
    <row r="79" spans="1:19" x14ac:dyDescent="0.3">
      <c r="B79" s="2"/>
      <c r="C79" s="2"/>
      <c r="D79" s="2"/>
      <c r="E79" s="2"/>
      <c r="F79" s="2"/>
      <c r="G79" s="2"/>
      <c r="H79" s="2"/>
      <c r="I79" s="2"/>
      <c r="J79" s="2"/>
      <c r="K79" s="2"/>
      <c r="L79" s="2"/>
      <c r="M79" s="2"/>
      <c r="N79" s="2"/>
      <c r="O79" s="2"/>
      <c r="P79" s="2"/>
    </row>
    <row r="80" spans="1:19" x14ac:dyDescent="0.3">
      <c r="I80" s="2"/>
      <c r="J80" s="2"/>
      <c r="K80" s="2"/>
      <c r="L80" s="2"/>
      <c r="M80" s="2"/>
      <c r="N80" s="2"/>
      <c r="O80" s="2"/>
      <c r="P80" s="2"/>
    </row>
  </sheetData>
  <pageMargins left="0.7" right="0.7" top="0.78740157499999996" bottom="0.78740157499999996" header="0.3" footer="0.3"/>
  <pageSetup paperSize="9" orientation="portrait" verticalDpi="0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W51"/>
  <sheetViews>
    <sheetView workbookViewId="0">
      <selection activeCell="A2" sqref="A2"/>
    </sheetView>
  </sheetViews>
  <sheetFormatPr baseColWidth="10" defaultRowHeight="14.4" x14ac:dyDescent="0.3"/>
  <cols>
    <col min="1" max="1" width="17" customWidth="1"/>
    <col min="5" max="9" width="11.5546875" customWidth="1"/>
  </cols>
  <sheetData>
    <row r="1" spans="1:19" x14ac:dyDescent="0.3">
      <c r="A1" s="57"/>
      <c r="M1" s="2"/>
      <c r="N1" s="2"/>
      <c r="O1" s="2"/>
      <c r="P1" s="2"/>
    </row>
    <row r="2" spans="1:19" ht="16.2" x14ac:dyDescent="0.35">
      <c r="A2" s="234" t="s">
        <v>203</v>
      </c>
      <c r="B2" s="234" t="s">
        <v>172</v>
      </c>
      <c r="C2" s="234"/>
      <c r="D2" s="234"/>
      <c r="E2" s="330"/>
      <c r="F2" s="234"/>
      <c r="G2" s="233" t="s">
        <v>136</v>
      </c>
      <c r="H2" s="234"/>
      <c r="I2" s="234"/>
      <c r="J2" s="234"/>
      <c r="K2" s="234"/>
      <c r="M2" s="2"/>
    </row>
    <row r="4" spans="1:19" ht="16.2" x14ac:dyDescent="0.3">
      <c r="B4" s="14" t="s">
        <v>21</v>
      </c>
      <c r="C4" s="14"/>
      <c r="D4" s="14"/>
      <c r="F4" s="14"/>
    </row>
    <row r="5" spans="1:19" x14ac:dyDescent="0.3">
      <c r="B5" s="4"/>
      <c r="C5" s="4"/>
      <c r="D5" s="2"/>
      <c r="E5" s="3"/>
      <c r="F5" s="3"/>
      <c r="G5" s="6"/>
      <c r="O5" s="2"/>
      <c r="P5" s="2"/>
    </row>
    <row r="6" spans="1:19" ht="15.6" x14ac:dyDescent="0.3">
      <c r="A6" s="172" t="s">
        <v>17</v>
      </c>
      <c r="B6" s="173" t="s">
        <v>1</v>
      </c>
      <c r="C6" s="173" t="s">
        <v>1</v>
      </c>
      <c r="D6" s="173" t="s">
        <v>1</v>
      </c>
      <c r="E6" s="173" t="s">
        <v>1</v>
      </c>
      <c r="F6" s="173" t="s">
        <v>1</v>
      </c>
      <c r="G6" s="173" t="s">
        <v>1</v>
      </c>
      <c r="H6" s="173" t="s">
        <v>1</v>
      </c>
      <c r="I6" s="173" t="s">
        <v>1</v>
      </c>
      <c r="J6" s="175"/>
      <c r="K6" s="319"/>
      <c r="L6" s="319"/>
      <c r="M6" s="175"/>
      <c r="N6" s="268"/>
      <c r="O6" s="182" t="s">
        <v>140</v>
      </c>
      <c r="P6" s="185" t="s">
        <v>141</v>
      </c>
      <c r="Q6" s="185" t="s">
        <v>37</v>
      </c>
      <c r="R6" s="186" t="s">
        <v>139</v>
      </c>
      <c r="S6" s="195"/>
    </row>
    <row r="7" spans="1:19" x14ac:dyDescent="0.3">
      <c r="A7" s="265">
        <v>0</v>
      </c>
      <c r="B7" s="137">
        <v>4.3</v>
      </c>
      <c r="C7" s="137">
        <v>5</v>
      </c>
      <c r="D7" s="137">
        <v>5</v>
      </c>
      <c r="E7" s="137">
        <v>4.5</v>
      </c>
      <c r="F7" s="137">
        <v>4.5999999999999996</v>
      </c>
      <c r="G7" s="137">
        <v>4.3</v>
      </c>
      <c r="H7" s="137">
        <v>4.5999999999999996</v>
      </c>
      <c r="I7" s="137">
        <v>4.3</v>
      </c>
      <c r="J7" s="137"/>
      <c r="K7" s="137"/>
      <c r="L7" s="137"/>
      <c r="M7" s="137"/>
      <c r="N7" s="218"/>
      <c r="O7" s="247">
        <f>AVERAGE(B7:N7)</f>
        <v>4.5749999999999993</v>
      </c>
      <c r="P7" s="199">
        <f>_xlfn.STDEV.S(B7:N7)</f>
        <v>0.2915475947422651</v>
      </c>
      <c r="Q7" s="198">
        <f>P7/SQRT(R7)</f>
        <v>0.10307764064044153</v>
      </c>
      <c r="R7" s="321">
        <f>COUNT(B7:N7)</f>
        <v>8</v>
      </c>
      <c r="S7" s="196"/>
    </row>
    <row r="8" spans="1:19" x14ac:dyDescent="0.3">
      <c r="A8" s="265">
        <v>1</v>
      </c>
      <c r="B8" s="137">
        <v>5</v>
      </c>
      <c r="C8" s="137">
        <v>4.3</v>
      </c>
      <c r="D8" s="137">
        <v>4.5999999999999996</v>
      </c>
      <c r="E8" s="137">
        <v>4</v>
      </c>
      <c r="F8" s="137">
        <v>4.5</v>
      </c>
      <c r="G8" s="137">
        <v>4.3</v>
      </c>
      <c r="H8" s="137">
        <v>4.5999999999999996</v>
      </c>
      <c r="I8" s="137"/>
      <c r="J8" s="137"/>
      <c r="K8" s="137"/>
      <c r="L8" s="137"/>
      <c r="M8" s="137"/>
      <c r="N8" s="218"/>
      <c r="O8" s="247">
        <f t="shared" ref="O8:O10" si="0">AVERAGE(B8:N8)</f>
        <v>4.4714285714285706</v>
      </c>
      <c r="P8" s="199">
        <f t="shared" ref="P8:P10" si="1">_xlfn.STDEV.S(B8:N8)</f>
        <v>0.31471831698777725</v>
      </c>
      <c r="Q8" s="198">
        <f t="shared" ref="Q8:Q10" si="2">P8/SQRT(R8)</f>
        <v>0.11895234282663615</v>
      </c>
      <c r="R8" s="321">
        <f t="shared" ref="R8:R10" si="3">COUNT(B8:N8)</f>
        <v>7</v>
      </c>
      <c r="S8" s="196"/>
    </row>
    <row r="9" spans="1:19" x14ac:dyDescent="0.3">
      <c r="A9" s="265">
        <v>2</v>
      </c>
      <c r="B9" s="137">
        <v>4.4000000000000004</v>
      </c>
      <c r="C9" s="137">
        <v>4.5</v>
      </c>
      <c r="D9" s="137">
        <v>4.0999999999999996</v>
      </c>
      <c r="E9" s="137">
        <v>4.9000000000000004</v>
      </c>
      <c r="F9" s="137">
        <v>4.9000000000000004</v>
      </c>
      <c r="G9" s="137">
        <v>4.7</v>
      </c>
      <c r="H9" s="137">
        <v>4.7</v>
      </c>
      <c r="I9" s="137"/>
      <c r="J9" s="137"/>
      <c r="K9" s="137"/>
      <c r="L9" s="137"/>
      <c r="M9" s="137"/>
      <c r="N9" s="218"/>
      <c r="O9" s="247">
        <f t="shared" si="0"/>
        <v>4.5999999999999996</v>
      </c>
      <c r="P9" s="199">
        <f t="shared" si="1"/>
        <v>0.28867513459481309</v>
      </c>
      <c r="Q9" s="198">
        <f t="shared" si="2"/>
        <v>0.10910894511799626</v>
      </c>
      <c r="R9" s="321">
        <f t="shared" si="3"/>
        <v>7</v>
      </c>
      <c r="S9" s="196"/>
    </row>
    <row r="10" spans="1:19" x14ac:dyDescent="0.3">
      <c r="A10" s="307">
        <v>7</v>
      </c>
      <c r="B10" s="178">
        <v>5.2</v>
      </c>
      <c r="C10" s="178">
        <v>4.7</v>
      </c>
      <c r="D10" s="178">
        <v>4.5999999999999996</v>
      </c>
      <c r="E10" s="178">
        <v>4.5999999999999996</v>
      </c>
      <c r="F10" s="178">
        <v>4.7</v>
      </c>
      <c r="G10" s="178">
        <v>4.4000000000000004</v>
      </c>
      <c r="H10" s="178">
        <v>4.2</v>
      </c>
      <c r="I10" s="178">
        <v>4.9000000000000004</v>
      </c>
      <c r="J10" s="178"/>
      <c r="K10" s="178"/>
      <c r="L10" s="178"/>
      <c r="M10" s="178"/>
      <c r="N10" s="308"/>
      <c r="O10" s="322">
        <f t="shared" si="0"/>
        <v>4.6625000000000005</v>
      </c>
      <c r="P10" s="323">
        <f t="shared" si="1"/>
        <v>0.30207614933986432</v>
      </c>
      <c r="Q10" s="324">
        <f t="shared" si="2"/>
        <v>0.10680004681646914</v>
      </c>
      <c r="R10" s="325">
        <f t="shared" si="3"/>
        <v>8</v>
      </c>
      <c r="S10" s="197"/>
    </row>
    <row r="11" spans="1:19" x14ac:dyDescent="0.3">
      <c r="B11" s="6"/>
      <c r="C11" s="6"/>
      <c r="E11" s="7"/>
      <c r="F11" s="7"/>
      <c r="H11" s="7"/>
      <c r="I11" s="7"/>
      <c r="K11" s="2"/>
      <c r="L11" s="2"/>
      <c r="O11" s="2"/>
      <c r="P11" s="2"/>
    </row>
    <row r="12" spans="1:19" x14ac:dyDescent="0.3">
      <c r="B12" s="6"/>
      <c r="C12" s="6"/>
      <c r="E12" s="7"/>
      <c r="F12" s="7"/>
      <c r="H12" s="7"/>
      <c r="I12" s="7"/>
      <c r="K12" s="2"/>
      <c r="L12" s="2"/>
      <c r="O12" s="2"/>
      <c r="P12" s="2"/>
    </row>
    <row r="13" spans="1:19" ht="15.6" x14ac:dyDescent="0.3">
      <c r="A13" s="172" t="s">
        <v>17</v>
      </c>
      <c r="B13" s="360" t="s">
        <v>158</v>
      </c>
      <c r="C13" s="360" t="s">
        <v>158</v>
      </c>
      <c r="D13" s="360" t="s">
        <v>158</v>
      </c>
      <c r="E13" s="360" t="s">
        <v>158</v>
      </c>
      <c r="F13" s="360" t="s">
        <v>158</v>
      </c>
      <c r="G13" s="360" t="s">
        <v>158</v>
      </c>
      <c r="H13" s="360" t="s">
        <v>158</v>
      </c>
      <c r="I13" s="360" t="s">
        <v>158</v>
      </c>
      <c r="J13" s="360" t="s">
        <v>158</v>
      </c>
      <c r="K13" s="360" t="s">
        <v>158</v>
      </c>
      <c r="L13" s="360" t="s">
        <v>158</v>
      </c>
      <c r="M13" s="360" t="s">
        <v>158</v>
      </c>
      <c r="N13" s="289" t="s">
        <v>158</v>
      </c>
      <c r="O13" s="182" t="s">
        <v>140</v>
      </c>
      <c r="P13" s="185" t="s">
        <v>141</v>
      </c>
      <c r="Q13" s="185" t="s">
        <v>37</v>
      </c>
      <c r="R13" s="186" t="s">
        <v>139</v>
      </c>
      <c r="S13" s="195"/>
    </row>
    <row r="14" spans="1:19" x14ac:dyDescent="0.3">
      <c r="A14" s="265">
        <v>0</v>
      </c>
      <c r="B14" s="137">
        <v>4.9000000000000004</v>
      </c>
      <c r="C14" s="137">
        <v>4.8</v>
      </c>
      <c r="D14" s="137">
        <v>4.8</v>
      </c>
      <c r="E14" s="137">
        <v>3.9</v>
      </c>
      <c r="F14" s="137">
        <v>4</v>
      </c>
      <c r="G14" s="137">
        <v>3.6</v>
      </c>
      <c r="H14" s="137">
        <v>4.5999999999999996</v>
      </c>
      <c r="I14" s="137">
        <v>4.8</v>
      </c>
      <c r="J14" s="137">
        <v>5.4</v>
      </c>
      <c r="K14" s="137"/>
      <c r="L14" s="137"/>
      <c r="M14" s="137"/>
      <c r="N14" s="218"/>
      <c r="O14" s="247">
        <f>AVERAGE(B14:N14)</f>
        <v>4.5333333333333332</v>
      </c>
      <c r="P14" s="199">
        <f>_xlfn.STDEV.S(B14:N14)</f>
        <v>0.57662812973353939</v>
      </c>
      <c r="Q14" s="198">
        <f>P14/SQRT(R14)</f>
        <v>0.19220937657784645</v>
      </c>
      <c r="R14" s="321">
        <f>COUNT(B14:N14)</f>
        <v>9</v>
      </c>
      <c r="S14" s="196"/>
    </row>
    <row r="15" spans="1:19" x14ac:dyDescent="0.3">
      <c r="A15" s="265">
        <v>1</v>
      </c>
      <c r="B15" s="137">
        <v>4.5</v>
      </c>
      <c r="C15" s="137">
        <v>4.4000000000000004</v>
      </c>
      <c r="D15" s="137">
        <v>4.8</v>
      </c>
      <c r="E15" s="137">
        <v>4.5</v>
      </c>
      <c r="F15" s="137">
        <v>4.7</v>
      </c>
      <c r="G15" s="137">
        <v>4.5</v>
      </c>
      <c r="H15" s="137">
        <v>4.3</v>
      </c>
      <c r="I15" s="137">
        <v>4</v>
      </c>
      <c r="J15" s="137">
        <v>4.2</v>
      </c>
      <c r="K15" s="137">
        <v>4.4000000000000004</v>
      </c>
      <c r="L15" s="137">
        <v>3.8</v>
      </c>
      <c r="M15" s="137">
        <v>3.5</v>
      </c>
      <c r="N15" s="218">
        <v>4.4000000000000004</v>
      </c>
      <c r="O15" s="247">
        <f t="shared" ref="O15:O17" si="4">AVERAGE(B15:N15)</f>
        <v>4.3076923076923075</v>
      </c>
      <c r="P15" s="199">
        <f t="shared" ref="P15:P17" si="5">_xlfn.STDEV.S(B15:N15)</f>
        <v>0.35930845258992189</v>
      </c>
      <c r="Q15" s="198">
        <f t="shared" ref="Q15:Q17" si="6">P15/SQRT(R15)</f>
        <v>9.9654234578506556E-2</v>
      </c>
      <c r="R15" s="321">
        <f t="shared" ref="R15:R17" si="7">COUNT(B15:N15)</f>
        <v>13</v>
      </c>
      <c r="S15" s="196"/>
    </row>
    <row r="16" spans="1:19" x14ac:dyDescent="0.3">
      <c r="A16" s="265">
        <v>2</v>
      </c>
      <c r="B16" s="137">
        <v>4.3</v>
      </c>
      <c r="C16" s="137">
        <v>4.5</v>
      </c>
      <c r="D16" s="137">
        <v>2.8</v>
      </c>
      <c r="E16" s="137">
        <v>4.3</v>
      </c>
      <c r="F16" s="137">
        <v>3.8</v>
      </c>
      <c r="G16" s="137">
        <v>3.8</v>
      </c>
      <c r="H16" s="137">
        <v>4.4000000000000004</v>
      </c>
      <c r="I16" s="137">
        <v>4.4000000000000004</v>
      </c>
      <c r="J16" s="137"/>
      <c r="K16" s="137"/>
      <c r="L16" s="137"/>
      <c r="M16" s="137"/>
      <c r="N16" s="218"/>
      <c r="O16" s="247">
        <f t="shared" si="4"/>
        <v>4.0375000000000005</v>
      </c>
      <c r="P16" s="199">
        <f t="shared" si="5"/>
        <v>0.56804803619814248</v>
      </c>
      <c r="Q16" s="198">
        <f t="shared" si="6"/>
        <v>0.20083530921770396</v>
      </c>
      <c r="R16" s="321">
        <f t="shared" si="7"/>
        <v>8</v>
      </c>
      <c r="S16" s="196"/>
    </row>
    <row r="17" spans="1:23" x14ac:dyDescent="0.3">
      <c r="A17" s="307">
        <v>7</v>
      </c>
      <c r="B17" s="178">
        <v>3.5</v>
      </c>
      <c r="C17" s="178">
        <v>3.6</v>
      </c>
      <c r="D17" s="178">
        <v>3.7</v>
      </c>
      <c r="E17" s="178">
        <v>3.2</v>
      </c>
      <c r="F17" s="178">
        <v>3.3</v>
      </c>
      <c r="G17" s="178">
        <v>3.4</v>
      </c>
      <c r="H17" s="178">
        <v>3.7</v>
      </c>
      <c r="I17" s="329"/>
      <c r="J17" s="178"/>
      <c r="K17" s="178"/>
      <c r="L17" s="178"/>
      <c r="M17" s="178"/>
      <c r="N17" s="308"/>
      <c r="O17" s="322">
        <f t="shared" si="4"/>
        <v>3.4857142857142853</v>
      </c>
      <c r="P17" s="323">
        <f t="shared" si="5"/>
        <v>0.19518001458970669</v>
      </c>
      <c r="Q17" s="324">
        <f t="shared" si="6"/>
        <v>7.377111135633177E-2</v>
      </c>
      <c r="R17" s="325">
        <f t="shared" si="7"/>
        <v>7</v>
      </c>
      <c r="S17" s="197"/>
    </row>
    <row r="18" spans="1:23" x14ac:dyDescent="0.3">
      <c r="B18" s="2"/>
      <c r="C18" s="2"/>
      <c r="D18" s="2"/>
      <c r="E18" s="2"/>
      <c r="F18" s="2"/>
      <c r="G18" s="2"/>
      <c r="H18" s="2"/>
      <c r="I18" s="2"/>
      <c r="J18" s="2"/>
      <c r="K18" s="2"/>
      <c r="L18" s="2"/>
      <c r="M18" s="2"/>
      <c r="N18" s="2"/>
    </row>
    <row r="20" spans="1:23" x14ac:dyDescent="0.3">
      <c r="B20" s="2"/>
      <c r="C20" s="2"/>
      <c r="D20" s="2"/>
      <c r="E20" s="2"/>
    </row>
    <row r="21" spans="1:23" x14ac:dyDescent="0.3">
      <c r="B21" s="14" t="s">
        <v>22</v>
      </c>
      <c r="C21" s="2"/>
      <c r="D21" s="2"/>
      <c r="E21" s="2"/>
    </row>
    <row r="22" spans="1:23" x14ac:dyDescent="0.3">
      <c r="B22" s="2"/>
      <c r="C22" s="2"/>
      <c r="D22" s="2"/>
      <c r="E22" s="2"/>
    </row>
    <row r="23" spans="1:23" ht="15.6" x14ac:dyDescent="0.3">
      <c r="A23" s="172" t="s">
        <v>17</v>
      </c>
      <c r="B23" s="173" t="s">
        <v>1</v>
      </c>
      <c r="C23" s="173" t="s">
        <v>1</v>
      </c>
      <c r="D23" s="173" t="s">
        <v>1</v>
      </c>
      <c r="E23" s="173" t="s">
        <v>1</v>
      </c>
      <c r="F23" s="173" t="s">
        <v>1</v>
      </c>
      <c r="G23" s="173" t="s">
        <v>1</v>
      </c>
      <c r="H23" s="173" t="s">
        <v>1</v>
      </c>
      <c r="I23" s="173" t="s">
        <v>1</v>
      </c>
      <c r="J23" s="173" t="s">
        <v>1</v>
      </c>
      <c r="K23" s="173" t="s">
        <v>1</v>
      </c>
      <c r="L23" s="173" t="s">
        <v>1</v>
      </c>
      <c r="M23" s="173" t="s">
        <v>1</v>
      </c>
      <c r="N23" s="173" t="s">
        <v>1</v>
      </c>
      <c r="O23" s="173" t="s">
        <v>1</v>
      </c>
      <c r="P23" s="173" t="s">
        <v>1</v>
      </c>
      <c r="Q23" s="173" t="s">
        <v>1</v>
      </c>
      <c r="R23" s="268"/>
      <c r="S23" s="182" t="s">
        <v>140</v>
      </c>
      <c r="T23" s="185" t="s">
        <v>141</v>
      </c>
      <c r="U23" s="185" t="s">
        <v>37</v>
      </c>
      <c r="V23" s="186" t="s">
        <v>139</v>
      </c>
      <c r="W23" s="195"/>
    </row>
    <row r="24" spans="1:23" x14ac:dyDescent="0.3">
      <c r="A24" s="265">
        <v>0</v>
      </c>
      <c r="B24" s="336">
        <v>0.1988</v>
      </c>
      <c r="C24" s="336">
        <v>0.26629999999999998</v>
      </c>
      <c r="D24" s="336">
        <v>0.25790000000000002</v>
      </c>
      <c r="E24" s="336">
        <v>0.42099999999999999</v>
      </c>
      <c r="F24" s="336">
        <v>0.19070000000000001</v>
      </c>
      <c r="G24" s="336">
        <v>0.19900000000000001</v>
      </c>
      <c r="H24" s="336">
        <v>0.217</v>
      </c>
      <c r="I24" s="336">
        <v>0.39760000000000001</v>
      </c>
      <c r="J24" s="336">
        <v>0.40550000000000003</v>
      </c>
      <c r="K24" s="336">
        <v>0.43690000000000001</v>
      </c>
      <c r="L24" s="336">
        <v>0.4244</v>
      </c>
      <c r="M24" s="336">
        <v>0.2198</v>
      </c>
      <c r="N24" s="336">
        <v>0.32190000000000002</v>
      </c>
      <c r="O24" s="336">
        <v>0.30099999999999999</v>
      </c>
      <c r="P24" s="336">
        <v>0.17069999999999999</v>
      </c>
      <c r="Q24" s="336">
        <v>0.3352</v>
      </c>
      <c r="R24" s="304"/>
      <c r="S24" s="247">
        <f>AVERAGE(B24:R24)</f>
        <v>0.29773125</v>
      </c>
      <c r="T24" s="318">
        <f>_xlfn.STDEV.S(B24:R24)</f>
        <v>9.5389669033566299E-2</v>
      </c>
      <c r="U24" s="189">
        <f>T24/SQRT(V24)</f>
        <v>2.3847417258391575E-2</v>
      </c>
      <c r="V24" s="321">
        <f>COUNT(B24:R24)</f>
        <v>16</v>
      </c>
      <c r="W24" s="196"/>
    </row>
    <row r="25" spans="1:23" x14ac:dyDescent="0.3">
      <c r="A25" s="265">
        <v>1</v>
      </c>
      <c r="B25" s="336">
        <v>0.22639999999999999</v>
      </c>
      <c r="C25" s="336">
        <v>0.17119999999999999</v>
      </c>
      <c r="D25" s="336">
        <v>0.22900000000000001</v>
      </c>
      <c r="E25" s="336">
        <v>0.4103</v>
      </c>
      <c r="F25" s="336">
        <v>0.1348</v>
      </c>
      <c r="G25" s="336">
        <v>0.16300000000000001</v>
      </c>
      <c r="H25" s="336">
        <v>5.5100000000000003E-2</v>
      </c>
      <c r="I25" s="336"/>
      <c r="J25" s="336"/>
      <c r="K25" s="336"/>
      <c r="L25" s="336"/>
      <c r="M25" s="336"/>
      <c r="N25" s="336"/>
      <c r="O25" s="336"/>
      <c r="P25" s="336"/>
      <c r="Q25" s="336"/>
      <c r="R25" s="304"/>
      <c r="S25" s="247">
        <f t="shared" ref="S25:S27" si="8">AVERAGE(B25:R25)</f>
        <v>0.19854285714285713</v>
      </c>
      <c r="T25" s="318">
        <f t="shared" ref="T25:T27" si="9">_xlfn.STDEV.S(B25:R25)</f>
        <v>0.11044959419184332</v>
      </c>
      <c r="U25" s="189">
        <f t="shared" ref="U25:U27" si="10">T25/SQRT(V25)</f>
        <v>4.1746022662803063E-2</v>
      </c>
      <c r="V25" s="321">
        <f t="shared" ref="V25:V27" si="11">COUNT(B25:R25)</f>
        <v>7</v>
      </c>
      <c r="W25" s="196"/>
    </row>
    <row r="26" spans="1:23" x14ac:dyDescent="0.3">
      <c r="A26" s="265">
        <v>2</v>
      </c>
      <c r="B26" s="336">
        <v>0.5484</v>
      </c>
      <c r="C26" s="336">
        <v>0.58650000000000002</v>
      </c>
      <c r="D26" s="336">
        <v>0.29930000000000001</v>
      </c>
      <c r="E26" s="336">
        <v>0.65439999999999998</v>
      </c>
      <c r="F26" s="336">
        <v>0.27</v>
      </c>
      <c r="G26" s="336">
        <v>0.1205</v>
      </c>
      <c r="H26" s="336">
        <v>0.54910000000000003</v>
      </c>
      <c r="I26" s="336"/>
      <c r="J26" s="336"/>
      <c r="K26" s="336"/>
      <c r="L26" s="336"/>
      <c r="M26" s="336"/>
      <c r="N26" s="336"/>
      <c r="O26" s="336"/>
      <c r="P26" s="336"/>
      <c r="Q26" s="336"/>
      <c r="R26" s="304"/>
      <c r="S26" s="247">
        <f t="shared" si="8"/>
        <v>0.43259999999999998</v>
      </c>
      <c r="T26" s="318">
        <f t="shared" si="9"/>
        <v>0.20061422349042621</v>
      </c>
      <c r="U26" s="189">
        <f t="shared" si="10"/>
        <v>7.5825049259714269E-2</v>
      </c>
      <c r="V26" s="321">
        <f t="shared" si="11"/>
        <v>7</v>
      </c>
      <c r="W26" s="196"/>
    </row>
    <row r="27" spans="1:23" x14ac:dyDescent="0.3">
      <c r="A27" s="307">
        <v>7</v>
      </c>
      <c r="B27" s="337">
        <v>0.31850000000000001</v>
      </c>
      <c r="C27" s="337">
        <v>0.309</v>
      </c>
      <c r="D27" s="337">
        <v>0.33400000000000002</v>
      </c>
      <c r="E27" s="337">
        <v>0.49509999999999998</v>
      </c>
      <c r="F27" s="337">
        <v>0.16420000000000001</v>
      </c>
      <c r="G27" s="337">
        <v>0.4733</v>
      </c>
      <c r="H27" s="337">
        <v>8.9200000000000002E-2</v>
      </c>
      <c r="I27" s="337">
        <v>0.33529999999999999</v>
      </c>
      <c r="J27" s="337"/>
      <c r="K27" s="337"/>
      <c r="L27" s="337"/>
      <c r="M27" s="337"/>
      <c r="N27" s="337"/>
      <c r="O27" s="337"/>
      <c r="P27" s="337"/>
      <c r="Q27" s="337"/>
      <c r="R27" s="338"/>
      <c r="S27" s="322">
        <f t="shared" si="8"/>
        <v>0.31482500000000002</v>
      </c>
      <c r="T27" s="328">
        <f t="shared" si="9"/>
        <v>0.13734330032024542</v>
      </c>
      <c r="U27" s="193">
        <f t="shared" si="10"/>
        <v>4.8558189503493027E-2</v>
      </c>
      <c r="V27" s="325">
        <f t="shared" si="11"/>
        <v>8</v>
      </c>
      <c r="W27" s="197"/>
    </row>
    <row r="28" spans="1:23" x14ac:dyDescent="0.3">
      <c r="B28" s="6"/>
      <c r="C28" s="6"/>
      <c r="E28" s="7"/>
      <c r="F28" s="7"/>
      <c r="H28" s="7"/>
      <c r="I28" s="7"/>
      <c r="K28" s="2"/>
      <c r="L28" s="2"/>
      <c r="O28" s="2"/>
    </row>
    <row r="29" spans="1:23" x14ac:dyDescent="0.3">
      <c r="B29" s="6"/>
      <c r="C29" s="6"/>
      <c r="E29" s="7"/>
      <c r="F29" s="7"/>
      <c r="H29" s="7"/>
      <c r="I29" s="7"/>
      <c r="K29" s="2"/>
      <c r="L29" s="2"/>
      <c r="O29" s="2"/>
    </row>
    <row r="30" spans="1:23" ht="15.6" x14ac:dyDescent="0.3">
      <c r="A30" s="172" t="s">
        <v>17</v>
      </c>
      <c r="B30" s="360" t="s">
        <v>158</v>
      </c>
      <c r="C30" s="360" t="s">
        <v>158</v>
      </c>
      <c r="D30" s="360" t="s">
        <v>158</v>
      </c>
      <c r="E30" s="360" t="s">
        <v>158</v>
      </c>
      <c r="F30" s="360" t="s">
        <v>158</v>
      </c>
      <c r="G30" s="360" t="s">
        <v>158</v>
      </c>
      <c r="H30" s="360" t="s">
        <v>158</v>
      </c>
      <c r="I30" s="360" t="s">
        <v>158</v>
      </c>
      <c r="J30" s="360" t="s">
        <v>158</v>
      </c>
      <c r="K30" s="360" t="s">
        <v>158</v>
      </c>
      <c r="L30" s="360" t="s">
        <v>158</v>
      </c>
      <c r="M30" s="360" t="s">
        <v>158</v>
      </c>
      <c r="N30" s="360" t="s">
        <v>158</v>
      </c>
      <c r="O30" s="360" t="s">
        <v>158</v>
      </c>
      <c r="P30" s="360" t="s">
        <v>158</v>
      </c>
      <c r="Q30" s="360" t="s">
        <v>158</v>
      </c>
      <c r="R30" s="289" t="s">
        <v>158</v>
      </c>
      <c r="S30" s="182" t="s">
        <v>140</v>
      </c>
      <c r="T30" s="185" t="s">
        <v>141</v>
      </c>
      <c r="U30" s="185" t="s">
        <v>37</v>
      </c>
      <c r="V30" s="186" t="s">
        <v>139</v>
      </c>
      <c r="W30" s="195"/>
    </row>
    <row r="31" spans="1:23" x14ac:dyDescent="0.3">
      <c r="A31" s="265">
        <v>0</v>
      </c>
      <c r="B31" s="336">
        <v>0.30630000000000002</v>
      </c>
      <c r="C31" s="336">
        <v>0.28620000000000001</v>
      </c>
      <c r="D31" s="336">
        <v>0.33910000000000001</v>
      </c>
      <c r="E31" s="336">
        <v>0.30890000000000001</v>
      </c>
      <c r="F31" s="336">
        <v>0.3417</v>
      </c>
      <c r="G31" s="336">
        <v>0.18260000000000001</v>
      </c>
      <c r="H31" s="336">
        <v>0.20530000000000001</v>
      </c>
      <c r="I31" s="336">
        <v>0.16719999999999999</v>
      </c>
      <c r="J31" s="336">
        <v>0.58189999999999997</v>
      </c>
      <c r="K31" s="336">
        <v>0.74780000000000002</v>
      </c>
      <c r="L31" s="336">
        <v>0.5877</v>
      </c>
      <c r="M31" s="336">
        <v>0.3644</v>
      </c>
      <c r="N31" s="336">
        <v>0.38109999999999999</v>
      </c>
      <c r="O31" s="336">
        <v>0.1181</v>
      </c>
      <c r="P31" s="336">
        <v>0.42420000000000002</v>
      </c>
      <c r="Q31" s="336">
        <v>0.25259999999999999</v>
      </c>
      <c r="R31" s="218">
        <v>0.4521</v>
      </c>
      <c r="S31" s="247">
        <f>AVERAGE(B31:R31)</f>
        <v>0.35571764705882347</v>
      </c>
      <c r="T31" s="318">
        <f>_xlfn.STDEV.S(B31:R31)</f>
        <v>0.1655616774622608</v>
      </c>
      <c r="U31" s="189">
        <f>T31/SQRT(V31)</f>
        <v>4.0154604925373184E-2</v>
      </c>
      <c r="V31" s="321">
        <f>COUNT(B31:R31)</f>
        <v>17</v>
      </c>
      <c r="W31" s="196"/>
    </row>
    <row r="32" spans="1:23" x14ac:dyDescent="0.3">
      <c r="A32" s="265">
        <v>1</v>
      </c>
      <c r="B32" s="336">
        <v>0.25040000000000001</v>
      </c>
      <c r="C32" s="336">
        <v>7.2900000000000006E-2</v>
      </c>
      <c r="D32" s="336">
        <v>0.19209999999999999</v>
      </c>
      <c r="E32" s="336">
        <v>0.15840000000000001</v>
      </c>
      <c r="F32" s="336">
        <v>0.31280000000000002</v>
      </c>
      <c r="G32" s="336">
        <v>7.9500000000000001E-2</v>
      </c>
      <c r="H32" s="336">
        <v>0.15859999999999999</v>
      </c>
      <c r="I32" s="336">
        <v>0.33400000000000002</v>
      </c>
      <c r="J32" s="336">
        <v>0.34279999999999999</v>
      </c>
      <c r="K32" s="336">
        <v>0.29670000000000002</v>
      </c>
      <c r="L32" s="336">
        <v>7.0400000000000004E-2</v>
      </c>
      <c r="M32" s="336">
        <v>7.22E-2</v>
      </c>
      <c r="N32" s="336">
        <v>0.23469999999999999</v>
      </c>
      <c r="O32" s="336"/>
      <c r="P32" s="336"/>
      <c r="Q32" s="336"/>
      <c r="R32" s="218"/>
      <c r="S32" s="247">
        <f t="shared" ref="S32:S34" si="12">AVERAGE(B32:R32)</f>
        <v>0.19811538461538464</v>
      </c>
      <c r="T32" s="318">
        <f t="shared" ref="T32:T34" si="13">_xlfn.STDEV.S(B32:R32)</f>
        <v>0.10465468492582196</v>
      </c>
      <c r="U32" s="189">
        <f t="shared" ref="U32:U34" si="14">T32/SQRT(V32)</f>
        <v>2.9025987132121487E-2</v>
      </c>
      <c r="V32" s="321">
        <f t="shared" ref="V32:V34" si="15">COUNT(B32:R32)</f>
        <v>13</v>
      </c>
      <c r="W32" s="196"/>
    </row>
    <row r="33" spans="1:23" x14ac:dyDescent="0.3">
      <c r="A33" s="265">
        <v>2</v>
      </c>
      <c r="B33" s="336">
        <v>0.18540000000000001</v>
      </c>
      <c r="C33" s="336">
        <v>0.12620000000000001</v>
      </c>
      <c r="D33" s="336">
        <v>0.25380000000000003</v>
      </c>
      <c r="E33" s="336">
        <v>0.1762</v>
      </c>
      <c r="F33" s="336">
        <v>0.51849999999999996</v>
      </c>
      <c r="G33" s="336">
        <v>0.19309999999999999</v>
      </c>
      <c r="H33" s="336"/>
      <c r="I33" s="336"/>
      <c r="J33" s="336"/>
      <c r="K33" s="336"/>
      <c r="L33" s="336"/>
      <c r="M33" s="336"/>
      <c r="N33" s="336"/>
      <c r="O33" s="336"/>
      <c r="P33" s="336"/>
      <c r="Q33" s="336"/>
      <c r="R33" s="218"/>
      <c r="S33" s="247">
        <f t="shared" si="12"/>
        <v>0.2422</v>
      </c>
      <c r="T33" s="318">
        <f t="shared" si="13"/>
        <v>0.1413685254927701</v>
      </c>
      <c r="U33" s="189">
        <f t="shared" si="14"/>
        <v>5.7713458857820435E-2</v>
      </c>
      <c r="V33" s="321">
        <f t="shared" si="15"/>
        <v>6</v>
      </c>
      <c r="W33" s="196"/>
    </row>
    <row r="34" spans="1:23" x14ac:dyDescent="0.3">
      <c r="A34" s="307">
        <v>7</v>
      </c>
      <c r="B34" s="337">
        <v>6.6400000000000001E-2</v>
      </c>
      <c r="C34" s="337">
        <v>4.4499999999999998E-2</v>
      </c>
      <c r="D34" s="337">
        <v>4.1500000000000002E-2</v>
      </c>
      <c r="E34" s="337">
        <v>2.1600000000000001E-2</v>
      </c>
      <c r="F34" s="337">
        <v>6.93E-2</v>
      </c>
      <c r="G34" s="337">
        <v>3.6299999999999999E-2</v>
      </c>
      <c r="H34" s="337">
        <v>5.9900000000000002E-2</v>
      </c>
      <c r="I34" s="337"/>
      <c r="J34" s="337"/>
      <c r="K34" s="337"/>
      <c r="L34" s="337"/>
      <c r="M34" s="337"/>
      <c r="N34" s="337"/>
      <c r="O34" s="337"/>
      <c r="P34" s="337"/>
      <c r="Q34" s="337"/>
      <c r="R34" s="308"/>
      <c r="S34" s="322">
        <f t="shared" si="12"/>
        <v>4.8500000000000001E-2</v>
      </c>
      <c r="T34" s="328">
        <f t="shared" si="13"/>
        <v>1.7418668146560425E-2</v>
      </c>
      <c r="U34" s="193">
        <f t="shared" si="14"/>
        <v>6.5836377265373232E-3</v>
      </c>
      <c r="V34" s="325">
        <f t="shared" si="15"/>
        <v>7</v>
      </c>
      <c r="W34" s="197"/>
    </row>
    <row r="35" spans="1:23" x14ac:dyDescent="0.3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P35" s="2"/>
    </row>
    <row r="36" spans="1:23" x14ac:dyDescent="0.3">
      <c r="O36" s="2"/>
      <c r="P36" s="2"/>
    </row>
    <row r="37" spans="1:23" x14ac:dyDescent="0.3">
      <c r="S37" s="15"/>
    </row>
    <row r="38" spans="1:23" x14ac:dyDescent="0.3">
      <c r="A38" s="2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  <c r="Q38" s="2"/>
      <c r="S38" s="15"/>
    </row>
    <row r="39" spans="1:23" x14ac:dyDescent="0.3">
      <c r="A39" s="2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  <c r="Q39" s="2"/>
    </row>
    <row r="40" spans="1:23" x14ac:dyDescent="0.3">
      <c r="A40" s="2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  <c r="Q40" s="2"/>
    </row>
    <row r="41" spans="1:23" x14ac:dyDescent="0.3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  <c r="Q41" s="2"/>
    </row>
    <row r="42" spans="1:23" x14ac:dyDescent="0.3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  <c r="Q42" s="2"/>
    </row>
    <row r="43" spans="1:23" x14ac:dyDescent="0.3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  <c r="Q43" s="2"/>
    </row>
    <row r="44" spans="1:23" x14ac:dyDescent="0.3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  <c r="Q44" s="2"/>
      <c r="R44" s="2"/>
    </row>
    <row r="45" spans="1:23" x14ac:dyDescent="0.3">
      <c r="A45" s="2"/>
      <c r="J45" s="2"/>
      <c r="K45" s="2"/>
      <c r="L45" s="2"/>
      <c r="M45" s="2"/>
      <c r="N45" s="2"/>
      <c r="O45" s="2"/>
      <c r="P45" s="2"/>
      <c r="Q45" s="2"/>
      <c r="R45" s="2"/>
    </row>
    <row r="46" spans="1:23" x14ac:dyDescent="0.3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  <c r="Q46" s="2"/>
      <c r="R46" s="2"/>
    </row>
    <row r="47" spans="1:23" x14ac:dyDescent="0.3">
      <c r="I47" s="2"/>
      <c r="J47" s="2"/>
      <c r="K47" s="2"/>
      <c r="L47" s="2"/>
      <c r="M47" s="2"/>
      <c r="N47" s="2"/>
      <c r="O47" s="2"/>
      <c r="P47" s="2"/>
      <c r="Q47" s="2"/>
      <c r="R47" s="2"/>
    </row>
    <row r="48" spans="1:23" x14ac:dyDescent="0.3"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2"/>
      <c r="O48" s="2"/>
      <c r="P48" s="2"/>
      <c r="Q48" s="2"/>
      <c r="R48" s="2"/>
    </row>
    <row r="49" spans="2:18" x14ac:dyDescent="0.3"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2"/>
      <c r="O49" s="2"/>
      <c r="P49" s="2"/>
      <c r="Q49" s="2"/>
      <c r="R49" s="2"/>
    </row>
    <row r="50" spans="2:18" x14ac:dyDescent="0.3"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2"/>
      <c r="O50" s="2"/>
      <c r="P50" s="2"/>
      <c r="Q50" s="2"/>
      <c r="R50" s="2"/>
    </row>
    <row r="51" spans="2:18" x14ac:dyDescent="0.3">
      <c r="B51" s="2"/>
      <c r="C51" s="2"/>
      <c r="D51" s="2"/>
      <c r="E51" s="2"/>
      <c r="F51" s="2"/>
      <c r="G51" s="2"/>
      <c r="H51" s="2"/>
      <c r="I51" s="2"/>
      <c r="J51" s="2"/>
      <c r="K51" s="2"/>
      <c r="L51" s="2"/>
      <c r="M51" s="2"/>
      <c r="N51" s="2"/>
      <c r="O51" s="2"/>
      <c r="P51" s="2"/>
      <c r="Q51" s="2"/>
      <c r="R51" s="2"/>
    </row>
  </sheetData>
  <pageMargins left="0.7" right="0.7" top="0.78740157499999996" bottom="0.78740157499999996" header="0.3" footer="0.3"/>
  <pageSetup paperSize="9" orientation="portrait" verticalDpi="0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T53"/>
  <sheetViews>
    <sheetView workbookViewId="0">
      <selection activeCell="B31" sqref="B31"/>
    </sheetView>
  </sheetViews>
  <sheetFormatPr baseColWidth="10" defaultRowHeight="14.4" x14ac:dyDescent="0.3"/>
  <cols>
    <col min="1" max="1" width="17" customWidth="1"/>
    <col min="4" max="4" width="4.44140625" customWidth="1"/>
    <col min="6" max="7" width="11.5546875" customWidth="1"/>
    <col min="8" max="8" width="17" customWidth="1"/>
    <col min="11" max="11" width="4.44140625" customWidth="1"/>
    <col min="13" max="13" width="11.5546875" customWidth="1"/>
    <col min="15" max="15" width="8" customWidth="1"/>
    <col min="17" max="17" width="14.77734375" customWidth="1"/>
    <col min="18" max="18" width="11.5546875" style="146"/>
  </cols>
  <sheetData>
    <row r="1" spans="1:19" s="234" customFormat="1" x14ac:dyDescent="0.3">
      <c r="A1" s="234" t="s">
        <v>204</v>
      </c>
      <c r="B1" s="233" t="s">
        <v>136</v>
      </c>
      <c r="C1" s="233"/>
      <c r="R1" s="236"/>
    </row>
    <row r="3" spans="1:19" ht="16.2" x14ac:dyDescent="0.3">
      <c r="A3" s="12" t="s">
        <v>144</v>
      </c>
      <c r="B3" s="145"/>
      <c r="C3" s="145"/>
      <c r="I3" s="145" t="s">
        <v>143</v>
      </c>
      <c r="J3" s="145"/>
      <c r="K3" s="145"/>
      <c r="P3" s="2"/>
      <c r="Q3" s="2"/>
      <c r="R3" s="148"/>
    </row>
    <row r="4" spans="1:19" ht="15" thickBot="1" x14ac:dyDescent="0.35">
      <c r="B4" s="14"/>
      <c r="C4" s="14"/>
      <c r="I4" s="14"/>
      <c r="J4" s="14"/>
      <c r="O4" s="2"/>
      <c r="P4" s="2"/>
      <c r="Q4" s="2"/>
      <c r="R4" s="148"/>
    </row>
    <row r="5" spans="1:19" x14ac:dyDescent="0.3">
      <c r="B5" s="16" t="s">
        <v>25</v>
      </c>
      <c r="C5" s="159"/>
      <c r="D5" s="17"/>
      <c r="E5" s="21"/>
      <c r="F5" s="22"/>
      <c r="I5" s="16" t="s">
        <v>26</v>
      </c>
      <c r="J5" s="159"/>
      <c r="K5" s="17"/>
      <c r="L5" s="21"/>
      <c r="M5" s="22"/>
      <c r="P5" s="154" t="s">
        <v>138</v>
      </c>
      <c r="R5" s="150" t="s">
        <v>125</v>
      </c>
      <c r="S5" s="12"/>
    </row>
    <row r="6" spans="1:19" ht="16.8" thickBot="1" x14ac:dyDescent="0.35">
      <c r="B6" s="161" t="s">
        <v>1</v>
      </c>
      <c r="C6" s="162" t="s">
        <v>1</v>
      </c>
      <c r="D6" s="4"/>
      <c r="E6" s="358" t="s">
        <v>176</v>
      </c>
      <c r="F6" s="359" t="s">
        <v>176</v>
      </c>
      <c r="I6" s="161" t="s">
        <v>1</v>
      </c>
      <c r="J6" s="162" t="s">
        <v>1</v>
      </c>
      <c r="K6" s="4"/>
      <c r="L6" s="295" t="s">
        <v>158</v>
      </c>
      <c r="M6" s="289" t="s">
        <v>158</v>
      </c>
      <c r="P6" s="153" t="s">
        <v>137</v>
      </c>
      <c r="R6" s="224" t="s">
        <v>117</v>
      </c>
    </row>
    <row r="7" spans="1:19" ht="28.8" x14ac:dyDescent="0.3">
      <c r="B7" s="219" t="s">
        <v>24</v>
      </c>
      <c r="C7" s="220" t="s">
        <v>23</v>
      </c>
      <c r="D7" s="14"/>
      <c r="E7" s="222" t="s">
        <v>24</v>
      </c>
      <c r="F7" s="223" t="s">
        <v>23</v>
      </c>
      <c r="G7" s="14"/>
      <c r="H7" s="14"/>
      <c r="I7" s="219" t="s">
        <v>24</v>
      </c>
      <c r="J7" s="220" t="s">
        <v>23</v>
      </c>
      <c r="K7" s="14"/>
      <c r="L7" s="219" t="s">
        <v>24</v>
      </c>
      <c r="M7" s="220" t="s">
        <v>23</v>
      </c>
      <c r="R7" s="224"/>
    </row>
    <row r="8" spans="1:19" x14ac:dyDescent="0.3">
      <c r="B8" s="163">
        <v>0.97599999999999998</v>
      </c>
      <c r="C8" s="156">
        <v>1.323</v>
      </c>
      <c r="D8" s="10"/>
      <c r="E8" s="163">
        <v>0.76600000000000001</v>
      </c>
      <c r="F8" s="156">
        <v>1.107</v>
      </c>
      <c r="G8" s="3"/>
      <c r="H8" s="4"/>
      <c r="I8" s="163">
        <v>1.242</v>
      </c>
      <c r="J8" s="156">
        <v>1.36</v>
      </c>
      <c r="K8" s="10"/>
      <c r="L8" s="163">
        <v>0.94</v>
      </c>
      <c r="M8" s="156">
        <v>1.093</v>
      </c>
      <c r="R8" s="148"/>
    </row>
    <row r="9" spans="1:19" x14ac:dyDescent="0.3">
      <c r="A9" s="2"/>
      <c r="B9" s="163">
        <v>1.022</v>
      </c>
      <c r="C9" s="156">
        <v>1.4379999999999999</v>
      </c>
      <c r="D9" s="10"/>
      <c r="E9" s="163">
        <v>0.99099999999999999</v>
      </c>
      <c r="F9" s="156">
        <v>0.60699999999999998</v>
      </c>
      <c r="G9" s="4"/>
      <c r="H9" s="2"/>
      <c r="I9" s="163">
        <v>0.97199999999999998</v>
      </c>
      <c r="J9" s="156">
        <v>1.2090000000000001</v>
      </c>
      <c r="K9" s="10"/>
      <c r="L9" s="163">
        <v>1.2450000000000001</v>
      </c>
      <c r="M9" s="156">
        <v>0.95599999999999996</v>
      </c>
      <c r="N9" s="2"/>
      <c r="O9" s="23" t="s">
        <v>106</v>
      </c>
      <c r="P9" s="65" t="s">
        <v>104</v>
      </c>
      <c r="Q9" s="78" t="s">
        <v>125</v>
      </c>
      <c r="R9" s="148"/>
    </row>
    <row r="10" spans="1:19" x14ac:dyDescent="0.3">
      <c r="A10" s="2"/>
      <c r="B10" s="163">
        <v>0.88200000000000001</v>
      </c>
      <c r="C10" s="156">
        <v>1.6819999999999999</v>
      </c>
      <c r="D10" s="10"/>
      <c r="E10" s="163">
        <v>0.92400000000000004</v>
      </c>
      <c r="F10" s="156">
        <v>1.1679999999999999</v>
      </c>
      <c r="G10" s="2"/>
      <c r="H10" s="2"/>
      <c r="I10" s="163">
        <v>0.83399999999999996</v>
      </c>
      <c r="J10" s="156">
        <v>1.0860000000000001</v>
      </c>
      <c r="K10" s="10"/>
      <c r="L10" s="163">
        <v>0.88600000000000001</v>
      </c>
      <c r="M10" s="156">
        <v>0.98799999999999999</v>
      </c>
      <c r="N10" s="2"/>
      <c r="O10" s="72">
        <v>1</v>
      </c>
      <c r="P10" s="64" t="s">
        <v>107</v>
      </c>
      <c r="Q10" s="73"/>
      <c r="R10" s="148"/>
    </row>
    <row r="11" spans="1:19" ht="15" thickBot="1" x14ac:dyDescent="0.35">
      <c r="A11" s="2"/>
      <c r="B11" s="163">
        <v>1.238</v>
      </c>
      <c r="C11" s="156">
        <v>1.3560000000000001</v>
      </c>
      <c r="D11" s="10"/>
      <c r="E11" s="163">
        <v>0.70899999999999996</v>
      </c>
      <c r="F11" s="156">
        <v>1.123</v>
      </c>
      <c r="G11" s="2"/>
      <c r="H11" s="2"/>
      <c r="I11" s="163">
        <v>1.0109999999999999</v>
      </c>
      <c r="J11" s="156">
        <v>1.103</v>
      </c>
      <c r="K11" s="10"/>
      <c r="L11" s="163">
        <v>0.86799999999999999</v>
      </c>
      <c r="M11" s="156">
        <v>0.95199999999999996</v>
      </c>
      <c r="N11" s="2"/>
      <c r="O11" s="72">
        <v>2</v>
      </c>
      <c r="P11" s="64" t="s">
        <v>107</v>
      </c>
      <c r="R11" s="148"/>
    </row>
    <row r="12" spans="1:19" x14ac:dyDescent="0.3">
      <c r="A12" s="2"/>
      <c r="B12" s="163">
        <v>0.84399999999999997</v>
      </c>
      <c r="C12" s="156">
        <v>0.93600000000000005</v>
      </c>
      <c r="D12" s="10"/>
      <c r="E12" s="163">
        <v>0.623</v>
      </c>
      <c r="F12" s="156">
        <v>1.087</v>
      </c>
      <c r="G12" s="2"/>
      <c r="H12" s="2"/>
      <c r="I12" s="163">
        <v>1.111</v>
      </c>
      <c r="J12" s="156">
        <v>1.05</v>
      </c>
      <c r="K12" s="10"/>
      <c r="L12" s="163">
        <v>0.90700000000000003</v>
      </c>
      <c r="M12" s="156">
        <v>0.91700000000000004</v>
      </c>
      <c r="N12" s="2"/>
      <c r="O12" s="72">
        <v>3</v>
      </c>
      <c r="P12" s="114" t="s">
        <v>112</v>
      </c>
      <c r="Q12" s="115" t="s">
        <v>24</v>
      </c>
      <c r="R12" s="148"/>
    </row>
    <row r="13" spans="1:19" x14ac:dyDescent="0.3">
      <c r="B13" s="163">
        <v>0.79800000000000004</v>
      </c>
      <c r="C13" s="156"/>
      <c r="D13" s="10"/>
      <c r="E13" s="163">
        <v>0.438</v>
      </c>
      <c r="F13" s="156">
        <v>1.028</v>
      </c>
      <c r="G13" s="2"/>
      <c r="H13" s="7"/>
      <c r="I13" s="163">
        <v>0.94899999999999995</v>
      </c>
      <c r="J13" s="156">
        <v>1.264</v>
      </c>
      <c r="K13" s="10"/>
      <c r="L13" s="163">
        <v>0.93700000000000006</v>
      </c>
      <c r="M13" s="156">
        <v>1.079</v>
      </c>
      <c r="N13" s="2"/>
      <c r="O13" s="72">
        <v>4</v>
      </c>
      <c r="P13" s="116" t="s">
        <v>112</v>
      </c>
      <c r="Q13" s="112" t="s">
        <v>24</v>
      </c>
      <c r="R13" s="148"/>
    </row>
    <row r="14" spans="1:19" x14ac:dyDescent="0.3">
      <c r="B14" s="163">
        <v>0.75</v>
      </c>
      <c r="C14" s="156"/>
      <c r="D14" s="10"/>
      <c r="E14" s="163">
        <v>0.56000000000000005</v>
      </c>
      <c r="F14" s="156">
        <v>1.214</v>
      </c>
      <c r="G14" s="7"/>
      <c r="H14" s="7"/>
      <c r="I14" s="163">
        <v>1.048</v>
      </c>
      <c r="J14" s="156">
        <v>1.2549999999999999</v>
      </c>
      <c r="K14" s="10"/>
      <c r="L14" s="163">
        <v>0.879</v>
      </c>
      <c r="M14" s="156">
        <v>1.175</v>
      </c>
      <c r="N14" s="2"/>
      <c r="O14" s="72">
        <v>5</v>
      </c>
      <c r="P14" s="116" t="s">
        <v>112</v>
      </c>
      <c r="Q14" s="113" t="s">
        <v>23</v>
      </c>
      <c r="R14" s="225" t="s">
        <v>118</v>
      </c>
      <c r="S14" s="14"/>
    </row>
    <row r="15" spans="1:19" x14ac:dyDescent="0.3">
      <c r="B15" s="163">
        <v>1.2250000000000001</v>
      </c>
      <c r="C15" s="156"/>
      <c r="D15" s="10"/>
      <c r="E15" s="163">
        <v>0.60599999999999998</v>
      </c>
      <c r="F15" s="156">
        <v>0.93799999999999994</v>
      </c>
      <c r="G15" s="7"/>
      <c r="H15" s="4"/>
      <c r="I15" s="163">
        <v>0.92100000000000004</v>
      </c>
      <c r="J15" s="156"/>
      <c r="K15" s="10"/>
      <c r="L15" s="163">
        <v>1.2609999999999999</v>
      </c>
      <c r="M15" s="156">
        <v>1.0209999999999999</v>
      </c>
      <c r="N15" s="2"/>
      <c r="O15" s="72">
        <v>6</v>
      </c>
      <c r="P15" s="116" t="s">
        <v>112</v>
      </c>
      <c r="Q15" s="113" t="s">
        <v>23</v>
      </c>
      <c r="R15" s="148"/>
    </row>
    <row r="16" spans="1:19" x14ac:dyDescent="0.3">
      <c r="A16" s="2"/>
      <c r="B16" s="163">
        <v>1.365</v>
      </c>
      <c r="C16" s="156"/>
      <c r="D16" s="10"/>
      <c r="E16" s="163">
        <v>1.119</v>
      </c>
      <c r="F16" s="156">
        <v>0.81200000000000006</v>
      </c>
      <c r="G16" s="4"/>
      <c r="H16" s="2"/>
      <c r="I16" s="163">
        <v>0.91200000000000003</v>
      </c>
      <c r="J16" s="156"/>
      <c r="K16" s="10"/>
      <c r="L16" s="163">
        <v>0.74099999999999999</v>
      </c>
      <c r="M16" s="156">
        <v>0.94199999999999995</v>
      </c>
      <c r="N16" s="4"/>
      <c r="O16" s="72">
        <v>7</v>
      </c>
      <c r="P16" s="117" t="s">
        <v>111</v>
      </c>
      <c r="Q16" s="113" t="s">
        <v>24</v>
      </c>
      <c r="R16" s="148"/>
    </row>
    <row r="17" spans="1:20" x14ac:dyDescent="0.3">
      <c r="A17" s="2"/>
      <c r="B17" s="163">
        <v>0.9</v>
      </c>
      <c r="C17" s="156"/>
      <c r="D17" s="10"/>
      <c r="E17" s="163">
        <v>1.0980000000000001</v>
      </c>
      <c r="F17" s="156">
        <v>0.68100000000000005</v>
      </c>
      <c r="G17" s="2"/>
      <c r="H17" s="2"/>
      <c r="I17" s="163"/>
      <c r="J17" s="156"/>
      <c r="K17" s="10"/>
      <c r="L17" s="163">
        <v>0.65700000000000003</v>
      </c>
      <c r="M17" s="156">
        <v>0.92600000000000005</v>
      </c>
      <c r="N17" s="2"/>
      <c r="O17" s="72">
        <v>8</v>
      </c>
      <c r="P17" s="117" t="s">
        <v>111</v>
      </c>
      <c r="Q17" s="113" t="s">
        <v>24</v>
      </c>
      <c r="R17" s="148"/>
    </row>
    <row r="18" spans="1:20" x14ac:dyDescent="0.3">
      <c r="A18" s="2"/>
      <c r="B18" s="163"/>
      <c r="C18" s="156"/>
      <c r="D18" s="6"/>
      <c r="E18" s="163">
        <v>1.109</v>
      </c>
      <c r="F18" s="156"/>
      <c r="G18" s="2"/>
      <c r="I18" s="207"/>
      <c r="J18" s="171"/>
      <c r="L18" s="207"/>
      <c r="M18" s="156">
        <v>1.0269999999999999</v>
      </c>
      <c r="N18" s="2"/>
      <c r="O18" s="72">
        <v>9</v>
      </c>
      <c r="P18" s="117" t="s">
        <v>111</v>
      </c>
      <c r="Q18" s="113" t="s">
        <v>23</v>
      </c>
      <c r="R18" s="148"/>
    </row>
    <row r="19" spans="1:20" ht="15" thickBot="1" x14ac:dyDescent="0.35">
      <c r="A19" s="182" t="s">
        <v>140</v>
      </c>
      <c r="B19" s="201">
        <v>1</v>
      </c>
      <c r="C19" s="202">
        <v>1.347</v>
      </c>
      <c r="D19" s="203"/>
      <c r="E19" s="201">
        <v>0.81299999999999994</v>
      </c>
      <c r="F19" s="202">
        <v>0.97650000000000003</v>
      </c>
      <c r="G19" s="2"/>
      <c r="H19" s="182" t="s">
        <v>140</v>
      </c>
      <c r="I19" s="201">
        <v>1</v>
      </c>
      <c r="J19" s="202">
        <v>1.19</v>
      </c>
      <c r="K19" s="203"/>
      <c r="L19" s="201">
        <v>0.93210000000000004</v>
      </c>
      <c r="M19" s="202">
        <v>1.0069999999999999</v>
      </c>
      <c r="N19" s="2"/>
      <c r="O19" s="72">
        <v>10</v>
      </c>
      <c r="P19" s="118" t="s">
        <v>111</v>
      </c>
      <c r="Q19" s="123" t="s">
        <v>23</v>
      </c>
      <c r="R19" s="148"/>
    </row>
    <row r="20" spans="1:20" x14ac:dyDescent="0.3">
      <c r="A20" s="183" t="s">
        <v>141</v>
      </c>
      <c r="B20" s="180">
        <v>0.20899999999999999</v>
      </c>
      <c r="C20" s="200">
        <v>0.26929999999999998</v>
      </c>
      <c r="D20" s="199"/>
      <c r="E20" s="180">
        <v>0.24560000000000001</v>
      </c>
      <c r="F20" s="200">
        <v>0.21049999999999999</v>
      </c>
      <c r="G20" s="2"/>
      <c r="H20" s="183" t="s">
        <v>141</v>
      </c>
      <c r="I20" s="180">
        <v>0.1216</v>
      </c>
      <c r="J20" s="200">
        <v>0.1132</v>
      </c>
      <c r="K20" s="199"/>
      <c r="L20" s="180">
        <v>0.19089999999999999</v>
      </c>
      <c r="M20" s="200">
        <v>8.1409999999999996E-2</v>
      </c>
      <c r="N20" s="2"/>
      <c r="O20" s="72">
        <v>11</v>
      </c>
      <c r="P20" s="120" t="s">
        <v>107</v>
      </c>
    </row>
    <row r="21" spans="1:20" x14ac:dyDescent="0.3">
      <c r="A21" s="183" t="s">
        <v>37</v>
      </c>
      <c r="B21" s="180">
        <v>6.6089999999999996E-2</v>
      </c>
      <c r="C21" s="200">
        <v>0.12039999999999999</v>
      </c>
      <c r="D21" s="199"/>
      <c r="E21" s="180">
        <v>7.4039999999999995E-2</v>
      </c>
      <c r="F21" s="200">
        <v>6.6570000000000004E-2</v>
      </c>
      <c r="G21" s="2"/>
      <c r="H21" s="183" t="s">
        <v>37</v>
      </c>
      <c r="I21" s="180">
        <v>4.052E-2</v>
      </c>
      <c r="J21" s="200">
        <v>4.2799999999999998E-2</v>
      </c>
      <c r="K21" s="199"/>
      <c r="L21" s="180">
        <v>6.037E-2</v>
      </c>
      <c r="M21" s="200">
        <v>2.4549999999999999E-2</v>
      </c>
      <c r="N21" s="2"/>
      <c r="O21" s="72">
        <v>12</v>
      </c>
      <c r="P21" s="76" t="s">
        <v>112</v>
      </c>
      <c r="Q21" s="66" t="s">
        <v>24</v>
      </c>
      <c r="R21" s="148"/>
      <c r="S21" s="2"/>
      <c r="T21" s="2"/>
    </row>
    <row r="22" spans="1:20" x14ac:dyDescent="0.3">
      <c r="A22" s="184" t="s">
        <v>139</v>
      </c>
      <c r="B22" s="212">
        <v>10</v>
      </c>
      <c r="C22" s="214">
        <v>5</v>
      </c>
      <c r="D22" s="206"/>
      <c r="E22" s="212">
        <v>11</v>
      </c>
      <c r="F22" s="214">
        <v>10</v>
      </c>
      <c r="G22" s="2"/>
      <c r="H22" s="184" t="s">
        <v>139</v>
      </c>
      <c r="I22" s="212">
        <v>9</v>
      </c>
      <c r="J22" s="214">
        <v>7</v>
      </c>
      <c r="K22" s="206"/>
      <c r="L22" s="212">
        <v>10</v>
      </c>
      <c r="M22" s="214">
        <v>11</v>
      </c>
      <c r="N22" s="2"/>
      <c r="O22" s="72">
        <v>13</v>
      </c>
      <c r="P22" s="76" t="s">
        <v>112</v>
      </c>
      <c r="Q22" s="66" t="s">
        <v>24</v>
      </c>
    </row>
    <row r="23" spans="1:20" x14ac:dyDescent="0.3">
      <c r="G23" s="2"/>
      <c r="N23" s="2"/>
      <c r="O23" s="72">
        <v>14</v>
      </c>
      <c r="P23" s="76" t="s">
        <v>112</v>
      </c>
      <c r="Q23" s="105" t="s">
        <v>27</v>
      </c>
    </row>
    <row r="24" spans="1:20" x14ac:dyDescent="0.3">
      <c r="H24" s="231" t="s">
        <v>146</v>
      </c>
      <c r="O24" s="72">
        <v>15</v>
      </c>
      <c r="P24" s="76" t="s">
        <v>112</v>
      </c>
      <c r="Q24" s="105" t="s">
        <v>27</v>
      </c>
    </row>
    <row r="25" spans="1:20" x14ac:dyDescent="0.3">
      <c r="H25" s="232" t="s">
        <v>148</v>
      </c>
      <c r="I25" s="2"/>
      <c r="K25" s="2"/>
      <c r="L25" s="2"/>
      <c r="O25" s="72">
        <v>16</v>
      </c>
      <c r="P25" s="75" t="s">
        <v>111</v>
      </c>
      <c r="Q25" s="105" t="s">
        <v>24</v>
      </c>
    </row>
    <row r="26" spans="1:20" x14ac:dyDescent="0.3">
      <c r="A26" s="8"/>
      <c r="H26" s="232" t="s">
        <v>147</v>
      </c>
      <c r="I26" s="2"/>
      <c r="K26" s="2"/>
      <c r="L26" s="2"/>
      <c r="O26" s="72">
        <v>17</v>
      </c>
      <c r="P26" s="75" t="s">
        <v>111</v>
      </c>
      <c r="Q26" s="105" t="s">
        <v>24</v>
      </c>
    </row>
    <row r="27" spans="1:20" x14ac:dyDescent="0.3">
      <c r="A27" s="8"/>
      <c r="B27" s="2"/>
      <c r="C27" s="2"/>
      <c r="E27" s="2"/>
      <c r="F27" s="2"/>
      <c r="H27" s="232" t="s">
        <v>145</v>
      </c>
      <c r="I27" s="2"/>
      <c r="K27" s="2"/>
      <c r="L27" s="2"/>
      <c r="O27" s="72">
        <v>18</v>
      </c>
      <c r="P27" s="75" t="s">
        <v>111</v>
      </c>
      <c r="Q27" s="105" t="s">
        <v>27</v>
      </c>
    </row>
    <row r="28" spans="1:20" x14ac:dyDescent="0.3">
      <c r="A28" s="8"/>
      <c r="B28" s="2"/>
      <c r="C28" s="2"/>
      <c r="E28" s="2"/>
      <c r="F28" s="2"/>
      <c r="G28" s="5"/>
      <c r="H28" s="232"/>
      <c r="I28" s="2"/>
      <c r="K28" s="2"/>
      <c r="L28" s="2"/>
      <c r="M28" s="5"/>
      <c r="O28" s="72">
        <v>19</v>
      </c>
      <c r="P28" s="75" t="s">
        <v>111</v>
      </c>
      <c r="Q28" s="105" t="s">
        <v>27</v>
      </c>
      <c r="R28" s="151"/>
      <c r="S28" s="5"/>
      <c r="T28" s="2"/>
    </row>
    <row r="29" spans="1:20" x14ac:dyDescent="0.3">
      <c r="A29" s="8"/>
      <c r="B29" s="2"/>
      <c r="C29" s="2"/>
      <c r="E29" s="2"/>
      <c r="F29" s="2"/>
      <c r="G29" s="5"/>
      <c r="I29" s="231"/>
      <c r="J29" s="2"/>
      <c r="L29" s="2"/>
      <c r="M29" s="2"/>
      <c r="N29" s="5"/>
      <c r="O29" s="72">
        <v>20</v>
      </c>
      <c r="P29" s="120" t="s">
        <v>107</v>
      </c>
      <c r="Q29" s="66"/>
      <c r="R29" s="151"/>
      <c r="S29" s="5"/>
      <c r="T29" s="2"/>
    </row>
    <row r="30" spans="1:20" x14ac:dyDescent="0.3">
      <c r="A30" s="8"/>
      <c r="B30" s="2"/>
      <c r="C30" s="2"/>
      <c r="E30" s="2"/>
      <c r="F30" s="2"/>
      <c r="G30" s="5"/>
      <c r="I30" s="2"/>
      <c r="J30" s="2"/>
      <c r="L30" s="2"/>
      <c r="M30" s="2"/>
      <c r="N30" s="5"/>
      <c r="O30" s="5"/>
      <c r="P30" s="5"/>
      <c r="Q30" s="5"/>
      <c r="R30" s="151"/>
      <c r="S30" s="5"/>
      <c r="T30" s="2"/>
    </row>
    <row r="31" spans="1:20" x14ac:dyDescent="0.3">
      <c r="A31" s="8"/>
      <c r="B31" s="2"/>
      <c r="C31" s="2"/>
      <c r="E31" s="2"/>
      <c r="F31" s="2"/>
      <c r="H31" s="8"/>
      <c r="I31" s="2"/>
      <c r="J31" s="2"/>
      <c r="L31" s="2"/>
      <c r="M31" s="2"/>
      <c r="N31" s="2"/>
      <c r="O31" s="72"/>
      <c r="P31" s="65"/>
      <c r="Q31" s="78"/>
      <c r="R31" s="176"/>
      <c r="S31" s="2"/>
      <c r="T31" s="2"/>
    </row>
    <row r="32" spans="1:20" x14ac:dyDescent="0.3">
      <c r="A32" s="8"/>
      <c r="B32" s="2"/>
      <c r="C32" s="2"/>
      <c r="E32" s="2"/>
      <c r="F32" s="2"/>
      <c r="G32" s="2"/>
      <c r="H32" s="8"/>
      <c r="N32" s="2"/>
      <c r="O32" s="72"/>
      <c r="P32" s="120"/>
      <c r="Q32" s="73"/>
      <c r="R32" s="176"/>
      <c r="S32" s="2"/>
      <c r="T32" s="2"/>
    </row>
    <row r="33" spans="1:20" x14ac:dyDescent="0.3">
      <c r="A33" s="8"/>
      <c r="B33" s="2"/>
      <c r="C33" s="2"/>
      <c r="E33" s="2"/>
      <c r="F33" s="2"/>
      <c r="G33" s="2"/>
      <c r="H33" s="8"/>
      <c r="N33" s="2"/>
      <c r="O33" s="72"/>
      <c r="P33" s="120"/>
      <c r="Q33" s="74"/>
      <c r="R33" s="176"/>
      <c r="S33" s="2"/>
      <c r="T33" s="2"/>
    </row>
    <row r="34" spans="1:20" x14ac:dyDescent="0.3">
      <c r="A34" s="8"/>
      <c r="G34" s="2"/>
      <c r="H34" s="8"/>
      <c r="N34" s="2"/>
      <c r="O34" s="72"/>
      <c r="P34" s="76"/>
      <c r="Q34" s="66"/>
      <c r="R34" s="176"/>
      <c r="S34" s="2"/>
      <c r="T34" s="2"/>
    </row>
    <row r="35" spans="1:20" x14ac:dyDescent="0.3">
      <c r="A35" s="8"/>
      <c r="G35" s="2"/>
      <c r="H35" s="8"/>
      <c r="I35" s="2"/>
      <c r="J35" s="2"/>
      <c r="L35" s="2"/>
      <c r="M35" s="2"/>
      <c r="N35" s="2"/>
      <c r="O35" s="72"/>
      <c r="P35" s="76"/>
      <c r="Q35" s="66"/>
      <c r="R35" s="176"/>
      <c r="S35" s="2"/>
      <c r="T35" s="2"/>
    </row>
    <row r="36" spans="1:20" x14ac:dyDescent="0.3">
      <c r="A36" s="8"/>
      <c r="H36" s="8"/>
      <c r="I36" s="2"/>
      <c r="J36" s="2"/>
      <c r="L36" s="2"/>
      <c r="M36" s="2"/>
      <c r="O36" s="72"/>
      <c r="P36" s="76"/>
      <c r="Q36" s="105"/>
      <c r="R36" s="147"/>
    </row>
    <row r="37" spans="1:20" x14ac:dyDescent="0.3">
      <c r="A37" s="8"/>
      <c r="B37" s="2"/>
      <c r="C37" s="2"/>
      <c r="E37" s="2"/>
      <c r="F37" s="2"/>
      <c r="H37" s="8"/>
      <c r="I37" s="2"/>
      <c r="J37" s="2"/>
      <c r="L37" s="2"/>
      <c r="M37" s="2"/>
      <c r="O37" s="72"/>
      <c r="P37" s="76"/>
      <c r="Q37" s="105"/>
      <c r="R37" s="147"/>
    </row>
    <row r="38" spans="1:20" x14ac:dyDescent="0.3">
      <c r="A38" s="8"/>
      <c r="B38" s="2"/>
      <c r="C38" s="2"/>
      <c r="E38" s="2"/>
      <c r="F38" s="2"/>
      <c r="O38" s="72"/>
      <c r="P38" s="75"/>
      <c r="Q38" s="105"/>
      <c r="R38" s="147"/>
    </row>
    <row r="39" spans="1:20" x14ac:dyDescent="0.3">
      <c r="A39" s="8"/>
      <c r="B39" s="2"/>
      <c r="C39" s="2"/>
      <c r="E39" s="2"/>
      <c r="F39" s="2"/>
      <c r="O39" s="72"/>
      <c r="P39" s="75"/>
      <c r="Q39" s="105"/>
      <c r="R39" s="147"/>
    </row>
    <row r="40" spans="1:20" x14ac:dyDescent="0.3">
      <c r="O40" s="72"/>
      <c r="P40" s="75"/>
      <c r="Q40" s="105"/>
      <c r="R40" s="147"/>
    </row>
    <row r="41" spans="1:20" x14ac:dyDescent="0.3">
      <c r="O41" s="72"/>
      <c r="P41" s="75"/>
      <c r="Q41" s="105"/>
      <c r="R41" s="147"/>
    </row>
    <row r="42" spans="1:20" x14ac:dyDescent="0.3">
      <c r="O42" s="72"/>
      <c r="P42" s="76"/>
      <c r="Q42" s="66"/>
      <c r="R42" s="147"/>
    </row>
    <row r="43" spans="1:20" x14ac:dyDescent="0.3">
      <c r="O43" s="72"/>
      <c r="P43" s="76"/>
      <c r="Q43" s="66"/>
      <c r="R43" s="147"/>
    </row>
    <row r="44" spans="1:20" x14ac:dyDescent="0.3">
      <c r="O44" s="72"/>
      <c r="P44" s="76"/>
      <c r="Q44" s="105"/>
      <c r="R44" s="147"/>
    </row>
    <row r="45" spans="1:20" x14ac:dyDescent="0.3">
      <c r="O45" s="72"/>
      <c r="P45" s="76"/>
      <c r="Q45" s="105"/>
      <c r="R45" s="147"/>
    </row>
    <row r="46" spans="1:20" x14ac:dyDescent="0.3">
      <c r="O46" s="72"/>
      <c r="P46" s="75"/>
      <c r="Q46" s="105"/>
      <c r="R46" s="147"/>
    </row>
    <row r="47" spans="1:20" x14ac:dyDescent="0.3">
      <c r="O47" s="72"/>
      <c r="P47" s="75"/>
      <c r="Q47" s="105"/>
      <c r="R47" s="147"/>
    </row>
    <row r="48" spans="1:20" x14ac:dyDescent="0.3">
      <c r="O48" s="72"/>
      <c r="P48" s="75"/>
      <c r="Q48" s="105"/>
      <c r="R48" s="147"/>
    </row>
    <row r="49" spans="15:18" x14ac:dyDescent="0.3">
      <c r="O49" s="72"/>
      <c r="P49" s="75"/>
      <c r="Q49" s="105"/>
      <c r="R49" s="147"/>
    </row>
    <row r="50" spans="15:18" x14ac:dyDescent="0.3">
      <c r="O50" s="72"/>
      <c r="P50" s="76"/>
      <c r="Q50" s="66"/>
      <c r="R50" s="147"/>
    </row>
    <row r="51" spans="15:18" x14ac:dyDescent="0.3">
      <c r="O51" s="72"/>
      <c r="P51" s="75"/>
      <c r="Q51" s="66"/>
      <c r="R51" s="147"/>
    </row>
    <row r="52" spans="15:18" x14ac:dyDescent="0.3">
      <c r="O52" s="72"/>
      <c r="P52" s="120"/>
      <c r="Q52" s="110"/>
      <c r="R52" s="147"/>
    </row>
    <row r="53" spans="15:18" x14ac:dyDescent="0.3">
      <c r="O53" s="72"/>
      <c r="P53" s="120"/>
      <c r="Q53" s="110"/>
      <c r="R53" s="147"/>
    </row>
  </sheetData>
  <pageMargins left="0.7" right="0.7" top="0.78740157499999996" bottom="0.78740157499999996" header="0.3" footer="0.3"/>
  <pageSetup paperSize="9" orientation="portrait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A51"/>
  <sheetViews>
    <sheetView workbookViewId="0">
      <selection activeCell="B28" sqref="B28"/>
    </sheetView>
  </sheetViews>
  <sheetFormatPr baseColWidth="10" defaultRowHeight="14.4" x14ac:dyDescent="0.3"/>
  <cols>
    <col min="1" max="1" width="17" customWidth="1"/>
    <col min="4" max="4" width="4.44140625" customWidth="1"/>
    <col min="6" max="6" width="11.5546875" customWidth="1"/>
    <col min="7" max="7" width="5.77734375" customWidth="1"/>
    <col min="8" max="8" width="17" customWidth="1"/>
    <col min="11" max="11" width="4.44140625" customWidth="1"/>
    <col min="13" max="13" width="11.5546875" customWidth="1"/>
    <col min="17" max="17" width="14.109375" customWidth="1"/>
    <col min="26" max="26" width="11.44140625" customWidth="1"/>
  </cols>
  <sheetData>
    <row r="1" spans="1:27" s="234" customFormat="1" x14ac:dyDescent="0.3">
      <c r="A1" s="234" t="s">
        <v>205</v>
      </c>
      <c r="B1" s="233" t="s">
        <v>136</v>
      </c>
    </row>
    <row r="2" spans="1:27" x14ac:dyDescent="0.3">
      <c r="O2" s="2"/>
      <c r="P2" s="2"/>
      <c r="Q2" s="2"/>
      <c r="R2" s="2"/>
      <c r="AA2" s="143"/>
    </row>
    <row r="3" spans="1:27" ht="16.2" x14ac:dyDescent="0.3">
      <c r="A3" s="12" t="s">
        <v>144</v>
      </c>
      <c r="B3" s="145"/>
      <c r="C3" s="145"/>
      <c r="I3" s="145" t="s">
        <v>143</v>
      </c>
      <c r="J3" s="145"/>
      <c r="O3" s="2"/>
      <c r="P3" s="2"/>
      <c r="Q3" s="2"/>
      <c r="R3" s="2"/>
      <c r="AA3" s="143"/>
    </row>
    <row r="4" spans="1:27" ht="15" thickBot="1" x14ac:dyDescent="0.35">
      <c r="AA4" s="143"/>
    </row>
    <row r="5" spans="1:27" x14ac:dyDescent="0.3">
      <c r="B5" s="16" t="s">
        <v>25</v>
      </c>
      <c r="C5" s="159"/>
      <c r="D5" s="17"/>
      <c r="E5" s="21"/>
      <c r="F5" s="22"/>
      <c r="G5" s="74"/>
      <c r="H5" s="14"/>
      <c r="I5" s="16" t="s">
        <v>26</v>
      </c>
      <c r="J5" s="159"/>
      <c r="K5" s="17"/>
      <c r="L5" s="21"/>
      <c r="M5" s="22"/>
      <c r="P5" s="154" t="s">
        <v>138</v>
      </c>
      <c r="R5" s="150" t="s">
        <v>125</v>
      </c>
      <c r="Z5" s="144"/>
      <c r="AA5" s="144"/>
    </row>
    <row r="6" spans="1:27" ht="16.2" thickBot="1" x14ac:dyDescent="0.35">
      <c r="B6" s="161" t="s">
        <v>1</v>
      </c>
      <c r="C6" s="162" t="s">
        <v>1</v>
      </c>
      <c r="D6" s="208"/>
      <c r="E6" s="295" t="s">
        <v>158</v>
      </c>
      <c r="F6" s="289" t="s">
        <v>158</v>
      </c>
      <c r="G6" s="208"/>
      <c r="H6" s="3"/>
      <c r="I6" s="161" t="s">
        <v>1</v>
      </c>
      <c r="J6" s="162" t="s">
        <v>1</v>
      </c>
      <c r="K6" s="208"/>
      <c r="L6" s="295" t="s">
        <v>158</v>
      </c>
      <c r="M6" s="289" t="s">
        <v>158</v>
      </c>
      <c r="P6" s="153" t="s">
        <v>137</v>
      </c>
      <c r="R6" s="224" t="s">
        <v>117</v>
      </c>
      <c r="Z6" s="143"/>
      <c r="AA6" s="143"/>
    </row>
    <row r="7" spans="1:27" ht="28.8" x14ac:dyDescent="0.3">
      <c r="B7" s="219" t="s">
        <v>24</v>
      </c>
      <c r="C7" s="220" t="s">
        <v>27</v>
      </c>
      <c r="D7" s="216"/>
      <c r="E7" s="219" t="s">
        <v>24</v>
      </c>
      <c r="F7" s="220" t="s">
        <v>27</v>
      </c>
      <c r="G7" s="208"/>
      <c r="H7" s="3"/>
      <c r="I7" s="219" t="s">
        <v>24</v>
      </c>
      <c r="J7" s="220" t="s">
        <v>27</v>
      </c>
      <c r="K7" s="52"/>
      <c r="L7" s="219" t="s">
        <v>24</v>
      </c>
      <c r="M7" s="220" t="s">
        <v>27</v>
      </c>
      <c r="R7" s="224"/>
      <c r="Z7" s="143"/>
      <c r="AA7" s="143"/>
    </row>
    <row r="8" spans="1:27" x14ac:dyDescent="0.3">
      <c r="B8" s="163">
        <v>1.054</v>
      </c>
      <c r="C8" s="156">
        <v>1.762</v>
      </c>
      <c r="D8" s="217"/>
      <c r="E8" s="163">
        <v>0.84499999999999997</v>
      </c>
      <c r="F8" s="156">
        <v>0.65</v>
      </c>
      <c r="G8" s="155"/>
      <c r="H8" s="4"/>
      <c r="I8" s="163">
        <v>1.369</v>
      </c>
      <c r="J8" s="156">
        <v>1.2749999999999999</v>
      </c>
      <c r="K8" s="74"/>
      <c r="L8" s="163">
        <v>1.1639999999999999</v>
      </c>
      <c r="M8" s="156">
        <v>0.45300000000000001</v>
      </c>
      <c r="N8" s="2"/>
      <c r="R8" s="148"/>
      <c r="AA8" s="144"/>
    </row>
    <row r="9" spans="1:27" x14ac:dyDescent="0.3">
      <c r="A9" s="2"/>
      <c r="B9" s="163">
        <v>1.0660000000000001</v>
      </c>
      <c r="C9" s="156">
        <v>1.635</v>
      </c>
      <c r="D9" s="217"/>
      <c r="E9" s="163">
        <v>0.98899999999999999</v>
      </c>
      <c r="F9" s="156">
        <v>0.373</v>
      </c>
      <c r="G9" s="155"/>
      <c r="H9" s="2"/>
      <c r="I9" s="163">
        <v>1.01</v>
      </c>
      <c r="J9" s="156">
        <v>1.25</v>
      </c>
      <c r="K9" s="74"/>
      <c r="L9" s="163">
        <v>1.127</v>
      </c>
      <c r="M9" s="156">
        <v>0.40200000000000002</v>
      </c>
      <c r="N9" s="2"/>
      <c r="R9" s="148"/>
      <c r="Z9" s="75"/>
      <c r="AA9" s="66"/>
    </row>
    <row r="10" spans="1:27" x14ac:dyDescent="0.3">
      <c r="A10" s="2"/>
      <c r="B10" s="163">
        <v>0.99</v>
      </c>
      <c r="C10" s="156">
        <v>1.698</v>
      </c>
      <c r="D10" s="217"/>
      <c r="E10" s="163">
        <v>0.96399999999999997</v>
      </c>
      <c r="F10" s="156">
        <v>0.749</v>
      </c>
      <c r="G10" s="155"/>
      <c r="H10" s="2"/>
      <c r="I10" s="163">
        <v>0.80100000000000005</v>
      </c>
      <c r="J10" s="156">
        <v>1.4550000000000001</v>
      </c>
      <c r="K10" s="74"/>
      <c r="L10" s="163">
        <v>1.026</v>
      </c>
      <c r="M10" s="156">
        <v>0.40699999999999997</v>
      </c>
      <c r="N10" s="2"/>
      <c r="O10" s="23" t="s">
        <v>106</v>
      </c>
      <c r="P10" s="65" t="s">
        <v>104</v>
      </c>
      <c r="Q10" s="78" t="s">
        <v>125</v>
      </c>
      <c r="R10" s="148"/>
      <c r="Z10" s="76"/>
      <c r="AA10" s="66"/>
    </row>
    <row r="11" spans="1:27" x14ac:dyDescent="0.3">
      <c r="A11" s="2"/>
      <c r="B11" s="163">
        <v>0.32700000000000001</v>
      </c>
      <c r="C11" s="156">
        <v>1.764</v>
      </c>
      <c r="D11" s="217"/>
      <c r="E11" s="163">
        <v>0.80100000000000005</v>
      </c>
      <c r="F11" s="156">
        <v>0.69899999999999995</v>
      </c>
      <c r="G11" s="155"/>
      <c r="H11" s="2"/>
      <c r="I11" s="163">
        <v>0.64800000000000002</v>
      </c>
      <c r="J11" s="156">
        <v>1.2490000000000001</v>
      </c>
      <c r="K11" s="74"/>
      <c r="L11" s="163">
        <v>0.78400000000000003</v>
      </c>
      <c r="M11" s="156">
        <v>0.39200000000000002</v>
      </c>
      <c r="N11" s="2"/>
      <c r="O11" s="72">
        <v>1</v>
      </c>
      <c r="P11" s="64" t="s">
        <v>107</v>
      </c>
      <c r="Q11" s="73"/>
      <c r="R11" s="148"/>
      <c r="Z11" s="74"/>
    </row>
    <row r="12" spans="1:27" x14ac:dyDescent="0.3">
      <c r="A12" s="2"/>
      <c r="B12" s="163">
        <v>1.1950000000000001</v>
      </c>
      <c r="C12" s="156">
        <v>1.536</v>
      </c>
      <c r="D12" s="217"/>
      <c r="E12" s="163">
        <v>0.63400000000000001</v>
      </c>
      <c r="F12" s="156">
        <v>0.84399999999999997</v>
      </c>
      <c r="G12" s="155"/>
      <c r="H12" s="2"/>
      <c r="I12" s="163">
        <v>0.86099999999999999</v>
      </c>
      <c r="J12" s="156">
        <v>1.43</v>
      </c>
      <c r="K12" s="74"/>
      <c r="L12" s="163">
        <v>0.74</v>
      </c>
      <c r="M12" s="156">
        <v>0.41899999999999998</v>
      </c>
      <c r="N12" s="2"/>
      <c r="O12" s="72">
        <v>2</v>
      </c>
      <c r="P12" s="64" t="s">
        <v>107</v>
      </c>
      <c r="R12" s="148"/>
      <c r="Z12" s="76"/>
    </row>
    <row r="13" spans="1:27" x14ac:dyDescent="0.3">
      <c r="B13" s="163">
        <v>0.84799999999999998</v>
      </c>
      <c r="C13" s="156">
        <v>1.399</v>
      </c>
      <c r="D13" s="217"/>
      <c r="E13" s="163">
        <v>0.45100000000000001</v>
      </c>
      <c r="F13" s="156">
        <v>0.47199999999999998</v>
      </c>
      <c r="G13" s="155"/>
      <c r="H13" s="7"/>
      <c r="I13" s="163">
        <v>1.2769999999999999</v>
      </c>
      <c r="J13" s="156">
        <v>1.26</v>
      </c>
      <c r="K13" s="74"/>
      <c r="L13" s="163">
        <v>1.4319999999999999</v>
      </c>
      <c r="M13" s="156">
        <v>0.47899999999999998</v>
      </c>
      <c r="N13" s="2"/>
      <c r="O13" s="72">
        <v>3</v>
      </c>
      <c r="P13" s="76" t="s">
        <v>112</v>
      </c>
      <c r="Q13" s="66" t="s">
        <v>24</v>
      </c>
      <c r="R13" s="148"/>
      <c r="Z13" s="75"/>
      <c r="AA13" s="66"/>
    </row>
    <row r="14" spans="1:27" x14ac:dyDescent="0.3">
      <c r="B14" s="163">
        <v>0.82799999999999996</v>
      </c>
      <c r="C14" s="156">
        <v>1.917</v>
      </c>
      <c r="D14" s="217"/>
      <c r="E14" s="163">
        <v>0.55500000000000005</v>
      </c>
      <c r="F14" s="156">
        <v>0.27800000000000002</v>
      </c>
      <c r="G14" s="155"/>
      <c r="H14" s="7"/>
      <c r="I14" s="163">
        <v>1.0329999999999999</v>
      </c>
      <c r="J14" s="156">
        <v>1.302</v>
      </c>
      <c r="K14" s="74"/>
      <c r="L14" s="163">
        <v>1.294</v>
      </c>
      <c r="M14" s="156">
        <v>0.33700000000000002</v>
      </c>
      <c r="N14" s="2"/>
      <c r="O14" s="72">
        <v>4</v>
      </c>
      <c r="P14" s="76" t="s">
        <v>112</v>
      </c>
      <c r="Q14" s="66" t="s">
        <v>24</v>
      </c>
      <c r="R14" s="225" t="s">
        <v>118</v>
      </c>
    </row>
    <row r="15" spans="1:27" x14ac:dyDescent="0.3">
      <c r="B15" s="163">
        <v>0.73799999999999999</v>
      </c>
      <c r="C15" s="156">
        <v>1.647</v>
      </c>
      <c r="D15" s="217"/>
      <c r="E15" s="163">
        <v>0.60799999999999998</v>
      </c>
      <c r="F15" s="156"/>
      <c r="G15" s="155"/>
      <c r="H15" s="4"/>
      <c r="I15" s="163"/>
      <c r="J15" s="156">
        <v>1.2390000000000001</v>
      </c>
      <c r="K15" s="74"/>
      <c r="L15" s="163">
        <v>0.95799999999999996</v>
      </c>
      <c r="M15" s="156"/>
      <c r="N15" s="4"/>
      <c r="O15" s="72">
        <v>5</v>
      </c>
      <c r="P15" s="76" t="s">
        <v>112</v>
      </c>
      <c r="Q15" s="105" t="s">
        <v>23</v>
      </c>
      <c r="R15" s="2"/>
    </row>
    <row r="16" spans="1:27" x14ac:dyDescent="0.3">
      <c r="A16" s="2"/>
      <c r="B16" s="163">
        <v>1.375</v>
      </c>
      <c r="C16" s="156"/>
      <c r="D16" s="155"/>
      <c r="E16" s="163">
        <v>0.57499999999999996</v>
      </c>
      <c r="F16" s="156"/>
      <c r="G16" s="155"/>
      <c r="H16" s="2"/>
      <c r="I16" s="163"/>
      <c r="J16" s="218"/>
      <c r="K16" s="137"/>
      <c r="L16" s="163">
        <v>0.83399999999999996</v>
      </c>
      <c r="M16" s="156"/>
      <c r="N16" s="2"/>
      <c r="O16" s="72">
        <v>6</v>
      </c>
      <c r="P16" s="76" t="s">
        <v>112</v>
      </c>
      <c r="Q16" s="105" t="s">
        <v>23</v>
      </c>
      <c r="R16" s="2"/>
    </row>
    <row r="17" spans="1:27" x14ac:dyDescent="0.3">
      <c r="A17" s="2"/>
      <c r="B17" s="163">
        <v>1.5229999999999999</v>
      </c>
      <c r="C17" s="156"/>
      <c r="D17" s="155"/>
      <c r="E17" s="163">
        <v>1.246</v>
      </c>
      <c r="F17" s="156"/>
      <c r="G17" s="155"/>
      <c r="H17" s="182" t="s">
        <v>140</v>
      </c>
      <c r="I17" s="201">
        <v>0.99990000000000001</v>
      </c>
      <c r="J17" s="202">
        <v>1.3080000000000001</v>
      </c>
      <c r="K17" s="203"/>
      <c r="L17" s="201">
        <v>1.04</v>
      </c>
      <c r="M17" s="202">
        <v>0.41270000000000001</v>
      </c>
      <c r="N17" s="2"/>
      <c r="O17" s="72">
        <v>7</v>
      </c>
      <c r="P17" s="75" t="s">
        <v>111</v>
      </c>
      <c r="Q17" s="105" t="s">
        <v>24</v>
      </c>
      <c r="R17" s="2"/>
      <c r="Z17" s="64"/>
    </row>
    <row r="18" spans="1:27" x14ac:dyDescent="0.3">
      <c r="A18" s="2"/>
      <c r="B18" s="163">
        <v>1.0549999999999999</v>
      </c>
      <c r="C18" s="156"/>
      <c r="D18" s="155"/>
      <c r="E18" s="163">
        <v>1.1220000000000001</v>
      </c>
      <c r="F18" s="156"/>
      <c r="G18" s="155"/>
      <c r="H18" s="183" t="s">
        <v>141</v>
      </c>
      <c r="I18" s="180">
        <v>0.25719999999999998</v>
      </c>
      <c r="J18" s="200">
        <v>8.5800000000000001E-2</v>
      </c>
      <c r="K18" s="199"/>
      <c r="L18" s="180">
        <v>0.2361</v>
      </c>
      <c r="M18" s="200">
        <v>4.5400000000000003E-2</v>
      </c>
      <c r="N18" s="2"/>
      <c r="O18" s="72">
        <v>8</v>
      </c>
      <c r="P18" s="75" t="s">
        <v>111</v>
      </c>
      <c r="Q18" s="105" t="s">
        <v>24</v>
      </c>
      <c r="R18" s="2"/>
    </row>
    <row r="19" spans="1:27" x14ac:dyDescent="0.3">
      <c r="A19" s="2"/>
      <c r="B19" s="207"/>
      <c r="C19" s="156"/>
      <c r="D19" s="155"/>
      <c r="E19" s="163">
        <v>1.091</v>
      </c>
      <c r="F19" s="156"/>
      <c r="G19" s="155"/>
      <c r="H19" s="183" t="s">
        <v>37</v>
      </c>
      <c r="I19" s="180">
        <v>9.7210000000000005E-2</v>
      </c>
      <c r="J19" s="200">
        <v>3.0329999999999999E-2</v>
      </c>
      <c r="K19" s="199"/>
      <c r="L19" s="180">
        <v>7.8710000000000002E-2</v>
      </c>
      <c r="M19" s="200">
        <v>1.7160000000000002E-2</v>
      </c>
      <c r="N19" s="2"/>
      <c r="O19" s="72">
        <v>9</v>
      </c>
      <c r="P19" s="75" t="s">
        <v>111</v>
      </c>
      <c r="Q19" s="105" t="s">
        <v>23</v>
      </c>
      <c r="Z19" s="6"/>
    </row>
    <row r="20" spans="1:27" x14ac:dyDescent="0.3">
      <c r="A20" s="182" t="s">
        <v>140</v>
      </c>
      <c r="B20" s="201">
        <v>0.99990000000000001</v>
      </c>
      <c r="C20" s="202">
        <v>1.67</v>
      </c>
      <c r="D20" s="203"/>
      <c r="E20" s="201">
        <v>0.82340000000000002</v>
      </c>
      <c r="F20" s="202">
        <v>0.58069999999999999</v>
      </c>
      <c r="G20" s="209"/>
      <c r="H20" s="184" t="s">
        <v>139</v>
      </c>
      <c r="I20" s="212">
        <v>7</v>
      </c>
      <c r="J20" s="214">
        <v>8</v>
      </c>
      <c r="K20" s="206"/>
      <c r="L20" s="212">
        <v>9</v>
      </c>
      <c r="M20" s="214">
        <v>7</v>
      </c>
      <c r="N20" s="2"/>
      <c r="O20" s="72">
        <v>10</v>
      </c>
      <c r="P20" s="75" t="s">
        <v>111</v>
      </c>
      <c r="Q20" s="105" t="s">
        <v>23</v>
      </c>
      <c r="R20" s="2"/>
      <c r="S20" s="2"/>
      <c r="T20" s="2"/>
      <c r="Z20" s="6"/>
    </row>
    <row r="21" spans="1:27" ht="15" thickBot="1" x14ac:dyDescent="0.35">
      <c r="A21" s="183" t="s">
        <v>141</v>
      </c>
      <c r="B21" s="180">
        <v>0.32200000000000001</v>
      </c>
      <c r="C21" s="200">
        <v>0.15690000000000001</v>
      </c>
      <c r="D21" s="199"/>
      <c r="E21" s="180">
        <v>0.25979999999999998</v>
      </c>
      <c r="F21" s="200">
        <v>0.2094</v>
      </c>
      <c r="G21" s="210"/>
      <c r="H21" s="2"/>
      <c r="I21" s="2"/>
      <c r="J21" s="2"/>
      <c r="K21" s="2"/>
      <c r="L21" s="2"/>
      <c r="M21" s="2"/>
      <c r="N21" s="2"/>
      <c r="O21" s="72">
        <v>11</v>
      </c>
      <c r="P21" s="120" t="s">
        <v>107</v>
      </c>
    </row>
    <row r="22" spans="1:27" x14ac:dyDescent="0.3">
      <c r="A22" s="183" t="s">
        <v>37</v>
      </c>
      <c r="B22" s="180">
        <v>9.7089999999999996E-2</v>
      </c>
      <c r="C22" s="200">
        <v>5.5460000000000002E-2</v>
      </c>
      <c r="D22" s="199"/>
      <c r="E22" s="180">
        <v>7.4990000000000001E-2</v>
      </c>
      <c r="F22" s="200">
        <v>7.9140000000000002E-2</v>
      </c>
      <c r="G22" s="210"/>
      <c r="H22" s="231" t="s">
        <v>146</v>
      </c>
      <c r="O22" s="72">
        <v>12</v>
      </c>
      <c r="P22" s="114" t="s">
        <v>112</v>
      </c>
      <c r="Q22" s="115" t="s">
        <v>24</v>
      </c>
      <c r="AA22" s="6"/>
    </row>
    <row r="23" spans="1:27" x14ac:dyDescent="0.3">
      <c r="A23" s="184" t="s">
        <v>139</v>
      </c>
      <c r="B23" s="204">
        <v>11</v>
      </c>
      <c r="C23" s="205">
        <v>8</v>
      </c>
      <c r="D23" s="206"/>
      <c r="E23" s="204">
        <v>12</v>
      </c>
      <c r="F23" s="205">
        <v>7</v>
      </c>
      <c r="G23" s="106"/>
      <c r="H23" s="232" t="s">
        <v>148</v>
      </c>
      <c r="I23" s="2"/>
      <c r="K23" s="2"/>
      <c r="L23" s="2"/>
      <c r="O23" s="72">
        <v>13</v>
      </c>
      <c r="P23" s="116" t="s">
        <v>112</v>
      </c>
      <c r="Q23" s="112" t="s">
        <v>24</v>
      </c>
      <c r="AA23" s="66"/>
    </row>
    <row r="24" spans="1:27" x14ac:dyDescent="0.3">
      <c r="H24" s="232" t="s">
        <v>147</v>
      </c>
      <c r="I24" s="2"/>
      <c r="K24" s="2"/>
      <c r="L24" s="2"/>
      <c r="O24" s="72">
        <v>14</v>
      </c>
      <c r="P24" s="116" t="s">
        <v>112</v>
      </c>
      <c r="Q24" s="113" t="s">
        <v>27</v>
      </c>
    </row>
    <row r="25" spans="1:27" x14ac:dyDescent="0.3">
      <c r="H25" s="232" t="s">
        <v>145</v>
      </c>
      <c r="I25" s="2"/>
      <c r="K25" s="2"/>
      <c r="L25" s="2"/>
      <c r="O25" s="72">
        <v>15</v>
      </c>
      <c r="P25" s="116" t="s">
        <v>112</v>
      </c>
      <c r="Q25" s="113" t="s">
        <v>27</v>
      </c>
    </row>
    <row r="26" spans="1:27" x14ac:dyDescent="0.3">
      <c r="H26" s="232"/>
      <c r="I26" s="2"/>
      <c r="K26" s="2"/>
      <c r="L26" s="2"/>
      <c r="M26" s="5"/>
      <c r="O26" s="72">
        <v>16</v>
      </c>
      <c r="P26" s="117" t="s">
        <v>111</v>
      </c>
      <c r="Q26" s="113" t="s">
        <v>24</v>
      </c>
    </row>
    <row r="27" spans="1:27" x14ac:dyDescent="0.3">
      <c r="B27" s="5"/>
      <c r="C27" s="5"/>
      <c r="D27" s="5"/>
      <c r="E27" s="5"/>
      <c r="F27" s="5"/>
      <c r="G27" s="5"/>
      <c r="H27" s="8"/>
      <c r="I27" s="2"/>
      <c r="J27" s="2"/>
      <c r="L27" s="2"/>
      <c r="M27" s="2"/>
      <c r="N27" s="5"/>
      <c r="O27" s="72">
        <v>17</v>
      </c>
      <c r="P27" s="117" t="s">
        <v>111</v>
      </c>
      <c r="Q27" s="113" t="s">
        <v>24</v>
      </c>
      <c r="R27" s="5"/>
      <c r="S27" s="5"/>
      <c r="T27" s="2"/>
    </row>
    <row r="28" spans="1:27" x14ac:dyDescent="0.3">
      <c r="B28" s="5"/>
      <c r="C28" s="5"/>
      <c r="D28" s="5"/>
      <c r="E28" s="5"/>
      <c r="F28" s="5"/>
      <c r="G28" s="5"/>
      <c r="H28" s="8"/>
      <c r="I28" s="2"/>
      <c r="J28" s="2"/>
      <c r="L28" s="2"/>
      <c r="M28" s="2"/>
      <c r="N28" s="5"/>
      <c r="O28" s="72">
        <v>18</v>
      </c>
      <c r="P28" s="117" t="s">
        <v>111</v>
      </c>
      <c r="Q28" s="113" t="s">
        <v>27</v>
      </c>
      <c r="R28" s="5"/>
      <c r="S28" s="5"/>
      <c r="T28" s="2"/>
    </row>
    <row r="29" spans="1:27" ht="15" thickBot="1" x14ac:dyDescent="0.35">
      <c r="A29" s="8"/>
      <c r="B29" s="2"/>
      <c r="C29" s="2"/>
      <c r="E29" s="2"/>
      <c r="F29" s="2"/>
      <c r="G29" s="2"/>
      <c r="H29" s="8"/>
      <c r="I29" s="2"/>
      <c r="J29" s="2"/>
      <c r="L29" s="2"/>
      <c r="M29" s="2"/>
      <c r="N29" s="5"/>
      <c r="O29" s="72">
        <v>19</v>
      </c>
      <c r="P29" s="118" t="s">
        <v>111</v>
      </c>
      <c r="Q29" s="123" t="s">
        <v>27</v>
      </c>
      <c r="R29" s="5"/>
      <c r="S29" s="5"/>
      <c r="T29" s="2"/>
    </row>
    <row r="30" spans="1:27" x14ac:dyDescent="0.3">
      <c r="A30" s="8"/>
      <c r="B30" s="2"/>
      <c r="C30" s="2"/>
      <c r="E30" s="2"/>
      <c r="F30" s="2"/>
      <c r="G30" s="2"/>
      <c r="H30" s="8"/>
      <c r="I30" s="2"/>
      <c r="J30" s="2"/>
      <c r="L30" s="2"/>
      <c r="M30" s="2"/>
      <c r="N30" s="2"/>
      <c r="O30" s="72">
        <v>20</v>
      </c>
      <c r="P30" s="120" t="s">
        <v>107</v>
      </c>
      <c r="Q30" s="66"/>
      <c r="R30" s="2"/>
      <c r="S30" s="2"/>
      <c r="T30" s="2"/>
    </row>
    <row r="31" spans="1:27" x14ac:dyDescent="0.3">
      <c r="A31" s="8"/>
      <c r="B31" s="2"/>
      <c r="C31" s="2"/>
      <c r="E31" s="2"/>
      <c r="F31" s="2"/>
      <c r="G31" s="2"/>
      <c r="H31" s="8"/>
      <c r="I31" s="2"/>
      <c r="J31" s="2"/>
      <c r="L31" s="2"/>
      <c r="M31" s="2"/>
      <c r="N31" s="2"/>
      <c r="O31" s="2"/>
      <c r="P31" s="2"/>
      <c r="Q31" s="2"/>
      <c r="R31" s="2"/>
      <c r="S31" s="2"/>
      <c r="T31" s="2"/>
    </row>
    <row r="32" spans="1:27" x14ac:dyDescent="0.3">
      <c r="A32" s="8"/>
      <c r="B32" s="2"/>
      <c r="C32" s="2"/>
      <c r="E32" s="2"/>
      <c r="F32" s="2"/>
      <c r="G32" s="2"/>
      <c r="H32" s="8"/>
      <c r="N32" s="2"/>
      <c r="O32" s="2"/>
      <c r="P32" s="2"/>
      <c r="Q32" s="2"/>
      <c r="R32" s="2"/>
      <c r="S32" s="2"/>
      <c r="T32" s="2"/>
    </row>
    <row r="33" spans="1:27" x14ac:dyDescent="0.3">
      <c r="A33" s="8"/>
      <c r="B33" s="2"/>
      <c r="C33" s="2"/>
      <c r="E33" s="2"/>
      <c r="F33" s="2"/>
      <c r="G33" s="2"/>
      <c r="H33" s="8"/>
      <c r="N33" s="2"/>
      <c r="O33" s="2"/>
      <c r="P33" s="2"/>
      <c r="Q33" s="2"/>
      <c r="R33" s="2"/>
      <c r="S33" s="2"/>
      <c r="T33" s="2"/>
    </row>
    <row r="34" spans="1:27" x14ac:dyDescent="0.3">
      <c r="A34" s="8"/>
      <c r="B34" s="2"/>
      <c r="C34" s="2"/>
      <c r="E34" s="2"/>
      <c r="F34" s="2"/>
      <c r="G34" s="2"/>
      <c r="H34" s="8"/>
      <c r="N34" s="2"/>
      <c r="O34" s="2"/>
      <c r="P34" s="2"/>
      <c r="Q34" s="2"/>
      <c r="R34" s="2"/>
      <c r="S34" s="2"/>
      <c r="T34" s="2"/>
    </row>
    <row r="35" spans="1:27" x14ac:dyDescent="0.3">
      <c r="A35" s="8"/>
      <c r="B35" s="2"/>
      <c r="C35" s="2"/>
      <c r="E35" s="2"/>
      <c r="F35" s="2"/>
      <c r="G35" s="2"/>
      <c r="H35" s="8"/>
      <c r="I35" s="2"/>
      <c r="J35" s="2"/>
      <c r="L35" s="2"/>
      <c r="M35" s="2"/>
    </row>
    <row r="36" spans="1:27" x14ac:dyDescent="0.3">
      <c r="A36" s="8"/>
      <c r="B36" s="2"/>
      <c r="C36" s="2"/>
      <c r="E36" s="2"/>
      <c r="F36" s="2"/>
      <c r="G36" s="2"/>
      <c r="H36" s="8"/>
      <c r="I36" s="2"/>
      <c r="J36" s="2"/>
      <c r="L36" s="2"/>
      <c r="M36" s="2"/>
    </row>
    <row r="37" spans="1:27" x14ac:dyDescent="0.3">
      <c r="A37" s="8"/>
      <c r="H37" s="8"/>
      <c r="I37" s="2"/>
      <c r="J37" s="2"/>
      <c r="L37" s="2"/>
      <c r="M37" s="2"/>
    </row>
    <row r="38" spans="1:27" x14ac:dyDescent="0.3">
      <c r="A38" s="8"/>
    </row>
    <row r="39" spans="1:27" x14ac:dyDescent="0.3">
      <c r="A39" s="8"/>
      <c r="Z39" s="6"/>
    </row>
    <row r="40" spans="1:27" ht="15.6" x14ac:dyDescent="0.3">
      <c r="A40" s="8"/>
      <c r="B40" s="2"/>
      <c r="C40" s="2"/>
      <c r="E40" s="2"/>
      <c r="F40" s="2"/>
      <c r="G40" s="2"/>
      <c r="Z40" s="173" t="s">
        <v>1</v>
      </c>
      <c r="AA40" s="174" t="s">
        <v>1</v>
      </c>
    </row>
    <row r="41" spans="1:27" x14ac:dyDescent="0.3">
      <c r="A41" s="8"/>
      <c r="B41" s="2"/>
      <c r="C41" s="2"/>
      <c r="E41" s="2"/>
      <c r="F41" s="2"/>
      <c r="G41" s="2"/>
      <c r="Z41" s="137">
        <v>27.69</v>
      </c>
      <c r="AA41" s="176">
        <v>24.15</v>
      </c>
    </row>
    <row r="42" spans="1:27" x14ac:dyDescent="0.3">
      <c r="A42" s="8"/>
      <c r="B42" s="2"/>
      <c r="C42" s="2"/>
      <c r="E42" s="2"/>
      <c r="F42" s="2"/>
      <c r="G42" s="2"/>
      <c r="Z42" s="178">
        <v>59.11</v>
      </c>
      <c r="AA42" s="179">
        <v>130.63</v>
      </c>
    </row>
    <row r="43" spans="1:27" x14ac:dyDescent="0.3">
      <c r="AA43" s="146"/>
    </row>
    <row r="44" spans="1:27" ht="15.6" x14ac:dyDescent="0.3">
      <c r="Z44" s="173" t="s">
        <v>2</v>
      </c>
      <c r="AA44" s="174" t="s">
        <v>2</v>
      </c>
    </row>
    <row r="45" spans="1:27" x14ac:dyDescent="0.3">
      <c r="Z45" s="137">
        <v>13.37</v>
      </c>
      <c r="AA45" s="176">
        <v>11.81</v>
      </c>
    </row>
    <row r="46" spans="1:27" x14ac:dyDescent="0.3">
      <c r="Z46" s="178">
        <v>56.62</v>
      </c>
      <c r="AA46" s="179">
        <v>59.64</v>
      </c>
    </row>
    <row r="50" spans="26:27" x14ac:dyDescent="0.3">
      <c r="Z50" s="2"/>
      <c r="AA50" s="2"/>
    </row>
    <row r="51" spans="26:27" x14ac:dyDescent="0.3">
      <c r="Z51" s="2"/>
      <c r="AA51" s="2"/>
    </row>
  </sheetData>
  <pageMargins left="0.7" right="0.7" top="0.78740157499999996" bottom="0.78740157499999996" header="0.3" footer="0.3"/>
  <pageSetup paperSize="9" orientation="portrait" verticalDpi="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32"/>
  <sheetViews>
    <sheetView workbookViewId="0">
      <selection activeCell="C25" sqref="C25"/>
    </sheetView>
  </sheetViews>
  <sheetFormatPr baseColWidth="10" defaultRowHeight="14.4" x14ac:dyDescent="0.3"/>
  <cols>
    <col min="1" max="1" width="17" customWidth="1"/>
    <col min="5" max="6" width="11.5546875" customWidth="1"/>
    <col min="9" max="9" width="4.44140625" customWidth="1"/>
    <col min="11" max="11" width="11.5546875" customWidth="1"/>
  </cols>
  <sheetData>
    <row r="1" spans="1:16" x14ac:dyDescent="0.3">
      <c r="B1" s="14"/>
      <c r="G1" s="14"/>
      <c r="M1" s="2"/>
      <c r="N1" s="2"/>
      <c r="O1" s="2"/>
      <c r="P1" s="2"/>
    </row>
    <row r="2" spans="1:16" x14ac:dyDescent="0.3">
      <c r="A2" t="s">
        <v>206</v>
      </c>
      <c r="B2" s="1" t="s">
        <v>0</v>
      </c>
      <c r="E2" s="4"/>
      <c r="G2" s="12"/>
      <c r="J2" s="4"/>
      <c r="K2" s="4"/>
      <c r="M2" s="2"/>
    </row>
    <row r="4" spans="1:16" x14ac:dyDescent="0.3">
      <c r="C4" s="14"/>
      <c r="F4" s="14"/>
      <c r="H4" s="14"/>
      <c r="I4" s="14"/>
    </row>
    <row r="5" spans="1:16" x14ac:dyDescent="0.3">
      <c r="B5" s="4"/>
      <c r="C5" s="4"/>
      <c r="D5" s="4"/>
      <c r="E5" s="4"/>
      <c r="F5" s="3"/>
      <c r="G5" s="4"/>
      <c r="H5" s="4"/>
      <c r="I5" s="4"/>
      <c r="J5" s="4"/>
      <c r="K5" s="4"/>
      <c r="O5" s="2"/>
      <c r="P5" s="2"/>
    </row>
    <row r="6" spans="1:16" x14ac:dyDescent="0.3">
      <c r="B6" s="6"/>
      <c r="C6" s="6"/>
      <c r="D6" s="6"/>
      <c r="E6" s="6"/>
      <c r="F6" s="4"/>
      <c r="G6" s="3"/>
      <c r="H6" s="3"/>
      <c r="J6" s="3"/>
      <c r="K6" s="3"/>
      <c r="L6" s="2"/>
      <c r="P6" s="2"/>
    </row>
    <row r="7" spans="1:16" x14ac:dyDescent="0.3">
      <c r="A7" s="2"/>
      <c r="B7" s="6"/>
      <c r="C7" s="6"/>
      <c r="D7" s="6"/>
      <c r="E7" s="6"/>
      <c r="F7" s="2"/>
      <c r="G7" s="6"/>
      <c r="H7" s="6"/>
      <c r="J7" s="6"/>
      <c r="K7" s="6"/>
      <c r="L7" s="2"/>
      <c r="M7" s="2"/>
      <c r="N7" s="2"/>
      <c r="O7" s="2"/>
      <c r="P7" s="2"/>
    </row>
    <row r="8" spans="1:16" x14ac:dyDescent="0.3">
      <c r="A8" s="2"/>
      <c r="B8" s="6"/>
      <c r="C8" s="6"/>
      <c r="D8" s="6"/>
      <c r="E8" s="6"/>
      <c r="F8" s="2"/>
      <c r="G8" s="6"/>
      <c r="H8" s="6"/>
      <c r="J8" s="6"/>
      <c r="K8" s="6"/>
      <c r="L8" s="2"/>
      <c r="M8" s="2"/>
      <c r="N8" s="2"/>
      <c r="O8" s="2"/>
      <c r="P8" s="2"/>
    </row>
    <row r="9" spans="1:16" x14ac:dyDescent="0.3">
      <c r="A9" s="2"/>
      <c r="B9" s="6"/>
      <c r="C9" s="6"/>
      <c r="D9" s="6"/>
      <c r="E9" s="6"/>
      <c r="F9" s="2"/>
      <c r="G9" s="6"/>
      <c r="H9" s="6"/>
      <c r="J9" s="6"/>
      <c r="K9" s="6"/>
      <c r="L9" s="2"/>
      <c r="M9" s="2"/>
      <c r="N9" s="2"/>
      <c r="O9" s="2"/>
      <c r="P9" s="2"/>
    </row>
    <row r="10" spans="1:16" x14ac:dyDescent="0.3">
      <c r="A10" s="2"/>
      <c r="B10" s="6"/>
      <c r="C10" s="6"/>
      <c r="D10" s="6"/>
      <c r="E10" s="6"/>
      <c r="F10" s="2"/>
      <c r="G10" s="6"/>
      <c r="H10" s="6"/>
      <c r="J10" s="6"/>
      <c r="K10" s="6"/>
      <c r="L10" s="2"/>
      <c r="M10" s="2"/>
      <c r="N10" s="2"/>
      <c r="O10" s="2"/>
      <c r="P10" s="2"/>
    </row>
    <row r="11" spans="1:16" x14ac:dyDescent="0.3">
      <c r="B11" s="6"/>
      <c r="C11" s="6"/>
      <c r="D11" s="6"/>
      <c r="E11" s="6"/>
      <c r="F11" s="7"/>
      <c r="G11" s="6"/>
      <c r="H11" s="6"/>
      <c r="J11" s="6"/>
      <c r="K11" s="6"/>
      <c r="L11" s="2"/>
      <c r="O11" s="2"/>
      <c r="P11" s="2"/>
    </row>
    <row r="12" spans="1:16" x14ac:dyDescent="0.3">
      <c r="B12" s="6"/>
      <c r="C12" s="6"/>
      <c r="D12" s="6"/>
      <c r="E12" s="6"/>
      <c r="F12" s="7"/>
      <c r="G12" s="6"/>
      <c r="H12" s="6"/>
      <c r="J12" s="6"/>
      <c r="K12" s="6"/>
      <c r="L12" s="2"/>
      <c r="O12" s="2"/>
      <c r="P12" s="2"/>
    </row>
    <row r="13" spans="1:16" x14ac:dyDescent="0.3">
      <c r="B13" s="6"/>
      <c r="C13" s="6"/>
      <c r="D13" s="6"/>
      <c r="E13" s="6"/>
      <c r="F13" s="4"/>
      <c r="G13" s="6"/>
      <c r="H13" s="6"/>
      <c r="J13" s="6"/>
      <c r="K13" s="6"/>
      <c r="L13" s="4"/>
      <c r="M13" s="4"/>
      <c r="N13" s="4"/>
      <c r="O13" s="2"/>
      <c r="P13" s="2"/>
    </row>
    <row r="14" spans="1:16" x14ac:dyDescent="0.3">
      <c r="A14" s="2"/>
      <c r="B14" s="6"/>
      <c r="C14" s="6"/>
      <c r="D14" s="6"/>
      <c r="E14" s="6"/>
      <c r="F14" s="2"/>
      <c r="G14" s="6"/>
      <c r="H14" s="6"/>
      <c r="J14" s="6"/>
      <c r="K14" s="6"/>
      <c r="L14" s="2"/>
      <c r="M14" s="2"/>
      <c r="N14" s="2"/>
      <c r="O14" s="2"/>
      <c r="P14" s="2"/>
    </row>
    <row r="15" spans="1:16" x14ac:dyDescent="0.3">
      <c r="A15" s="2"/>
      <c r="B15" s="6"/>
      <c r="C15" s="6"/>
      <c r="D15" s="6"/>
      <c r="E15" s="6"/>
      <c r="F15" s="2"/>
      <c r="G15" s="6"/>
      <c r="H15" s="6"/>
      <c r="I15" s="2"/>
      <c r="J15" s="2"/>
      <c r="K15" s="6"/>
      <c r="L15" s="2"/>
      <c r="M15" s="2"/>
      <c r="N15" s="2"/>
      <c r="O15" s="2"/>
      <c r="P15" s="2"/>
    </row>
    <row r="16" spans="1:16" x14ac:dyDescent="0.3">
      <c r="A16" s="2"/>
      <c r="B16" s="6"/>
      <c r="C16" s="6"/>
      <c r="D16" s="6"/>
      <c r="E16" s="6"/>
      <c r="F16" s="2"/>
      <c r="G16" s="6"/>
      <c r="H16" s="6"/>
      <c r="I16" s="10"/>
      <c r="J16" s="6"/>
      <c r="K16" s="6"/>
      <c r="L16" s="2"/>
      <c r="M16" s="2"/>
      <c r="N16" s="2"/>
      <c r="O16" s="2"/>
      <c r="P16" s="2"/>
    </row>
    <row r="17" spans="1:18" x14ac:dyDescent="0.3">
      <c r="A17" s="2"/>
      <c r="C17" s="6"/>
      <c r="D17" s="6"/>
      <c r="E17" s="6"/>
      <c r="F17" s="2"/>
      <c r="L17" s="2"/>
      <c r="M17" s="2"/>
      <c r="N17" s="2"/>
    </row>
    <row r="18" spans="1:18" x14ac:dyDescent="0.3">
      <c r="D18" s="6"/>
      <c r="E18" s="6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</row>
    <row r="19" spans="1:18" x14ac:dyDescent="0.3">
      <c r="F19" s="2"/>
      <c r="G19" s="2"/>
      <c r="H19" s="2"/>
      <c r="I19" s="2"/>
      <c r="J19" s="2"/>
      <c r="K19" s="2"/>
      <c r="L19" s="2"/>
      <c r="M19" s="2"/>
      <c r="N19" s="2"/>
    </row>
    <row r="20" spans="1:18" x14ac:dyDescent="0.3"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2"/>
    </row>
    <row r="25" spans="1:18" x14ac:dyDescent="0.3">
      <c r="B25" s="5"/>
      <c r="C25" s="5"/>
      <c r="D25" s="5"/>
      <c r="E25" s="5"/>
      <c r="F25" s="5"/>
      <c r="G25" s="5"/>
      <c r="H25" s="5"/>
      <c r="I25" s="5"/>
      <c r="J25" s="5"/>
      <c r="K25" s="5"/>
      <c r="L25" s="5"/>
      <c r="M25" s="5"/>
      <c r="N25" s="5"/>
      <c r="O25" s="5"/>
      <c r="P25" s="5"/>
      <c r="Q25" s="5"/>
      <c r="R25" s="2"/>
    </row>
    <row r="26" spans="1:18" x14ac:dyDescent="0.3">
      <c r="B26" s="5"/>
      <c r="C26" s="5"/>
      <c r="D26" s="5"/>
      <c r="E26" s="5"/>
      <c r="F26" s="5"/>
      <c r="G26" s="5"/>
      <c r="H26" s="5"/>
      <c r="I26" s="5"/>
      <c r="J26" s="5"/>
      <c r="K26" s="5"/>
      <c r="L26" s="5"/>
      <c r="M26" s="5"/>
      <c r="N26" s="5"/>
      <c r="O26" s="5"/>
      <c r="P26" s="5"/>
      <c r="Q26" s="5"/>
      <c r="R26" s="2"/>
    </row>
    <row r="27" spans="1:18" x14ac:dyDescent="0.3">
      <c r="B27" s="5"/>
      <c r="C27" s="5"/>
      <c r="D27" s="5"/>
      <c r="E27" s="5"/>
      <c r="F27" s="5"/>
      <c r="G27" s="5"/>
      <c r="H27" s="5"/>
      <c r="I27" s="5"/>
      <c r="J27" s="5"/>
      <c r="K27" s="5"/>
      <c r="L27" s="5"/>
      <c r="M27" s="5"/>
      <c r="N27" s="5"/>
      <c r="O27" s="5"/>
      <c r="P27" s="5"/>
      <c r="Q27" s="5"/>
      <c r="R27" s="2"/>
    </row>
    <row r="28" spans="1:18" x14ac:dyDescent="0.3">
      <c r="L28" s="2"/>
      <c r="M28" s="2"/>
      <c r="N28" s="2"/>
      <c r="O28" s="2"/>
      <c r="P28" s="2"/>
      <c r="Q28" s="2"/>
      <c r="R28" s="2"/>
    </row>
    <row r="29" spans="1:18" x14ac:dyDescent="0.3"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</row>
    <row r="30" spans="1:18" x14ac:dyDescent="0.3"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</row>
    <row r="31" spans="1:18" x14ac:dyDescent="0.3">
      <c r="B31" s="2"/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</row>
    <row r="32" spans="1:18" x14ac:dyDescent="0.3">
      <c r="B32" s="2"/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</row>
  </sheetData>
  <pageMargins left="0.7" right="0.7" top="0.78740157499999996" bottom="0.78740157499999996" header="0.3" footer="0.3"/>
  <pageSetup paperSize="9" orientation="portrait" verticalDpi="0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81"/>
  <sheetViews>
    <sheetView workbookViewId="0">
      <selection activeCell="A23" sqref="A23"/>
    </sheetView>
  </sheetViews>
  <sheetFormatPr baseColWidth="10" defaultRowHeight="14.4" x14ac:dyDescent="0.3"/>
  <cols>
    <col min="1" max="1" width="21.77734375" customWidth="1"/>
    <col min="4" max="4" width="11.5546875" customWidth="1"/>
    <col min="6" max="6" width="11.5546875" customWidth="1"/>
  </cols>
  <sheetData>
    <row r="1" spans="1:11" ht="15.6" x14ac:dyDescent="0.3">
      <c r="A1" s="234" t="s">
        <v>207</v>
      </c>
      <c r="B1" s="234"/>
      <c r="C1" s="234"/>
      <c r="D1" s="234"/>
      <c r="E1" s="330"/>
      <c r="F1" s="234"/>
      <c r="G1" s="233"/>
      <c r="H1" s="234"/>
      <c r="I1" s="234"/>
      <c r="J1" s="234"/>
      <c r="K1" s="234"/>
    </row>
    <row r="2" spans="1:11" x14ac:dyDescent="0.3">
      <c r="B2" s="292" t="s">
        <v>28</v>
      </c>
      <c r="C2" s="268"/>
      <c r="E2" s="292" t="s">
        <v>28</v>
      </c>
      <c r="F2" s="162"/>
      <c r="H2" s="2"/>
    </row>
    <row r="3" spans="1:11" x14ac:dyDescent="0.3">
      <c r="B3" s="207" t="s">
        <v>24</v>
      </c>
      <c r="C3" s="347"/>
      <c r="D3" s="14"/>
      <c r="E3" s="207" t="s">
        <v>27</v>
      </c>
      <c r="F3" s="171"/>
    </row>
    <row r="4" spans="1:11" ht="15.6" x14ac:dyDescent="0.3">
      <c r="B4" s="269" t="s">
        <v>1</v>
      </c>
      <c r="C4" s="283" t="s">
        <v>158</v>
      </c>
      <c r="D4" s="3"/>
      <c r="E4" s="269" t="s">
        <v>1</v>
      </c>
      <c r="F4" s="283" t="s">
        <v>158</v>
      </c>
      <c r="J4" s="2"/>
      <c r="K4" s="2"/>
    </row>
    <row r="5" spans="1:11" x14ac:dyDescent="0.3">
      <c r="B5" s="265">
        <v>0.88</v>
      </c>
      <c r="C5" s="218">
        <v>0.38</v>
      </c>
      <c r="D5" s="4"/>
      <c r="E5" s="265">
        <v>0.19</v>
      </c>
      <c r="F5" s="218">
        <v>0.35</v>
      </c>
      <c r="G5" s="2"/>
      <c r="K5" s="2"/>
    </row>
    <row r="6" spans="1:11" x14ac:dyDescent="0.3">
      <c r="A6" s="2"/>
      <c r="B6" s="265">
        <v>1</v>
      </c>
      <c r="C6" s="218">
        <v>0.4</v>
      </c>
      <c r="D6" s="2"/>
      <c r="E6" s="265">
        <v>1.07</v>
      </c>
      <c r="F6" s="218">
        <v>0.24</v>
      </c>
      <c r="G6" s="2"/>
      <c r="H6" s="2"/>
      <c r="I6" s="2"/>
      <c r="J6" s="2"/>
      <c r="K6" s="2"/>
    </row>
    <row r="7" spans="1:11" x14ac:dyDescent="0.3">
      <c r="A7" s="2"/>
      <c r="B7" s="265">
        <v>0.92</v>
      </c>
      <c r="C7" s="218">
        <v>1</v>
      </c>
      <c r="D7" s="2"/>
      <c r="E7" s="265">
        <v>0.36</v>
      </c>
      <c r="F7" s="218">
        <v>0.31</v>
      </c>
      <c r="G7" s="2"/>
      <c r="H7" s="2"/>
      <c r="I7" s="2"/>
      <c r="J7" s="2"/>
      <c r="K7" s="2"/>
    </row>
    <row r="8" spans="1:11" x14ac:dyDescent="0.3">
      <c r="A8" s="2"/>
      <c r="B8" s="265">
        <v>0.31</v>
      </c>
      <c r="C8" s="218">
        <v>0.71</v>
      </c>
      <c r="D8" s="2"/>
      <c r="E8" s="265">
        <v>0.56000000000000005</v>
      </c>
      <c r="F8" s="218">
        <v>0.11</v>
      </c>
      <c r="G8" s="2"/>
      <c r="H8" s="2"/>
      <c r="I8" s="2"/>
      <c r="J8" s="2"/>
      <c r="K8" s="2"/>
    </row>
    <row r="9" spans="1:11" x14ac:dyDescent="0.3">
      <c r="A9" s="2"/>
      <c r="B9" s="265">
        <v>0.17</v>
      </c>
      <c r="C9" s="218">
        <v>0.08</v>
      </c>
      <c r="D9" s="2"/>
      <c r="E9" s="265">
        <v>0.2</v>
      </c>
      <c r="F9" s="218">
        <v>0.13</v>
      </c>
      <c r="G9" s="2"/>
      <c r="H9" s="2"/>
      <c r="I9" s="2"/>
      <c r="J9" s="2"/>
      <c r="K9" s="2"/>
    </row>
    <row r="10" spans="1:11" x14ac:dyDescent="0.3">
      <c r="B10" s="265">
        <v>0.36</v>
      </c>
      <c r="C10" s="218">
        <v>1</v>
      </c>
      <c r="D10" s="7"/>
      <c r="E10" s="265">
        <v>0.33</v>
      </c>
      <c r="F10" s="218">
        <v>0</v>
      </c>
      <c r="G10" s="2"/>
      <c r="J10" s="2"/>
      <c r="K10" s="2"/>
    </row>
    <row r="11" spans="1:11" x14ac:dyDescent="0.3">
      <c r="B11" s="265">
        <v>0.5</v>
      </c>
      <c r="C11" s="218">
        <v>0.4</v>
      </c>
      <c r="D11" s="7"/>
      <c r="E11" s="265">
        <v>0.68</v>
      </c>
      <c r="F11" s="218">
        <v>0.2</v>
      </c>
      <c r="G11" s="2"/>
      <c r="J11" s="2"/>
      <c r="K11" s="2"/>
    </row>
    <row r="12" spans="1:11" x14ac:dyDescent="0.3">
      <c r="B12" s="265">
        <v>0.33</v>
      </c>
      <c r="C12" s="218">
        <v>0.36</v>
      </c>
      <c r="D12" s="4"/>
      <c r="E12" s="265">
        <v>0.65</v>
      </c>
      <c r="F12" s="218">
        <v>0</v>
      </c>
      <c r="G12" s="4"/>
      <c r="H12" s="4"/>
      <c r="I12" s="4"/>
      <c r="J12" s="2"/>
      <c r="K12" s="2"/>
    </row>
    <row r="13" spans="1:11" x14ac:dyDescent="0.3">
      <c r="A13" s="2"/>
      <c r="B13" s="265">
        <v>0.5</v>
      </c>
      <c r="C13" s="218">
        <v>0</v>
      </c>
      <c r="D13" s="2"/>
      <c r="E13" s="265">
        <v>1</v>
      </c>
      <c r="F13" s="218">
        <v>0.36</v>
      </c>
      <c r="G13" s="2"/>
      <c r="H13" s="2"/>
      <c r="I13" s="2"/>
      <c r="J13" s="2"/>
      <c r="K13" s="2"/>
    </row>
    <row r="14" spans="1:11" x14ac:dyDescent="0.3">
      <c r="A14" s="2"/>
      <c r="B14" s="265">
        <v>0.41</v>
      </c>
      <c r="C14" s="218">
        <v>0.31</v>
      </c>
      <c r="D14" s="2"/>
      <c r="E14" s="265">
        <v>0.56000000000000005</v>
      </c>
      <c r="F14" s="218">
        <v>0.23</v>
      </c>
      <c r="G14" s="2"/>
      <c r="H14" s="2"/>
      <c r="I14" s="2"/>
      <c r="J14" s="2"/>
      <c r="K14" s="2"/>
    </row>
    <row r="15" spans="1:11" x14ac:dyDescent="0.3">
      <c r="A15" s="2"/>
      <c r="B15" s="265">
        <v>0.45</v>
      </c>
      <c r="C15" s="218">
        <v>1</v>
      </c>
      <c r="D15" s="2"/>
      <c r="E15" s="265">
        <v>2.29</v>
      </c>
      <c r="F15" s="218">
        <v>0.5</v>
      </c>
      <c r="G15" s="2"/>
      <c r="H15" s="2"/>
      <c r="I15" s="2"/>
      <c r="J15" s="2"/>
      <c r="K15" s="2"/>
    </row>
    <row r="16" spans="1:11" x14ac:dyDescent="0.3">
      <c r="A16" s="2"/>
      <c r="B16" s="265">
        <v>0.31</v>
      </c>
      <c r="C16" s="218">
        <v>0.62</v>
      </c>
      <c r="D16" s="2"/>
      <c r="E16" s="265">
        <v>0</v>
      </c>
      <c r="F16" s="218">
        <v>0.86</v>
      </c>
      <c r="G16" s="2"/>
      <c r="H16" s="2"/>
      <c r="I16" s="2"/>
    </row>
    <row r="17" spans="2:13" x14ac:dyDescent="0.3">
      <c r="B17" s="265">
        <v>1.26</v>
      </c>
      <c r="C17" s="218">
        <v>0.92</v>
      </c>
      <c r="D17" s="2"/>
      <c r="E17" s="265">
        <v>0.41</v>
      </c>
      <c r="F17" s="218">
        <v>1</v>
      </c>
      <c r="G17" s="2"/>
      <c r="H17" s="2"/>
      <c r="I17" s="2"/>
      <c r="J17" s="2"/>
      <c r="K17" s="2"/>
      <c r="L17" s="2"/>
      <c r="M17" s="2"/>
    </row>
    <row r="18" spans="2:13" x14ac:dyDescent="0.3">
      <c r="B18" s="265">
        <v>0.43</v>
      </c>
      <c r="C18" s="218">
        <v>0.57999999999999996</v>
      </c>
      <c r="D18" s="2"/>
      <c r="E18" s="265">
        <v>1.1299999999999999</v>
      </c>
      <c r="F18" s="218">
        <v>0.8</v>
      </c>
      <c r="G18" s="2"/>
      <c r="H18" s="2"/>
      <c r="I18" s="2"/>
    </row>
    <row r="19" spans="2:13" x14ac:dyDescent="0.3">
      <c r="B19" s="265">
        <v>0.77</v>
      </c>
      <c r="C19" s="218">
        <v>0.73</v>
      </c>
      <c r="D19" s="2"/>
      <c r="E19" s="265">
        <v>1.43</v>
      </c>
      <c r="F19" s="218">
        <v>0.17</v>
      </c>
      <c r="G19" s="2"/>
      <c r="H19" s="2"/>
      <c r="I19" s="2"/>
    </row>
    <row r="20" spans="2:13" x14ac:dyDescent="0.3">
      <c r="B20" s="265">
        <v>0.34</v>
      </c>
      <c r="C20" s="218">
        <v>0.17</v>
      </c>
      <c r="E20" s="265">
        <v>1.29</v>
      </c>
      <c r="F20" s="218">
        <v>0.73</v>
      </c>
    </row>
    <row r="21" spans="2:13" x14ac:dyDescent="0.3">
      <c r="B21" s="265">
        <v>0.85</v>
      </c>
      <c r="C21" s="218">
        <v>0.56999999999999995</v>
      </c>
      <c r="E21" s="265">
        <v>1.56</v>
      </c>
      <c r="F21" s="218">
        <v>0.59</v>
      </c>
    </row>
    <row r="22" spans="2:13" x14ac:dyDescent="0.3">
      <c r="B22" s="265">
        <v>0.64</v>
      </c>
      <c r="C22" s="218">
        <v>1.05</v>
      </c>
      <c r="E22" s="265">
        <v>1.8</v>
      </c>
      <c r="F22" s="218">
        <v>7.0000000000000007E-2</v>
      </c>
    </row>
    <row r="23" spans="2:13" x14ac:dyDescent="0.3">
      <c r="B23" s="265">
        <v>0.64</v>
      </c>
      <c r="C23" s="218">
        <v>0.63</v>
      </c>
      <c r="E23" s="265">
        <v>0.67</v>
      </c>
      <c r="F23" s="218">
        <v>0.6</v>
      </c>
    </row>
    <row r="24" spans="2:13" x14ac:dyDescent="0.3">
      <c r="B24" s="265">
        <v>0.26</v>
      </c>
      <c r="C24" s="218">
        <v>0.42</v>
      </c>
      <c r="D24" s="5"/>
      <c r="E24" s="265">
        <v>0.37</v>
      </c>
      <c r="F24" s="218">
        <v>0.79</v>
      </c>
      <c r="G24" s="5"/>
      <c r="H24" s="5"/>
      <c r="I24" s="5"/>
      <c r="J24" s="5"/>
      <c r="K24" s="5"/>
      <c r="L24" s="5"/>
      <c r="M24" s="2"/>
    </row>
    <row r="25" spans="2:13" x14ac:dyDescent="0.3">
      <c r="B25" s="265">
        <v>0.45</v>
      </c>
      <c r="C25" s="218">
        <v>0.83</v>
      </c>
      <c r="D25" s="5"/>
      <c r="E25" s="265">
        <v>0.13</v>
      </c>
      <c r="F25" s="218">
        <v>0.6</v>
      </c>
      <c r="G25" s="5"/>
      <c r="H25" s="5"/>
      <c r="I25" s="5"/>
      <c r="J25" s="5"/>
      <c r="K25" s="5"/>
      <c r="L25" s="5"/>
      <c r="M25" s="2"/>
    </row>
    <row r="26" spans="2:13" x14ac:dyDescent="0.3">
      <c r="B26" s="265">
        <v>0.31</v>
      </c>
      <c r="C26" s="218">
        <v>1.44</v>
      </c>
      <c r="D26" s="5"/>
      <c r="E26" s="265">
        <v>0.7</v>
      </c>
      <c r="F26" s="218">
        <v>0.82</v>
      </c>
      <c r="G26" s="5"/>
      <c r="H26" s="5"/>
      <c r="I26" s="5"/>
      <c r="J26" s="5"/>
      <c r="K26" s="5"/>
      <c r="L26" s="5"/>
      <c r="M26" s="2"/>
    </row>
    <row r="27" spans="2:13" x14ac:dyDescent="0.3">
      <c r="B27" s="265">
        <v>0.86</v>
      </c>
      <c r="C27" s="218">
        <v>0.45</v>
      </c>
      <c r="E27" s="265">
        <v>0.54</v>
      </c>
      <c r="F27" s="218">
        <v>0.8</v>
      </c>
      <c r="G27" s="2"/>
      <c r="H27" s="2"/>
      <c r="I27" s="2"/>
      <c r="J27" s="2"/>
      <c r="K27" s="2"/>
      <c r="L27" s="2"/>
      <c r="M27" s="2"/>
    </row>
    <row r="28" spans="2:13" x14ac:dyDescent="0.3">
      <c r="B28" s="265">
        <v>0.42</v>
      </c>
      <c r="C28" s="218">
        <v>0.55000000000000004</v>
      </c>
      <c r="D28" s="2"/>
      <c r="E28" s="265">
        <v>0.55000000000000004</v>
      </c>
      <c r="F28" s="218">
        <v>0.63</v>
      </c>
      <c r="G28" s="2"/>
      <c r="H28" s="2"/>
      <c r="I28" s="2"/>
      <c r="J28" s="2"/>
      <c r="K28" s="2"/>
      <c r="L28" s="2"/>
      <c r="M28" s="2"/>
    </row>
    <row r="29" spans="2:13" x14ac:dyDescent="0.3">
      <c r="B29" s="265">
        <v>0.56000000000000005</v>
      </c>
      <c r="C29" s="218">
        <v>0.6</v>
      </c>
      <c r="D29" s="2"/>
      <c r="E29" s="265">
        <v>0.75</v>
      </c>
      <c r="F29" s="218">
        <v>0.28999999999999998</v>
      </c>
      <c r="G29" s="2"/>
      <c r="H29" s="2"/>
      <c r="I29" s="2"/>
      <c r="J29" s="2"/>
      <c r="K29" s="2"/>
      <c r="L29" s="2"/>
      <c r="M29" s="2"/>
    </row>
    <row r="30" spans="2:13" x14ac:dyDescent="0.3">
      <c r="B30" s="265">
        <v>0.25</v>
      </c>
      <c r="C30" s="218">
        <v>0.33</v>
      </c>
      <c r="D30" s="2"/>
      <c r="E30" s="265">
        <v>1</v>
      </c>
      <c r="F30" s="218">
        <v>0.28999999999999998</v>
      </c>
      <c r="G30" s="2"/>
      <c r="H30" s="2"/>
      <c r="I30" s="2"/>
      <c r="J30" s="2"/>
      <c r="K30" s="2"/>
      <c r="L30" s="2"/>
      <c r="M30" s="2"/>
    </row>
    <row r="31" spans="2:13" x14ac:dyDescent="0.3">
      <c r="B31" s="265">
        <v>0.33</v>
      </c>
      <c r="C31" s="218">
        <v>0.2</v>
      </c>
      <c r="D31" s="2"/>
      <c r="E31" s="265">
        <v>1</v>
      </c>
      <c r="F31" s="218">
        <v>0.5</v>
      </c>
      <c r="G31" s="2"/>
      <c r="H31" s="2"/>
      <c r="I31" s="2"/>
      <c r="J31" s="2"/>
      <c r="K31" s="2"/>
      <c r="L31" s="2"/>
      <c r="M31" s="2"/>
    </row>
    <row r="32" spans="2:13" x14ac:dyDescent="0.3">
      <c r="B32" s="265">
        <v>0.63</v>
      </c>
      <c r="C32" s="218">
        <v>0.75</v>
      </c>
      <c r="E32" s="265">
        <v>2</v>
      </c>
      <c r="F32" s="218">
        <v>0.08</v>
      </c>
    </row>
    <row r="33" spans="2:6" x14ac:dyDescent="0.3">
      <c r="B33" s="265">
        <v>0.5</v>
      </c>
      <c r="C33" s="218">
        <v>0.53</v>
      </c>
      <c r="E33" s="265">
        <v>2.86</v>
      </c>
      <c r="F33" s="218">
        <v>0.2</v>
      </c>
    </row>
    <row r="34" spans="2:6" x14ac:dyDescent="0.3">
      <c r="B34" s="265">
        <v>0.44</v>
      </c>
      <c r="C34" s="218">
        <v>0.44</v>
      </c>
      <c r="E34" s="265">
        <v>2.8</v>
      </c>
      <c r="F34" s="218">
        <v>0.45</v>
      </c>
    </row>
    <row r="35" spans="2:6" x14ac:dyDescent="0.3">
      <c r="B35" s="265">
        <v>0.42</v>
      </c>
      <c r="C35" s="218">
        <v>0.87</v>
      </c>
      <c r="E35" s="265">
        <v>1.26</v>
      </c>
      <c r="F35" s="218">
        <v>0.11</v>
      </c>
    </row>
    <row r="36" spans="2:6" x14ac:dyDescent="0.3">
      <c r="B36" s="265">
        <v>0.57999999999999996</v>
      </c>
      <c r="C36" s="218">
        <v>0.67</v>
      </c>
      <c r="E36" s="265">
        <v>0.94</v>
      </c>
      <c r="F36" s="218">
        <v>1.69</v>
      </c>
    </row>
    <row r="37" spans="2:6" x14ac:dyDescent="0.3">
      <c r="B37" s="265">
        <v>0.71</v>
      </c>
      <c r="C37" s="218">
        <v>0.67</v>
      </c>
      <c r="E37" s="265">
        <v>0.56999999999999995</v>
      </c>
      <c r="F37" s="218">
        <v>0.65</v>
      </c>
    </row>
    <row r="38" spans="2:6" x14ac:dyDescent="0.3">
      <c r="B38" s="265">
        <v>0.31</v>
      </c>
      <c r="C38" s="218">
        <v>1.36</v>
      </c>
      <c r="E38" s="265">
        <v>0.72</v>
      </c>
      <c r="F38" s="218">
        <v>0.33</v>
      </c>
    </row>
    <row r="39" spans="2:6" x14ac:dyDescent="0.3">
      <c r="B39" s="265">
        <v>0.63</v>
      </c>
      <c r="C39" s="218">
        <v>0.82</v>
      </c>
      <c r="E39" s="265">
        <v>1</v>
      </c>
      <c r="F39" s="218">
        <v>0.38</v>
      </c>
    </row>
    <row r="40" spans="2:6" x14ac:dyDescent="0.3">
      <c r="B40" s="265">
        <v>0.37</v>
      </c>
      <c r="C40" s="218">
        <v>0.62</v>
      </c>
      <c r="E40" s="265">
        <v>0.5</v>
      </c>
      <c r="F40" s="218">
        <v>0.42</v>
      </c>
    </row>
    <row r="41" spans="2:6" x14ac:dyDescent="0.3">
      <c r="B41" s="265">
        <v>0.43</v>
      </c>
      <c r="C41" s="218">
        <v>0.88</v>
      </c>
      <c r="E41" s="265">
        <v>0.67</v>
      </c>
      <c r="F41" s="218">
        <v>0.18</v>
      </c>
    </row>
    <row r="42" spans="2:6" x14ac:dyDescent="0.3">
      <c r="B42" s="265">
        <v>0.5</v>
      </c>
      <c r="C42" s="218">
        <v>0.53</v>
      </c>
      <c r="E42" s="265">
        <v>0.38</v>
      </c>
      <c r="F42" s="218">
        <v>1</v>
      </c>
    </row>
    <row r="43" spans="2:6" x14ac:dyDescent="0.3">
      <c r="B43" s="265">
        <v>0.84</v>
      </c>
      <c r="C43" s="218">
        <v>0.5</v>
      </c>
      <c r="E43" s="207"/>
      <c r="F43" s="171"/>
    </row>
    <row r="44" spans="2:6" x14ac:dyDescent="0.3">
      <c r="B44" s="265">
        <v>1</v>
      </c>
      <c r="C44" s="218">
        <v>0.54</v>
      </c>
      <c r="E44" s="207"/>
      <c r="F44" s="171"/>
    </row>
    <row r="45" spans="2:6" x14ac:dyDescent="0.3">
      <c r="B45" s="265">
        <v>0.67</v>
      </c>
      <c r="C45" s="218">
        <v>0.17</v>
      </c>
      <c r="E45" s="207"/>
      <c r="F45" s="171"/>
    </row>
    <row r="46" spans="2:6" x14ac:dyDescent="0.3">
      <c r="B46" s="265">
        <v>1.4</v>
      </c>
      <c r="C46" s="218">
        <v>1.36</v>
      </c>
      <c r="E46" s="207"/>
      <c r="F46" s="171"/>
    </row>
    <row r="47" spans="2:6" x14ac:dyDescent="0.3">
      <c r="B47" s="265">
        <v>1.17</v>
      </c>
      <c r="C47" s="218">
        <v>0.6</v>
      </c>
      <c r="E47" s="207"/>
      <c r="F47" s="171"/>
    </row>
    <row r="48" spans="2:6" x14ac:dyDescent="0.3">
      <c r="B48" s="265">
        <v>0.75</v>
      </c>
      <c r="C48" s="218">
        <v>0.47</v>
      </c>
      <c r="E48" s="207"/>
      <c r="F48" s="171"/>
    </row>
    <row r="49" spans="2:6" x14ac:dyDescent="0.3">
      <c r="B49" s="265">
        <v>0</v>
      </c>
      <c r="C49" s="218">
        <v>0.89</v>
      </c>
      <c r="E49" s="207"/>
      <c r="F49" s="171"/>
    </row>
    <row r="50" spans="2:6" x14ac:dyDescent="0.3">
      <c r="B50" s="265">
        <v>0.83</v>
      </c>
      <c r="C50" s="218">
        <v>0.5</v>
      </c>
      <c r="E50" s="207"/>
      <c r="F50" s="171"/>
    </row>
    <row r="51" spans="2:6" x14ac:dyDescent="0.3">
      <c r="B51" s="265">
        <v>0.72</v>
      </c>
      <c r="C51" s="218">
        <v>0.86</v>
      </c>
      <c r="E51" s="207"/>
      <c r="F51" s="171"/>
    </row>
    <row r="52" spans="2:6" x14ac:dyDescent="0.3">
      <c r="B52" s="265">
        <v>1.22</v>
      </c>
      <c r="C52" s="218">
        <v>0.44</v>
      </c>
      <c r="E52" s="207"/>
      <c r="F52" s="171"/>
    </row>
    <row r="53" spans="2:6" x14ac:dyDescent="0.3">
      <c r="B53" s="265">
        <v>0.55000000000000004</v>
      </c>
      <c r="C53" s="218">
        <v>0.77</v>
      </c>
      <c r="E53" s="207"/>
      <c r="F53" s="171"/>
    </row>
    <row r="54" spans="2:6" x14ac:dyDescent="0.3">
      <c r="B54" s="265">
        <v>1</v>
      </c>
      <c r="C54" s="218">
        <v>0.5</v>
      </c>
      <c r="E54" s="207"/>
      <c r="F54" s="171"/>
    </row>
    <row r="55" spans="2:6" x14ac:dyDescent="0.3">
      <c r="B55" s="265">
        <v>0.33</v>
      </c>
      <c r="C55" s="218">
        <v>0.75</v>
      </c>
      <c r="E55" s="207"/>
      <c r="F55" s="171"/>
    </row>
    <row r="56" spans="2:6" x14ac:dyDescent="0.3">
      <c r="B56" s="265">
        <v>0.39</v>
      </c>
      <c r="C56" s="218">
        <v>0.5</v>
      </c>
      <c r="E56" s="207"/>
      <c r="F56" s="171"/>
    </row>
    <row r="57" spans="2:6" x14ac:dyDescent="0.3">
      <c r="B57" s="265">
        <v>0.71</v>
      </c>
      <c r="C57" s="218">
        <v>0.42</v>
      </c>
      <c r="E57" s="207"/>
      <c r="F57" s="171"/>
    </row>
    <row r="58" spans="2:6" x14ac:dyDescent="0.3">
      <c r="B58" s="265">
        <v>0.36</v>
      </c>
      <c r="C58" s="218">
        <v>1.5</v>
      </c>
      <c r="E58" s="207"/>
      <c r="F58" s="171"/>
    </row>
    <row r="59" spans="2:6" x14ac:dyDescent="0.3">
      <c r="B59" s="265">
        <v>0.67</v>
      </c>
      <c r="C59" s="218">
        <v>0.75</v>
      </c>
      <c r="E59" s="207"/>
      <c r="F59" s="171"/>
    </row>
    <row r="60" spans="2:6" x14ac:dyDescent="0.3">
      <c r="B60" s="265">
        <v>0.88</v>
      </c>
      <c r="C60" s="218">
        <v>0.62</v>
      </c>
      <c r="E60" s="207"/>
      <c r="F60" s="171"/>
    </row>
    <row r="61" spans="2:6" x14ac:dyDescent="0.3">
      <c r="B61" s="265">
        <v>2</v>
      </c>
      <c r="C61" s="218">
        <v>0.4</v>
      </c>
      <c r="E61" s="207"/>
      <c r="F61" s="171"/>
    </row>
    <row r="62" spans="2:6" x14ac:dyDescent="0.3">
      <c r="B62" s="207"/>
      <c r="C62" s="171"/>
      <c r="E62" s="207"/>
      <c r="F62" s="171"/>
    </row>
    <row r="63" spans="2:6" x14ac:dyDescent="0.3">
      <c r="B63" s="207"/>
      <c r="C63" s="171"/>
      <c r="E63" s="207"/>
      <c r="F63" s="171"/>
    </row>
    <row r="64" spans="2:6" x14ac:dyDescent="0.3">
      <c r="B64" s="207"/>
      <c r="C64" s="171"/>
      <c r="E64" s="207"/>
      <c r="F64" s="171"/>
    </row>
    <row r="65" spans="1:11" x14ac:dyDescent="0.3">
      <c r="B65" s="207"/>
      <c r="C65" s="171"/>
      <c r="E65" s="207"/>
      <c r="F65" s="171"/>
    </row>
    <row r="66" spans="1:11" x14ac:dyDescent="0.3">
      <c r="B66" s="207"/>
      <c r="C66" s="171"/>
      <c r="E66" s="207"/>
      <c r="F66" s="171"/>
    </row>
    <row r="67" spans="1:11" x14ac:dyDescent="0.3">
      <c r="A67" s="182" t="s">
        <v>140</v>
      </c>
      <c r="B67" s="348">
        <v>0.62319999999999998</v>
      </c>
      <c r="C67" s="340">
        <v>0.63880000000000003</v>
      </c>
      <c r="D67" s="339"/>
      <c r="E67" s="348">
        <v>0.91890000000000005</v>
      </c>
      <c r="F67" s="340">
        <v>0.45950000000000002</v>
      </c>
    </row>
    <row r="68" spans="1:11" x14ac:dyDescent="0.3">
      <c r="A68" s="183" t="s">
        <v>141</v>
      </c>
      <c r="B68" s="349">
        <v>0.34570000000000001</v>
      </c>
      <c r="C68" s="342">
        <v>0.31809999999999999</v>
      </c>
      <c r="D68" s="341"/>
      <c r="E68" s="349">
        <v>0.68540000000000001</v>
      </c>
      <c r="F68" s="342">
        <v>0.34960000000000002</v>
      </c>
    </row>
    <row r="69" spans="1:11" x14ac:dyDescent="0.3">
      <c r="A69" s="183" t="s">
        <v>37</v>
      </c>
      <c r="B69" s="349">
        <v>4.5780000000000001E-2</v>
      </c>
      <c r="C69" s="342">
        <v>4.2139999999999997E-2</v>
      </c>
      <c r="D69" s="341"/>
      <c r="E69" s="349">
        <v>0.11119999999999999</v>
      </c>
      <c r="F69" s="342">
        <v>5.672E-2</v>
      </c>
    </row>
    <row r="70" spans="1:11" x14ac:dyDescent="0.3">
      <c r="A70" s="343" t="s">
        <v>173</v>
      </c>
      <c r="B70" s="350">
        <v>57</v>
      </c>
      <c r="C70" s="344">
        <v>57</v>
      </c>
      <c r="D70" s="341"/>
      <c r="E70" s="350">
        <v>38</v>
      </c>
      <c r="F70" s="344">
        <v>38</v>
      </c>
    </row>
    <row r="71" spans="1:11" x14ac:dyDescent="0.3">
      <c r="A71" s="184" t="s">
        <v>174</v>
      </c>
      <c r="B71" s="351">
        <v>3</v>
      </c>
      <c r="C71" s="352">
        <v>3</v>
      </c>
      <c r="D71" s="345"/>
      <c r="E71" s="353">
        <v>3</v>
      </c>
      <c r="F71" s="346">
        <v>3</v>
      </c>
    </row>
    <row r="72" spans="1:11" x14ac:dyDescent="0.3">
      <c r="B72" s="2"/>
      <c r="C72" s="2"/>
    </row>
    <row r="73" spans="1:11" x14ac:dyDescent="0.3">
      <c r="B73" s="2"/>
      <c r="C73" s="2"/>
    </row>
    <row r="75" spans="1:11" x14ac:dyDescent="0.3">
      <c r="E75" s="2"/>
      <c r="F75" s="2"/>
    </row>
    <row r="76" spans="1:11" x14ac:dyDescent="0.3">
      <c r="B76" s="14"/>
      <c r="E76" s="2"/>
      <c r="F76" s="2"/>
      <c r="H76" s="2"/>
      <c r="I76" s="2"/>
      <c r="J76" s="2"/>
      <c r="K76" s="2"/>
    </row>
    <row r="77" spans="1:11" x14ac:dyDescent="0.3">
      <c r="B77" s="14"/>
      <c r="E77" s="2"/>
      <c r="F77" s="2"/>
      <c r="H77" s="2"/>
      <c r="I77" s="2"/>
      <c r="J77" s="2"/>
      <c r="K77" s="2"/>
    </row>
    <row r="78" spans="1:11" x14ac:dyDescent="0.3">
      <c r="B78" s="14"/>
      <c r="E78" s="2"/>
      <c r="F78" s="2"/>
      <c r="H78" s="2"/>
      <c r="I78" s="2"/>
      <c r="J78" s="2"/>
      <c r="K78" s="2"/>
    </row>
    <row r="79" spans="1:11" x14ac:dyDescent="0.3">
      <c r="B79" s="14"/>
      <c r="E79" s="2"/>
      <c r="F79" s="2"/>
      <c r="H79" s="2"/>
      <c r="I79" s="2"/>
      <c r="J79" s="2"/>
      <c r="K79" s="2"/>
    </row>
    <row r="80" spans="1:11" ht="15.6" x14ac:dyDescent="0.3">
      <c r="B80" s="142"/>
      <c r="E80" s="2"/>
      <c r="F80" s="2"/>
      <c r="H80" s="2"/>
      <c r="I80" s="2"/>
      <c r="J80" s="2"/>
      <c r="K80" s="2"/>
    </row>
    <row r="81" spans="5:6" x14ac:dyDescent="0.3">
      <c r="E81" s="2"/>
      <c r="F81" s="2"/>
    </row>
  </sheetData>
  <pageMargins left="0.7" right="0.7" top="0.78740157499999996" bottom="0.78740157499999996" header="0.3" footer="0.3"/>
  <pageSetup paperSize="9" orientation="portrait" verticalDpi="0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K129"/>
  <sheetViews>
    <sheetView zoomScaleNormal="100" workbookViewId="0">
      <selection activeCell="J28" sqref="J28"/>
    </sheetView>
  </sheetViews>
  <sheetFormatPr baseColWidth="10" defaultRowHeight="14.4" x14ac:dyDescent="0.3"/>
  <cols>
    <col min="4" max="4" width="6.21875" customWidth="1"/>
  </cols>
  <sheetData>
    <row r="2" spans="1:6" x14ac:dyDescent="0.3">
      <c r="A2" s="234" t="s">
        <v>208</v>
      </c>
      <c r="B2" s="354" t="s">
        <v>29</v>
      </c>
      <c r="C2" s="57"/>
      <c r="D2" s="57"/>
      <c r="E2" s="355"/>
      <c r="F2" s="355"/>
    </row>
    <row r="3" spans="1:6" x14ac:dyDescent="0.3">
      <c r="A3" s="57"/>
      <c r="B3" s="354"/>
      <c r="C3" s="57"/>
      <c r="D3" s="57"/>
      <c r="E3" s="355"/>
      <c r="F3" s="355"/>
    </row>
    <row r="4" spans="1:6" x14ac:dyDescent="0.3">
      <c r="A4" s="57"/>
      <c r="B4" s="354"/>
      <c r="C4" s="57"/>
      <c r="D4" s="57"/>
      <c r="E4" s="355"/>
      <c r="F4" s="355"/>
    </row>
    <row r="5" spans="1:6" x14ac:dyDescent="0.3">
      <c r="A5" s="57"/>
      <c r="B5" s="16" t="s">
        <v>30</v>
      </c>
      <c r="C5" s="17"/>
      <c r="D5" s="17"/>
      <c r="E5" s="17"/>
      <c r="F5" s="18"/>
    </row>
    <row r="7" spans="1:6" ht="16.2" x14ac:dyDescent="0.3">
      <c r="B7" s="161" t="s">
        <v>1</v>
      </c>
      <c r="C7" s="162" t="s">
        <v>1</v>
      </c>
      <c r="D7" s="4"/>
      <c r="E7" s="358" t="s">
        <v>176</v>
      </c>
      <c r="F7" s="359" t="s">
        <v>176</v>
      </c>
    </row>
    <row r="8" spans="1:6" ht="28.8" x14ac:dyDescent="0.3">
      <c r="B8" s="219" t="s">
        <v>24</v>
      </c>
      <c r="C8" s="220" t="s">
        <v>23</v>
      </c>
      <c r="D8" s="14"/>
      <c r="E8" s="222" t="s">
        <v>24</v>
      </c>
      <c r="F8" s="223" t="s">
        <v>23</v>
      </c>
    </row>
    <row r="9" spans="1:6" x14ac:dyDescent="0.3">
      <c r="B9" s="356">
        <v>0.14821852999999999</v>
      </c>
      <c r="C9" s="357">
        <v>0.82090260999999998</v>
      </c>
      <c r="E9" s="356">
        <v>0.24988124</v>
      </c>
      <c r="F9" s="357">
        <v>0.13634204</v>
      </c>
    </row>
    <row r="10" spans="1:6" x14ac:dyDescent="0.3">
      <c r="B10" s="303">
        <v>0.28503562999999998</v>
      </c>
      <c r="C10" s="304">
        <v>0.96437055000000005</v>
      </c>
      <c r="E10" s="303">
        <v>0.27268408999999999</v>
      </c>
      <c r="F10" s="304">
        <v>0.22945367999999999</v>
      </c>
    </row>
    <row r="11" spans="1:6" x14ac:dyDescent="0.3">
      <c r="B11" s="303">
        <v>0.23515438999999999</v>
      </c>
      <c r="C11" s="304">
        <v>1.9947743499999999</v>
      </c>
      <c r="E11" s="303">
        <v>0.23562944999999999</v>
      </c>
      <c r="F11" s="304">
        <v>0.18527315999999999</v>
      </c>
    </row>
    <row r="12" spans="1:6" x14ac:dyDescent="0.3">
      <c r="B12" s="303">
        <v>0.29168645999999998</v>
      </c>
      <c r="C12" s="304">
        <v>2.1111639000000002</v>
      </c>
      <c r="E12" s="303">
        <v>0.29216152000000001</v>
      </c>
      <c r="F12" s="304">
        <v>0.35724465999999999</v>
      </c>
    </row>
    <row r="13" spans="1:6" x14ac:dyDescent="0.3">
      <c r="B13" s="303">
        <v>0.38432304</v>
      </c>
      <c r="C13" s="304">
        <v>0.81567696000000001</v>
      </c>
      <c r="E13" s="303">
        <v>0.37767221000000001</v>
      </c>
      <c r="F13" s="304">
        <v>0.24703088000000001</v>
      </c>
    </row>
    <row r="14" spans="1:6" x14ac:dyDescent="0.3">
      <c r="B14" s="303">
        <v>0.38859856999999998</v>
      </c>
      <c r="C14" s="304">
        <v>0.9567696</v>
      </c>
      <c r="E14" s="303">
        <v>0.15344418000000001</v>
      </c>
      <c r="F14" s="304">
        <v>0.15819477000000001</v>
      </c>
    </row>
    <row r="15" spans="1:6" x14ac:dyDescent="0.3">
      <c r="B15" s="303">
        <v>0.31021377999999999</v>
      </c>
      <c r="C15" s="304">
        <v>0.76609501000000002</v>
      </c>
      <c r="E15" s="303">
        <v>0.23847980999999999</v>
      </c>
      <c r="F15" s="304">
        <v>0.39455628999999998</v>
      </c>
    </row>
    <row r="16" spans="1:6" x14ac:dyDescent="0.3">
      <c r="B16" s="303">
        <v>0.10783848</v>
      </c>
      <c r="C16" s="304">
        <v>0.97054631999999996</v>
      </c>
      <c r="E16" s="303">
        <v>6.7314490000000005E-2</v>
      </c>
      <c r="F16" s="304">
        <v>0.19477435000000001</v>
      </c>
    </row>
    <row r="17" spans="2:8" x14ac:dyDescent="0.3">
      <c r="B17" s="303">
        <v>0.22388551000000001</v>
      </c>
      <c r="C17" s="304">
        <v>0.30216674999999998</v>
      </c>
      <c r="E17" s="303">
        <v>0.29263657999999998</v>
      </c>
      <c r="F17" s="304">
        <v>0.23990499000000001</v>
      </c>
    </row>
    <row r="18" spans="2:8" x14ac:dyDescent="0.3">
      <c r="B18" s="303">
        <v>7.1733969999999994E-2</v>
      </c>
      <c r="C18" s="304">
        <v>0.49786223000000002</v>
      </c>
      <c r="E18" s="303">
        <v>0.28598574999999998</v>
      </c>
      <c r="F18" s="304">
        <v>0.15106887999999999</v>
      </c>
    </row>
    <row r="19" spans="2:8" x14ac:dyDescent="0.3">
      <c r="B19" s="303">
        <v>0.24180523000000001</v>
      </c>
      <c r="C19" s="304">
        <v>0.34916865000000002</v>
      </c>
      <c r="D19" s="2"/>
      <c r="E19" s="303">
        <v>0.22280285</v>
      </c>
      <c r="F19" s="304">
        <v>0.23657956999999999</v>
      </c>
    </row>
    <row r="20" spans="2:8" x14ac:dyDescent="0.3">
      <c r="B20" s="303">
        <v>0.35224228000000002</v>
      </c>
      <c r="C20" s="304">
        <v>0.32589074000000001</v>
      </c>
      <c r="D20" s="2"/>
      <c r="E20" s="303">
        <v>0.25558195</v>
      </c>
      <c r="F20" s="304">
        <v>0.28456057000000001</v>
      </c>
    </row>
    <row r="21" spans="2:8" x14ac:dyDescent="0.3">
      <c r="B21" s="303">
        <v>0.35201900000000003</v>
      </c>
      <c r="C21" s="304">
        <v>0.38812352</v>
      </c>
      <c r="D21" s="2"/>
      <c r="E21" s="303">
        <v>0.28788598999999998</v>
      </c>
      <c r="F21" s="304">
        <v>0.15581948000000001</v>
      </c>
    </row>
    <row r="22" spans="2:8" x14ac:dyDescent="0.3">
      <c r="B22" s="303">
        <v>0.4888361</v>
      </c>
      <c r="C22" s="304">
        <v>0.39909929</v>
      </c>
      <c r="D22" s="2"/>
      <c r="E22" s="303">
        <v>0.1672304</v>
      </c>
      <c r="F22" s="304">
        <v>0.21995249</v>
      </c>
    </row>
    <row r="23" spans="2:8" x14ac:dyDescent="0.3">
      <c r="B23" s="303">
        <v>0.32541567999999998</v>
      </c>
      <c r="C23" s="304">
        <v>0.24323040000000001</v>
      </c>
      <c r="D23" s="2"/>
      <c r="E23" s="303">
        <v>8.1710210000000005E-2</v>
      </c>
      <c r="F23" s="304">
        <v>0.13966745999999999</v>
      </c>
    </row>
    <row r="24" spans="2:8" x14ac:dyDescent="0.3">
      <c r="B24" s="303">
        <v>0.46840854999999998</v>
      </c>
      <c r="C24" s="304">
        <v>0.54536817000000004</v>
      </c>
      <c r="D24" s="2"/>
      <c r="E24" s="303">
        <v>0.24655582000000001</v>
      </c>
      <c r="F24" s="304">
        <v>0.17957244999999999</v>
      </c>
    </row>
    <row r="25" spans="2:8" x14ac:dyDescent="0.3">
      <c r="B25" s="303">
        <v>0.16389549</v>
      </c>
      <c r="C25" s="304">
        <v>0.61187647999999994</v>
      </c>
      <c r="E25" s="303">
        <v>2.897862E-2</v>
      </c>
      <c r="F25" s="304">
        <v>0.91306412999999997</v>
      </c>
    </row>
    <row r="26" spans="2:8" x14ac:dyDescent="0.3">
      <c r="B26" s="303">
        <v>0.26223278</v>
      </c>
      <c r="C26" s="304">
        <v>0.42137766999999998</v>
      </c>
      <c r="E26" s="303">
        <v>0.20380048000000001</v>
      </c>
      <c r="F26" s="304">
        <v>0.36294536999999999</v>
      </c>
    </row>
    <row r="27" spans="2:8" x14ac:dyDescent="0.3">
      <c r="B27" s="303">
        <v>0.75344418000000002</v>
      </c>
      <c r="C27" s="304">
        <v>1.1111639</v>
      </c>
      <c r="E27" s="303">
        <v>0.23135391999999999</v>
      </c>
      <c r="F27" s="304">
        <v>0.32446555999999999</v>
      </c>
    </row>
    <row r="28" spans="2:8" x14ac:dyDescent="0.3">
      <c r="B28" s="303">
        <v>0.39572446999999999</v>
      </c>
      <c r="C28" s="304">
        <v>0.53919240000000002</v>
      </c>
      <c r="E28" s="303">
        <v>0.35249406</v>
      </c>
      <c r="F28" s="304">
        <v>0.63515438999999996</v>
      </c>
    </row>
    <row r="29" spans="2:8" x14ac:dyDescent="0.3">
      <c r="B29" s="207"/>
      <c r="C29" s="304">
        <v>0.49026128000000002</v>
      </c>
      <c r="E29" s="303">
        <v>0.20522565000000001</v>
      </c>
      <c r="F29" s="304">
        <v>0.87519572000000001</v>
      </c>
      <c r="H29" s="5"/>
    </row>
    <row r="30" spans="2:8" x14ac:dyDescent="0.3">
      <c r="B30" s="265"/>
      <c r="C30" s="304">
        <v>0.28551069000000001</v>
      </c>
      <c r="D30" s="2"/>
      <c r="E30" s="303">
        <v>0.43087885999999997</v>
      </c>
      <c r="F30" s="304">
        <v>0.63325416000000001</v>
      </c>
      <c r="H30" s="5"/>
    </row>
    <row r="31" spans="2:8" x14ac:dyDescent="0.3">
      <c r="B31" s="265"/>
      <c r="C31" s="304">
        <v>0.61880855000000001</v>
      </c>
      <c r="D31" s="2"/>
      <c r="E31" s="303">
        <v>0.44180522999999999</v>
      </c>
      <c r="F31" s="304">
        <v>9.6437049999999996E-2</v>
      </c>
      <c r="H31" s="5"/>
    </row>
    <row r="32" spans="2:8" x14ac:dyDescent="0.3">
      <c r="B32" s="207"/>
      <c r="C32" s="304">
        <v>0.33016626999999998</v>
      </c>
      <c r="E32" s="303">
        <v>0.27310308999999999</v>
      </c>
      <c r="F32" s="304">
        <v>0.38432304</v>
      </c>
      <c r="H32" s="5"/>
    </row>
    <row r="33" spans="2:11" x14ac:dyDescent="0.3">
      <c r="B33" s="207"/>
      <c r="C33" s="304">
        <v>0.79572447000000002</v>
      </c>
      <c r="E33" s="303">
        <v>0.25748219</v>
      </c>
      <c r="F33" s="304">
        <v>0.12921615</v>
      </c>
      <c r="H33" s="5"/>
    </row>
    <row r="34" spans="2:11" x14ac:dyDescent="0.3">
      <c r="B34" s="207"/>
      <c r="C34" s="304">
        <v>0.63752969000000004</v>
      </c>
      <c r="E34" s="303">
        <v>0.34299287000000001</v>
      </c>
      <c r="F34" s="304">
        <v>0.25035628999999998</v>
      </c>
      <c r="H34" s="5"/>
    </row>
    <row r="35" spans="2:11" x14ac:dyDescent="0.3">
      <c r="B35" s="207"/>
      <c r="C35" s="304">
        <v>0.92304037999999999</v>
      </c>
      <c r="E35" s="303">
        <v>0.40475059000000002</v>
      </c>
      <c r="F35" s="304">
        <v>0.71496437000000002</v>
      </c>
      <c r="H35" s="5"/>
    </row>
    <row r="36" spans="2:11" x14ac:dyDescent="0.3">
      <c r="B36" s="207"/>
      <c r="C36" s="304">
        <v>0.71021378000000002</v>
      </c>
      <c r="E36" s="303">
        <v>0.49976247000000001</v>
      </c>
      <c r="F36" s="304">
        <v>0.84335771999999998</v>
      </c>
      <c r="H36" s="15"/>
    </row>
    <row r="37" spans="2:11" x14ac:dyDescent="0.3">
      <c r="B37" s="207"/>
      <c r="C37" s="304">
        <v>0.55154393999999995</v>
      </c>
      <c r="E37" s="303">
        <v>0.40427552999999999</v>
      </c>
      <c r="F37" s="304">
        <v>0.40902612999999999</v>
      </c>
      <c r="H37" s="15"/>
    </row>
    <row r="38" spans="2:11" x14ac:dyDescent="0.3">
      <c r="B38" s="207"/>
      <c r="C38" s="304">
        <v>0.30451306</v>
      </c>
      <c r="E38" s="303">
        <v>0.41330166000000002</v>
      </c>
      <c r="F38" s="304">
        <v>0.95914489000000003</v>
      </c>
      <c r="H38" s="15"/>
    </row>
    <row r="39" spans="2:11" x14ac:dyDescent="0.3">
      <c r="B39" s="207"/>
      <c r="C39" s="304">
        <v>0.12114013999999999</v>
      </c>
      <c r="E39" s="303">
        <v>0.47695961999999997</v>
      </c>
      <c r="F39" s="304">
        <v>0.72969121000000003</v>
      </c>
      <c r="H39" s="15"/>
    </row>
    <row r="40" spans="2:11" x14ac:dyDescent="0.3">
      <c r="B40" s="207"/>
      <c r="C40" s="304">
        <v>0.19952494000000001</v>
      </c>
      <c r="E40" s="303">
        <v>0.27790974000000002</v>
      </c>
      <c r="F40" s="304">
        <v>0.14584322999999999</v>
      </c>
      <c r="H40" s="15"/>
    </row>
    <row r="41" spans="2:11" x14ac:dyDescent="0.3">
      <c r="B41" s="207"/>
      <c r="C41" s="304">
        <v>0.5111639</v>
      </c>
      <c r="E41" s="303">
        <v>0.28408550999999999</v>
      </c>
      <c r="F41" s="304">
        <v>0.22707838</v>
      </c>
      <c r="H41" s="15"/>
    </row>
    <row r="42" spans="2:11" x14ac:dyDescent="0.3">
      <c r="B42" s="207"/>
      <c r="C42" s="304">
        <v>0.36199524999999999</v>
      </c>
      <c r="E42" s="303">
        <v>0.37482185000000001</v>
      </c>
      <c r="F42" s="304">
        <v>0.35724465999999999</v>
      </c>
      <c r="H42" s="15"/>
    </row>
    <row r="43" spans="2:11" x14ac:dyDescent="0.3">
      <c r="B43" s="207"/>
      <c r="C43" s="304">
        <v>0.41710214000000001</v>
      </c>
      <c r="E43" s="303">
        <v>0.44228029000000002</v>
      </c>
      <c r="F43" s="304">
        <v>0.50498812000000004</v>
      </c>
      <c r="H43" s="15"/>
    </row>
    <row r="44" spans="2:11" x14ac:dyDescent="0.3">
      <c r="B44" s="207"/>
      <c r="C44" s="304">
        <v>0.70498812</v>
      </c>
      <c r="E44" s="207"/>
      <c r="F44" s="304">
        <v>0.37019952</v>
      </c>
      <c r="H44" s="15"/>
      <c r="I44" s="5"/>
    </row>
    <row r="45" spans="2:11" x14ac:dyDescent="0.3">
      <c r="B45" s="207"/>
      <c r="C45" s="304">
        <v>1.5795724499999999</v>
      </c>
      <c r="E45" s="207"/>
      <c r="F45" s="171"/>
      <c r="H45" s="15"/>
      <c r="I45" s="5"/>
      <c r="K45" s="15"/>
    </row>
    <row r="46" spans="2:11" x14ac:dyDescent="0.3">
      <c r="B46" s="207"/>
      <c r="C46" s="304">
        <v>1.3928741099999999</v>
      </c>
      <c r="E46" s="207"/>
      <c r="F46" s="171"/>
      <c r="H46" s="15"/>
      <c r="I46" s="5"/>
      <c r="K46" s="15"/>
    </row>
    <row r="47" spans="2:11" x14ac:dyDescent="0.3">
      <c r="B47" s="207"/>
      <c r="C47" s="304">
        <v>3.4275534400000001</v>
      </c>
      <c r="E47" s="207"/>
      <c r="F47" s="171"/>
      <c r="H47" s="15"/>
      <c r="I47" s="5"/>
      <c r="K47" s="15"/>
    </row>
    <row r="48" spans="2:11" x14ac:dyDescent="0.3">
      <c r="B48" s="207"/>
      <c r="C48" s="304">
        <v>2.4988123500000001</v>
      </c>
      <c r="E48" s="207"/>
      <c r="F48" s="171"/>
      <c r="H48" s="15"/>
      <c r="I48" s="5"/>
      <c r="K48" s="15"/>
    </row>
    <row r="49" spans="1:11" x14ac:dyDescent="0.3">
      <c r="B49" s="207"/>
      <c r="C49" s="304">
        <v>1.9135391900000001</v>
      </c>
      <c r="E49" s="207"/>
      <c r="F49" s="171"/>
      <c r="H49" s="15"/>
      <c r="I49" s="5"/>
      <c r="K49" s="15"/>
    </row>
    <row r="50" spans="1:11" x14ac:dyDescent="0.3">
      <c r="B50" s="207"/>
      <c r="C50" s="304">
        <v>1.8920389500000001</v>
      </c>
      <c r="E50" s="207"/>
      <c r="F50" s="171"/>
      <c r="H50" s="15"/>
      <c r="I50" s="5"/>
      <c r="K50" s="15"/>
    </row>
    <row r="51" spans="1:11" x14ac:dyDescent="0.3">
      <c r="B51" s="207"/>
      <c r="C51" s="304">
        <v>3.0612826599999998</v>
      </c>
      <c r="E51" s="277"/>
      <c r="F51" s="278"/>
      <c r="H51" s="15"/>
      <c r="I51" s="5"/>
      <c r="K51" s="15"/>
    </row>
    <row r="52" spans="1:11" x14ac:dyDescent="0.3">
      <c r="A52" s="182" t="s">
        <v>140</v>
      </c>
      <c r="B52" s="201">
        <v>0.3125</v>
      </c>
      <c r="C52" s="202">
        <v>0.90380000000000005</v>
      </c>
      <c r="D52" s="203"/>
      <c r="E52" s="211">
        <v>0.2878</v>
      </c>
      <c r="F52" s="202">
        <v>0.37159999999999999</v>
      </c>
      <c r="H52" s="5"/>
      <c r="I52" s="5"/>
      <c r="J52" s="15"/>
      <c r="K52" s="15"/>
    </row>
    <row r="53" spans="1:11" x14ac:dyDescent="0.3">
      <c r="A53" s="183" t="s">
        <v>141</v>
      </c>
      <c r="B53" s="180">
        <v>0.15260000000000001</v>
      </c>
      <c r="C53" s="200">
        <v>0.77310000000000001</v>
      </c>
      <c r="D53" s="199"/>
      <c r="E53" s="198">
        <v>0.1134</v>
      </c>
      <c r="F53" s="200">
        <v>0.2505</v>
      </c>
      <c r="H53" s="5"/>
      <c r="I53" s="5"/>
      <c r="J53" s="15"/>
      <c r="K53" s="15"/>
    </row>
    <row r="54" spans="1:11" x14ac:dyDescent="0.3">
      <c r="A54" s="183" t="s">
        <v>37</v>
      </c>
      <c r="B54" s="180">
        <v>3.4119999999999998E-2</v>
      </c>
      <c r="C54" s="200">
        <v>0.1179</v>
      </c>
      <c r="D54" s="199"/>
      <c r="E54" s="198">
        <v>1.917E-2</v>
      </c>
      <c r="F54" s="200">
        <v>4.1759999999999999E-2</v>
      </c>
      <c r="H54" s="5"/>
      <c r="I54" s="5"/>
      <c r="J54" s="15"/>
      <c r="K54" s="15"/>
    </row>
    <row r="55" spans="1:11" x14ac:dyDescent="0.3">
      <c r="A55" s="184" t="s">
        <v>175</v>
      </c>
      <c r="B55" s="212">
        <v>20</v>
      </c>
      <c r="C55" s="214">
        <v>43</v>
      </c>
      <c r="D55" s="206"/>
      <c r="E55" s="213">
        <v>35</v>
      </c>
      <c r="F55" s="214">
        <v>36</v>
      </c>
      <c r="H55" s="5"/>
      <c r="I55" s="5"/>
      <c r="J55" s="15"/>
      <c r="K55" s="15"/>
    </row>
    <row r="56" spans="1:11" x14ac:dyDescent="0.3">
      <c r="H56" s="5"/>
      <c r="I56" s="5"/>
      <c r="J56" s="15"/>
      <c r="K56" s="15"/>
    </row>
    <row r="57" spans="1:11" x14ac:dyDescent="0.3">
      <c r="H57" s="5"/>
      <c r="I57" s="5"/>
      <c r="J57" s="15"/>
      <c r="K57" s="15"/>
    </row>
    <row r="58" spans="1:11" x14ac:dyDescent="0.3">
      <c r="H58" s="5"/>
      <c r="I58" s="5"/>
      <c r="J58" s="15"/>
      <c r="K58" s="15"/>
    </row>
    <row r="59" spans="1:11" x14ac:dyDescent="0.3">
      <c r="H59" s="5"/>
      <c r="I59" s="5"/>
      <c r="J59" s="15"/>
      <c r="K59" s="15"/>
    </row>
    <row r="60" spans="1:11" x14ac:dyDescent="0.3">
      <c r="H60" s="5"/>
      <c r="I60" s="5"/>
      <c r="J60" s="15"/>
      <c r="K60" s="15"/>
    </row>
    <row r="61" spans="1:11" x14ac:dyDescent="0.3">
      <c r="H61" s="5"/>
      <c r="I61" s="5"/>
      <c r="J61" s="15"/>
      <c r="K61" s="15"/>
    </row>
    <row r="62" spans="1:11" x14ac:dyDescent="0.3">
      <c r="H62" s="5"/>
      <c r="I62" s="5"/>
      <c r="J62" s="15"/>
      <c r="K62" s="15"/>
    </row>
    <row r="63" spans="1:11" x14ac:dyDescent="0.3">
      <c r="H63" s="5"/>
      <c r="I63" s="5"/>
      <c r="J63" s="15"/>
      <c r="K63" s="5"/>
    </row>
    <row r="64" spans="1:11" x14ac:dyDescent="0.3">
      <c r="H64" s="5"/>
      <c r="I64" s="5"/>
      <c r="J64" s="15"/>
      <c r="K64" s="5"/>
    </row>
    <row r="65" spans="8:11" x14ac:dyDescent="0.3">
      <c r="H65" s="5"/>
      <c r="I65" s="5"/>
      <c r="J65" s="15"/>
      <c r="K65" s="5"/>
    </row>
    <row r="66" spans="8:11" x14ac:dyDescent="0.3">
      <c r="H66" s="5"/>
      <c r="I66" s="5"/>
      <c r="J66" s="15"/>
      <c r="K66" s="5"/>
    </row>
    <row r="67" spans="8:11" x14ac:dyDescent="0.3">
      <c r="H67" s="5"/>
      <c r="I67" s="5"/>
      <c r="J67" s="15"/>
      <c r="K67" s="5"/>
    </row>
    <row r="68" spans="8:11" x14ac:dyDescent="0.3">
      <c r="H68" s="5"/>
      <c r="I68" s="5"/>
      <c r="J68" s="15"/>
      <c r="K68" s="5"/>
    </row>
    <row r="69" spans="8:11" x14ac:dyDescent="0.3">
      <c r="H69" s="5"/>
      <c r="I69" s="5"/>
      <c r="J69" s="15"/>
      <c r="K69" s="5"/>
    </row>
    <row r="70" spans="8:11" x14ac:dyDescent="0.3">
      <c r="H70" s="5"/>
      <c r="I70" s="5"/>
      <c r="J70" s="15"/>
      <c r="K70" s="5"/>
    </row>
    <row r="71" spans="8:11" x14ac:dyDescent="0.3">
      <c r="H71" s="5"/>
      <c r="I71" s="5"/>
      <c r="J71" s="15"/>
      <c r="K71" s="5"/>
    </row>
    <row r="72" spans="8:11" x14ac:dyDescent="0.3">
      <c r="H72" s="5"/>
      <c r="I72" s="5"/>
      <c r="J72" s="15"/>
      <c r="K72" s="5"/>
    </row>
    <row r="73" spans="8:11" x14ac:dyDescent="0.3">
      <c r="H73" s="5"/>
      <c r="I73" s="5"/>
      <c r="J73" s="15"/>
      <c r="K73" s="5"/>
    </row>
    <row r="74" spans="8:11" x14ac:dyDescent="0.3">
      <c r="H74" s="5"/>
      <c r="I74" s="5"/>
      <c r="J74" s="15"/>
      <c r="K74" s="5"/>
    </row>
    <row r="75" spans="8:11" x14ac:dyDescent="0.3">
      <c r="H75" s="5"/>
      <c r="I75" s="5"/>
      <c r="J75" s="15"/>
      <c r="K75" s="5"/>
    </row>
    <row r="76" spans="8:11" x14ac:dyDescent="0.3">
      <c r="H76" s="5"/>
      <c r="I76" s="5"/>
      <c r="J76" s="15"/>
      <c r="K76" s="5"/>
    </row>
    <row r="77" spans="8:11" x14ac:dyDescent="0.3">
      <c r="H77" s="5"/>
      <c r="I77" s="5"/>
      <c r="J77" s="15"/>
      <c r="K77" s="5"/>
    </row>
    <row r="78" spans="8:11" x14ac:dyDescent="0.3">
      <c r="H78" s="5"/>
      <c r="I78" s="5"/>
      <c r="J78" s="15"/>
      <c r="K78" s="5"/>
    </row>
    <row r="79" spans="8:11" x14ac:dyDescent="0.3">
      <c r="H79" s="5"/>
      <c r="I79" s="5"/>
      <c r="J79" s="15"/>
      <c r="K79" s="5"/>
    </row>
    <row r="80" spans="8:11" x14ac:dyDescent="0.3">
      <c r="H80" s="5"/>
      <c r="I80" s="5"/>
      <c r="J80" s="15"/>
      <c r="K80" s="5"/>
    </row>
    <row r="81" spans="8:11" x14ac:dyDescent="0.3">
      <c r="H81" s="5"/>
      <c r="I81" s="5"/>
      <c r="J81" s="15"/>
      <c r="K81" s="5"/>
    </row>
    <row r="82" spans="8:11" x14ac:dyDescent="0.3">
      <c r="H82" s="5"/>
      <c r="I82" s="5"/>
      <c r="J82" s="15"/>
      <c r="K82" s="5"/>
    </row>
    <row r="83" spans="8:11" x14ac:dyDescent="0.3">
      <c r="H83" s="5"/>
      <c r="I83" s="5"/>
      <c r="J83" s="15"/>
      <c r="K83" s="5"/>
    </row>
    <row r="84" spans="8:11" x14ac:dyDescent="0.3">
      <c r="H84" s="5"/>
      <c r="I84" s="5"/>
      <c r="J84" s="15"/>
      <c r="K84" s="5"/>
    </row>
    <row r="85" spans="8:11" x14ac:dyDescent="0.3">
      <c r="H85" s="5"/>
      <c r="I85" s="5"/>
      <c r="J85" s="15"/>
      <c r="K85" s="5"/>
    </row>
    <row r="86" spans="8:11" x14ac:dyDescent="0.3">
      <c r="H86" s="5"/>
      <c r="I86" s="5"/>
      <c r="J86" s="15"/>
      <c r="K86" s="5"/>
    </row>
    <row r="87" spans="8:11" x14ac:dyDescent="0.3">
      <c r="H87" s="5"/>
      <c r="I87" s="5"/>
      <c r="J87" s="15"/>
      <c r="K87" s="15"/>
    </row>
    <row r="88" spans="8:11" x14ac:dyDescent="0.3">
      <c r="H88" s="2"/>
      <c r="I88" s="2"/>
    </row>
    <row r="89" spans="8:11" x14ac:dyDescent="0.3">
      <c r="H89" s="2"/>
      <c r="I89" s="2"/>
    </row>
    <row r="90" spans="8:11" x14ac:dyDescent="0.3">
      <c r="H90" s="2"/>
      <c r="I90" s="2"/>
    </row>
    <row r="91" spans="8:11" x14ac:dyDescent="0.3">
      <c r="H91" s="2"/>
      <c r="I91" s="2"/>
    </row>
    <row r="92" spans="8:11" x14ac:dyDescent="0.3">
      <c r="H92" s="2"/>
      <c r="I92" s="2"/>
    </row>
    <row r="93" spans="8:11" x14ac:dyDescent="0.3">
      <c r="H93" s="2"/>
      <c r="I93" s="2"/>
    </row>
    <row r="94" spans="8:11" x14ac:dyDescent="0.3">
      <c r="H94" s="2"/>
      <c r="I94" s="2"/>
    </row>
    <row r="95" spans="8:11" x14ac:dyDescent="0.3">
      <c r="H95" s="2"/>
      <c r="I95" s="2"/>
    </row>
    <row r="96" spans="8:11" x14ac:dyDescent="0.3">
      <c r="H96" s="2"/>
      <c r="I96" s="2"/>
    </row>
    <row r="97" spans="8:9" x14ac:dyDescent="0.3">
      <c r="H97" s="2"/>
      <c r="I97" s="2"/>
    </row>
    <row r="98" spans="8:9" x14ac:dyDescent="0.3">
      <c r="H98" s="2"/>
      <c r="I98" s="2"/>
    </row>
    <row r="99" spans="8:9" x14ac:dyDescent="0.3">
      <c r="H99" s="2"/>
      <c r="I99" s="2"/>
    </row>
    <row r="100" spans="8:9" x14ac:dyDescent="0.3">
      <c r="H100" s="2"/>
      <c r="I100" s="2"/>
    </row>
    <row r="101" spans="8:9" x14ac:dyDescent="0.3">
      <c r="H101" s="2"/>
      <c r="I101" s="2"/>
    </row>
    <row r="102" spans="8:9" x14ac:dyDescent="0.3">
      <c r="H102" s="2"/>
      <c r="I102" s="2"/>
    </row>
    <row r="103" spans="8:9" x14ac:dyDescent="0.3">
      <c r="H103" s="2"/>
      <c r="I103" s="2"/>
    </row>
    <row r="104" spans="8:9" x14ac:dyDescent="0.3">
      <c r="H104" s="2"/>
      <c r="I104" s="2"/>
    </row>
    <row r="105" spans="8:9" x14ac:dyDescent="0.3">
      <c r="H105" s="2"/>
      <c r="I105" s="2"/>
    </row>
    <row r="106" spans="8:9" x14ac:dyDescent="0.3">
      <c r="H106" s="2"/>
      <c r="I106" s="2"/>
    </row>
    <row r="107" spans="8:9" x14ac:dyDescent="0.3">
      <c r="H107" s="2"/>
      <c r="I107" s="2"/>
    </row>
    <row r="108" spans="8:9" x14ac:dyDescent="0.3">
      <c r="H108" s="2"/>
      <c r="I108" s="2"/>
    </row>
    <row r="109" spans="8:9" x14ac:dyDescent="0.3">
      <c r="H109" s="2"/>
      <c r="I109" s="2"/>
    </row>
    <row r="110" spans="8:9" x14ac:dyDescent="0.3">
      <c r="H110" s="2"/>
      <c r="I110" s="2"/>
    </row>
    <row r="111" spans="8:9" x14ac:dyDescent="0.3">
      <c r="H111" s="2"/>
      <c r="I111" s="2"/>
    </row>
    <row r="112" spans="8:9" x14ac:dyDescent="0.3">
      <c r="H112" s="2"/>
      <c r="I112" s="2"/>
    </row>
    <row r="113" spans="8:9" x14ac:dyDescent="0.3">
      <c r="H113" s="2"/>
      <c r="I113" s="2"/>
    </row>
    <row r="114" spans="8:9" x14ac:dyDescent="0.3">
      <c r="H114" s="2"/>
      <c r="I114" s="2"/>
    </row>
    <row r="115" spans="8:9" x14ac:dyDescent="0.3">
      <c r="H115" s="2"/>
      <c r="I115" s="2"/>
    </row>
    <row r="116" spans="8:9" x14ac:dyDescent="0.3">
      <c r="H116" s="2"/>
      <c r="I116" s="2"/>
    </row>
    <row r="117" spans="8:9" x14ac:dyDescent="0.3">
      <c r="H117" s="2"/>
      <c r="I117" s="2"/>
    </row>
    <row r="118" spans="8:9" x14ac:dyDescent="0.3">
      <c r="H118" s="2"/>
      <c r="I118" s="2"/>
    </row>
    <row r="119" spans="8:9" x14ac:dyDescent="0.3">
      <c r="H119" s="2"/>
      <c r="I119" s="2"/>
    </row>
    <row r="120" spans="8:9" x14ac:dyDescent="0.3">
      <c r="H120" s="2"/>
      <c r="I120" s="2"/>
    </row>
    <row r="121" spans="8:9" x14ac:dyDescent="0.3">
      <c r="H121" s="2"/>
      <c r="I121" s="2"/>
    </row>
    <row r="122" spans="8:9" x14ac:dyDescent="0.3">
      <c r="H122" s="2"/>
      <c r="I122" s="2"/>
    </row>
    <row r="123" spans="8:9" x14ac:dyDescent="0.3">
      <c r="H123" s="2"/>
      <c r="I123" s="2"/>
    </row>
    <row r="124" spans="8:9" x14ac:dyDescent="0.3">
      <c r="H124" s="2"/>
      <c r="I124" s="2"/>
    </row>
    <row r="125" spans="8:9" x14ac:dyDescent="0.3">
      <c r="H125" s="2"/>
      <c r="I125" s="2"/>
    </row>
    <row r="126" spans="8:9" x14ac:dyDescent="0.3">
      <c r="H126" s="2"/>
      <c r="I126" s="2"/>
    </row>
    <row r="127" spans="8:9" x14ac:dyDescent="0.3">
      <c r="H127" s="2"/>
      <c r="I127" s="2"/>
    </row>
    <row r="128" spans="8:9" x14ac:dyDescent="0.3">
      <c r="H128" s="2"/>
      <c r="I128" s="2"/>
    </row>
    <row r="129" spans="8:9" x14ac:dyDescent="0.3">
      <c r="H129" s="2"/>
      <c r="I129" s="2"/>
    </row>
  </sheetData>
  <pageMargins left="0.7" right="0.7" top="0.78740157499999996" bottom="0.78740157499999996" header="0.3" footer="0.3"/>
  <pageSetup paperSize="9" orientation="portrait" verticalDpi="0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137"/>
  <sheetViews>
    <sheetView workbookViewId="0">
      <selection activeCell="I11" sqref="I11"/>
    </sheetView>
  </sheetViews>
  <sheetFormatPr baseColWidth="10" defaultRowHeight="14.4" x14ac:dyDescent="0.3"/>
  <cols>
    <col min="1" max="1" width="17.33203125" customWidth="1"/>
    <col min="4" max="4" width="4.44140625" customWidth="1"/>
    <col min="6" max="6" width="11.5546875" customWidth="1"/>
  </cols>
  <sheetData>
    <row r="1" spans="1:14" x14ac:dyDescent="0.3">
      <c r="B1" s="12"/>
      <c r="E1" s="4"/>
      <c r="F1" s="4"/>
    </row>
    <row r="2" spans="1:14" ht="16.8" x14ac:dyDescent="0.35">
      <c r="A2" s="234" t="s">
        <v>209</v>
      </c>
      <c r="B2" s="16" t="s">
        <v>31</v>
      </c>
      <c r="C2" s="17"/>
      <c r="D2" s="17"/>
      <c r="E2" s="17"/>
      <c r="F2" s="18"/>
      <c r="I2" s="57"/>
      <c r="J2" s="354"/>
      <c r="K2" s="57"/>
      <c r="L2" s="57"/>
      <c r="M2" s="355"/>
      <c r="N2" s="355"/>
    </row>
    <row r="3" spans="1:14" x14ac:dyDescent="0.3">
      <c r="I3" s="57"/>
      <c r="J3" s="354"/>
      <c r="K3" s="57"/>
      <c r="L3" s="57"/>
      <c r="M3" s="355"/>
      <c r="N3" s="355"/>
    </row>
    <row r="4" spans="1:14" ht="16.2" x14ac:dyDescent="0.3">
      <c r="B4" s="161" t="s">
        <v>1</v>
      </c>
      <c r="C4" s="162" t="s">
        <v>1</v>
      </c>
      <c r="D4" s="4"/>
      <c r="E4" s="358" t="s">
        <v>176</v>
      </c>
      <c r="F4" s="359" t="s">
        <v>176</v>
      </c>
      <c r="I4" s="57"/>
      <c r="J4" s="354"/>
      <c r="K4" s="57"/>
      <c r="L4" s="57"/>
      <c r="M4" s="355"/>
      <c r="N4" s="355"/>
    </row>
    <row r="5" spans="1:14" ht="28.8" x14ac:dyDescent="0.3">
      <c r="B5" s="219" t="s">
        <v>24</v>
      </c>
      <c r="C5" s="220" t="s">
        <v>23</v>
      </c>
      <c r="D5" s="14"/>
      <c r="E5" s="222" t="s">
        <v>24</v>
      </c>
      <c r="F5" s="223" t="s">
        <v>23</v>
      </c>
      <c r="I5" s="57"/>
      <c r="J5" s="121"/>
      <c r="K5" s="74"/>
      <c r="L5" s="74"/>
      <c r="M5" s="74"/>
      <c r="N5" s="74"/>
    </row>
    <row r="6" spans="1:14" x14ac:dyDescent="0.3">
      <c r="B6" s="305">
        <v>0.35074904000000001</v>
      </c>
      <c r="C6" s="306">
        <v>1.5127839000000001</v>
      </c>
      <c r="E6" s="305">
        <v>0.39254487999999998</v>
      </c>
      <c r="F6" s="306">
        <v>0.98542291000000004</v>
      </c>
    </row>
    <row r="7" spans="1:14" x14ac:dyDescent="0.3">
      <c r="B7" s="163">
        <v>0.54247866</v>
      </c>
      <c r="C7" s="156">
        <v>4.4707316199999996</v>
      </c>
      <c r="E7" s="163">
        <v>0.58778620000000004</v>
      </c>
      <c r="F7" s="156">
        <v>1.12127775</v>
      </c>
    </row>
    <row r="8" spans="1:14" x14ac:dyDescent="0.3">
      <c r="B8" s="163">
        <v>2.6568292599999999</v>
      </c>
      <c r="C8" s="156">
        <v>42.009691599999996</v>
      </c>
      <c r="E8" s="163">
        <v>0.75840775000000005</v>
      </c>
      <c r="F8" s="156">
        <v>1.3254526600000001</v>
      </c>
    </row>
    <row r="9" spans="1:14" x14ac:dyDescent="0.3">
      <c r="B9" s="163">
        <v>0.27920791</v>
      </c>
      <c r="C9" s="156">
        <v>3.29375448</v>
      </c>
      <c r="E9" s="163">
        <v>0.73772694999999999</v>
      </c>
      <c r="F9" s="156">
        <v>0.25640394</v>
      </c>
    </row>
    <row r="10" spans="1:14" x14ac:dyDescent="0.3">
      <c r="B10" s="163">
        <v>3.3930174700000002</v>
      </c>
      <c r="C10" s="156">
        <v>3.0245056400000001</v>
      </c>
      <c r="E10" s="163">
        <v>2.0531496100000002</v>
      </c>
      <c r="F10" s="156">
        <v>0.95511513999999997</v>
      </c>
    </row>
    <row r="11" spans="1:14" x14ac:dyDescent="0.3">
      <c r="B11" s="163">
        <v>1.4191545400000001</v>
      </c>
      <c r="C11" s="156">
        <v>25.446849100000001</v>
      </c>
      <c r="E11" s="163">
        <v>1.88847934</v>
      </c>
      <c r="F11" s="156">
        <v>0.68594516000000005</v>
      </c>
    </row>
    <row r="12" spans="1:14" x14ac:dyDescent="0.3">
      <c r="B12" s="163">
        <v>1.8074746100000001</v>
      </c>
      <c r="C12" s="156">
        <v>2.3382647699999999</v>
      </c>
      <c r="E12" s="163">
        <v>1.7532596899999999</v>
      </c>
      <c r="F12" s="156">
        <v>4.18780997</v>
      </c>
    </row>
    <row r="13" spans="1:14" x14ac:dyDescent="0.3">
      <c r="B13" s="163">
        <v>2.05594426</v>
      </c>
      <c r="C13" s="156">
        <v>2.25760497</v>
      </c>
      <c r="E13" s="207"/>
      <c r="F13" s="171"/>
    </row>
    <row r="14" spans="1:14" x14ac:dyDescent="0.3">
      <c r="B14" s="163">
        <v>2.1155377899999999</v>
      </c>
      <c r="C14" s="156">
        <v>3.7483152199999998</v>
      </c>
      <c r="E14" s="207"/>
      <c r="F14" s="171"/>
    </row>
    <row r="15" spans="1:14" x14ac:dyDescent="0.3">
      <c r="B15" s="163">
        <v>2.0220421000000002</v>
      </c>
      <c r="C15" s="156">
        <v>5.6422201000000003</v>
      </c>
      <c r="D15" s="14"/>
      <c r="E15" s="207"/>
      <c r="F15" s="171"/>
    </row>
    <row r="16" spans="1:14" x14ac:dyDescent="0.3">
      <c r="B16" s="163">
        <v>2.9892693600000002</v>
      </c>
      <c r="C16" s="156">
        <v>21.3896126</v>
      </c>
      <c r="D16" s="4"/>
      <c r="E16" s="299"/>
      <c r="F16" s="300"/>
    </row>
    <row r="17" spans="1:12" x14ac:dyDescent="0.3">
      <c r="A17" s="182" t="s">
        <v>140</v>
      </c>
      <c r="B17" s="201">
        <v>1.7849999999999999</v>
      </c>
      <c r="C17" s="296">
        <v>10.47</v>
      </c>
      <c r="D17" s="203"/>
      <c r="E17" s="201">
        <v>1.167</v>
      </c>
      <c r="F17" s="230">
        <v>1.36</v>
      </c>
    </row>
    <row r="18" spans="1:12" x14ac:dyDescent="0.3">
      <c r="A18" s="183" t="s">
        <v>141</v>
      </c>
      <c r="B18" s="297">
        <v>1.0509999999999999</v>
      </c>
      <c r="C18" s="298">
        <v>13.28</v>
      </c>
      <c r="D18" s="318"/>
      <c r="E18" s="297">
        <v>0.69950000000000001</v>
      </c>
      <c r="F18" s="298">
        <v>1.2929999999999999</v>
      </c>
      <c r="I18" s="2"/>
      <c r="J18" s="2"/>
      <c r="K18" s="2"/>
      <c r="L18" s="2"/>
    </row>
    <row r="19" spans="1:12" x14ac:dyDescent="0.3">
      <c r="A19" s="183" t="s">
        <v>37</v>
      </c>
      <c r="B19" s="297">
        <v>0.31680000000000003</v>
      </c>
      <c r="C19" s="298">
        <v>4.0039999999999996</v>
      </c>
      <c r="D19" s="318"/>
      <c r="E19" s="297">
        <v>0.26440000000000002</v>
      </c>
      <c r="F19" s="298">
        <v>0.48870000000000002</v>
      </c>
      <c r="I19" s="2"/>
      <c r="J19" s="2"/>
      <c r="K19" s="2"/>
      <c r="L19" s="2"/>
    </row>
    <row r="20" spans="1:12" x14ac:dyDescent="0.3">
      <c r="A20" s="184" t="s">
        <v>139</v>
      </c>
      <c r="B20" s="363">
        <v>11</v>
      </c>
      <c r="C20" s="364">
        <v>11</v>
      </c>
      <c r="D20" s="325"/>
      <c r="E20" s="363">
        <v>7</v>
      </c>
      <c r="F20" s="364">
        <v>7</v>
      </c>
      <c r="I20" s="2"/>
      <c r="J20" s="2"/>
      <c r="K20" s="2"/>
      <c r="L20" s="2"/>
    </row>
    <row r="21" spans="1:12" x14ac:dyDescent="0.3">
      <c r="D21" s="10"/>
    </row>
    <row r="22" spans="1:12" x14ac:dyDescent="0.3">
      <c r="D22" s="10"/>
    </row>
    <row r="23" spans="1:12" x14ac:dyDescent="0.3">
      <c r="C23" s="6"/>
      <c r="D23" s="10"/>
      <c r="F23" s="6"/>
    </row>
    <row r="24" spans="1:12" x14ac:dyDescent="0.3">
      <c r="C24" s="6"/>
      <c r="D24" s="10"/>
      <c r="F24" s="6"/>
    </row>
    <row r="25" spans="1:12" x14ac:dyDescent="0.3">
      <c r="C25" s="6"/>
      <c r="D25" s="10"/>
      <c r="F25" s="6"/>
    </row>
    <row r="26" spans="1:12" x14ac:dyDescent="0.3">
      <c r="A26" s="2"/>
      <c r="B26" s="15"/>
      <c r="C26" s="5"/>
      <c r="D26" s="15"/>
      <c r="E26" s="5"/>
      <c r="F26" s="5"/>
    </row>
    <row r="27" spans="1:12" x14ac:dyDescent="0.3">
      <c r="A27" s="2"/>
      <c r="B27" s="15"/>
      <c r="C27" s="5"/>
      <c r="D27" s="15"/>
      <c r="E27" s="5"/>
      <c r="F27" s="5"/>
    </row>
    <row r="28" spans="1:12" x14ac:dyDescent="0.3">
      <c r="A28" s="2"/>
      <c r="B28" s="15"/>
      <c r="C28" s="5"/>
      <c r="D28" s="15"/>
      <c r="E28" s="5"/>
      <c r="F28" s="5"/>
    </row>
    <row r="29" spans="1:12" x14ac:dyDescent="0.3">
      <c r="A29" s="2"/>
      <c r="B29" s="15"/>
      <c r="C29" s="5"/>
      <c r="D29" s="15"/>
      <c r="E29" s="5"/>
      <c r="F29" s="5"/>
    </row>
    <row r="30" spans="1:12" x14ac:dyDescent="0.3">
      <c r="B30" s="15"/>
      <c r="C30" s="5"/>
      <c r="D30" s="15"/>
      <c r="E30" s="5"/>
      <c r="F30" s="5"/>
    </row>
    <row r="31" spans="1:12" x14ac:dyDescent="0.3">
      <c r="B31" s="15"/>
      <c r="C31" s="5"/>
      <c r="D31" s="15"/>
      <c r="E31" s="5"/>
      <c r="F31" s="5"/>
    </row>
    <row r="32" spans="1:12" x14ac:dyDescent="0.3">
      <c r="B32" s="15"/>
      <c r="C32" s="5"/>
      <c r="D32" s="15"/>
      <c r="E32" s="5"/>
      <c r="F32" s="5"/>
    </row>
    <row r="33" spans="2:6" x14ac:dyDescent="0.3">
      <c r="B33" s="15"/>
      <c r="C33" s="5"/>
      <c r="D33" s="15"/>
      <c r="E33" s="5"/>
      <c r="F33" s="5"/>
    </row>
    <row r="34" spans="2:6" x14ac:dyDescent="0.3">
      <c r="B34" s="15"/>
      <c r="C34" s="5"/>
      <c r="D34" s="15"/>
      <c r="E34" s="5"/>
      <c r="F34" s="5"/>
    </row>
    <row r="35" spans="2:6" x14ac:dyDescent="0.3">
      <c r="B35" s="15"/>
      <c r="C35" s="5"/>
      <c r="D35" s="15"/>
      <c r="E35" s="5"/>
      <c r="F35" s="5"/>
    </row>
    <row r="36" spans="2:6" x14ac:dyDescent="0.3">
      <c r="B36" s="15"/>
      <c r="C36" s="5"/>
      <c r="D36" s="15"/>
      <c r="E36" s="5"/>
      <c r="F36" s="5"/>
    </row>
    <row r="37" spans="2:6" x14ac:dyDescent="0.3">
      <c r="B37" s="5"/>
      <c r="C37" s="5"/>
      <c r="D37" s="15"/>
      <c r="E37" s="5"/>
      <c r="F37" s="5"/>
    </row>
    <row r="38" spans="2:6" x14ac:dyDescent="0.3">
      <c r="D38" s="15"/>
      <c r="E38" s="5"/>
      <c r="F38" s="5"/>
    </row>
    <row r="39" spans="2:6" x14ac:dyDescent="0.3">
      <c r="B39" s="5"/>
      <c r="C39" s="15"/>
      <c r="D39" s="15"/>
      <c r="E39" s="5"/>
    </row>
    <row r="40" spans="2:6" x14ac:dyDescent="0.3">
      <c r="B40" s="5"/>
      <c r="C40" s="15"/>
      <c r="D40" s="15"/>
      <c r="E40" s="5"/>
      <c r="F40" s="5"/>
    </row>
    <row r="41" spans="2:6" x14ac:dyDescent="0.3">
      <c r="B41" s="5"/>
      <c r="C41" s="15"/>
      <c r="D41" s="15"/>
      <c r="E41" s="5"/>
      <c r="F41" s="5"/>
    </row>
    <row r="42" spans="2:6" x14ac:dyDescent="0.3">
      <c r="B42" s="5"/>
      <c r="C42" s="5"/>
      <c r="D42" s="15"/>
      <c r="E42" s="5"/>
      <c r="F42" s="5"/>
    </row>
    <row r="43" spans="2:6" x14ac:dyDescent="0.3">
      <c r="B43" s="5"/>
      <c r="C43" s="5"/>
      <c r="D43" s="15"/>
      <c r="E43" s="5"/>
      <c r="F43" s="5"/>
    </row>
    <row r="44" spans="2:6" x14ac:dyDescent="0.3">
      <c r="B44" s="5"/>
      <c r="C44" s="5"/>
      <c r="D44" s="15"/>
      <c r="E44" s="5"/>
      <c r="F44" s="5"/>
    </row>
    <row r="45" spans="2:6" x14ac:dyDescent="0.3">
      <c r="B45" s="5"/>
      <c r="C45" s="5"/>
      <c r="D45" s="15"/>
      <c r="E45" s="5"/>
      <c r="F45" s="5"/>
    </row>
    <row r="46" spans="2:6" x14ac:dyDescent="0.3">
      <c r="B46" s="5"/>
      <c r="C46" s="5"/>
      <c r="D46" s="15"/>
      <c r="F46" s="5"/>
    </row>
    <row r="47" spans="2:6" x14ac:dyDescent="0.3">
      <c r="B47" s="2"/>
      <c r="C47" s="2"/>
      <c r="E47" s="2"/>
      <c r="F47" s="2"/>
    </row>
    <row r="48" spans="2:6" x14ac:dyDescent="0.3">
      <c r="B48" s="2"/>
      <c r="C48" s="2"/>
      <c r="E48" s="2"/>
      <c r="F48" s="2"/>
    </row>
    <row r="49" spans="2:6" x14ac:dyDescent="0.3">
      <c r="B49" s="2"/>
      <c r="C49" s="2"/>
      <c r="E49" s="2"/>
      <c r="F49" s="2"/>
    </row>
    <row r="50" spans="2:6" x14ac:dyDescent="0.3">
      <c r="B50" s="2"/>
      <c r="C50" s="2"/>
      <c r="E50" s="2"/>
      <c r="F50" s="2"/>
    </row>
    <row r="51" spans="2:6" x14ac:dyDescent="0.3">
      <c r="B51" s="2"/>
      <c r="C51" s="2"/>
      <c r="E51" s="2"/>
      <c r="F51" s="2"/>
    </row>
    <row r="52" spans="2:6" x14ac:dyDescent="0.3">
      <c r="B52" s="2"/>
      <c r="C52" s="2"/>
      <c r="E52" s="2"/>
      <c r="F52" s="2"/>
    </row>
    <row r="53" spans="2:6" x14ac:dyDescent="0.3">
      <c r="B53" s="2"/>
      <c r="C53" s="2"/>
      <c r="E53" s="2"/>
      <c r="F53" s="2"/>
    </row>
    <row r="54" spans="2:6" x14ac:dyDescent="0.3">
      <c r="B54" s="2"/>
      <c r="C54" s="2"/>
      <c r="E54" s="2"/>
      <c r="F54" s="2"/>
    </row>
    <row r="55" spans="2:6" x14ac:dyDescent="0.3">
      <c r="B55" s="2"/>
      <c r="C55" s="2"/>
      <c r="E55" s="2"/>
      <c r="F55" s="2"/>
    </row>
    <row r="56" spans="2:6" x14ac:dyDescent="0.3">
      <c r="B56" s="2"/>
      <c r="C56" s="2"/>
      <c r="E56" s="2"/>
      <c r="F56" s="2"/>
    </row>
    <row r="57" spans="2:6" x14ac:dyDescent="0.3">
      <c r="B57" s="2"/>
      <c r="C57" s="2"/>
      <c r="E57" s="2"/>
      <c r="F57" s="2"/>
    </row>
    <row r="58" spans="2:6" x14ac:dyDescent="0.3">
      <c r="B58" s="2"/>
      <c r="C58" s="2"/>
      <c r="E58" s="2"/>
      <c r="F58" s="2"/>
    </row>
    <row r="59" spans="2:6" x14ac:dyDescent="0.3">
      <c r="B59" s="2"/>
      <c r="C59" s="2"/>
      <c r="F59" s="2"/>
    </row>
    <row r="60" spans="2:6" x14ac:dyDescent="0.3">
      <c r="B60" s="2"/>
      <c r="C60" s="2"/>
      <c r="F60" s="2"/>
    </row>
    <row r="61" spans="2:6" x14ac:dyDescent="0.3">
      <c r="B61" s="2"/>
      <c r="C61" s="2"/>
      <c r="F61" s="2"/>
    </row>
    <row r="62" spans="2:6" x14ac:dyDescent="0.3">
      <c r="B62" s="2"/>
      <c r="C62" s="2"/>
      <c r="F62" s="2"/>
    </row>
    <row r="63" spans="2:6" x14ac:dyDescent="0.3">
      <c r="B63" s="2"/>
      <c r="C63" s="2"/>
      <c r="F63" s="2"/>
    </row>
    <row r="64" spans="2:6" x14ac:dyDescent="0.3">
      <c r="B64" s="2"/>
      <c r="C64" s="2"/>
      <c r="F64" s="2"/>
    </row>
    <row r="65" spans="2:6" x14ac:dyDescent="0.3">
      <c r="B65" s="2"/>
      <c r="C65" s="2"/>
      <c r="F65" s="2"/>
    </row>
    <row r="66" spans="2:6" x14ac:dyDescent="0.3">
      <c r="B66" s="2"/>
      <c r="C66" s="2"/>
      <c r="F66" s="2"/>
    </row>
    <row r="67" spans="2:6" x14ac:dyDescent="0.3">
      <c r="B67" s="2"/>
      <c r="C67" s="2"/>
      <c r="F67" s="2"/>
    </row>
    <row r="68" spans="2:6" x14ac:dyDescent="0.3">
      <c r="B68" s="2"/>
      <c r="C68" s="2"/>
      <c r="F68" s="2"/>
    </row>
    <row r="69" spans="2:6" x14ac:dyDescent="0.3">
      <c r="B69" s="2"/>
      <c r="C69" s="2"/>
      <c r="F69" s="2"/>
    </row>
    <row r="70" spans="2:6" x14ac:dyDescent="0.3">
      <c r="B70" s="2"/>
      <c r="C70" s="2"/>
      <c r="F70" s="2"/>
    </row>
    <row r="71" spans="2:6" x14ac:dyDescent="0.3">
      <c r="B71" s="2"/>
      <c r="C71" s="2"/>
      <c r="F71" s="2"/>
    </row>
    <row r="72" spans="2:6" x14ac:dyDescent="0.3">
      <c r="B72" s="2"/>
      <c r="C72" s="2"/>
      <c r="F72" s="2"/>
    </row>
    <row r="73" spans="2:6" x14ac:dyDescent="0.3">
      <c r="B73" s="2"/>
      <c r="F73" s="2"/>
    </row>
    <row r="74" spans="2:6" x14ac:dyDescent="0.3">
      <c r="B74" s="2"/>
      <c r="F74" s="2"/>
    </row>
    <row r="75" spans="2:6" x14ac:dyDescent="0.3">
      <c r="B75" s="2"/>
      <c r="F75" s="2"/>
    </row>
    <row r="76" spans="2:6" x14ac:dyDescent="0.3">
      <c r="B76" s="2"/>
      <c r="F76" s="2"/>
    </row>
    <row r="77" spans="2:6" x14ac:dyDescent="0.3">
      <c r="B77" s="2"/>
      <c r="F77" s="2"/>
    </row>
    <row r="78" spans="2:6" x14ac:dyDescent="0.3">
      <c r="B78" s="2"/>
    </row>
    <row r="79" spans="2:6" x14ac:dyDescent="0.3">
      <c r="B79" s="2"/>
    </row>
    <row r="80" spans="2:6" x14ac:dyDescent="0.3">
      <c r="B80" s="2"/>
    </row>
    <row r="81" spans="2:3" x14ac:dyDescent="0.3">
      <c r="B81" s="2"/>
    </row>
    <row r="82" spans="2:3" x14ac:dyDescent="0.3">
      <c r="B82" s="2"/>
      <c r="C82" s="2"/>
    </row>
    <row r="83" spans="2:3" x14ac:dyDescent="0.3">
      <c r="B83" s="2"/>
      <c r="C83" s="2"/>
    </row>
    <row r="84" spans="2:3" x14ac:dyDescent="0.3">
      <c r="C84" s="2"/>
    </row>
    <row r="85" spans="2:3" x14ac:dyDescent="0.3">
      <c r="C85" s="2"/>
    </row>
    <row r="86" spans="2:3" x14ac:dyDescent="0.3">
      <c r="C86" s="2"/>
    </row>
    <row r="87" spans="2:3" x14ac:dyDescent="0.3">
      <c r="C87" s="2"/>
    </row>
    <row r="88" spans="2:3" x14ac:dyDescent="0.3">
      <c r="C88" s="2"/>
    </row>
    <row r="89" spans="2:3" x14ac:dyDescent="0.3">
      <c r="C89" s="2"/>
    </row>
    <row r="90" spans="2:3" x14ac:dyDescent="0.3">
      <c r="C90" s="2"/>
    </row>
    <row r="91" spans="2:3" x14ac:dyDescent="0.3">
      <c r="C91" s="2"/>
    </row>
    <row r="92" spans="2:3" x14ac:dyDescent="0.3">
      <c r="C92" s="2"/>
    </row>
    <row r="93" spans="2:3" x14ac:dyDescent="0.3">
      <c r="C93" s="2"/>
    </row>
    <row r="94" spans="2:3" x14ac:dyDescent="0.3">
      <c r="C94" s="2"/>
    </row>
    <row r="95" spans="2:3" x14ac:dyDescent="0.3">
      <c r="C95" s="2"/>
    </row>
    <row r="96" spans="2:3" x14ac:dyDescent="0.3">
      <c r="C96" s="2"/>
    </row>
    <row r="97" spans="2:5" x14ac:dyDescent="0.3">
      <c r="C97" s="2"/>
    </row>
    <row r="98" spans="2:5" x14ac:dyDescent="0.3">
      <c r="C98" s="2"/>
    </row>
    <row r="99" spans="2:5" x14ac:dyDescent="0.3">
      <c r="C99" s="2"/>
    </row>
    <row r="100" spans="2:5" x14ac:dyDescent="0.3">
      <c r="C100" s="2"/>
    </row>
    <row r="101" spans="2:5" x14ac:dyDescent="0.3">
      <c r="C101" s="2"/>
    </row>
    <row r="102" spans="2:5" x14ac:dyDescent="0.3">
      <c r="C102" s="2"/>
    </row>
    <row r="103" spans="2:5" x14ac:dyDescent="0.3">
      <c r="C103" s="2"/>
      <c r="E103" s="2"/>
    </row>
    <row r="104" spans="2:5" x14ac:dyDescent="0.3">
      <c r="C104" s="2"/>
      <c r="E104" s="2"/>
    </row>
    <row r="105" spans="2:5" x14ac:dyDescent="0.3">
      <c r="B105" s="2"/>
      <c r="C105" s="2"/>
      <c r="E105" s="2"/>
    </row>
    <row r="106" spans="2:5" x14ac:dyDescent="0.3">
      <c r="B106" s="2"/>
      <c r="C106" s="2"/>
      <c r="E106" s="2"/>
    </row>
    <row r="107" spans="2:5" x14ac:dyDescent="0.3">
      <c r="B107" s="2"/>
      <c r="C107" s="2"/>
      <c r="E107" s="2"/>
    </row>
    <row r="108" spans="2:5" x14ac:dyDescent="0.3">
      <c r="B108" s="2"/>
      <c r="C108" s="2"/>
      <c r="E108" s="2"/>
    </row>
    <row r="109" spans="2:5" x14ac:dyDescent="0.3">
      <c r="B109" s="2"/>
      <c r="C109" s="2"/>
      <c r="E109" s="2"/>
    </row>
    <row r="110" spans="2:5" x14ac:dyDescent="0.3">
      <c r="B110" s="2"/>
      <c r="C110" s="2"/>
      <c r="E110" s="2"/>
    </row>
    <row r="111" spans="2:5" x14ac:dyDescent="0.3">
      <c r="B111" s="2"/>
      <c r="C111" s="2"/>
      <c r="E111" s="2"/>
    </row>
    <row r="112" spans="2:5" x14ac:dyDescent="0.3">
      <c r="B112" s="2"/>
      <c r="C112" s="2"/>
      <c r="E112" s="2"/>
    </row>
    <row r="113" spans="2:6" x14ac:dyDescent="0.3">
      <c r="B113" s="2"/>
      <c r="C113" s="2"/>
      <c r="E113" s="2"/>
    </row>
    <row r="114" spans="2:6" x14ac:dyDescent="0.3">
      <c r="B114" s="2"/>
      <c r="C114" s="2"/>
      <c r="F114" s="2"/>
    </row>
    <row r="115" spans="2:6" x14ac:dyDescent="0.3">
      <c r="B115" s="2"/>
      <c r="C115" s="2"/>
      <c r="F115" s="2"/>
    </row>
    <row r="116" spans="2:6" x14ac:dyDescent="0.3">
      <c r="B116" s="2"/>
      <c r="C116" s="2"/>
      <c r="F116" s="2"/>
    </row>
    <row r="117" spans="2:6" x14ac:dyDescent="0.3">
      <c r="B117" s="2"/>
      <c r="C117" s="2"/>
      <c r="F117" s="2"/>
    </row>
    <row r="118" spans="2:6" x14ac:dyDescent="0.3">
      <c r="B118" s="2"/>
      <c r="C118" s="2"/>
      <c r="F118" s="2"/>
    </row>
    <row r="119" spans="2:6" x14ac:dyDescent="0.3">
      <c r="B119" s="2"/>
      <c r="C119" s="2"/>
      <c r="F119" s="2"/>
    </row>
    <row r="120" spans="2:6" x14ac:dyDescent="0.3">
      <c r="B120" s="2"/>
      <c r="C120" s="2"/>
      <c r="F120" s="2"/>
    </row>
    <row r="121" spans="2:6" x14ac:dyDescent="0.3">
      <c r="B121" s="2"/>
      <c r="C121" s="2"/>
      <c r="F121" s="2"/>
    </row>
    <row r="122" spans="2:6" x14ac:dyDescent="0.3">
      <c r="B122" s="2"/>
      <c r="C122" s="2"/>
      <c r="F122" s="2"/>
    </row>
    <row r="123" spans="2:6" x14ac:dyDescent="0.3">
      <c r="B123" s="2"/>
      <c r="C123" s="2"/>
      <c r="F123" s="2"/>
    </row>
    <row r="124" spans="2:6" x14ac:dyDescent="0.3">
      <c r="B124" s="2"/>
      <c r="C124" s="2"/>
      <c r="F124" s="2"/>
    </row>
    <row r="125" spans="2:6" x14ac:dyDescent="0.3">
      <c r="B125" s="2"/>
      <c r="C125" s="2"/>
      <c r="F125" s="2"/>
    </row>
    <row r="126" spans="2:6" x14ac:dyDescent="0.3">
      <c r="B126" s="2"/>
      <c r="C126" s="2"/>
      <c r="F126" s="2"/>
    </row>
    <row r="127" spans="2:6" x14ac:dyDescent="0.3">
      <c r="B127" s="2"/>
      <c r="C127" s="2"/>
      <c r="F127" s="2"/>
    </row>
    <row r="128" spans="2:6" x14ac:dyDescent="0.3">
      <c r="B128" s="2"/>
      <c r="C128" s="2"/>
      <c r="F128" s="2"/>
    </row>
    <row r="129" spans="2:6" x14ac:dyDescent="0.3">
      <c r="B129" s="2"/>
      <c r="C129" s="2"/>
      <c r="F129" s="2"/>
    </row>
    <row r="130" spans="2:6" x14ac:dyDescent="0.3">
      <c r="B130" s="2"/>
      <c r="C130" s="2"/>
      <c r="F130" s="2"/>
    </row>
    <row r="131" spans="2:6" x14ac:dyDescent="0.3">
      <c r="B131" s="2"/>
      <c r="C131" s="2"/>
      <c r="F131" s="2"/>
    </row>
    <row r="132" spans="2:6" x14ac:dyDescent="0.3">
      <c r="B132" s="2"/>
      <c r="C132" s="2"/>
      <c r="F132" s="2"/>
    </row>
    <row r="133" spans="2:6" x14ac:dyDescent="0.3">
      <c r="B133" s="2"/>
      <c r="C133" s="2"/>
      <c r="F133" s="2"/>
    </row>
    <row r="134" spans="2:6" x14ac:dyDescent="0.3">
      <c r="B134" s="2"/>
      <c r="C134" s="2"/>
      <c r="F134" s="2"/>
    </row>
    <row r="135" spans="2:6" x14ac:dyDescent="0.3">
      <c r="B135" s="2"/>
      <c r="C135" s="2"/>
      <c r="F135" s="2"/>
    </row>
    <row r="136" spans="2:6" x14ac:dyDescent="0.3">
      <c r="B136" s="2"/>
      <c r="C136" s="2"/>
      <c r="F136" s="2"/>
    </row>
    <row r="137" spans="2:6" x14ac:dyDescent="0.3">
      <c r="B137" s="2"/>
      <c r="C137" s="2"/>
      <c r="F137" s="2"/>
    </row>
  </sheetData>
  <pageMargins left="0.7" right="0.7" top="0.78740157499999996" bottom="0.78740157499999996" header="0.3" footer="0.3"/>
  <pageSetup paperSize="9" orientation="portrait" verticalDpi="0"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Z36"/>
  <sheetViews>
    <sheetView workbookViewId="0">
      <selection activeCell="C29" sqref="C29"/>
    </sheetView>
  </sheetViews>
  <sheetFormatPr baseColWidth="10" defaultRowHeight="14.4" x14ac:dyDescent="0.3"/>
  <cols>
    <col min="1" max="1" width="16.77734375" customWidth="1"/>
    <col min="4" max="4" width="3.33203125" customWidth="1"/>
    <col min="5" max="7" width="11.5546875" customWidth="1"/>
    <col min="10" max="10" width="3.109375" customWidth="1"/>
    <col min="11" max="13" width="11.5546875" customWidth="1"/>
    <col min="16" max="16" width="3.21875" customWidth="1"/>
    <col min="17" max="19" width="11.5546875" customWidth="1"/>
    <col min="22" max="22" width="3.21875" customWidth="1"/>
    <col min="23" max="24" width="11.5546875" customWidth="1"/>
  </cols>
  <sheetData>
    <row r="1" spans="1:26" x14ac:dyDescent="0.3">
      <c r="Y1" s="2"/>
      <c r="Z1" s="2"/>
    </row>
    <row r="2" spans="1:26" x14ac:dyDescent="0.3">
      <c r="A2" s="234" t="s">
        <v>210</v>
      </c>
      <c r="B2" s="12"/>
      <c r="E2" s="4"/>
      <c r="F2" s="4"/>
      <c r="G2" s="2"/>
      <c r="H2" s="12"/>
      <c r="K2" s="4"/>
      <c r="L2" s="4"/>
      <c r="M2" s="4"/>
      <c r="N2" s="12"/>
      <c r="Q2" s="4"/>
      <c r="R2" s="4"/>
      <c r="S2" s="4"/>
      <c r="T2" s="12"/>
      <c r="W2" s="4"/>
      <c r="X2" s="4"/>
    </row>
    <row r="3" spans="1:26" ht="16.8" x14ac:dyDescent="0.35">
      <c r="B3" s="16" t="s">
        <v>12</v>
      </c>
      <c r="C3" s="17"/>
      <c r="D3" s="17"/>
      <c r="E3" s="17"/>
      <c r="F3" s="18"/>
      <c r="G3" s="2"/>
      <c r="H3" s="19" t="s">
        <v>18</v>
      </c>
      <c r="I3" s="17"/>
      <c r="J3" s="17"/>
      <c r="K3" s="17"/>
      <c r="L3" s="18"/>
      <c r="M3" s="7"/>
      <c r="N3" s="20" t="s">
        <v>19</v>
      </c>
      <c r="O3" s="17"/>
      <c r="P3" s="17"/>
      <c r="Q3" s="17"/>
      <c r="R3" s="18"/>
      <c r="S3" s="7"/>
      <c r="T3" s="20" t="s">
        <v>20</v>
      </c>
      <c r="U3" s="17"/>
      <c r="V3" s="17"/>
      <c r="W3" s="17"/>
      <c r="X3" s="18"/>
    </row>
    <row r="4" spans="1:26" x14ac:dyDescent="0.3">
      <c r="B4" s="172" t="s">
        <v>24</v>
      </c>
      <c r="C4" s="264"/>
      <c r="D4" s="14"/>
      <c r="E4" s="172" t="s">
        <v>32</v>
      </c>
      <c r="F4" s="268"/>
      <c r="G4" s="6"/>
      <c r="H4" s="172" t="s">
        <v>24</v>
      </c>
      <c r="I4" s="264"/>
      <c r="J4" s="14"/>
      <c r="K4" s="172" t="s">
        <v>32</v>
      </c>
      <c r="L4" s="268"/>
      <c r="M4" s="3"/>
      <c r="N4" s="172" t="s">
        <v>24</v>
      </c>
      <c r="O4" s="264"/>
      <c r="P4" s="14"/>
      <c r="Q4" s="172" t="s">
        <v>32</v>
      </c>
      <c r="R4" s="268"/>
      <c r="S4" s="3"/>
      <c r="T4" s="172" t="s">
        <v>24</v>
      </c>
      <c r="U4" s="264"/>
      <c r="V4" s="14"/>
      <c r="W4" s="172" t="s">
        <v>32</v>
      </c>
      <c r="X4" s="268"/>
    </row>
    <row r="5" spans="1:26" ht="15.6" x14ac:dyDescent="0.3">
      <c r="B5" s="269" t="s">
        <v>1</v>
      </c>
      <c r="C5" s="283" t="s">
        <v>158</v>
      </c>
      <c r="D5" s="4"/>
      <c r="E5" s="269" t="s">
        <v>1</v>
      </c>
      <c r="F5" s="283" t="s">
        <v>158</v>
      </c>
      <c r="G5" s="6"/>
      <c r="H5" s="269" t="s">
        <v>1</v>
      </c>
      <c r="I5" s="283" t="s">
        <v>158</v>
      </c>
      <c r="J5" s="4"/>
      <c r="K5" s="269" t="s">
        <v>1</v>
      </c>
      <c r="L5" s="283" t="s">
        <v>158</v>
      </c>
      <c r="N5" s="269" t="s">
        <v>1</v>
      </c>
      <c r="O5" s="283" t="s">
        <v>158</v>
      </c>
      <c r="P5" s="4"/>
      <c r="Q5" s="269" t="s">
        <v>1</v>
      </c>
      <c r="R5" s="283" t="s">
        <v>158</v>
      </c>
      <c r="T5" s="269" t="s">
        <v>1</v>
      </c>
      <c r="U5" s="283" t="s">
        <v>158</v>
      </c>
      <c r="V5" s="4"/>
      <c r="W5" s="269" t="s">
        <v>1</v>
      </c>
      <c r="X5" s="283" t="s">
        <v>158</v>
      </c>
    </row>
    <row r="6" spans="1:26" x14ac:dyDescent="0.3">
      <c r="B6" s="163">
        <v>7.3559999999999999</v>
      </c>
      <c r="C6" s="156">
        <v>7.3090000000000002</v>
      </c>
      <c r="D6" s="10"/>
      <c r="E6" s="163">
        <v>7.3109999999999999</v>
      </c>
      <c r="F6" s="156">
        <v>7.101</v>
      </c>
      <c r="G6" s="6"/>
      <c r="H6" s="265">
        <v>46.1</v>
      </c>
      <c r="I6" s="218">
        <v>50</v>
      </c>
      <c r="K6" s="265">
        <v>41.4</v>
      </c>
      <c r="L6" s="218">
        <v>37.4</v>
      </c>
      <c r="N6" s="265">
        <v>25.8</v>
      </c>
      <c r="O6" s="218">
        <v>25.1</v>
      </c>
      <c r="Q6" s="265">
        <v>20.8</v>
      </c>
      <c r="R6" s="218">
        <v>11.6</v>
      </c>
      <c r="T6" s="265">
        <v>110</v>
      </c>
      <c r="U6" s="218">
        <v>111</v>
      </c>
      <c r="W6" s="265">
        <v>123</v>
      </c>
      <c r="X6" s="218">
        <v>131</v>
      </c>
    </row>
    <row r="7" spans="1:26" x14ac:dyDescent="0.3">
      <c r="B7" s="163">
        <v>7.3689999999999998</v>
      </c>
      <c r="C7" s="156">
        <v>7.4039999999999999</v>
      </c>
      <c r="D7" s="10"/>
      <c r="E7" s="163">
        <v>7.1769999999999996</v>
      </c>
      <c r="F7" s="156">
        <v>7.226</v>
      </c>
      <c r="G7" s="6"/>
      <c r="H7" s="265">
        <v>42.9</v>
      </c>
      <c r="I7" s="218">
        <v>38.200000000000003</v>
      </c>
      <c r="K7" s="265">
        <v>37.4</v>
      </c>
      <c r="L7" s="218">
        <v>45.7</v>
      </c>
      <c r="N7" s="265">
        <v>24.7</v>
      </c>
      <c r="O7" s="218">
        <v>23.9</v>
      </c>
      <c r="Q7" s="265">
        <v>13.8</v>
      </c>
      <c r="R7" s="218">
        <v>18.899999999999999</v>
      </c>
      <c r="T7" s="265">
        <v>112</v>
      </c>
      <c r="U7" s="218">
        <v>111</v>
      </c>
      <c r="W7" s="265">
        <v>128</v>
      </c>
      <c r="X7" s="218">
        <v>121</v>
      </c>
    </row>
    <row r="8" spans="1:26" x14ac:dyDescent="0.3">
      <c r="B8" s="163">
        <v>7.327</v>
      </c>
      <c r="C8" s="156">
        <v>7.3029999999999999</v>
      </c>
      <c r="D8" s="10"/>
      <c r="E8" s="163">
        <v>7.3209999999999997</v>
      </c>
      <c r="F8" s="156">
        <v>7.1989999999999998</v>
      </c>
      <c r="G8" s="6"/>
      <c r="H8" s="265">
        <v>48.7</v>
      </c>
      <c r="I8" s="218">
        <v>44.2</v>
      </c>
      <c r="K8" s="265">
        <v>43.3</v>
      </c>
      <c r="L8" s="218">
        <v>34.200000000000003</v>
      </c>
      <c r="N8" s="265">
        <v>25.5</v>
      </c>
      <c r="O8" s="218">
        <v>21.9</v>
      </c>
      <c r="Q8" s="265">
        <v>22.3</v>
      </c>
      <c r="R8" s="218">
        <v>13.3</v>
      </c>
      <c r="T8" s="265">
        <v>111</v>
      </c>
      <c r="U8" s="218">
        <v>113</v>
      </c>
      <c r="W8" s="265">
        <v>119</v>
      </c>
      <c r="X8" s="218">
        <v>128</v>
      </c>
    </row>
    <row r="9" spans="1:26" x14ac:dyDescent="0.3">
      <c r="B9" s="163">
        <v>7.3579999999999997</v>
      </c>
      <c r="C9" s="156">
        <v>7.3860000000000001</v>
      </c>
      <c r="D9" s="10"/>
      <c r="E9" s="163">
        <v>7.2889999999999997</v>
      </c>
      <c r="F9" s="156">
        <v>7.2039999999999997</v>
      </c>
      <c r="H9" s="265">
        <v>43.5</v>
      </c>
      <c r="I9" s="218">
        <v>44.9</v>
      </c>
      <c r="K9" s="265">
        <v>36</v>
      </c>
      <c r="L9" s="218">
        <v>43.8</v>
      </c>
      <c r="N9" s="265">
        <v>24.4</v>
      </c>
      <c r="O9" s="218">
        <v>26.9</v>
      </c>
      <c r="Q9" s="265">
        <v>25.4</v>
      </c>
      <c r="R9" s="218">
        <v>17.3</v>
      </c>
      <c r="T9" s="265">
        <v>113</v>
      </c>
      <c r="U9" s="218">
        <v>112</v>
      </c>
      <c r="W9" s="265">
        <v>117</v>
      </c>
      <c r="X9" s="218">
        <v>123</v>
      </c>
    </row>
    <row r="10" spans="1:26" x14ac:dyDescent="0.3">
      <c r="B10" s="163">
        <v>7.34</v>
      </c>
      <c r="C10" s="156">
        <v>7.3239999999999998</v>
      </c>
      <c r="D10" s="10"/>
      <c r="E10" s="163">
        <v>7.3520000000000003</v>
      </c>
      <c r="F10" s="156">
        <v>7.2160000000000002</v>
      </c>
      <c r="H10" s="265">
        <v>39.799999999999997</v>
      </c>
      <c r="I10" s="218">
        <v>41.5</v>
      </c>
      <c r="K10" s="265">
        <v>41.5</v>
      </c>
      <c r="L10" s="218">
        <v>33.700000000000003</v>
      </c>
      <c r="N10" s="265">
        <v>21.4</v>
      </c>
      <c r="O10" s="218">
        <v>21.6</v>
      </c>
      <c r="Q10" s="265">
        <v>19.899999999999999</v>
      </c>
      <c r="R10" s="218">
        <v>13.7</v>
      </c>
      <c r="T10" s="265">
        <v>117</v>
      </c>
      <c r="U10" s="218">
        <v>117</v>
      </c>
      <c r="W10" s="265">
        <v>120</v>
      </c>
      <c r="X10" s="218">
        <v>125</v>
      </c>
    </row>
    <row r="11" spans="1:26" x14ac:dyDescent="0.3">
      <c r="B11" s="207"/>
      <c r="C11" s="171"/>
      <c r="D11" s="10"/>
      <c r="E11" s="163">
        <v>7.2489999999999997</v>
      </c>
      <c r="F11" s="156">
        <v>7.1710000000000003</v>
      </c>
      <c r="H11" s="265"/>
      <c r="I11" s="218"/>
      <c r="K11" s="265">
        <v>37.700000000000003</v>
      </c>
      <c r="L11" s="218">
        <v>37.1</v>
      </c>
      <c r="N11" s="265"/>
      <c r="O11" s="218"/>
      <c r="Q11" s="265">
        <v>18.2</v>
      </c>
      <c r="R11" s="218">
        <v>13.5</v>
      </c>
      <c r="T11" s="207"/>
      <c r="U11" s="171"/>
      <c r="W11" s="265">
        <v>119</v>
      </c>
      <c r="X11" s="218">
        <v>126</v>
      </c>
    </row>
    <row r="12" spans="1:26" x14ac:dyDescent="0.3">
      <c r="B12" s="163"/>
      <c r="C12" s="156"/>
      <c r="D12" s="10"/>
      <c r="E12" s="163">
        <v>7.2119999999999997</v>
      </c>
      <c r="F12" s="156">
        <v>7.23</v>
      </c>
      <c r="H12" s="265"/>
      <c r="I12" s="218"/>
      <c r="K12" s="265">
        <v>42.1</v>
      </c>
      <c r="L12" s="218">
        <v>37.200000000000003</v>
      </c>
      <c r="N12" s="265"/>
      <c r="O12" s="218"/>
      <c r="Q12" s="265">
        <v>15.1</v>
      </c>
      <c r="R12" s="218">
        <v>15.5</v>
      </c>
      <c r="T12" s="265"/>
      <c r="U12" s="218"/>
      <c r="W12" s="265">
        <v>123</v>
      </c>
      <c r="X12" s="218">
        <v>123</v>
      </c>
    </row>
    <row r="13" spans="1:26" x14ac:dyDescent="0.3">
      <c r="B13" s="163"/>
      <c r="C13" s="156"/>
      <c r="D13" s="10"/>
      <c r="E13" s="163">
        <v>7.24</v>
      </c>
      <c r="F13" s="156">
        <v>7.3</v>
      </c>
      <c r="H13" s="265"/>
      <c r="I13" s="218"/>
      <c r="K13" s="265">
        <v>39.799999999999997</v>
      </c>
      <c r="L13" s="218">
        <v>36.4</v>
      </c>
      <c r="N13" s="265"/>
      <c r="O13" s="218"/>
      <c r="Q13" s="265">
        <v>18</v>
      </c>
      <c r="R13" s="218">
        <v>17.899999999999999</v>
      </c>
      <c r="T13" s="265"/>
      <c r="U13" s="218"/>
      <c r="W13" s="265">
        <v>123</v>
      </c>
      <c r="X13" s="218">
        <v>123</v>
      </c>
    </row>
    <row r="14" spans="1:26" x14ac:dyDescent="0.3">
      <c r="B14" s="163"/>
      <c r="C14" s="156"/>
      <c r="D14" s="10"/>
      <c r="E14" s="163">
        <v>7.2210000000000001</v>
      </c>
      <c r="F14" s="156">
        <v>7.1989999999999998</v>
      </c>
      <c r="H14" s="265"/>
      <c r="I14" s="218"/>
      <c r="K14" s="265">
        <v>39.299999999999997</v>
      </c>
      <c r="L14" s="218">
        <v>39.4</v>
      </c>
      <c r="N14" s="265"/>
      <c r="O14" s="218"/>
      <c r="Q14" s="265">
        <v>16.3</v>
      </c>
      <c r="R14" s="218">
        <v>15.3</v>
      </c>
      <c r="T14" s="265"/>
      <c r="U14" s="218"/>
      <c r="W14" s="265">
        <v>124</v>
      </c>
      <c r="X14" s="218">
        <v>125</v>
      </c>
    </row>
    <row r="15" spans="1:26" x14ac:dyDescent="0.3">
      <c r="B15" s="207"/>
      <c r="C15" s="171"/>
      <c r="D15" s="10"/>
      <c r="E15" s="163">
        <v>7.3410000000000002</v>
      </c>
      <c r="F15" s="156">
        <v>7.0540000000000003</v>
      </c>
      <c r="H15" s="265"/>
      <c r="I15" s="218"/>
      <c r="K15" s="207"/>
      <c r="L15" s="218">
        <v>32.6</v>
      </c>
      <c r="N15" s="265"/>
      <c r="O15" s="218"/>
      <c r="Q15" s="265">
        <v>21.3</v>
      </c>
      <c r="R15" s="218">
        <v>9.1</v>
      </c>
      <c r="T15" s="265"/>
      <c r="U15" s="218"/>
      <c r="W15" s="265">
        <v>121</v>
      </c>
      <c r="X15" s="218">
        <v>130</v>
      </c>
    </row>
    <row r="16" spans="1:26" x14ac:dyDescent="0.3">
      <c r="B16" s="277"/>
      <c r="C16" s="278"/>
      <c r="D16" s="10"/>
      <c r="E16" s="164"/>
      <c r="F16" s="309">
        <v>7.1559999999999997</v>
      </c>
      <c r="H16" s="265"/>
      <c r="I16" s="218"/>
      <c r="K16" s="207"/>
      <c r="L16" s="218">
        <v>41.8</v>
      </c>
      <c r="M16" s="6"/>
      <c r="N16" s="265"/>
      <c r="O16" s="218"/>
      <c r="Q16" s="265"/>
      <c r="R16" s="218">
        <v>14.7</v>
      </c>
      <c r="S16" s="6"/>
      <c r="T16" s="207"/>
      <c r="U16" s="171"/>
      <c r="W16" s="207"/>
      <c r="X16" s="171"/>
    </row>
    <row r="17" spans="1:24" x14ac:dyDescent="0.3">
      <c r="A17" s="182" t="s">
        <v>140</v>
      </c>
      <c r="B17" s="201">
        <v>7.35</v>
      </c>
      <c r="C17" s="211">
        <v>7.3449999999999998</v>
      </c>
      <c r="D17" s="203"/>
      <c r="E17" s="211">
        <v>7.2709999999999999</v>
      </c>
      <c r="F17" s="202">
        <v>7.1870000000000003</v>
      </c>
      <c r="H17" s="279">
        <v>44.2</v>
      </c>
      <c r="I17" s="296">
        <v>43.76</v>
      </c>
      <c r="J17" s="366"/>
      <c r="K17" s="279">
        <v>39.83</v>
      </c>
      <c r="L17" s="296">
        <v>38.119999999999997</v>
      </c>
      <c r="M17" s="6"/>
      <c r="N17" s="286">
        <v>24.36</v>
      </c>
      <c r="O17" s="230">
        <v>23.88</v>
      </c>
      <c r="P17" s="261"/>
      <c r="Q17" s="286">
        <v>19.11</v>
      </c>
      <c r="R17" s="230">
        <v>14.62</v>
      </c>
      <c r="S17" s="6"/>
      <c r="T17" s="286">
        <v>112.6</v>
      </c>
      <c r="U17" s="230">
        <v>112.8</v>
      </c>
      <c r="V17" s="261"/>
      <c r="W17" s="286">
        <v>121.7</v>
      </c>
      <c r="X17" s="230">
        <v>125.5</v>
      </c>
    </row>
    <row r="18" spans="1:24" x14ac:dyDescent="0.3">
      <c r="A18" s="183" t="s">
        <v>141</v>
      </c>
      <c r="B18" s="180">
        <v>1.651E-2</v>
      </c>
      <c r="C18" s="198">
        <v>4.6539999999999998E-2</v>
      </c>
      <c r="D18" s="199"/>
      <c r="E18" s="198">
        <v>5.9760000000000001E-2</v>
      </c>
      <c r="F18" s="200">
        <v>6.6229999999999997E-2</v>
      </c>
      <c r="H18" s="297">
        <v>3.3690000000000002</v>
      </c>
      <c r="I18" s="298">
        <v>4.3719999999999999</v>
      </c>
      <c r="J18" s="318"/>
      <c r="K18" s="297">
        <v>2.4449999999999998</v>
      </c>
      <c r="L18" s="298">
        <v>4.1909999999999998</v>
      </c>
      <c r="M18" s="7"/>
      <c r="N18" s="367">
        <v>1.75</v>
      </c>
      <c r="O18" s="368">
        <v>2.2210000000000001</v>
      </c>
      <c r="P18" s="199"/>
      <c r="Q18" s="367">
        <v>3.532</v>
      </c>
      <c r="R18" s="368">
        <v>2.8450000000000002</v>
      </c>
      <c r="S18" s="7"/>
      <c r="T18" s="284">
        <v>2.702</v>
      </c>
      <c r="U18" s="285">
        <v>2.4900000000000002</v>
      </c>
      <c r="V18" s="281"/>
      <c r="W18" s="284">
        <v>3.1640000000000001</v>
      </c>
      <c r="X18" s="285">
        <v>3.274</v>
      </c>
    </row>
    <row r="19" spans="1:24" x14ac:dyDescent="0.3">
      <c r="A19" s="183" t="s">
        <v>37</v>
      </c>
      <c r="B19" s="180">
        <v>7.3819999999999997E-3</v>
      </c>
      <c r="C19" s="198">
        <v>2.0809999999999999E-2</v>
      </c>
      <c r="D19" s="199"/>
      <c r="E19" s="198">
        <v>1.89E-2</v>
      </c>
      <c r="F19" s="200">
        <v>1.9970000000000002E-2</v>
      </c>
      <c r="H19" s="297">
        <v>1.5069999999999999</v>
      </c>
      <c r="I19" s="298">
        <v>1.9550000000000001</v>
      </c>
      <c r="J19" s="318"/>
      <c r="K19" s="297">
        <v>0.81510000000000005</v>
      </c>
      <c r="L19" s="298">
        <v>1.264</v>
      </c>
      <c r="M19" s="7"/>
      <c r="N19" s="367">
        <v>0.78269999999999995</v>
      </c>
      <c r="O19" s="368">
        <v>0.99319999999999997</v>
      </c>
      <c r="P19" s="199"/>
      <c r="Q19" s="367">
        <v>1.117</v>
      </c>
      <c r="R19" s="368">
        <v>0.85780000000000001</v>
      </c>
      <c r="S19" s="7"/>
      <c r="T19" s="284">
        <v>1.208</v>
      </c>
      <c r="U19" s="285">
        <v>1.1140000000000001</v>
      </c>
      <c r="V19" s="281"/>
      <c r="W19" s="284">
        <v>1.0009999999999999</v>
      </c>
      <c r="X19" s="285">
        <v>1.0349999999999999</v>
      </c>
    </row>
    <row r="20" spans="1:24" x14ac:dyDescent="0.3">
      <c r="A20" s="184" t="s">
        <v>139</v>
      </c>
      <c r="B20" s="212">
        <v>5</v>
      </c>
      <c r="C20" s="213">
        <v>5</v>
      </c>
      <c r="D20" s="206"/>
      <c r="E20" s="213">
        <v>10</v>
      </c>
      <c r="F20" s="214">
        <v>11</v>
      </c>
      <c r="G20" s="14"/>
      <c r="H20" s="212">
        <v>5</v>
      </c>
      <c r="I20" s="214">
        <v>5</v>
      </c>
      <c r="J20" s="206"/>
      <c r="K20" s="212">
        <v>9</v>
      </c>
      <c r="L20" s="214">
        <v>11</v>
      </c>
      <c r="M20" s="7"/>
      <c r="N20" s="212">
        <v>5</v>
      </c>
      <c r="O20" s="214">
        <v>5</v>
      </c>
      <c r="P20" s="206"/>
      <c r="Q20" s="212">
        <v>10</v>
      </c>
      <c r="R20" s="214">
        <v>11</v>
      </c>
      <c r="S20" s="7"/>
      <c r="T20" s="212">
        <v>5</v>
      </c>
      <c r="U20" s="214">
        <v>5</v>
      </c>
      <c r="V20" s="206"/>
      <c r="W20" s="212">
        <v>10</v>
      </c>
      <c r="X20" s="214">
        <v>10</v>
      </c>
    </row>
    <row r="21" spans="1:24" x14ac:dyDescent="0.3">
      <c r="C21" s="6"/>
      <c r="E21" s="11"/>
      <c r="F21" s="7"/>
      <c r="H21" s="3"/>
      <c r="I21" s="3"/>
      <c r="K21" s="3"/>
      <c r="L21" s="3"/>
      <c r="O21" s="6"/>
      <c r="Q21" s="11"/>
      <c r="R21" s="7"/>
      <c r="S21" s="7"/>
      <c r="U21" s="6"/>
      <c r="W21" s="11"/>
      <c r="X21" s="7"/>
    </row>
    <row r="22" spans="1:24" x14ac:dyDescent="0.3">
      <c r="C22" s="6"/>
      <c r="E22" s="11"/>
      <c r="F22" s="7"/>
      <c r="N22" s="33"/>
      <c r="O22" s="33"/>
      <c r="Q22" s="33"/>
      <c r="R22" s="33"/>
      <c r="S22" s="7"/>
      <c r="U22" s="6"/>
      <c r="W22" s="11"/>
      <c r="X22" s="7"/>
    </row>
    <row r="23" spans="1:24" x14ac:dyDescent="0.3">
      <c r="C23" s="6"/>
      <c r="E23" s="7"/>
      <c r="F23" s="3"/>
      <c r="G23" s="3"/>
      <c r="H23" s="2"/>
      <c r="I23" s="2"/>
      <c r="K23" s="2"/>
      <c r="L23" s="2"/>
      <c r="S23" s="7"/>
      <c r="T23" s="3"/>
      <c r="U23" s="3"/>
      <c r="W23" s="3"/>
      <c r="X23" s="3"/>
    </row>
    <row r="24" spans="1:24" x14ac:dyDescent="0.3">
      <c r="B24" s="3"/>
      <c r="C24" s="3"/>
      <c r="E24" s="3"/>
      <c r="F24" s="3"/>
      <c r="G24" s="2"/>
      <c r="H24" s="2"/>
      <c r="I24" s="2"/>
      <c r="K24" s="2"/>
      <c r="L24" s="2"/>
      <c r="N24" s="31"/>
      <c r="O24" s="31"/>
      <c r="Q24" s="31"/>
      <c r="R24" s="31"/>
      <c r="S24" s="7"/>
    </row>
    <row r="25" spans="1:24" x14ac:dyDescent="0.3">
      <c r="H25" s="2"/>
      <c r="I25" s="2"/>
      <c r="K25" s="2"/>
      <c r="L25" s="2"/>
      <c r="N25" s="31"/>
      <c r="O25" s="31"/>
      <c r="Q25" s="31"/>
      <c r="R25" s="31"/>
      <c r="S25" s="7"/>
      <c r="T25" s="2"/>
      <c r="U25" s="2"/>
      <c r="W25" s="2"/>
      <c r="X25" s="2"/>
    </row>
    <row r="26" spans="1:24" x14ac:dyDescent="0.3">
      <c r="B26" s="2"/>
      <c r="C26" s="2"/>
      <c r="E26" s="2"/>
      <c r="F26" s="2"/>
      <c r="G26" s="2"/>
      <c r="H26" s="2"/>
      <c r="I26" s="2"/>
      <c r="K26" s="2"/>
      <c r="L26" s="2"/>
      <c r="N26" s="31"/>
      <c r="O26" s="31"/>
      <c r="Q26" s="31"/>
      <c r="R26" s="31"/>
      <c r="S26" s="7"/>
      <c r="T26" s="2"/>
      <c r="U26" s="2"/>
      <c r="W26" s="2"/>
      <c r="X26" s="2"/>
    </row>
    <row r="27" spans="1:24" x14ac:dyDescent="0.3">
      <c r="B27" s="2"/>
      <c r="C27" s="2"/>
      <c r="E27" s="2"/>
      <c r="F27" s="2"/>
      <c r="G27" s="2"/>
      <c r="H27" s="2"/>
      <c r="I27" s="2"/>
      <c r="K27" s="2"/>
      <c r="L27" s="2"/>
      <c r="M27" s="2"/>
      <c r="N27" s="31"/>
      <c r="O27" s="31"/>
      <c r="Q27" s="31"/>
      <c r="R27" s="31"/>
      <c r="S27" s="7"/>
      <c r="T27" s="2"/>
      <c r="U27" s="2"/>
      <c r="W27" s="2"/>
      <c r="X27" s="2"/>
    </row>
    <row r="28" spans="1:24" x14ac:dyDescent="0.3">
      <c r="B28" s="2"/>
      <c r="C28" s="2"/>
      <c r="E28" s="2"/>
      <c r="F28" s="2"/>
      <c r="G28" s="2"/>
      <c r="H28" s="2"/>
      <c r="I28" s="2"/>
      <c r="K28" s="2"/>
      <c r="L28" s="2"/>
      <c r="M28" s="2"/>
      <c r="N28" s="31"/>
      <c r="O28" s="31"/>
      <c r="Q28" s="31"/>
      <c r="R28" s="31"/>
      <c r="S28" s="7"/>
      <c r="T28" s="2"/>
      <c r="U28" s="2"/>
      <c r="W28" s="2"/>
      <c r="X28" s="2"/>
    </row>
    <row r="29" spans="1:24" x14ac:dyDescent="0.3">
      <c r="B29" s="2"/>
      <c r="C29" s="2"/>
      <c r="E29" s="2"/>
      <c r="F29" s="2"/>
      <c r="G29" s="2"/>
      <c r="H29" s="2"/>
      <c r="I29" s="2"/>
      <c r="K29" s="2"/>
      <c r="L29" s="2"/>
      <c r="M29" s="2"/>
      <c r="N29" s="31"/>
      <c r="O29" s="31"/>
      <c r="Q29" s="31"/>
      <c r="R29" s="31"/>
      <c r="T29" s="2"/>
      <c r="U29" s="2"/>
      <c r="W29" s="2"/>
      <c r="X29" s="2"/>
    </row>
    <row r="30" spans="1:24" x14ac:dyDescent="0.3">
      <c r="B30" s="2"/>
      <c r="C30" s="2"/>
      <c r="E30" s="2"/>
      <c r="F30" s="2"/>
      <c r="G30" s="2"/>
      <c r="M30" s="2"/>
      <c r="N30" s="31"/>
      <c r="O30" s="31"/>
      <c r="Q30" s="31"/>
      <c r="R30" s="31"/>
      <c r="T30" s="2"/>
      <c r="U30" s="2"/>
      <c r="W30" s="2"/>
      <c r="X30" s="2"/>
    </row>
    <row r="31" spans="1:24" x14ac:dyDescent="0.3">
      <c r="B31" s="2"/>
      <c r="C31" s="2"/>
      <c r="E31" s="2"/>
      <c r="F31" s="2"/>
      <c r="G31" s="2"/>
      <c r="T31" s="2"/>
      <c r="U31" s="2"/>
      <c r="W31" s="2"/>
      <c r="X31" s="2"/>
    </row>
    <row r="32" spans="1:24" x14ac:dyDescent="0.3">
      <c r="B32" s="2"/>
      <c r="C32" s="2"/>
      <c r="E32" s="2"/>
      <c r="F32" s="2"/>
      <c r="G32" s="2"/>
    </row>
    <row r="33" spans="6:9" x14ac:dyDescent="0.3">
      <c r="G33" s="2"/>
      <c r="H33" s="2"/>
      <c r="I33" s="2"/>
    </row>
    <row r="34" spans="6:9" x14ac:dyDescent="0.3">
      <c r="G34" s="2"/>
      <c r="H34" s="2"/>
      <c r="I34" s="2"/>
    </row>
    <row r="35" spans="6:9" x14ac:dyDescent="0.3">
      <c r="G35" s="2"/>
      <c r="H35" s="2"/>
      <c r="I35" s="2"/>
    </row>
    <row r="36" spans="6:9" x14ac:dyDescent="0.3">
      <c r="F36" s="2"/>
      <c r="G36" s="2"/>
      <c r="H36" s="2"/>
      <c r="I36" s="2"/>
    </row>
  </sheetData>
  <pageMargins left="0.7" right="0.7" top="0.78740157499999996" bottom="0.78740157499999996" header="0.3" footer="0.3"/>
  <pageSetup paperSize="9" orientation="portrait" verticalDpi="0"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B38"/>
  <sheetViews>
    <sheetView workbookViewId="0">
      <selection activeCell="B23" sqref="B23"/>
    </sheetView>
  </sheetViews>
  <sheetFormatPr baseColWidth="10" defaultRowHeight="14.4" x14ac:dyDescent="0.3"/>
  <cols>
    <col min="1" max="1" width="17" customWidth="1"/>
    <col min="4" max="4" width="4.44140625" customWidth="1"/>
    <col min="6" max="7" width="11.5546875" customWidth="1"/>
    <col min="8" max="8" width="17" customWidth="1"/>
    <col min="11" max="11" width="4.44140625" customWidth="1"/>
    <col min="13" max="13" width="11.5546875" customWidth="1"/>
    <col min="17" max="17" width="12.77734375" customWidth="1"/>
  </cols>
  <sheetData>
    <row r="1" spans="1:28" s="234" customFormat="1" x14ac:dyDescent="0.3">
      <c r="A1" s="234" t="s">
        <v>211</v>
      </c>
      <c r="B1" s="233" t="s">
        <v>136</v>
      </c>
      <c r="C1" s="233"/>
    </row>
    <row r="2" spans="1:28" x14ac:dyDescent="0.3">
      <c r="P2" s="2"/>
      <c r="Q2" s="2"/>
      <c r="R2" s="2"/>
      <c r="S2" s="2"/>
      <c r="AB2" s="143"/>
    </row>
    <row r="3" spans="1:28" ht="16.2" x14ac:dyDescent="0.3">
      <c r="A3" s="12" t="s">
        <v>144</v>
      </c>
      <c r="B3" s="145"/>
      <c r="C3" s="145"/>
      <c r="I3" s="145" t="s">
        <v>143</v>
      </c>
      <c r="K3" s="145"/>
      <c r="P3" s="2"/>
      <c r="Q3" s="2"/>
      <c r="R3" s="2"/>
      <c r="S3" s="2"/>
      <c r="AB3" s="143"/>
    </row>
    <row r="4" spans="1:28" ht="15" thickBot="1" x14ac:dyDescent="0.35">
      <c r="B4" s="14"/>
      <c r="C4" s="14"/>
      <c r="I4" s="14"/>
      <c r="J4" s="14"/>
      <c r="O4" s="2"/>
      <c r="P4" s="2"/>
      <c r="Q4" s="2"/>
      <c r="R4" s="2"/>
    </row>
    <row r="5" spans="1:28" x14ac:dyDescent="0.3">
      <c r="B5" s="16" t="s">
        <v>25</v>
      </c>
      <c r="C5" s="159"/>
      <c r="D5" s="17"/>
      <c r="E5" s="21"/>
      <c r="F5" s="22"/>
      <c r="G5" s="208"/>
      <c r="I5" s="16" t="s">
        <v>26</v>
      </c>
      <c r="J5" s="159"/>
      <c r="K5" s="17"/>
      <c r="L5" s="21"/>
      <c r="M5" s="22"/>
      <c r="P5" s="154" t="s">
        <v>138</v>
      </c>
      <c r="R5" s="78" t="s">
        <v>125</v>
      </c>
    </row>
    <row r="6" spans="1:28" ht="16.2" thickBot="1" x14ac:dyDescent="0.35">
      <c r="B6" s="4" t="s">
        <v>1</v>
      </c>
      <c r="C6" s="4" t="s">
        <v>1</v>
      </c>
      <c r="D6" s="4"/>
      <c r="E6" s="365" t="s">
        <v>158</v>
      </c>
      <c r="F6" s="365" t="s">
        <v>158</v>
      </c>
      <c r="I6" s="161" t="s">
        <v>1</v>
      </c>
      <c r="J6" s="162" t="s">
        <v>1</v>
      </c>
      <c r="K6" s="4"/>
      <c r="L6" s="295" t="s">
        <v>158</v>
      </c>
      <c r="M6" s="289" t="s">
        <v>158</v>
      </c>
      <c r="P6" s="153" t="s">
        <v>137</v>
      </c>
      <c r="R6" s="12" t="s">
        <v>117</v>
      </c>
    </row>
    <row r="7" spans="1:28" ht="28.8" x14ac:dyDescent="0.3">
      <c r="B7" s="29" t="s">
        <v>24</v>
      </c>
      <c r="C7" s="29" t="s">
        <v>32</v>
      </c>
      <c r="D7" s="14"/>
      <c r="E7" s="29" t="s">
        <v>24</v>
      </c>
      <c r="F7" s="29" t="s">
        <v>32</v>
      </c>
      <c r="H7" s="14"/>
      <c r="I7" s="219" t="s">
        <v>24</v>
      </c>
      <c r="J7" s="220" t="s">
        <v>32</v>
      </c>
      <c r="K7" s="215"/>
      <c r="L7" s="219" t="s">
        <v>24</v>
      </c>
      <c r="M7" s="220" t="s">
        <v>32</v>
      </c>
    </row>
    <row r="8" spans="1:28" x14ac:dyDescent="0.3">
      <c r="B8" s="6">
        <v>1.111</v>
      </c>
      <c r="C8" s="6">
        <v>0.68899999999999995</v>
      </c>
      <c r="D8" s="10"/>
      <c r="E8" s="6">
        <v>0.93899999999999995</v>
      </c>
      <c r="F8" s="6">
        <v>0.99299999999999999</v>
      </c>
      <c r="G8" s="4"/>
      <c r="H8" s="3"/>
      <c r="I8" s="163">
        <v>1.159</v>
      </c>
      <c r="J8" s="156">
        <v>0.81200000000000006</v>
      </c>
      <c r="K8" s="10"/>
      <c r="L8" s="163">
        <v>0.997</v>
      </c>
      <c r="M8" s="156">
        <v>0.94899999999999995</v>
      </c>
      <c r="R8" s="2"/>
    </row>
    <row r="9" spans="1:28" x14ac:dyDescent="0.3">
      <c r="A9" s="2"/>
      <c r="B9" s="6">
        <v>1.117</v>
      </c>
      <c r="C9" s="6">
        <v>0.78300000000000003</v>
      </c>
      <c r="D9" s="10"/>
      <c r="E9" s="6">
        <v>1.0329999999999999</v>
      </c>
      <c r="F9" s="6">
        <v>0.89500000000000002</v>
      </c>
      <c r="G9" s="6"/>
      <c r="H9" s="4"/>
      <c r="I9" s="163">
        <v>0.95799999999999996</v>
      </c>
      <c r="J9" s="156">
        <v>0.73299999999999998</v>
      </c>
      <c r="K9" s="10"/>
      <c r="L9" s="163">
        <v>0.91500000000000004</v>
      </c>
      <c r="M9" s="156">
        <v>0.96</v>
      </c>
      <c r="N9" s="2"/>
      <c r="O9" s="23" t="s">
        <v>106</v>
      </c>
      <c r="P9" s="65" t="s">
        <v>104</v>
      </c>
      <c r="R9" s="2"/>
    </row>
    <row r="10" spans="1:28" x14ac:dyDescent="0.3">
      <c r="A10" s="2"/>
      <c r="B10" s="6">
        <v>1.1870000000000001</v>
      </c>
      <c r="C10" s="6">
        <v>0.78100000000000003</v>
      </c>
      <c r="D10" s="10"/>
      <c r="E10" s="6">
        <v>1.0109999999999999</v>
      </c>
      <c r="F10" s="6">
        <v>0.84799999999999998</v>
      </c>
      <c r="G10" s="6"/>
      <c r="H10" s="2"/>
      <c r="I10" s="163">
        <v>1.0660000000000001</v>
      </c>
      <c r="J10" s="156">
        <v>0.629</v>
      </c>
      <c r="K10" s="10"/>
      <c r="L10" s="163">
        <v>0.878</v>
      </c>
      <c r="M10" s="156">
        <v>0.95899999999999996</v>
      </c>
      <c r="N10" s="2"/>
      <c r="O10" s="72">
        <v>1</v>
      </c>
      <c r="P10" s="64" t="s">
        <v>107</v>
      </c>
      <c r="Q10" s="73"/>
      <c r="R10" s="2"/>
    </row>
    <row r="11" spans="1:28" x14ac:dyDescent="0.3">
      <c r="A11" s="2"/>
      <c r="B11" s="6">
        <v>1.014</v>
      </c>
      <c r="C11" s="6">
        <v>0.72699999999999998</v>
      </c>
      <c r="D11" s="10"/>
      <c r="E11" s="6">
        <v>0.91800000000000004</v>
      </c>
      <c r="F11" s="6">
        <v>0.70099999999999996</v>
      </c>
      <c r="G11" s="6"/>
      <c r="H11" s="2"/>
      <c r="I11" s="163">
        <v>1.284</v>
      </c>
      <c r="J11" s="156">
        <v>0.77700000000000002</v>
      </c>
      <c r="K11" s="10"/>
      <c r="L11" s="163">
        <v>1.089</v>
      </c>
      <c r="M11" s="156">
        <v>0.873</v>
      </c>
      <c r="N11" s="2"/>
      <c r="O11" s="72">
        <v>2</v>
      </c>
      <c r="P11" s="64" t="s">
        <v>107</v>
      </c>
      <c r="R11" s="2"/>
    </row>
    <row r="12" spans="1:28" x14ac:dyDescent="0.3">
      <c r="A12" s="2"/>
      <c r="B12" s="6">
        <v>0.65200000000000002</v>
      </c>
      <c r="C12" s="6">
        <v>0.746</v>
      </c>
      <c r="D12" s="10"/>
      <c r="E12" s="6">
        <v>0.66300000000000003</v>
      </c>
      <c r="F12" s="6">
        <v>1.1319999999999999</v>
      </c>
      <c r="G12" s="6"/>
      <c r="H12" s="2"/>
      <c r="I12" s="163">
        <v>1.004</v>
      </c>
      <c r="J12" s="156">
        <v>0.80400000000000005</v>
      </c>
      <c r="K12" s="10"/>
      <c r="L12" s="163">
        <v>0.78</v>
      </c>
      <c r="M12" s="156">
        <v>0.90900000000000003</v>
      </c>
      <c r="N12" s="2"/>
      <c r="O12" s="72">
        <v>3</v>
      </c>
      <c r="P12" s="76" t="s">
        <v>112</v>
      </c>
      <c r="Q12" s="66" t="s">
        <v>24</v>
      </c>
      <c r="R12" s="2"/>
    </row>
    <row r="13" spans="1:28" x14ac:dyDescent="0.3">
      <c r="B13" s="6">
        <v>0.91900000000000004</v>
      </c>
      <c r="C13" s="6">
        <v>0.91400000000000003</v>
      </c>
      <c r="D13" s="10"/>
      <c r="E13" s="6">
        <v>0.91400000000000003</v>
      </c>
      <c r="F13" s="6">
        <v>1.0309999999999999</v>
      </c>
      <c r="G13" s="6"/>
      <c r="H13" s="2"/>
      <c r="I13" s="163">
        <v>1.032</v>
      </c>
      <c r="J13" s="156">
        <v>0.61099999999999999</v>
      </c>
      <c r="K13" s="10"/>
      <c r="L13" s="163">
        <v>1.0980000000000001</v>
      </c>
      <c r="M13" s="156">
        <v>0.80300000000000005</v>
      </c>
      <c r="N13" s="2"/>
      <c r="O13" s="72">
        <v>4</v>
      </c>
      <c r="P13" s="76" t="s">
        <v>112</v>
      </c>
      <c r="Q13" s="66" t="s">
        <v>24</v>
      </c>
      <c r="R13" s="2"/>
    </row>
    <row r="14" spans="1:28" x14ac:dyDescent="0.3">
      <c r="A14" s="182" t="s">
        <v>140</v>
      </c>
      <c r="B14" s="211">
        <v>1</v>
      </c>
      <c r="C14" s="211">
        <v>0.77329999999999999</v>
      </c>
      <c r="D14" s="203"/>
      <c r="E14" s="211">
        <v>0.91300000000000003</v>
      </c>
      <c r="F14" s="202">
        <v>0.93330000000000002</v>
      </c>
      <c r="G14" s="6"/>
      <c r="H14" s="7"/>
      <c r="I14" s="163">
        <v>0.69</v>
      </c>
      <c r="J14" s="156"/>
      <c r="K14" s="10"/>
      <c r="L14" s="163">
        <v>0.51200000000000001</v>
      </c>
      <c r="M14" s="156">
        <v>0.76300000000000001</v>
      </c>
      <c r="N14" s="2"/>
      <c r="O14" s="72">
        <v>5</v>
      </c>
      <c r="P14" s="76" t="s">
        <v>112</v>
      </c>
      <c r="Q14" s="105" t="s">
        <v>32</v>
      </c>
    </row>
    <row r="15" spans="1:28" x14ac:dyDescent="0.3">
      <c r="A15" s="183" t="s">
        <v>141</v>
      </c>
      <c r="B15" s="198">
        <v>0.1943</v>
      </c>
      <c r="C15" s="198">
        <v>7.739E-2</v>
      </c>
      <c r="D15" s="199"/>
      <c r="E15" s="198">
        <v>0.1321</v>
      </c>
      <c r="F15" s="200">
        <v>0.15190000000000001</v>
      </c>
      <c r="H15" s="7"/>
      <c r="I15" s="163">
        <v>0.79200000000000004</v>
      </c>
      <c r="J15" s="156"/>
      <c r="K15" s="6"/>
      <c r="L15" s="163"/>
      <c r="M15" s="156"/>
      <c r="N15" s="2"/>
      <c r="O15" s="72">
        <v>6</v>
      </c>
      <c r="P15" s="76" t="s">
        <v>112</v>
      </c>
      <c r="Q15" s="105" t="s">
        <v>32</v>
      </c>
      <c r="R15" s="215" t="s">
        <v>118</v>
      </c>
    </row>
    <row r="16" spans="1:28" x14ac:dyDescent="0.3">
      <c r="A16" s="183" t="s">
        <v>37</v>
      </c>
      <c r="B16" s="198">
        <v>7.9339999999999994E-2</v>
      </c>
      <c r="C16" s="198">
        <v>3.159E-2</v>
      </c>
      <c r="D16" s="199"/>
      <c r="E16" s="198">
        <v>5.3920000000000003E-2</v>
      </c>
      <c r="F16" s="200">
        <v>6.1990000000000003E-2</v>
      </c>
      <c r="H16" s="4"/>
      <c r="I16" s="163">
        <v>1.0149999999999999</v>
      </c>
      <c r="J16" s="156"/>
      <c r="K16" s="6"/>
      <c r="L16" s="163"/>
      <c r="M16" s="156"/>
      <c r="N16" s="4"/>
      <c r="O16" s="72">
        <v>7</v>
      </c>
      <c r="P16" s="75" t="s">
        <v>111</v>
      </c>
      <c r="Q16" s="105" t="s">
        <v>24</v>
      </c>
      <c r="R16" s="2"/>
    </row>
    <row r="17" spans="1:20" x14ac:dyDescent="0.3">
      <c r="A17" s="184" t="s">
        <v>139</v>
      </c>
      <c r="B17" s="213">
        <v>6</v>
      </c>
      <c r="C17" s="213">
        <v>6</v>
      </c>
      <c r="D17" s="206"/>
      <c r="E17" s="213">
        <v>6</v>
      </c>
      <c r="F17" s="214">
        <v>6</v>
      </c>
      <c r="G17" s="6"/>
      <c r="H17" s="182" t="s">
        <v>140</v>
      </c>
      <c r="I17" s="201">
        <v>1</v>
      </c>
      <c r="J17" s="202">
        <v>0.72770000000000001</v>
      </c>
      <c r="K17" s="203"/>
      <c r="L17" s="201">
        <v>0.89559999999999995</v>
      </c>
      <c r="M17" s="202">
        <v>0.88800000000000001</v>
      </c>
      <c r="N17" s="2"/>
      <c r="O17" s="72">
        <v>8</v>
      </c>
      <c r="P17" s="75" t="s">
        <v>111</v>
      </c>
      <c r="Q17" s="105" t="s">
        <v>24</v>
      </c>
      <c r="R17" s="2"/>
    </row>
    <row r="18" spans="1:20" x14ac:dyDescent="0.3">
      <c r="G18" s="6"/>
      <c r="H18" s="183" t="s">
        <v>141</v>
      </c>
      <c r="I18" s="180">
        <v>0.1777</v>
      </c>
      <c r="J18" s="200">
        <v>8.8029999999999997E-2</v>
      </c>
      <c r="K18" s="199"/>
      <c r="L18" s="180">
        <v>0.2041</v>
      </c>
      <c r="M18" s="200">
        <v>7.9020000000000007E-2</v>
      </c>
      <c r="N18" s="2"/>
      <c r="O18" s="72">
        <v>9</v>
      </c>
      <c r="P18" s="75" t="s">
        <v>111</v>
      </c>
      <c r="Q18" s="105" t="s">
        <v>32</v>
      </c>
      <c r="R18" s="2"/>
    </row>
    <row r="19" spans="1:20" x14ac:dyDescent="0.3">
      <c r="A19" s="2"/>
      <c r="B19" s="6"/>
      <c r="C19" s="6"/>
      <c r="D19" s="6"/>
      <c r="E19" s="6"/>
      <c r="F19" s="6"/>
      <c r="G19" s="6"/>
      <c r="H19" s="183" t="s">
        <v>37</v>
      </c>
      <c r="I19" s="180">
        <v>5.9240000000000001E-2</v>
      </c>
      <c r="J19" s="200">
        <v>3.594E-2</v>
      </c>
      <c r="K19" s="199"/>
      <c r="L19" s="180">
        <v>7.7130000000000004E-2</v>
      </c>
      <c r="M19" s="200">
        <v>2.9870000000000001E-2</v>
      </c>
      <c r="N19" s="2"/>
      <c r="O19" s="72">
        <v>10</v>
      </c>
      <c r="P19" s="75" t="s">
        <v>111</v>
      </c>
      <c r="Q19" s="105" t="s">
        <v>32</v>
      </c>
      <c r="R19" s="2"/>
    </row>
    <row r="20" spans="1:20" ht="15" thickBot="1" x14ac:dyDescent="0.35">
      <c r="A20" s="2"/>
      <c r="B20" s="2"/>
      <c r="C20" s="2"/>
      <c r="D20" s="2"/>
      <c r="E20" s="2"/>
      <c r="F20" s="2"/>
      <c r="G20" s="2"/>
      <c r="H20" s="184" t="s">
        <v>139</v>
      </c>
      <c r="I20" s="212">
        <v>9</v>
      </c>
      <c r="J20" s="214">
        <v>6</v>
      </c>
      <c r="K20" s="206"/>
      <c r="L20" s="212">
        <v>7</v>
      </c>
      <c r="M20" s="214">
        <v>7</v>
      </c>
      <c r="N20" s="2"/>
      <c r="O20" s="72">
        <v>11</v>
      </c>
      <c r="P20" s="120" t="s">
        <v>107</v>
      </c>
    </row>
    <row r="21" spans="1:20" x14ac:dyDescent="0.3">
      <c r="B21" s="2"/>
      <c r="C21" s="2"/>
      <c r="D21" s="2"/>
      <c r="E21" s="2"/>
      <c r="F21" s="2"/>
      <c r="G21" s="2"/>
      <c r="N21" s="2"/>
      <c r="O21" s="72">
        <v>12</v>
      </c>
      <c r="P21" s="114" t="s">
        <v>112</v>
      </c>
      <c r="Q21" s="115" t="s">
        <v>24</v>
      </c>
      <c r="R21" s="2"/>
      <c r="S21" s="2"/>
      <c r="T21" s="2"/>
    </row>
    <row r="22" spans="1:20" x14ac:dyDescent="0.3">
      <c r="B22" s="2"/>
      <c r="C22" s="2"/>
      <c r="D22" s="2"/>
      <c r="E22" s="2"/>
      <c r="F22" s="2"/>
      <c r="G22" s="2"/>
      <c r="H22" s="231" t="s">
        <v>146</v>
      </c>
      <c r="N22" s="2"/>
      <c r="O22" s="72">
        <v>13</v>
      </c>
      <c r="P22" s="116" t="s">
        <v>112</v>
      </c>
      <c r="Q22" s="112" t="s">
        <v>24</v>
      </c>
    </row>
    <row r="23" spans="1:20" x14ac:dyDescent="0.3">
      <c r="B23" s="2"/>
      <c r="C23" s="2"/>
      <c r="D23" s="2"/>
      <c r="G23" s="2"/>
      <c r="H23" s="232" t="s">
        <v>148</v>
      </c>
      <c r="I23" s="2"/>
      <c r="K23" s="2"/>
      <c r="L23" s="2"/>
      <c r="N23" s="2"/>
      <c r="O23" s="72">
        <v>14</v>
      </c>
      <c r="P23" s="116" t="s">
        <v>112</v>
      </c>
      <c r="Q23" s="113" t="s">
        <v>32</v>
      </c>
    </row>
    <row r="24" spans="1:20" x14ac:dyDescent="0.3">
      <c r="A24" s="8"/>
      <c r="H24" s="232" t="s">
        <v>147</v>
      </c>
      <c r="I24" s="2"/>
      <c r="K24" s="2"/>
      <c r="L24" s="2"/>
      <c r="O24" s="72">
        <v>15</v>
      </c>
      <c r="P24" s="116" t="s">
        <v>112</v>
      </c>
      <c r="Q24" s="113" t="s">
        <v>32</v>
      </c>
    </row>
    <row r="25" spans="1:20" x14ac:dyDescent="0.3">
      <c r="A25" s="8"/>
      <c r="B25" s="2"/>
      <c r="C25" s="2"/>
      <c r="E25" s="2"/>
      <c r="F25" s="2"/>
      <c r="H25" s="232" t="s">
        <v>145</v>
      </c>
      <c r="I25" s="2"/>
      <c r="K25" s="2"/>
      <c r="L25" s="2"/>
      <c r="O25" s="72">
        <v>16</v>
      </c>
      <c r="P25" s="117" t="s">
        <v>111</v>
      </c>
      <c r="Q25" s="113" t="s">
        <v>24</v>
      </c>
    </row>
    <row r="26" spans="1:20" x14ac:dyDescent="0.3">
      <c r="A26" s="8"/>
      <c r="B26" s="2"/>
      <c r="C26" s="2"/>
      <c r="E26" s="2"/>
      <c r="F26" s="2"/>
      <c r="H26" s="232"/>
      <c r="I26" s="2"/>
      <c r="K26" s="2"/>
      <c r="L26" s="2"/>
      <c r="M26" s="5"/>
      <c r="O26" s="72">
        <v>17</v>
      </c>
      <c r="P26" s="117" t="s">
        <v>111</v>
      </c>
      <c r="Q26" s="113" t="s">
        <v>24</v>
      </c>
    </row>
    <row r="27" spans="1:20" x14ac:dyDescent="0.3">
      <c r="A27" s="8"/>
      <c r="B27" s="2"/>
      <c r="C27" s="2"/>
      <c r="E27" s="2"/>
      <c r="F27" s="2"/>
      <c r="H27" s="8"/>
      <c r="I27" s="2"/>
      <c r="J27" s="2"/>
      <c r="L27" s="2"/>
      <c r="M27" s="2"/>
      <c r="O27" s="72">
        <v>18</v>
      </c>
      <c r="P27" s="117" t="s">
        <v>111</v>
      </c>
      <c r="Q27" s="113" t="s">
        <v>32</v>
      </c>
    </row>
    <row r="28" spans="1:20" ht="15" thickBot="1" x14ac:dyDescent="0.35">
      <c r="A28" s="8"/>
      <c r="B28" s="2"/>
      <c r="C28" s="2"/>
      <c r="E28" s="2"/>
      <c r="F28" s="2"/>
      <c r="N28" s="5"/>
      <c r="O28" s="72">
        <v>19</v>
      </c>
      <c r="P28" s="118" t="s">
        <v>111</v>
      </c>
      <c r="Q28" s="123" t="s">
        <v>32</v>
      </c>
      <c r="R28" s="5"/>
      <c r="S28" s="5"/>
      <c r="T28" s="2"/>
    </row>
    <row r="29" spans="1:20" x14ac:dyDescent="0.3">
      <c r="A29" s="8"/>
      <c r="B29" s="2"/>
      <c r="C29" s="2"/>
      <c r="E29" s="2"/>
      <c r="F29" s="2"/>
      <c r="N29" s="5"/>
      <c r="O29" s="72">
        <v>20</v>
      </c>
      <c r="P29" s="120" t="s">
        <v>107</v>
      </c>
      <c r="Q29" s="66"/>
      <c r="R29" s="5"/>
      <c r="S29" s="5"/>
      <c r="T29" s="2"/>
    </row>
    <row r="30" spans="1:20" x14ac:dyDescent="0.3">
      <c r="A30" s="8"/>
      <c r="B30" s="2"/>
      <c r="C30" s="2"/>
      <c r="E30" s="2"/>
      <c r="F30" s="2"/>
      <c r="N30" s="5"/>
      <c r="O30" s="5"/>
      <c r="P30" s="5"/>
      <c r="Q30" s="5"/>
      <c r="R30" s="5"/>
      <c r="S30" s="5"/>
      <c r="T30" s="2"/>
    </row>
    <row r="31" spans="1:20" x14ac:dyDescent="0.3">
      <c r="A31" s="8"/>
      <c r="B31" s="2"/>
      <c r="C31" s="2"/>
      <c r="E31" s="2"/>
      <c r="F31" s="2"/>
      <c r="H31" s="8"/>
      <c r="I31" s="2"/>
      <c r="J31" s="2"/>
      <c r="L31" s="2"/>
      <c r="M31" s="2"/>
      <c r="N31" s="2"/>
      <c r="O31" s="2"/>
      <c r="P31" s="2"/>
      <c r="Q31" s="2"/>
      <c r="R31" s="2"/>
      <c r="S31" s="2"/>
      <c r="T31" s="2"/>
    </row>
    <row r="32" spans="1:20" x14ac:dyDescent="0.3">
      <c r="A32" s="8"/>
      <c r="H32" s="8"/>
      <c r="I32" s="2"/>
      <c r="J32" s="2"/>
      <c r="L32" s="2"/>
      <c r="M32" s="2"/>
      <c r="N32" s="2"/>
      <c r="O32" s="2"/>
      <c r="P32" s="2"/>
      <c r="Q32" s="2"/>
      <c r="R32" s="2"/>
      <c r="S32" s="2"/>
      <c r="T32" s="2"/>
    </row>
    <row r="33" spans="1:20" x14ac:dyDescent="0.3">
      <c r="A33" s="8"/>
      <c r="H33" s="8"/>
      <c r="I33" s="2"/>
      <c r="J33" s="2"/>
      <c r="L33" s="2"/>
      <c r="M33" s="2"/>
      <c r="N33" s="2"/>
      <c r="O33" s="2"/>
      <c r="P33" s="2"/>
      <c r="Q33" s="2"/>
      <c r="R33" s="2"/>
      <c r="S33" s="2"/>
      <c r="T33" s="2"/>
    </row>
    <row r="34" spans="1:20" x14ac:dyDescent="0.3">
      <c r="A34" s="8"/>
      <c r="L34" s="2"/>
      <c r="M34" s="2"/>
      <c r="N34" s="2"/>
      <c r="O34" s="2"/>
      <c r="P34" s="2"/>
      <c r="Q34" s="2"/>
      <c r="R34" s="2"/>
      <c r="S34" s="2"/>
      <c r="T34" s="2"/>
    </row>
    <row r="35" spans="1:20" x14ac:dyDescent="0.3">
      <c r="A35" s="8"/>
      <c r="B35" s="2"/>
      <c r="C35" s="2"/>
      <c r="E35" s="2"/>
      <c r="F35" s="2"/>
      <c r="L35" s="2"/>
      <c r="M35" s="2"/>
      <c r="N35" s="2"/>
      <c r="O35" s="2"/>
      <c r="P35" s="2"/>
      <c r="Q35" s="2"/>
      <c r="R35" s="2"/>
      <c r="S35" s="2"/>
      <c r="T35" s="2"/>
    </row>
    <row r="36" spans="1:20" x14ac:dyDescent="0.3">
      <c r="A36" s="8"/>
      <c r="B36" s="2"/>
      <c r="C36" s="2"/>
      <c r="E36" s="2"/>
      <c r="F36" s="2"/>
    </row>
    <row r="37" spans="1:20" x14ac:dyDescent="0.3">
      <c r="A37" s="8"/>
      <c r="B37" s="2"/>
      <c r="C37" s="2"/>
      <c r="E37" s="2"/>
      <c r="F37" s="2"/>
    </row>
    <row r="38" spans="1:20" x14ac:dyDescent="0.3">
      <c r="A38" s="8"/>
      <c r="B38" s="2"/>
      <c r="C38" s="2"/>
      <c r="D38" s="2"/>
      <c r="E38" s="2"/>
    </row>
  </sheetData>
  <pageMargins left="0.7" right="0.7" top="0.78740157499999996" bottom="0.78740157499999996" header="0.3" footer="0.3"/>
  <pageSetup paperSize="9" orientation="portrait" verticalDpi="0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32"/>
  <sheetViews>
    <sheetView workbookViewId="0">
      <selection activeCell="C19" sqref="C19"/>
    </sheetView>
  </sheetViews>
  <sheetFormatPr baseColWidth="10" defaultRowHeight="14.4" x14ac:dyDescent="0.3"/>
  <cols>
    <col min="1" max="1" width="17" customWidth="1"/>
  </cols>
  <sheetData>
    <row r="1" spans="1:5" x14ac:dyDescent="0.3">
      <c r="B1" s="2"/>
      <c r="C1" s="2"/>
    </row>
    <row r="2" spans="1:5" x14ac:dyDescent="0.3">
      <c r="A2" t="s">
        <v>212</v>
      </c>
      <c r="B2" s="1" t="s">
        <v>0</v>
      </c>
      <c r="E2" s="4"/>
    </row>
    <row r="5" spans="1:5" x14ac:dyDescent="0.3">
      <c r="B5" s="2"/>
      <c r="C5" s="2"/>
    </row>
    <row r="6" spans="1:5" x14ac:dyDescent="0.3">
      <c r="C6" s="2"/>
    </row>
    <row r="7" spans="1:5" x14ac:dyDescent="0.3">
      <c r="A7" s="2"/>
      <c r="B7" s="2"/>
      <c r="C7" s="2"/>
    </row>
    <row r="8" spans="1:5" x14ac:dyDescent="0.3">
      <c r="A8" s="2"/>
      <c r="B8" s="2"/>
      <c r="C8" s="2"/>
    </row>
    <row r="9" spans="1:5" x14ac:dyDescent="0.3">
      <c r="A9" s="2"/>
      <c r="B9" s="2"/>
      <c r="C9" s="2"/>
    </row>
    <row r="10" spans="1:5" x14ac:dyDescent="0.3">
      <c r="A10" s="2"/>
      <c r="B10" s="2"/>
      <c r="C10" s="2"/>
    </row>
    <row r="11" spans="1:5" x14ac:dyDescent="0.3">
      <c r="B11" s="2"/>
      <c r="C11" s="2"/>
    </row>
    <row r="12" spans="1:5" x14ac:dyDescent="0.3">
      <c r="B12" s="2"/>
      <c r="C12" s="2"/>
    </row>
    <row r="13" spans="1:5" x14ac:dyDescent="0.3">
      <c r="B13" s="2"/>
      <c r="C13" s="2"/>
    </row>
    <row r="14" spans="1:5" x14ac:dyDescent="0.3">
      <c r="A14" s="2"/>
      <c r="B14" s="2"/>
      <c r="C14" s="2"/>
    </row>
    <row r="15" spans="1:5" x14ac:dyDescent="0.3">
      <c r="A15" s="2"/>
      <c r="B15" s="2"/>
      <c r="C15" s="2"/>
    </row>
    <row r="16" spans="1:5" x14ac:dyDescent="0.3">
      <c r="A16" s="2"/>
      <c r="B16" s="2"/>
      <c r="C16" s="2"/>
    </row>
    <row r="17" spans="1:5" x14ac:dyDescent="0.3">
      <c r="A17" s="2"/>
    </row>
    <row r="18" spans="1:5" x14ac:dyDescent="0.3">
      <c r="B18" s="2"/>
      <c r="C18" s="2"/>
      <c r="D18" s="2"/>
      <c r="E18" s="2"/>
    </row>
    <row r="25" spans="1:5" x14ac:dyDescent="0.3">
      <c r="B25" s="5"/>
      <c r="C25" s="5"/>
      <c r="D25" s="5"/>
      <c r="E25" s="2"/>
    </row>
    <row r="26" spans="1:5" x14ac:dyDescent="0.3">
      <c r="B26" s="5"/>
      <c r="C26" s="5"/>
      <c r="D26" s="5"/>
      <c r="E26" s="2"/>
    </row>
    <row r="27" spans="1:5" x14ac:dyDescent="0.3">
      <c r="B27" s="5"/>
      <c r="C27" s="5"/>
      <c r="D27" s="5"/>
      <c r="E27" s="2"/>
    </row>
    <row r="28" spans="1:5" x14ac:dyDescent="0.3">
      <c r="B28" s="2"/>
      <c r="C28" s="2"/>
      <c r="D28" s="2"/>
      <c r="E28" s="2"/>
    </row>
    <row r="29" spans="1:5" x14ac:dyDescent="0.3">
      <c r="B29" s="2"/>
      <c r="C29" s="2"/>
      <c r="D29" s="2"/>
      <c r="E29" s="2"/>
    </row>
    <row r="30" spans="1:5" x14ac:dyDescent="0.3">
      <c r="B30" s="2"/>
      <c r="C30" s="2"/>
      <c r="D30" s="2"/>
      <c r="E30" s="2"/>
    </row>
    <row r="31" spans="1:5" x14ac:dyDescent="0.3">
      <c r="B31" s="2"/>
      <c r="C31" s="2"/>
      <c r="D31" s="2"/>
      <c r="E31" s="2"/>
    </row>
    <row r="32" spans="1:5" x14ac:dyDescent="0.3">
      <c r="B32" s="2"/>
      <c r="C32" s="2"/>
      <c r="D32" s="2"/>
      <c r="E32" s="2"/>
    </row>
  </sheetData>
  <pageMargins left="0.7" right="0.7" top="0.78740157499999996" bottom="0.78740157499999996" header="0.3" footer="0.3"/>
  <pageSetup paperSize="9" orientation="portrait" verticalDpi="0"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24"/>
  <sheetViews>
    <sheetView workbookViewId="0">
      <selection activeCell="G25" sqref="G25"/>
    </sheetView>
  </sheetViews>
  <sheetFormatPr baseColWidth="10" defaultRowHeight="14.4" x14ac:dyDescent="0.3"/>
  <cols>
    <col min="1" max="1" width="17" customWidth="1"/>
    <col min="4" max="4" width="4.44140625" customWidth="1"/>
    <col min="6" max="6" width="11.5546875" customWidth="1"/>
  </cols>
  <sheetData>
    <row r="1" spans="1:6" x14ac:dyDescent="0.3">
      <c r="B1" s="14"/>
    </row>
    <row r="2" spans="1:6" x14ac:dyDescent="0.3">
      <c r="A2" s="234" t="s">
        <v>213</v>
      </c>
      <c r="B2" s="16" t="s">
        <v>33</v>
      </c>
      <c r="C2" s="17"/>
      <c r="D2" s="17"/>
      <c r="E2" s="21"/>
      <c r="F2" s="22"/>
    </row>
    <row r="4" spans="1:6" x14ac:dyDescent="0.3">
      <c r="B4" s="172" t="s">
        <v>24</v>
      </c>
      <c r="C4" s="264"/>
      <c r="D4" s="14"/>
      <c r="E4" s="172" t="s">
        <v>32</v>
      </c>
      <c r="F4" s="268"/>
    </row>
    <row r="5" spans="1:6" ht="15.6" x14ac:dyDescent="0.3">
      <c r="B5" s="269" t="s">
        <v>1</v>
      </c>
      <c r="C5" s="283" t="s">
        <v>158</v>
      </c>
      <c r="D5" s="4"/>
      <c r="E5" s="269" t="s">
        <v>1</v>
      </c>
      <c r="F5" s="283" t="s">
        <v>158</v>
      </c>
    </row>
    <row r="6" spans="1:6" x14ac:dyDescent="0.3">
      <c r="B6" s="163">
        <v>0.53200000000000003</v>
      </c>
      <c r="C6" s="156">
        <v>0.45300000000000001</v>
      </c>
      <c r="D6" s="10"/>
      <c r="E6" s="163">
        <v>0.44800000000000001</v>
      </c>
      <c r="F6" s="156">
        <v>0.48299999999999998</v>
      </c>
    </row>
    <row r="7" spans="1:6" x14ac:dyDescent="0.3">
      <c r="A7" s="2"/>
      <c r="B7" s="163">
        <v>0.53</v>
      </c>
      <c r="C7" s="156">
        <v>0.61299999999999999</v>
      </c>
      <c r="D7" s="10"/>
      <c r="E7" s="163">
        <v>0.32600000000000001</v>
      </c>
      <c r="F7" s="156">
        <v>0.49199999999999999</v>
      </c>
    </row>
    <row r="8" spans="1:6" x14ac:dyDescent="0.3">
      <c r="A8" s="2"/>
      <c r="B8" s="163">
        <v>0.69899999999999995</v>
      </c>
      <c r="C8" s="156">
        <v>0.57599999999999996</v>
      </c>
      <c r="D8" s="10"/>
      <c r="E8" s="163">
        <v>0.32700000000000001</v>
      </c>
      <c r="F8" s="156">
        <v>0.55900000000000005</v>
      </c>
    </row>
    <row r="9" spans="1:6" x14ac:dyDescent="0.3">
      <c r="B9" s="163">
        <v>0.72499999999999998</v>
      </c>
      <c r="C9" s="156">
        <v>0.54</v>
      </c>
      <c r="D9" s="10"/>
      <c r="E9" s="163">
        <v>0.30499999999999999</v>
      </c>
      <c r="F9" s="156">
        <v>0.69099999999999995</v>
      </c>
    </row>
    <row r="10" spans="1:6" x14ac:dyDescent="0.3">
      <c r="A10" s="182" t="s">
        <v>140</v>
      </c>
      <c r="B10" s="201">
        <v>0.62150000000000005</v>
      </c>
      <c r="C10" s="202">
        <v>0.54549999999999998</v>
      </c>
      <c r="D10" s="203"/>
      <c r="E10" s="201">
        <v>0.35149999999999998</v>
      </c>
      <c r="F10" s="202">
        <v>0.55630000000000002</v>
      </c>
    </row>
    <row r="11" spans="1:6" x14ac:dyDescent="0.3">
      <c r="A11" s="183" t="s">
        <v>141</v>
      </c>
      <c r="B11" s="180">
        <v>0.105</v>
      </c>
      <c r="C11" s="200">
        <v>6.8489999999999995E-2</v>
      </c>
      <c r="D11" s="199"/>
      <c r="E11" s="180">
        <v>6.5129999999999993E-2</v>
      </c>
      <c r="F11" s="200">
        <v>9.6019999999999994E-2</v>
      </c>
    </row>
    <row r="12" spans="1:6" x14ac:dyDescent="0.3">
      <c r="A12" s="183" t="s">
        <v>37</v>
      </c>
      <c r="B12" s="180">
        <v>5.2519999999999997E-2</v>
      </c>
      <c r="C12" s="200">
        <v>3.4250000000000003E-2</v>
      </c>
      <c r="D12" s="199"/>
      <c r="E12" s="180">
        <v>3.2559999999999999E-2</v>
      </c>
      <c r="F12" s="200">
        <v>4.8009999999999997E-2</v>
      </c>
    </row>
    <row r="13" spans="1:6" x14ac:dyDescent="0.3">
      <c r="A13" s="184" t="s">
        <v>178</v>
      </c>
      <c r="B13" s="212">
        <v>4</v>
      </c>
      <c r="C13" s="214">
        <v>4</v>
      </c>
      <c r="D13" s="206"/>
      <c r="E13" s="212">
        <v>4</v>
      </c>
      <c r="F13" s="214">
        <v>4</v>
      </c>
    </row>
    <row r="16" spans="1:6" x14ac:dyDescent="0.3">
      <c r="B16" s="3"/>
      <c r="C16" s="3"/>
      <c r="E16" s="3"/>
      <c r="F16" s="3"/>
    </row>
    <row r="18" spans="2:6" x14ac:dyDescent="0.3">
      <c r="B18" s="2"/>
      <c r="C18" s="2"/>
      <c r="E18" s="2"/>
      <c r="F18" s="2"/>
    </row>
    <row r="19" spans="2:6" x14ac:dyDescent="0.3">
      <c r="B19" s="2"/>
      <c r="C19" s="2"/>
      <c r="E19" s="2"/>
      <c r="F19" s="2"/>
    </row>
    <row r="20" spans="2:6" x14ac:dyDescent="0.3">
      <c r="B20" s="2"/>
      <c r="C20" s="2"/>
      <c r="E20" s="2"/>
      <c r="F20" s="2"/>
    </row>
    <row r="21" spans="2:6" x14ac:dyDescent="0.3">
      <c r="B21" s="2"/>
      <c r="C21" s="2"/>
      <c r="E21" s="2"/>
      <c r="F21" s="2"/>
    </row>
    <row r="22" spans="2:6" x14ac:dyDescent="0.3">
      <c r="B22" s="2"/>
      <c r="C22" s="2"/>
      <c r="E22" s="2"/>
      <c r="F22" s="2"/>
    </row>
    <row r="23" spans="2:6" x14ac:dyDescent="0.3">
      <c r="B23" s="2"/>
      <c r="C23" s="2"/>
      <c r="E23" s="2"/>
      <c r="F23" s="2"/>
    </row>
    <row r="24" spans="2:6" x14ac:dyDescent="0.3">
      <c r="B24" s="2"/>
      <c r="C24" s="2"/>
      <c r="E24" s="2"/>
      <c r="F24" s="2"/>
    </row>
  </sheetData>
  <pageMargins left="0.7" right="0.7" top="0.78740157499999996" bottom="0.78740157499999996" header="0.3" footer="0.3"/>
  <pageSetup paperSize="9" orientation="portrait" verticalDpi="0"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26"/>
  <sheetViews>
    <sheetView workbookViewId="0">
      <selection activeCell="B25" sqref="B25"/>
    </sheetView>
  </sheetViews>
  <sheetFormatPr baseColWidth="10" defaultRowHeight="14.4" x14ac:dyDescent="0.3"/>
  <cols>
    <col min="1" max="1" width="17" customWidth="1"/>
    <col min="4" max="4" width="4.44140625" customWidth="1"/>
    <col min="6" max="6" width="11.5546875" customWidth="1"/>
  </cols>
  <sheetData>
    <row r="1" spans="1:11" x14ac:dyDescent="0.3">
      <c r="B1" s="14"/>
    </row>
    <row r="2" spans="1:11" ht="15.6" x14ac:dyDescent="0.35">
      <c r="A2" s="234" t="s">
        <v>214</v>
      </c>
      <c r="B2" s="16" t="s">
        <v>34</v>
      </c>
      <c r="C2" s="17"/>
      <c r="D2" s="17"/>
      <c r="E2" s="21"/>
      <c r="F2" s="22"/>
    </row>
    <row r="4" spans="1:11" x14ac:dyDescent="0.3">
      <c r="B4" s="172" t="s">
        <v>24</v>
      </c>
      <c r="C4" s="264"/>
      <c r="D4" s="14"/>
      <c r="E4" s="172" t="s">
        <v>32</v>
      </c>
      <c r="F4" s="268"/>
    </row>
    <row r="5" spans="1:11" ht="15.6" x14ac:dyDescent="0.3">
      <c r="B5" s="269" t="s">
        <v>1</v>
      </c>
      <c r="C5" s="283" t="s">
        <v>158</v>
      </c>
      <c r="D5" s="4"/>
      <c r="E5" s="269" t="s">
        <v>1</v>
      </c>
      <c r="F5" s="283" t="s">
        <v>158</v>
      </c>
      <c r="H5" s="2"/>
      <c r="I5" s="2"/>
      <c r="J5" s="2"/>
      <c r="K5" s="2"/>
    </row>
    <row r="6" spans="1:11" x14ac:dyDescent="0.3">
      <c r="B6" s="163">
        <v>7.68</v>
      </c>
      <c r="C6" s="156">
        <v>6.11</v>
      </c>
      <c r="D6" s="10"/>
      <c r="E6" s="163">
        <v>6.08</v>
      </c>
      <c r="F6" s="156">
        <v>5.63</v>
      </c>
      <c r="H6" s="2"/>
      <c r="I6" s="2"/>
      <c r="J6" s="2"/>
      <c r="K6" s="2"/>
    </row>
    <row r="7" spans="1:11" x14ac:dyDescent="0.3">
      <c r="A7" s="2"/>
      <c r="B7" s="163">
        <v>7.05</v>
      </c>
      <c r="C7" s="156">
        <v>6.82</v>
      </c>
      <c r="D7" s="10"/>
      <c r="E7" s="163">
        <v>6.25</v>
      </c>
      <c r="F7" s="156">
        <v>5.62</v>
      </c>
      <c r="H7" s="2"/>
      <c r="I7" s="2"/>
      <c r="J7" s="2"/>
      <c r="K7" s="2"/>
    </row>
    <row r="8" spans="1:11" x14ac:dyDescent="0.3">
      <c r="A8" s="2"/>
      <c r="B8" s="163">
        <v>6.32</v>
      </c>
      <c r="C8" s="156">
        <v>7.28</v>
      </c>
      <c r="D8" s="10"/>
      <c r="E8" s="163">
        <v>5.69</v>
      </c>
      <c r="F8" s="156">
        <v>5.55</v>
      </c>
      <c r="H8" s="2"/>
      <c r="I8" s="2"/>
      <c r="J8" s="2"/>
      <c r="K8" s="2"/>
    </row>
    <row r="9" spans="1:11" x14ac:dyDescent="0.3">
      <c r="B9" s="163">
        <v>7.21</v>
      </c>
      <c r="C9" s="156">
        <v>7.21</v>
      </c>
      <c r="D9" s="10"/>
      <c r="E9" s="163">
        <v>5.97</v>
      </c>
      <c r="F9" s="156">
        <v>5.82</v>
      </c>
      <c r="H9" s="2"/>
      <c r="I9" s="2"/>
      <c r="J9" s="2"/>
      <c r="K9" s="2"/>
    </row>
    <row r="10" spans="1:11" x14ac:dyDescent="0.3">
      <c r="B10" s="163">
        <v>6.45</v>
      </c>
      <c r="C10" s="156">
        <v>7.07</v>
      </c>
      <c r="D10" s="10"/>
      <c r="E10" s="163">
        <v>5.92</v>
      </c>
      <c r="F10" s="156">
        <v>5.9</v>
      </c>
      <c r="H10" s="2"/>
      <c r="I10" s="2"/>
      <c r="J10" s="2"/>
      <c r="K10" s="2"/>
    </row>
    <row r="11" spans="1:11" x14ac:dyDescent="0.3">
      <c r="B11" s="163">
        <v>7.77</v>
      </c>
      <c r="C11" s="156">
        <v>6.73</v>
      </c>
      <c r="D11" s="10"/>
      <c r="E11" s="163">
        <v>5.61</v>
      </c>
      <c r="F11" s="156">
        <v>5.8</v>
      </c>
      <c r="H11" s="2"/>
      <c r="I11" s="2"/>
      <c r="J11" s="2"/>
      <c r="K11" s="2"/>
    </row>
    <row r="12" spans="1:11" x14ac:dyDescent="0.3">
      <c r="B12" s="163">
        <v>6.81</v>
      </c>
      <c r="C12" s="156">
        <v>6.13</v>
      </c>
      <c r="D12" s="10"/>
      <c r="E12" s="163">
        <v>5.95</v>
      </c>
      <c r="F12" s="156">
        <v>5.64</v>
      </c>
    </row>
    <row r="13" spans="1:11" x14ac:dyDescent="0.3">
      <c r="A13" s="182" t="s">
        <v>140</v>
      </c>
      <c r="B13" s="201">
        <v>7.0410000000000004</v>
      </c>
      <c r="C13" s="202">
        <v>6.7640000000000002</v>
      </c>
      <c r="D13" s="203"/>
      <c r="E13" s="201">
        <v>5.9240000000000004</v>
      </c>
      <c r="F13" s="202">
        <v>5.7089999999999996</v>
      </c>
    </row>
    <row r="14" spans="1:11" x14ac:dyDescent="0.3">
      <c r="A14" s="183" t="s">
        <v>141</v>
      </c>
      <c r="B14" s="180">
        <v>0.56140000000000001</v>
      </c>
      <c r="C14" s="200">
        <v>0.48180000000000001</v>
      </c>
      <c r="D14" s="199"/>
      <c r="E14" s="180">
        <v>0.21859999999999999</v>
      </c>
      <c r="F14" s="200">
        <v>0.12989999999999999</v>
      </c>
    </row>
    <row r="15" spans="1:11" x14ac:dyDescent="0.3">
      <c r="A15" s="183" t="s">
        <v>37</v>
      </c>
      <c r="B15" s="180">
        <v>0.2122</v>
      </c>
      <c r="C15" s="200">
        <v>0.18210000000000001</v>
      </c>
      <c r="D15" s="199"/>
      <c r="E15" s="180">
        <v>8.2629999999999995E-2</v>
      </c>
      <c r="F15" s="200">
        <v>4.9110000000000001E-2</v>
      </c>
    </row>
    <row r="16" spans="1:11" x14ac:dyDescent="0.3">
      <c r="A16" s="184" t="s">
        <v>139</v>
      </c>
      <c r="B16" s="212">
        <v>7</v>
      </c>
      <c r="C16" s="214">
        <v>7</v>
      </c>
      <c r="D16" s="206"/>
      <c r="E16" s="212">
        <v>7</v>
      </c>
      <c r="F16" s="214">
        <v>7</v>
      </c>
    </row>
    <row r="18" spans="2:6" x14ac:dyDescent="0.3">
      <c r="B18" s="3"/>
      <c r="C18" s="3"/>
      <c r="E18" s="3"/>
      <c r="F18" s="3"/>
    </row>
    <row r="20" spans="2:6" x14ac:dyDescent="0.3">
      <c r="B20" s="2"/>
      <c r="C20" s="2"/>
      <c r="E20" s="2"/>
      <c r="F20" s="2"/>
    </row>
    <row r="21" spans="2:6" x14ac:dyDescent="0.3">
      <c r="B21" s="2"/>
      <c r="C21" s="2"/>
      <c r="E21" s="2"/>
      <c r="F21" s="2"/>
    </row>
    <row r="22" spans="2:6" x14ac:dyDescent="0.3">
      <c r="B22" s="2"/>
      <c r="C22" s="2"/>
      <c r="E22" s="2"/>
      <c r="F22" s="2"/>
    </row>
    <row r="23" spans="2:6" x14ac:dyDescent="0.3">
      <c r="B23" s="2"/>
      <c r="C23" s="2"/>
      <c r="E23" s="2"/>
      <c r="F23" s="2"/>
    </row>
    <row r="24" spans="2:6" x14ac:dyDescent="0.3">
      <c r="B24" s="2"/>
      <c r="C24" s="2"/>
      <c r="E24" s="2"/>
      <c r="F24" s="2"/>
    </row>
    <row r="25" spans="2:6" x14ac:dyDescent="0.3">
      <c r="B25" s="2"/>
      <c r="C25" s="2"/>
      <c r="E25" s="2"/>
      <c r="F25" s="2"/>
    </row>
    <row r="26" spans="2:6" x14ac:dyDescent="0.3">
      <c r="B26" s="2"/>
      <c r="C26" s="2"/>
      <c r="E26" s="2"/>
      <c r="F26" s="2"/>
    </row>
  </sheetData>
  <pageMargins left="0.7" right="0.7" top="0.78740157499999996" bottom="0.78740157499999996" header="0.3" footer="0.3"/>
  <pageSetup paperSize="9" orientation="portrait" verticalDpi="0"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K44"/>
  <sheetViews>
    <sheetView workbookViewId="0">
      <selection activeCell="E9" sqref="E9"/>
    </sheetView>
  </sheetViews>
  <sheetFormatPr baseColWidth="10" defaultRowHeight="14.4" x14ac:dyDescent="0.3"/>
  <cols>
    <col min="1" max="1" width="17" customWidth="1"/>
    <col min="4" max="4" width="4.44140625" customWidth="1"/>
    <col min="8" max="8" width="4.44140625" customWidth="1"/>
  </cols>
  <sheetData>
    <row r="2" spans="1:11" x14ac:dyDescent="0.3">
      <c r="A2" s="234" t="s">
        <v>215</v>
      </c>
    </row>
    <row r="3" spans="1:11" ht="15.6" x14ac:dyDescent="0.35">
      <c r="E3" s="16" t="s">
        <v>39</v>
      </c>
      <c r="F3" s="17"/>
      <c r="G3" s="17"/>
      <c r="H3" s="17"/>
      <c r="I3" s="17"/>
      <c r="J3" s="17"/>
      <c r="K3" s="18"/>
    </row>
    <row r="4" spans="1:11" ht="16.8" x14ac:dyDescent="0.35">
      <c r="B4" s="16" t="s">
        <v>35</v>
      </c>
      <c r="C4" s="18"/>
      <c r="E4" s="24" t="s">
        <v>1</v>
      </c>
      <c r="F4" s="17"/>
      <c r="G4" s="18"/>
      <c r="I4" s="371" t="s">
        <v>158</v>
      </c>
      <c r="J4" s="17"/>
      <c r="K4" s="18"/>
    </row>
    <row r="5" spans="1:11" ht="15.6" x14ac:dyDescent="0.3">
      <c r="A5" s="24" t="s">
        <v>1</v>
      </c>
      <c r="B5" s="23" t="s">
        <v>36</v>
      </c>
      <c r="C5" s="23" t="s">
        <v>37</v>
      </c>
      <c r="E5" s="23" t="s">
        <v>36</v>
      </c>
      <c r="F5" s="23" t="s">
        <v>37</v>
      </c>
      <c r="G5" s="23" t="s">
        <v>38</v>
      </c>
      <c r="I5" s="23" t="s">
        <v>36</v>
      </c>
      <c r="J5" s="23" t="s">
        <v>37</v>
      </c>
      <c r="K5" s="392" t="s">
        <v>139</v>
      </c>
    </row>
    <row r="6" spans="1:11" x14ac:dyDescent="0.3">
      <c r="A6" t="s">
        <v>24</v>
      </c>
      <c r="B6" s="370">
        <v>24.4</v>
      </c>
      <c r="C6" s="7">
        <v>0.8</v>
      </c>
      <c r="E6" s="369">
        <v>3.1589999999999998</v>
      </c>
      <c r="F6" s="6">
        <v>0.628</v>
      </c>
      <c r="G6" s="14">
        <v>7</v>
      </c>
      <c r="I6" s="6"/>
      <c r="J6" s="6"/>
      <c r="K6" s="2"/>
    </row>
    <row r="7" spans="1:11" x14ac:dyDescent="0.3">
      <c r="A7" t="s">
        <v>32</v>
      </c>
      <c r="B7" s="370">
        <v>17.399999999999999</v>
      </c>
      <c r="C7" s="7">
        <v>1</v>
      </c>
      <c r="E7" s="369">
        <v>36.119</v>
      </c>
      <c r="F7" s="6">
        <v>6.5069999999999997</v>
      </c>
      <c r="G7" s="14">
        <v>7</v>
      </c>
      <c r="I7" s="6"/>
      <c r="J7" s="6"/>
      <c r="K7" s="2"/>
    </row>
    <row r="8" spans="1:11" ht="15.6" x14ac:dyDescent="0.3">
      <c r="A8" s="371" t="s">
        <v>158</v>
      </c>
      <c r="B8" s="11"/>
      <c r="C8" s="11"/>
    </row>
    <row r="9" spans="1:11" x14ac:dyDescent="0.3">
      <c r="A9" t="s">
        <v>24</v>
      </c>
      <c r="B9" s="370">
        <v>23.9</v>
      </c>
      <c r="C9" s="7">
        <v>1</v>
      </c>
      <c r="I9" s="369">
        <v>4.6369999999999996</v>
      </c>
      <c r="J9" s="6">
        <v>0.48299999999999998</v>
      </c>
      <c r="K9" s="14">
        <v>7</v>
      </c>
    </row>
    <row r="10" spans="1:11" x14ac:dyDescent="0.3">
      <c r="A10" t="s">
        <v>32</v>
      </c>
      <c r="B10" s="370">
        <v>14.3</v>
      </c>
      <c r="C10" s="7">
        <v>1.3</v>
      </c>
      <c r="I10" s="369">
        <v>27.696000000000002</v>
      </c>
      <c r="J10" s="6">
        <v>2.2309999999999999</v>
      </c>
      <c r="K10" s="14">
        <v>7</v>
      </c>
    </row>
    <row r="15" spans="1:11" ht="16.8" x14ac:dyDescent="0.35">
      <c r="B15" s="16" t="s">
        <v>35</v>
      </c>
      <c r="C15" s="18"/>
      <c r="E15" s="16" t="s">
        <v>39</v>
      </c>
      <c r="F15" s="17"/>
      <c r="G15" s="18"/>
    </row>
    <row r="16" spans="1:11" ht="28.8" x14ac:dyDescent="0.3">
      <c r="B16" s="29" t="s">
        <v>24</v>
      </c>
      <c r="C16" s="29" t="s">
        <v>32</v>
      </c>
      <c r="F16" s="29" t="s">
        <v>24</v>
      </c>
      <c r="G16" s="29" t="s">
        <v>32</v>
      </c>
    </row>
    <row r="17" spans="1:9" ht="15.6" x14ac:dyDescent="0.3">
      <c r="A17" s="4" t="s">
        <v>1</v>
      </c>
      <c r="B17" s="31">
        <v>25.8</v>
      </c>
      <c r="E17" s="4" t="s">
        <v>1</v>
      </c>
      <c r="F17" s="10">
        <v>0.95866823978596216</v>
      </c>
      <c r="G17" s="11">
        <v>71.190214712369084</v>
      </c>
      <c r="I17" s="25"/>
    </row>
    <row r="18" spans="1:9" ht="15.6" x14ac:dyDescent="0.3">
      <c r="A18" s="4" t="s">
        <v>1</v>
      </c>
      <c r="B18" s="31">
        <v>24.7</v>
      </c>
      <c r="E18" s="4" t="s">
        <v>1</v>
      </c>
      <c r="F18" s="10">
        <v>4.197549656078583</v>
      </c>
      <c r="G18" s="11">
        <v>29.355536111394844</v>
      </c>
      <c r="I18" s="26"/>
    </row>
    <row r="19" spans="1:9" ht="15.6" x14ac:dyDescent="0.3">
      <c r="A19" s="4" t="s">
        <v>1</v>
      </c>
      <c r="B19" s="31">
        <v>25.5</v>
      </c>
      <c r="E19" s="4" t="s">
        <v>1</v>
      </c>
      <c r="F19" s="10">
        <v>2.8036521096294651</v>
      </c>
      <c r="G19" s="11">
        <v>22.010474268369062</v>
      </c>
      <c r="I19" s="27"/>
    </row>
    <row r="20" spans="1:9" ht="15.6" x14ac:dyDescent="0.3">
      <c r="A20" s="4" t="s">
        <v>1</v>
      </c>
      <c r="B20" s="31">
        <v>24.4</v>
      </c>
      <c r="E20" s="4" t="s">
        <v>1</v>
      </c>
      <c r="F20" s="10">
        <v>2.5493961433872352</v>
      </c>
      <c r="G20" s="11">
        <v>21.274404138484229</v>
      </c>
      <c r="I20" s="28"/>
    </row>
    <row r="21" spans="1:9" ht="15.6" x14ac:dyDescent="0.3">
      <c r="A21" s="4" t="s">
        <v>1</v>
      </c>
      <c r="B21" s="31">
        <v>21.4</v>
      </c>
      <c r="E21" s="4" t="s">
        <v>1</v>
      </c>
      <c r="F21" s="10">
        <v>2.5367656762538466</v>
      </c>
      <c r="G21" s="11">
        <v>34.256376381384868</v>
      </c>
      <c r="I21" s="28"/>
    </row>
    <row r="22" spans="1:9" ht="15.6" x14ac:dyDescent="0.3">
      <c r="A22" s="4"/>
      <c r="E22" s="4" t="s">
        <v>1</v>
      </c>
      <c r="F22" s="10">
        <v>2.7983664373857184</v>
      </c>
      <c r="G22" s="11">
        <v>31.17596652401107</v>
      </c>
      <c r="I22" s="26"/>
    </row>
    <row r="23" spans="1:9" ht="15.6" x14ac:dyDescent="0.3">
      <c r="A23" s="365" t="s">
        <v>158</v>
      </c>
      <c r="B23" s="31">
        <v>25.1</v>
      </c>
      <c r="E23" s="4" t="s">
        <v>1</v>
      </c>
      <c r="F23" s="10">
        <v>6.2655778657852093</v>
      </c>
      <c r="G23" s="11">
        <v>43.567024940518209</v>
      </c>
      <c r="I23" s="28"/>
    </row>
    <row r="24" spans="1:9" ht="15.6" x14ac:dyDescent="0.3">
      <c r="A24" s="365" t="s">
        <v>158</v>
      </c>
      <c r="B24" s="31">
        <v>23.9</v>
      </c>
      <c r="I24" s="30"/>
    </row>
    <row r="25" spans="1:9" ht="15.6" x14ac:dyDescent="0.3">
      <c r="A25" s="365" t="s">
        <v>158</v>
      </c>
      <c r="B25" s="31">
        <v>21.9</v>
      </c>
      <c r="E25" s="365" t="s">
        <v>158</v>
      </c>
      <c r="F25" s="10">
        <v>4.9929639422058392</v>
      </c>
      <c r="G25" s="11">
        <v>36.165523961794506</v>
      </c>
      <c r="I25" s="26"/>
    </row>
    <row r="26" spans="1:9" ht="15.6" x14ac:dyDescent="0.3">
      <c r="A26" s="365" t="s">
        <v>158</v>
      </c>
      <c r="B26" s="31">
        <v>26.9</v>
      </c>
      <c r="E26" s="365" t="s">
        <v>158</v>
      </c>
      <c r="F26" s="10">
        <v>2.9469388069759925</v>
      </c>
      <c r="G26" s="11">
        <v>27.095909365223548</v>
      </c>
      <c r="I26" s="26"/>
    </row>
    <row r="27" spans="1:9" ht="15.6" x14ac:dyDescent="0.3">
      <c r="A27" s="365" t="s">
        <v>158</v>
      </c>
      <c r="B27" s="31">
        <v>21.6</v>
      </c>
      <c r="E27" s="365" t="s">
        <v>158</v>
      </c>
      <c r="F27" s="10">
        <v>3.3490107836107441</v>
      </c>
      <c r="G27" s="11">
        <v>23.467585149289171</v>
      </c>
      <c r="I27" s="28"/>
    </row>
    <row r="28" spans="1:9" ht="15.6" x14ac:dyDescent="0.3">
      <c r="E28" s="365" t="s">
        <v>158</v>
      </c>
      <c r="F28" s="10">
        <v>4.6158440071957898</v>
      </c>
      <c r="G28" s="11">
        <v>17.697921714574669</v>
      </c>
      <c r="I28" s="28"/>
    </row>
    <row r="29" spans="1:9" ht="15.6" x14ac:dyDescent="0.3">
      <c r="A29" s="4" t="s">
        <v>1</v>
      </c>
      <c r="C29" s="31">
        <v>20.8</v>
      </c>
      <c r="E29" s="365" t="s">
        <v>158</v>
      </c>
      <c r="F29" s="10">
        <v>4.2158547622043629</v>
      </c>
      <c r="G29" s="11">
        <v>30.18527133211429</v>
      </c>
      <c r="I29" s="28"/>
    </row>
    <row r="30" spans="1:9" ht="15.6" x14ac:dyDescent="0.3">
      <c r="A30" s="4" t="s">
        <v>1</v>
      </c>
      <c r="C30" s="31">
        <v>13.8</v>
      </c>
      <c r="E30" s="365" t="s">
        <v>158</v>
      </c>
      <c r="F30" s="10">
        <v>5.7851443452971578</v>
      </c>
      <c r="G30" s="11">
        <v>27.967703179651529</v>
      </c>
      <c r="I30" s="28"/>
    </row>
    <row r="31" spans="1:9" ht="15.6" x14ac:dyDescent="0.3">
      <c r="A31" s="4" t="s">
        <v>1</v>
      </c>
      <c r="C31" s="31">
        <v>19.899999999999999</v>
      </c>
      <c r="E31" s="365" t="s">
        <v>158</v>
      </c>
      <c r="F31" s="10">
        <v>6.5503491602914048</v>
      </c>
      <c r="G31" s="11">
        <v>31.290625007621237</v>
      </c>
      <c r="I31" s="26"/>
    </row>
    <row r="32" spans="1:9" ht="15.6" x14ac:dyDescent="0.3">
      <c r="A32" s="4" t="s">
        <v>1</v>
      </c>
      <c r="C32" s="31">
        <v>18.2</v>
      </c>
      <c r="I32" s="30"/>
    </row>
    <row r="33" spans="1:9" ht="15.6" x14ac:dyDescent="0.3">
      <c r="A33" s="4" t="s">
        <v>1</v>
      </c>
      <c r="C33" s="31">
        <v>15.1</v>
      </c>
      <c r="I33" s="30"/>
    </row>
    <row r="34" spans="1:9" ht="15.6" x14ac:dyDescent="0.3">
      <c r="A34" s="4" t="s">
        <v>1</v>
      </c>
      <c r="C34" s="31">
        <v>18</v>
      </c>
      <c r="I34" s="30"/>
    </row>
    <row r="35" spans="1:9" ht="15.6" x14ac:dyDescent="0.3">
      <c r="A35" s="4" t="s">
        <v>1</v>
      </c>
      <c r="C35" s="31">
        <v>16.3</v>
      </c>
      <c r="I35" s="30"/>
    </row>
    <row r="36" spans="1:9" x14ac:dyDescent="0.3">
      <c r="I36" s="30"/>
    </row>
    <row r="37" spans="1:9" ht="15.6" x14ac:dyDescent="0.3">
      <c r="A37" s="365" t="s">
        <v>158</v>
      </c>
      <c r="C37" s="2">
        <v>11.6</v>
      </c>
    </row>
    <row r="38" spans="1:9" ht="15.6" x14ac:dyDescent="0.3">
      <c r="A38" s="365" t="s">
        <v>158</v>
      </c>
      <c r="C38" s="2">
        <v>18.899999999999999</v>
      </c>
    </row>
    <row r="39" spans="1:9" ht="15.6" x14ac:dyDescent="0.3">
      <c r="A39" s="365" t="s">
        <v>158</v>
      </c>
      <c r="C39" s="2">
        <v>13.7</v>
      </c>
    </row>
    <row r="40" spans="1:9" ht="15.6" x14ac:dyDescent="0.3">
      <c r="A40" s="365" t="s">
        <v>158</v>
      </c>
      <c r="C40" s="2">
        <v>13.5</v>
      </c>
      <c r="F40" s="10"/>
      <c r="G40" s="10"/>
      <c r="H40" s="10"/>
      <c r="I40" s="10"/>
    </row>
    <row r="41" spans="1:9" ht="15.6" x14ac:dyDescent="0.3">
      <c r="A41" s="365" t="s">
        <v>158</v>
      </c>
      <c r="C41" s="2">
        <v>15.5</v>
      </c>
      <c r="F41" s="10"/>
      <c r="G41" s="10"/>
      <c r="H41" s="10"/>
      <c r="I41" s="10"/>
    </row>
    <row r="42" spans="1:9" ht="15.6" x14ac:dyDescent="0.3">
      <c r="A42" s="365" t="s">
        <v>158</v>
      </c>
      <c r="C42" s="2">
        <v>17.899999999999999</v>
      </c>
      <c r="F42" s="10"/>
      <c r="G42" s="10"/>
      <c r="H42" s="10"/>
      <c r="I42" s="10"/>
    </row>
    <row r="43" spans="1:9" ht="15.6" x14ac:dyDescent="0.3">
      <c r="A43" s="365" t="s">
        <v>158</v>
      </c>
      <c r="C43" s="2">
        <v>9.1</v>
      </c>
      <c r="F43" s="10"/>
      <c r="G43" s="10"/>
      <c r="H43" s="10"/>
      <c r="I43" s="10"/>
    </row>
    <row r="44" spans="1:9" x14ac:dyDescent="0.3">
      <c r="A44" s="144"/>
    </row>
  </sheetData>
  <pageMargins left="0.7" right="0.7" top="0.78740157499999996" bottom="0.78740157499999996" header="0.3" footer="0.3"/>
  <pageSetup paperSize="9" orientation="portrait" verticalDpi="1200"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42"/>
  <sheetViews>
    <sheetView zoomScale="75" zoomScaleNormal="75" workbookViewId="0">
      <selection activeCell="D39" sqref="D39"/>
    </sheetView>
  </sheetViews>
  <sheetFormatPr baseColWidth="10" defaultRowHeight="14.4" x14ac:dyDescent="0.3"/>
  <cols>
    <col min="1" max="1" width="19.77734375" customWidth="1"/>
    <col min="14" max="14" width="23.33203125" style="23" customWidth="1"/>
    <col min="15" max="15" width="24.77734375" customWidth="1"/>
  </cols>
  <sheetData>
    <row r="1" spans="1:19" s="234" customFormat="1" x14ac:dyDescent="0.3">
      <c r="A1" s="233" t="s">
        <v>136</v>
      </c>
      <c r="E1" s="235"/>
      <c r="F1" s="236"/>
    </row>
    <row r="2" spans="1:19" s="57" customFormat="1" x14ac:dyDescent="0.3">
      <c r="N2" s="91"/>
    </row>
    <row r="3" spans="1:19" x14ac:dyDescent="0.3">
      <c r="A3" s="234" t="s">
        <v>216</v>
      </c>
      <c r="B3" s="57" t="s">
        <v>134</v>
      </c>
    </row>
    <row r="4" spans="1:19" x14ac:dyDescent="0.3">
      <c r="B4" s="7"/>
      <c r="C4" s="6"/>
      <c r="D4" s="6"/>
      <c r="F4" s="6"/>
      <c r="G4" s="6"/>
    </row>
    <row r="5" spans="1:19" ht="16.2" x14ac:dyDescent="0.3">
      <c r="A5" s="34" t="s">
        <v>42</v>
      </c>
      <c r="B5" s="4" t="s">
        <v>1</v>
      </c>
      <c r="C5" s="4" t="s">
        <v>1</v>
      </c>
      <c r="D5" s="4" t="s">
        <v>1</v>
      </c>
      <c r="E5" s="4" t="s">
        <v>1</v>
      </c>
      <c r="F5" s="4" t="s">
        <v>1</v>
      </c>
      <c r="G5" s="4" t="s">
        <v>1</v>
      </c>
      <c r="H5" s="4" t="s">
        <v>1</v>
      </c>
      <c r="I5" s="4" t="s">
        <v>1</v>
      </c>
      <c r="J5" s="4" t="s">
        <v>1</v>
      </c>
      <c r="K5" s="226" t="s">
        <v>133</v>
      </c>
      <c r="L5" s="244" t="s">
        <v>141</v>
      </c>
      <c r="M5" s="244" t="s">
        <v>37</v>
      </c>
      <c r="N5" s="255" t="s">
        <v>139</v>
      </c>
      <c r="P5" s="34" t="s">
        <v>42</v>
      </c>
    </row>
    <row r="6" spans="1:19" x14ac:dyDescent="0.3">
      <c r="A6" s="8" t="s">
        <v>40</v>
      </c>
      <c r="B6" s="31">
        <v>58.69</v>
      </c>
      <c r="C6" s="31">
        <v>38.53</v>
      </c>
      <c r="D6" s="31">
        <v>29.7</v>
      </c>
      <c r="E6" s="31">
        <v>36.130000000000003</v>
      </c>
      <c r="F6" s="31">
        <v>47.62</v>
      </c>
      <c r="G6" s="31">
        <v>58.26</v>
      </c>
      <c r="H6" s="31">
        <v>65.849999999999994</v>
      </c>
      <c r="I6" s="31">
        <v>5.14</v>
      </c>
      <c r="J6" s="31">
        <v>189.56</v>
      </c>
      <c r="K6" s="245">
        <v>58.831111111111099</v>
      </c>
      <c r="L6" s="189">
        <f>_xlfn.STDEV.S(B6:J6)</f>
        <v>52.349993897909016</v>
      </c>
      <c r="M6" s="189">
        <v>17.4499979659697</v>
      </c>
      <c r="N6" s="246">
        <v>9</v>
      </c>
      <c r="P6" s="8" t="s">
        <v>43</v>
      </c>
      <c r="Q6" s="4"/>
    </row>
    <row r="7" spans="1:19" ht="15.6" x14ac:dyDescent="0.3">
      <c r="A7" s="8" t="s">
        <v>41</v>
      </c>
      <c r="B7" s="31">
        <v>0.59</v>
      </c>
      <c r="C7" s="31">
        <v>0.46</v>
      </c>
      <c r="D7" s="31">
        <v>0.47</v>
      </c>
      <c r="E7" s="31" t="s">
        <v>132</v>
      </c>
      <c r="F7" s="31"/>
      <c r="G7" s="31">
        <v>0.85</v>
      </c>
      <c r="H7" s="31"/>
      <c r="I7" s="31">
        <v>9.75</v>
      </c>
      <c r="J7" s="31">
        <v>1.32</v>
      </c>
      <c r="K7" s="245">
        <v>2.2400000000000002</v>
      </c>
      <c r="L7" s="189">
        <f t="shared" ref="L7:L11" si="0">_xlfn.STDEV.S(B7:J7)</f>
        <v>3.6933020455955128</v>
      </c>
      <c r="M7" s="189">
        <v>1.50778424628106</v>
      </c>
      <c r="N7" s="246">
        <v>6</v>
      </c>
      <c r="P7" s="4" t="s">
        <v>1</v>
      </c>
      <c r="Q7" s="365" t="s">
        <v>158</v>
      </c>
    </row>
    <row r="8" spans="1:19" x14ac:dyDescent="0.3">
      <c r="K8" s="247"/>
      <c r="L8" s="189"/>
      <c r="M8" s="248"/>
      <c r="N8" s="249"/>
      <c r="P8" s="31">
        <v>2.56</v>
      </c>
      <c r="Q8" s="31">
        <v>0.8</v>
      </c>
    </row>
    <row r="9" spans="1:19" ht="15.6" x14ac:dyDescent="0.3">
      <c r="B9" s="365" t="s">
        <v>158</v>
      </c>
      <c r="C9" s="365" t="s">
        <v>158</v>
      </c>
      <c r="D9" s="365" t="s">
        <v>158</v>
      </c>
      <c r="E9" s="365" t="s">
        <v>158</v>
      </c>
      <c r="F9" s="365" t="s">
        <v>158</v>
      </c>
      <c r="G9" s="365" t="s">
        <v>158</v>
      </c>
      <c r="H9" s="365" t="s">
        <v>158</v>
      </c>
      <c r="I9" s="365" t="s">
        <v>158</v>
      </c>
      <c r="J9" s="365" t="s">
        <v>158</v>
      </c>
      <c r="K9" s="247"/>
      <c r="L9" s="189"/>
      <c r="M9" s="248"/>
      <c r="N9" s="249"/>
      <c r="P9" s="31">
        <v>1.39</v>
      </c>
      <c r="Q9" s="31">
        <v>2.21</v>
      </c>
    </row>
    <row r="10" spans="1:19" x14ac:dyDescent="0.3">
      <c r="A10" s="8" t="s">
        <v>40</v>
      </c>
      <c r="B10" s="31">
        <v>34.090000000000003</v>
      </c>
      <c r="C10" s="31">
        <v>40.64</v>
      </c>
      <c r="D10" s="31">
        <v>34.020000000000003</v>
      </c>
      <c r="E10" s="31">
        <v>48.3</v>
      </c>
      <c r="F10" s="31">
        <v>76.73</v>
      </c>
      <c r="G10" s="31">
        <v>51.92</v>
      </c>
      <c r="H10" s="31">
        <v>45.83</v>
      </c>
      <c r="I10" s="31">
        <v>62.58</v>
      </c>
      <c r="J10" s="31">
        <v>62.5</v>
      </c>
      <c r="K10" s="245">
        <v>50.734444444444399</v>
      </c>
      <c r="L10" s="189">
        <f t="shared" si="0"/>
        <v>14.336178109167632</v>
      </c>
      <c r="M10" s="189">
        <v>4.7787260363892203</v>
      </c>
      <c r="N10" s="246">
        <v>9</v>
      </c>
      <c r="P10" s="31">
        <v>1.21</v>
      </c>
      <c r="Q10" s="31">
        <v>3.47</v>
      </c>
    </row>
    <row r="11" spans="1:19" x14ac:dyDescent="0.3">
      <c r="A11" s="8" t="s">
        <v>41</v>
      </c>
      <c r="B11" s="31">
        <v>0.99</v>
      </c>
      <c r="C11" s="31">
        <v>0.82</v>
      </c>
      <c r="D11" s="31">
        <v>0.6</v>
      </c>
      <c r="E11" s="31">
        <v>0.52</v>
      </c>
      <c r="F11" s="31">
        <v>2.2799999999999998</v>
      </c>
      <c r="G11" s="31">
        <v>0.76</v>
      </c>
      <c r="H11" s="31"/>
      <c r="I11" s="31"/>
      <c r="J11" s="31">
        <v>5.03</v>
      </c>
      <c r="K11" s="250">
        <v>1.5714285714285701</v>
      </c>
      <c r="L11" s="193">
        <f t="shared" si="0"/>
        <v>1.6367694662701544</v>
      </c>
      <c r="M11" s="193">
        <v>0.61864070875639299</v>
      </c>
      <c r="N11" s="251">
        <v>7</v>
      </c>
      <c r="P11" s="31">
        <v>3.4</v>
      </c>
      <c r="Q11" s="31">
        <v>3.65</v>
      </c>
    </row>
    <row r="12" spans="1:19" x14ac:dyDescent="0.3">
      <c r="A12" s="6"/>
      <c r="B12" s="6"/>
      <c r="C12" s="6"/>
      <c r="P12" s="31">
        <v>1.1599999999999999</v>
      </c>
      <c r="Q12" s="31">
        <v>3.48</v>
      </c>
    </row>
    <row r="13" spans="1:19" x14ac:dyDescent="0.3">
      <c r="A13" s="6"/>
      <c r="P13" s="31">
        <v>1.6</v>
      </c>
      <c r="Q13" s="31">
        <v>10.29</v>
      </c>
    </row>
    <row r="14" spans="1:19" x14ac:dyDescent="0.3">
      <c r="A14" s="6"/>
      <c r="O14" s="226" t="s">
        <v>133</v>
      </c>
      <c r="P14" s="211">
        <v>1.887</v>
      </c>
      <c r="Q14" s="202">
        <v>3.9830000000000001</v>
      </c>
    </row>
    <row r="15" spans="1:19" x14ac:dyDescent="0.3">
      <c r="A15" s="13"/>
      <c r="B15" s="33"/>
      <c r="C15" s="6"/>
      <c r="O15" s="243" t="s">
        <v>141</v>
      </c>
      <c r="P15" s="227">
        <f>_xlfn.STDEV.S(P8:P13)</f>
        <v>0.90092545011597158</v>
      </c>
      <c r="Q15" s="228">
        <f>_xlfn.STDEV.S(Q8:Q13)</f>
        <v>3.2765937597857122</v>
      </c>
      <c r="R15" s="2"/>
      <c r="S15" s="2"/>
    </row>
    <row r="16" spans="1:19" x14ac:dyDescent="0.3">
      <c r="I16" s="32"/>
      <c r="O16" s="243" t="s">
        <v>37</v>
      </c>
      <c r="P16" s="198">
        <v>0.36780000000000002</v>
      </c>
      <c r="Q16" s="200">
        <v>1.3380000000000001</v>
      </c>
    </row>
    <row r="17" spans="1:19" x14ac:dyDescent="0.3">
      <c r="I17" s="32"/>
      <c r="O17" s="184" t="s">
        <v>139</v>
      </c>
      <c r="P17" s="213">
        <v>6</v>
      </c>
      <c r="Q17" s="214">
        <v>6</v>
      </c>
      <c r="R17" s="2"/>
      <c r="S17" s="2"/>
    </row>
    <row r="18" spans="1:19" x14ac:dyDescent="0.3">
      <c r="I18" s="32"/>
      <c r="R18" s="2"/>
      <c r="S18" s="2"/>
    </row>
    <row r="19" spans="1:19" x14ac:dyDescent="0.3">
      <c r="I19" s="32"/>
      <c r="R19" s="2"/>
      <c r="S19" s="2"/>
    </row>
    <row r="20" spans="1:19" x14ac:dyDescent="0.3">
      <c r="I20" s="32"/>
      <c r="R20" s="2"/>
      <c r="S20" s="2"/>
    </row>
    <row r="21" spans="1:19" x14ac:dyDescent="0.3">
      <c r="R21" s="2"/>
      <c r="S21" s="2"/>
    </row>
    <row r="24" spans="1:19" ht="16.2" x14ac:dyDescent="0.3">
      <c r="A24" s="12" t="s">
        <v>44</v>
      </c>
    </row>
    <row r="25" spans="1:19" ht="16.2" x14ac:dyDescent="0.3">
      <c r="B25" s="4" t="s">
        <v>1</v>
      </c>
      <c r="C25" s="4" t="s">
        <v>1</v>
      </c>
      <c r="D25" s="4" t="s">
        <v>1</v>
      </c>
      <c r="E25" s="4" t="s">
        <v>1</v>
      </c>
      <c r="F25" s="4" t="s">
        <v>1</v>
      </c>
      <c r="G25" s="4" t="s">
        <v>1</v>
      </c>
      <c r="H25" s="4" t="s">
        <v>1</v>
      </c>
      <c r="I25" s="4" t="s">
        <v>1</v>
      </c>
      <c r="J25" s="4" t="s">
        <v>1</v>
      </c>
      <c r="K25" s="226" t="s">
        <v>133</v>
      </c>
      <c r="L25" s="244" t="s">
        <v>141</v>
      </c>
      <c r="M25" s="244" t="s">
        <v>37</v>
      </c>
      <c r="N25" s="255" t="s">
        <v>139</v>
      </c>
      <c r="P25" s="12" t="s">
        <v>44</v>
      </c>
    </row>
    <row r="26" spans="1:19" x14ac:dyDescent="0.3">
      <c r="A26" s="8" t="s">
        <v>40</v>
      </c>
      <c r="B26" s="35">
        <v>66.31</v>
      </c>
      <c r="C26" s="35">
        <v>64.209999999999994</v>
      </c>
      <c r="D26" s="35">
        <v>60.02</v>
      </c>
      <c r="E26" s="35">
        <v>62.86</v>
      </c>
      <c r="F26" s="35">
        <v>100.2</v>
      </c>
      <c r="G26" s="35">
        <v>81.569999999999993</v>
      </c>
      <c r="H26" s="35">
        <v>82.59</v>
      </c>
      <c r="I26" s="35">
        <v>29.97</v>
      </c>
      <c r="J26" s="35">
        <v>107.14</v>
      </c>
      <c r="K26" s="245">
        <v>72.763333333333307</v>
      </c>
      <c r="L26" s="189">
        <f>_xlfn.STDEV.S(B26:J26)</f>
        <v>23.224958557551844</v>
      </c>
      <c r="M26" s="252">
        <v>7.7416528525172801</v>
      </c>
      <c r="N26" s="246">
        <v>9</v>
      </c>
      <c r="P26" s="8" t="s">
        <v>43</v>
      </c>
      <c r="Q26" s="4"/>
    </row>
    <row r="27" spans="1:19" ht="15.6" x14ac:dyDescent="0.3">
      <c r="A27" s="8" t="s">
        <v>41</v>
      </c>
      <c r="B27" s="35">
        <v>22.4</v>
      </c>
      <c r="C27" s="35">
        <v>20.83</v>
      </c>
      <c r="D27" s="35">
        <v>20.64</v>
      </c>
      <c r="E27" s="35">
        <v>18.87</v>
      </c>
      <c r="F27" s="35">
        <v>46.97</v>
      </c>
      <c r="G27" s="35">
        <v>30.87</v>
      </c>
      <c r="H27" s="35">
        <v>32.049999999999997</v>
      </c>
      <c r="I27" s="35">
        <v>46.1</v>
      </c>
      <c r="J27" s="35">
        <v>33.17</v>
      </c>
      <c r="K27" s="245">
        <v>30.211111111111101</v>
      </c>
      <c r="L27" s="189">
        <f t="shared" ref="L27:L31" si="1">_xlfn.STDEV.S(B27:J27)</f>
        <v>10.695404906365681</v>
      </c>
      <c r="M27" s="252">
        <v>3.5651349687885601</v>
      </c>
      <c r="N27" s="246">
        <v>9</v>
      </c>
      <c r="P27" s="4" t="s">
        <v>1</v>
      </c>
      <c r="Q27" s="365" t="s">
        <v>158</v>
      </c>
    </row>
    <row r="28" spans="1:19" x14ac:dyDescent="0.3">
      <c r="K28" s="247"/>
      <c r="L28" s="189"/>
      <c r="M28" s="253"/>
      <c r="N28" s="249"/>
      <c r="P28" s="35">
        <v>13.47</v>
      </c>
      <c r="Q28" s="35">
        <v>11.89</v>
      </c>
    </row>
    <row r="29" spans="1:19" ht="15.6" x14ac:dyDescent="0.3">
      <c r="B29" s="365" t="s">
        <v>158</v>
      </c>
      <c r="C29" s="365" t="s">
        <v>158</v>
      </c>
      <c r="D29" s="365" t="s">
        <v>158</v>
      </c>
      <c r="E29" s="365" t="s">
        <v>158</v>
      </c>
      <c r="F29" s="365" t="s">
        <v>158</v>
      </c>
      <c r="G29" s="365" t="s">
        <v>158</v>
      </c>
      <c r="H29" s="365" t="s">
        <v>158</v>
      </c>
      <c r="I29" s="365" t="s">
        <v>158</v>
      </c>
      <c r="J29" s="365" t="s">
        <v>158</v>
      </c>
      <c r="K29" s="247"/>
      <c r="L29" s="189"/>
      <c r="M29" s="253"/>
      <c r="N29" s="249"/>
      <c r="P29" s="35">
        <v>13.58</v>
      </c>
      <c r="Q29" s="35">
        <v>11.23</v>
      </c>
    </row>
    <row r="30" spans="1:19" x14ac:dyDescent="0.3">
      <c r="A30" s="8" t="s">
        <v>40</v>
      </c>
      <c r="B30" s="35">
        <v>56.01</v>
      </c>
      <c r="C30" s="35">
        <v>93.56</v>
      </c>
      <c r="D30" s="35">
        <v>67.25</v>
      </c>
      <c r="E30" s="35">
        <v>70.08</v>
      </c>
      <c r="F30" s="35">
        <v>66.83</v>
      </c>
      <c r="G30" s="35">
        <v>73.989999999999995</v>
      </c>
      <c r="H30" s="35">
        <v>58.33</v>
      </c>
      <c r="I30" s="35">
        <v>64.099999999999994</v>
      </c>
      <c r="J30" s="35">
        <v>87.26</v>
      </c>
      <c r="K30" s="245">
        <v>70.823333333333295</v>
      </c>
      <c r="L30" s="189">
        <f t="shared" si="1"/>
        <v>12.485677794977718</v>
      </c>
      <c r="M30" s="252">
        <v>4.1618925983259096</v>
      </c>
      <c r="N30" s="246">
        <v>9</v>
      </c>
      <c r="P30" s="35">
        <v>12.98</v>
      </c>
      <c r="Q30" s="35">
        <v>13.25</v>
      </c>
    </row>
    <row r="31" spans="1:19" x14ac:dyDescent="0.3">
      <c r="A31" s="8" t="s">
        <v>41</v>
      </c>
      <c r="B31" s="35">
        <v>23.86</v>
      </c>
      <c r="C31" s="35">
        <v>30.95</v>
      </c>
      <c r="D31" s="35">
        <v>25.74</v>
      </c>
      <c r="E31" s="35">
        <v>21.29</v>
      </c>
      <c r="F31" s="35">
        <v>26.7</v>
      </c>
      <c r="G31" s="35">
        <v>27.05</v>
      </c>
      <c r="H31" s="35">
        <v>21.97</v>
      </c>
      <c r="I31" s="35">
        <v>18.420000000000002</v>
      </c>
      <c r="J31" s="35">
        <v>57.92</v>
      </c>
      <c r="K31" s="250">
        <v>28.211111111111101</v>
      </c>
      <c r="L31" s="193">
        <f t="shared" si="1"/>
        <v>11.734079048272632</v>
      </c>
      <c r="M31" s="254">
        <v>3.9113596827575501</v>
      </c>
      <c r="N31" s="251">
        <v>9</v>
      </c>
      <c r="P31" s="35">
        <v>37.35</v>
      </c>
      <c r="Q31" s="35">
        <v>18.52</v>
      </c>
    </row>
    <row r="32" spans="1:19" x14ac:dyDescent="0.3">
      <c r="A32" s="6"/>
      <c r="K32" s="217"/>
      <c r="L32" s="217"/>
      <c r="M32" s="217"/>
      <c r="N32" s="72"/>
      <c r="P32" s="35">
        <v>11.47</v>
      </c>
      <c r="Q32" s="35">
        <v>12.6</v>
      </c>
    </row>
    <row r="33" spans="15:17" x14ac:dyDescent="0.3">
      <c r="P33" s="35">
        <v>10.33</v>
      </c>
      <c r="Q33" s="35">
        <v>13.04</v>
      </c>
    </row>
    <row r="34" spans="15:17" x14ac:dyDescent="0.3">
      <c r="P34" s="35">
        <v>14.08</v>
      </c>
      <c r="Q34" s="35">
        <v>16.059999999999999</v>
      </c>
    </row>
    <row r="35" spans="15:17" x14ac:dyDescent="0.3">
      <c r="O35" s="226" t="s">
        <v>133</v>
      </c>
      <c r="P35" s="229">
        <v>16.18</v>
      </c>
      <c r="Q35" s="230">
        <v>13.8</v>
      </c>
    </row>
    <row r="36" spans="15:17" x14ac:dyDescent="0.3">
      <c r="O36" s="243" t="s">
        <v>141</v>
      </c>
      <c r="P36" s="227">
        <f>_xlfn.STDEV.S(P28:P34)</f>
        <v>9.4280574174464338</v>
      </c>
      <c r="Q36" s="228">
        <f>_xlfn.STDEV.S(Q28:Q34)</f>
        <v>2.5806680567340807</v>
      </c>
    </row>
    <row r="37" spans="15:17" x14ac:dyDescent="0.3">
      <c r="O37" s="243" t="s">
        <v>37</v>
      </c>
      <c r="P37" s="198">
        <v>3.5630000000000002</v>
      </c>
      <c r="Q37" s="200">
        <v>0.97540000000000004</v>
      </c>
    </row>
    <row r="38" spans="15:17" x14ac:dyDescent="0.3">
      <c r="O38" s="184" t="s">
        <v>139</v>
      </c>
      <c r="P38" s="213">
        <v>7</v>
      </c>
      <c r="Q38" s="214">
        <v>7</v>
      </c>
    </row>
    <row r="39" spans="15:17" x14ac:dyDescent="0.3">
      <c r="O39" s="8"/>
      <c r="P39" s="2"/>
      <c r="Q39" s="2"/>
    </row>
    <row r="40" spans="15:17" x14ac:dyDescent="0.3">
      <c r="O40" s="8"/>
    </row>
    <row r="41" spans="15:17" x14ac:dyDescent="0.3">
      <c r="O41" s="8"/>
      <c r="P41" s="2"/>
      <c r="Q41" s="2"/>
    </row>
    <row r="42" spans="15:17" x14ac:dyDescent="0.3">
      <c r="O42" s="8"/>
    </row>
  </sheetData>
  <pageMargins left="0.7" right="0.7" top="0.78740157499999996" bottom="0.78740157499999996" header="0.3" footer="0.3"/>
  <pageSetup paperSize="9" orientation="portrait" verticalDpi="0"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G38"/>
  <sheetViews>
    <sheetView workbookViewId="0">
      <selection activeCell="A2" sqref="A2"/>
    </sheetView>
  </sheetViews>
  <sheetFormatPr baseColWidth="10" defaultRowHeight="14.4" x14ac:dyDescent="0.3"/>
  <cols>
    <col min="1" max="1" width="16.77734375" customWidth="1"/>
  </cols>
  <sheetData>
    <row r="2" spans="1:7" x14ac:dyDescent="0.3">
      <c r="A2" s="234" t="s">
        <v>217</v>
      </c>
      <c r="B2" s="234" t="s">
        <v>134</v>
      </c>
      <c r="C2" s="234"/>
      <c r="D2" s="234"/>
      <c r="E2" s="233" t="s">
        <v>136</v>
      </c>
      <c r="F2" s="234"/>
      <c r="G2" s="234"/>
    </row>
    <row r="3" spans="1:7" x14ac:dyDescent="0.3">
      <c r="E3" s="4"/>
      <c r="F3" s="4"/>
    </row>
    <row r="4" spans="1:7" x14ac:dyDescent="0.3">
      <c r="B4" s="172" t="s">
        <v>45</v>
      </c>
      <c r="C4" s="268"/>
      <c r="E4" s="316" t="s">
        <v>46</v>
      </c>
      <c r="F4" s="317"/>
    </row>
    <row r="5" spans="1:7" ht="16.05" customHeight="1" x14ac:dyDescent="0.3">
      <c r="B5" s="269" t="s">
        <v>1</v>
      </c>
      <c r="C5" s="283" t="s">
        <v>158</v>
      </c>
      <c r="E5" s="269" t="s">
        <v>1</v>
      </c>
      <c r="F5" s="283" t="s">
        <v>158</v>
      </c>
    </row>
    <row r="6" spans="1:7" x14ac:dyDescent="0.3">
      <c r="B6" s="287">
        <v>48.7</v>
      </c>
      <c r="C6" s="288">
        <v>47.1</v>
      </c>
      <c r="E6" s="377">
        <v>25</v>
      </c>
      <c r="F6" s="378">
        <v>23</v>
      </c>
    </row>
    <row r="7" spans="1:7" x14ac:dyDescent="0.3">
      <c r="B7" s="287">
        <v>45.1</v>
      </c>
      <c r="C7" s="288">
        <v>44.2</v>
      </c>
      <c r="E7" s="377">
        <v>32</v>
      </c>
      <c r="F7" s="378">
        <v>30</v>
      </c>
    </row>
    <row r="8" spans="1:7" x14ac:dyDescent="0.3">
      <c r="B8" s="287">
        <v>46.3</v>
      </c>
      <c r="C8" s="288">
        <v>47.6</v>
      </c>
      <c r="E8" s="377">
        <v>37</v>
      </c>
      <c r="F8" s="378">
        <v>24</v>
      </c>
    </row>
    <row r="9" spans="1:7" x14ac:dyDescent="0.3">
      <c r="B9" s="287">
        <v>44.6</v>
      </c>
      <c r="C9" s="288">
        <v>48.4</v>
      </c>
      <c r="E9" s="377">
        <v>34</v>
      </c>
      <c r="F9" s="378">
        <v>28</v>
      </c>
    </row>
    <row r="10" spans="1:7" x14ac:dyDescent="0.3">
      <c r="B10" s="287">
        <v>46</v>
      </c>
      <c r="C10" s="288">
        <v>48.9</v>
      </c>
      <c r="E10" s="377">
        <v>37</v>
      </c>
      <c r="F10" s="378">
        <v>34</v>
      </c>
    </row>
    <row r="11" spans="1:7" x14ac:dyDescent="0.3">
      <c r="B11" s="287">
        <v>49.5</v>
      </c>
      <c r="C11" s="288">
        <v>46.4</v>
      </c>
      <c r="E11" s="377">
        <v>31</v>
      </c>
      <c r="F11" s="378">
        <v>26</v>
      </c>
    </row>
    <row r="12" spans="1:7" x14ac:dyDescent="0.3">
      <c r="B12" s="287">
        <v>50.6</v>
      </c>
      <c r="C12" s="288">
        <v>49.8</v>
      </c>
      <c r="E12" s="377">
        <v>30</v>
      </c>
      <c r="F12" s="378">
        <v>34</v>
      </c>
    </row>
    <row r="13" spans="1:7" x14ac:dyDescent="0.3">
      <c r="B13" s="287">
        <v>44.1</v>
      </c>
      <c r="C13" s="288">
        <v>48.2</v>
      </c>
      <c r="E13" s="377">
        <v>28</v>
      </c>
      <c r="F13" s="378">
        <v>34</v>
      </c>
    </row>
    <row r="14" spans="1:7" x14ac:dyDescent="0.3">
      <c r="B14" s="287">
        <v>45.2</v>
      </c>
      <c r="C14" s="288">
        <v>48.1</v>
      </c>
      <c r="E14" s="377">
        <v>34</v>
      </c>
      <c r="F14" s="378">
        <v>32</v>
      </c>
    </row>
    <row r="15" spans="1:7" x14ac:dyDescent="0.3">
      <c r="B15" s="287">
        <v>48.1</v>
      </c>
      <c r="C15" s="288">
        <v>45</v>
      </c>
      <c r="E15" s="377">
        <v>29</v>
      </c>
      <c r="F15" s="378">
        <v>32</v>
      </c>
    </row>
    <row r="16" spans="1:7" x14ac:dyDescent="0.3">
      <c r="B16" s="287">
        <v>45.7</v>
      </c>
      <c r="C16" s="288">
        <v>47.7</v>
      </c>
      <c r="E16" s="377">
        <v>28</v>
      </c>
      <c r="F16" s="378">
        <v>29</v>
      </c>
    </row>
    <row r="17" spans="1:6" x14ac:dyDescent="0.3">
      <c r="B17" s="287">
        <v>46.4</v>
      </c>
      <c r="C17" s="288">
        <v>44.9</v>
      </c>
      <c r="E17" s="377">
        <v>26</v>
      </c>
      <c r="F17" s="378">
        <v>37</v>
      </c>
    </row>
    <row r="18" spans="1:6" x14ac:dyDescent="0.3">
      <c r="B18" s="287">
        <v>47.6</v>
      </c>
      <c r="C18" s="288">
        <v>44.5</v>
      </c>
      <c r="E18" s="377"/>
      <c r="F18" s="378">
        <v>31</v>
      </c>
    </row>
    <row r="19" spans="1:6" x14ac:dyDescent="0.3">
      <c r="B19" s="287">
        <v>48.6</v>
      </c>
      <c r="C19" s="288">
        <v>44.7</v>
      </c>
      <c r="E19" s="377"/>
      <c r="F19" s="378">
        <v>30</v>
      </c>
    </row>
    <row r="20" spans="1:6" x14ac:dyDescent="0.3">
      <c r="B20" s="287">
        <v>49.1</v>
      </c>
      <c r="C20" s="288">
        <v>46</v>
      </c>
      <c r="E20" s="377"/>
      <c r="F20" s="378">
        <v>33</v>
      </c>
    </row>
    <row r="21" spans="1:6" x14ac:dyDescent="0.3">
      <c r="B21" s="207"/>
      <c r="C21" s="288">
        <v>47.1</v>
      </c>
      <c r="E21" s="207"/>
      <c r="F21" s="171"/>
    </row>
    <row r="22" spans="1:6" x14ac:dyDescent="0.3">
      <c r="B22" s="207"/>
      <c r="C22" s="288">
        <v>47.6</v>
      </c>
      <c r="E22" s="207"/>
      <c r="F22" s="171"/>
    </row>
    <row r="23" spans="1:6" x14ac:dyDescent="0.3">
      <c r="B23" s="207"/>
      <c r="C23" s="288">
        <v>45.1</v>
      </c>
      <c r="E23" s="207"/>
      <c r="F23" s="171"/>
    </row>
    <row r="24" spans="1:6" x14ac:dyDescent="0.3">
      <c r="B24" s="277"/>
      <c r="C24" s="376">
        <v>48.8</v>
      </c>
      <c r="E24" s="277"/>
      <c r="F24" s="278"/>
    </row>
    <row r="25" spans="1:6" x14ac:dyDescent="0.3">
      <c r="A25" s="182" t="s">
        <v>140</v>
      </c>
      <c r="B25" s="229">
        <v>47.04</v>
      </c>
      <c r="C25" s="296">
        <v>46.85</v>
      </c>
      <c r="D25" s="372"/>
      <c r="E25" s="374">
        <v>30.92</v>
      </c>
      <c r="F25" s="375">
        <v>30.47</v>
      </c>
    </row>
    <row r="26" spans="1:6" x14ac:dyDescent="0.3">
      <c r="A26" s="183" t="s">
        <v>141</v>
      </c>
      <c r="B26" s="189">
        <v>1.9850000000000001</v>
      </c>
      <c r="C26" s="298">
        <v>1.7130000000000001</v>
      </c>
      <c r="D26" s="60"/>
      <c r="E26" s="297">
        <v>3.988</v>
      </c>
      <c r="F26" s="298">
        <v>3.944</v>
      </c>
    </row>
    <row r="27" spans="1:6" x14ac:dyDescent="0.3">
      <c r="A27" s="183" t="s">
        <v>37</v>
      </c>
      <c r="B27" s="189">
        <v>0.51259999999999994</v>
      </c>
      <c r="C27" s="298">
        <v>0.3931</v>
      </c>
      <c r="D27" s="60"/>
      <c r="E27" s="297">
        <v>1.151</v>
      </c>
      <c r="F27" s="298">
        <v>1.018</v>
      </c>
    </row>
    <row r="28" spans="1:6" x14ac:dyDescent="0.3">
      <c r="A28" s="184" t="s">
        <v>139</v>
      </c>
      <c r="B28" s="213">
        <v>15</v>
      </c>
      <c r="C28" s="214">
        <v>19</v>
      </c>
      <c r="D28" s="106"/>
      <c r="E28" s="212">
        <v>12</v>
      </c>
      <c r="F28" s="214">
        <v>15</v>
      </c>
    </row>
    <row r="29" spans="1:6" x14ac:dyDescent="0.3">
      <c r="B29" s="373"/>
      <c r="C29" s="373"/>
      <c r="D29" s="60"/>
      <c r="E29" s="60"/>
      <c r="F29" s="60"/>
    </row>
    <row r="30" spans="1:6" x14ac:dyDescent="0.3">
      <c r="B30" s="6"/>
      <c r="C30" s="6"/>
    </row>
    <row r="32" spans="1:6" x14ac:dyDescent="0.3">
      <c r="B32" s="2"/>
      <c r="C32" s="2"/>
      <c r="E32" s="2"/>
      <c r="F32" s="2"/>
    </row>
    <row r="33" spans="2:6" x14ac:dyDescent="0.3">
      <c r="B33" s="2"/>
      <c r="C33" s="2"/>
      <c r="E33" s="2"/>
      <c r="F33" s="2"/>
    </row>
    <row r="34" spans="2:6" x14ac:dyDescent="0.3">
      <c r="B34" s="2"/>
      <c r="C34" s="2"/>
      <c r="E34" s="2"/>
      <c r="F34" s="2"/>
    </row>
    <row r="35" spans="2:6" x14ac:dyDescent="0.3">
      <c r="B35" s="2"/>
      <c r="C35" s="2"/>
      <c r="E35" s="2"/>
      <c r="F35" s="2"/>
    </row>
    <row r="36" spans="2:6" x14ac:dyDescent="0.3">
      <c r="B36" s="2"/>
      <c r="C36" s="2"/>
      <c r="E36" s="2"/>
      <c r="F36" s="2"/>
    </row>
    <row r="37" spans="2:6" x14ac:dyDescent="0.3">
      <c r="B37" s="2"/>
      <c r="C37" s="2"/>
      <c r="E37" s="2"/>
      <c r="F37" s="2"/>
    </row>
    <row r="38" spans="2:6" x14ac:dyDescent="0.3">
      <c r="B38" s="2"/>
      <c r="C38" s="2"/>
      <c r="E38" s="2"/>
      <c r="F38" s="2"/>
    </row>
  </sheetData>
  <pageMargins left="0.7" right="0.7" top="0.78740157499999996" bottom="0.78740157499999996" header="0.3" footer="0.3"/>
  <pageSetup paperSize="9" orientation="portrait" verticalDpi="0"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E49"/>
  <sheetViews>
    <sheetView zoomScale="75" zoomScaleNormal="75" workbookViewId="0">
      <selection activeCell="D29" sqref="D29"/>
    </sheetView>
  </sheetViews>
  <sheetFormatPr baseColWidth="10" defaultRowHeight="14.4" x14ac:dyDescent="0.3"/>
  <cols>
    <col min="1" max="1" width="18.21875" customWidth="1"/>
    <col min="4" max="4" width="5.88671875" customWidth="1"/>
    <col min="6" max="18" width="11.5546875" customWidth="1"/>
  </cols>
  <sheetData>
    <row r="1" spans="1:30" x14ac:dyDescent="0.3">
      <c r="A1" s="234" t="s">
        <v>218</v>
      </c>
      <c r="B1" s="141" t="s">
        <v>139</v>
      </c>
      <c r="C1" s="141"/>
      <c r="D1" s="140"/>
      <c r="E1" s="140"/>
      <c r="F1" s="140"/>
      <c r="G1" s="140"/>
      <c r="H1" s="140"/>
      <c r="I1" s="140"/>
      <c r="J1" s="140"/>
      <c r="K1" s="140"/>
      <c r="L1" s="140"/>
      <c r="M1" s="140"/>
      <c r="N1" s="140"/>
      <c r="O1" s="140"/>
      <c r="P1" s="140"/>
      <c r="Q1" s="140"/>
      <c r="R1" s="140"/>
      <c r="S1" s="140"/>
      <c r="T1" s="140"/>
      <c r="U1" s="140"/>
      <c r="V1" s="140"/>
      <c r="W1" s="140"/>
      <c r="X1" s="140"/>
      <c r="Y1" s="140"/>
      <c r="Z1" s="140"/>
      <c r="AA1" s="140"/>
      <c r="AB1" s="140"/>
      <c r="AC1" s="140"/>
      <c r="AD1" s="140"/>
    </row>
    <row r="2" spans="1:30" s="57" customFormat="1" ht="16.2" x14ac:dyDescent="0.3">
      <c r="A2" s="237" t="s">
        <v>135</v>
      </c>
      <c r="B2" s="238"/>
      <c r="C2" s="238"/>
      <c r="D2" s="238"/>
      <c r="E2" s="238"/>
      <c r="F2" s="238"/>
      <c r="G2" s="239"/>
    </row>
    <row r="4" spans="1:30" ht="16.2" x14ac:dyDescent="0.3">
      <c r="B4" s="292" t="s">
        <v>142</v>
      </c>
      <c r="C4" s="260"/>
      <c r="D4" s="159"/>
      <c r="E4" s="290"/>
      <c r="F4" s="291"/>
    </row>
    <row r="5" spans="1:30" ht="15.6" x14ac:dyDescent="0.3">
      <c r="B5" s="161" t="s">
        <v>1</v>
      </c>
      <c r="C5" s="289" t="s">
        <v>158</v>
      </c>
      <c r="D5" s="4"/>
      <c r="E5" s="161" t="s">
        <v>1</v>
      </c>
      <c r="F5" s="289" t="s">
        <v>158</v>
      </c>
    </row>
    <row r="6" spans="1:30" ht="15" thickBot="1" x14ac:dyDescent="0.35">
      <c r="B6" s="293" t="s">
        <v>47</v>
      </c>
      <c r="C6" s="220"/>
      <c r="D6" s="14"/>
      <c r="E6" s="293" t="s">
        <v>13</v>
      </c>
      <c r="F6" s="220"/>
    </row>
    <row r="7" spans="1:30" x14ac:dyDescent="0.3">
      <c r="B7" s="168">
        <v>0.88469781397342495</v>
      </c>
      <c r="C7" s="240">
        <v>0.86155165023574798</v>
      </c>
      <c r="D7" s="10"/>
      <c r="E7" s="168">
        <v>1.6450921560222891</v>
      </c>
      <c r="F7" s="240">
        <v>1.1975996570938707</v>
      </c>
      <c r="G7" s="14"/>
      <c r="H7" s="154" t="s">
        <v>138</v>
      </c>
      <c r="J7" s="107" t="s">
        <v>125</v>
      </c>
      <c r="S7" s="154" t="s">
        <v>138</v>
      </c>
      <c r="U7" s="107" t="s">
        <v>125</v>
      </c>
    </row>
    <row r="8" spans="1:30" ht="16.8" thickBot="1" x14ac:dyDescent="0.35">
      <c r="A8" s="2"/>
      <c r="B8" s="163">
        <v>0.8375482211744536</v>
      </c>
      <c r="C8" s="156">
        <v>0.77668238319759975</v>
      </c>
      <c r="D8" s="6"/>
      <c r="E8" s="163">
        <v>1.4033433347621089</v>
      </c>
      <c r="F8" s="156">
        <v>1.2404629232747537</v>
      </c>
      <c r="G8" s="14"/>
      <c r="H8" s="153" t="s">
        <v>137</v>
      </c>
      <c r="J8" s="107" t="s">
        <v>128</v>
      </c>
      <c r="S8" s="153" t="s">
        <v>137</v>
      </c>
      <c r="U8" s="107" t="s">
        <v>126</v>
      </c>
    </row>
    <row r="9" spans="1:30" x14ac:dyDescent="0.3">
      <c r="A9" s="2"/>
      <c r="B9" s="163">
        <v>0.8512644663523361</v>
      </c>
      <c r="C9" s="156">
        <v>0.68838405486498078</v>
      </c>
      <c r="D9" s="6"/>
      <c r="E9" s="163">
        <v>1.2447492498928419</v>
      </c>
      <c r="F9" s="156">
        <v>1.3219031290184313</v>
      </c>
      <c r="G9" s="3"/>
    </row>
    <row r="10" spans="1:30" x14ac:dyDescent="0.3">
      <c r="A10" s="2"/>
      <c r="B10" s="163">
        <v>1.3947706815259324</v>
      </c>
      <c r="C10" s="156">
        <v>1.0972996142306046</v>
      </c>
      <c r="D10" s="6"/>
      <c r="E10" s="163">
        <v>1.4616373767681099</v>
      </c>
      <c r="F10" s="156">
        <v>1.1067295327903988</v>
      </c>
      <c r="G10" s="2"/>
    </row>
    <row r="11" spans="1:30" x14ac:dyDescent="0.3">
      <c r="A11" s="2"/>
      <c r="B11" s="163">
        <v>1.1547363909129877</v>
      </c>
      <c r="C11" s="156">
        <v>1.1830261465923704</v>
      </c>
      <c r="D11" s="6"/>
      <c r="E11" s="163">
        <v>1.4170595799399917</v>
      </c>
      <c r="F11" s="156">
        <v>1.3107586798114017</v>
      </c>
      <c r="G11" s="23" t="s">
        <v>106</v>
      </c>
      <c r="H11" s="65" t="s">
        <v>104</v>
      </c>
      <c r="I11" s="78"/>
      <c r="J11" s="5"/>
      <c r="K11" s="107"/>
      <c r="L11" s="107"/>
      <c r="M11" s="107"/>
      <c r="N11" s="107"/>
      <c r="O11" s="107"/>
      <c r="P11" s="107"/>
      <c r="R11" s="23" t="s">
        <v>106</v>
      </c>
      <c r="S11" s="65" t="s">
        <v>104</v>
      </c>
      <c r="T11" s="78"/>
      <c r="U11" s="136" t="s">
        <v>118</v>
      </c>
    </row>
    <row r="12" spans="1:30" ht="15" thickBot="1" x14ac:dyDescent="0.35">
      <c r="B12" s="168">
        <v>0.87698242606086585</v>
      </c>
      <c r="C12" s="240">
        <v>0.8726960994427776</v>
      </c>
      <c r="D12" s="10"/>
      <c r="E12" s="168">
        <v>1.2241748821260181</v>
      </c>
      <c r="F12" s="240">
        <v>1.1007286755250751</v>
      </c>
      <c r="G12" s="72">
        <v>1</v>
      </c>
      <c r="H12" s="120" t="s">
        <v>107</v>
      </c>
      <c r="I12" s="73"/>
      <c r="J12" s="5"/>
      <c r="K12" s="107"/>
      <c r="L12" s="107"/>
      <c r="M12" s="107"/>
      <c r="N12" s="107"/>
      <c r="O12" s="107"/>
      <c r="P12" s="107"/>
      <c r="R12" s="72">
        <v>1</v>
      </c>
      <c r="S12" s="120" t="s">
        <v>107</v>
      </c>
      <c r="T12" s="73"/>
    </row>
    <row r="13" spans="1:30" x14ac:dyDescent="0.3">
      <c r="B13" s="168"/>
      <c r="C13" s="240">
        <v>0.78096870981568811</v>
      </c>
      <c r="D13" s="10"/>
      <c r="E13" s="168">
        <v>1.2833261894556367</v>
      </c>
      <c r="F13" s="240">
        <v>1.4504929275610803</v>
      </c>
      <c r="G13" s="72">
        <v>2</v>
      </c>
      <c r="H13" s="114" t="s">
        <v>112</v>
      </c>
      <c r="I13" s="115" t="s">
        <v>24</v>
      </c>
      <c r="R13" s="72">
        <v>2</v>
      </c>
      <c r="S13" s="114" t="s">
        <v>112</v>
      </c>
      <c r="T13" s="115" t="s">
        <v>24</v>
      </c>
    </row>
    <row r="14" spans="1:30" x14ac:dyDescent="0.3">
      <c r="A14" s="182" t="s">
        <v>140</v>
      </c>
      <c r="B14" s="201">
        <v>1</v>
      </c>
      <c r="C14" s="202">
        <v>0.89439999999999997</v>
      </c>
      <c r="D14" s="203"/>
      <c r="E14" s="201">
        <v>1.383</v>
      </c>
      <c r="F14" s="202">
        <v>1.2470000000000001</v>
      </c>
      <c r="G14" s="72">
        <v>3</v>
      </c>
      <c r="H14" s="117" t="s">
        <v>111</v>
      </c>
      <c r="I14" s="112" t="s">
        <v>24</v>
      </c>
      <c r="J14" s="136" t="s">
        <v>118</v>
      </c>
      <c r="R14" s="72">
        <v>3</v>
      </c>
      <c r="S14" s="117" t="s">
        <v>111</v>
      </c>
      <c r="T14" s="112" t="s">
        <v>24</v>
      </c>
    </row>
    <row r="15" spans="1:30" x14ac:dyDescent="0.3">
      <c r="A15" s="183" t="s">
        <v>141</v>
      </c>
      <c r="B15" s="180">
        <v>0.2266</v>
      </c>
      <c r="C15" s="200">
        <v>0.18029999999999999</v>
      </c>
      <c r="D15" s="199"/>
      <c r="E15" s="180">
        <v>0.14760000000000001</v>
      </c>
      <c r="F15" s="200">
        <v>0.12540000000000001</v>
      </c>
      <c r="G15" s="72">
        <v>4</v>
      </c>
      <c r="H15" s="116" t="s">
        <v>112</v>
      </c>
      <c r="I15" s="112" t="s">
        <v>24</v>
      </c>
      <c r="J15" s="2"/>
      <c r="R15" s="72">
        <v>4</v>
      </c>
      <c r="S15" s="116" t="s">
        <v>112</v>
      </c>
      <c r="T15" s="112" t="s">
        <v>24</v>
      </c>
    </row>
    <row r="16" spans="1:30" x14ac:dyDescent="0.3">
      <c r="A16" s="183" t="s">
        <v>37</v>
      </c>
      <c r="B16" s="180">
        <v>9.2530000000000001E-2</v>
      </c>
      <c r="C16" s="200">
        <v>6.8150000000000002E-2</v>
      </c>
      <c r="D16" s="199"/>
      <c r="E16" s="180">
        <v>5.5800000000000002E-2</v>
      </c>
      <c r="F16" s="200">
        <v>4.7379999999999999E-2</v>
      </c>
      <c r="G16" s="72">
        <v>5</v>
      </c>
      <c r="H16" s="117" t="s">
        <v>111</v>
      </c>
      <c r="I16" s="112" t="s">
        <v>24</v>
      </c>
      <c r="K16" s="5"/>
      <c r="L16" s="5"/>
      <c r="M16" s="5"/>
      <c r="N16" s="5"/>
      <c r="O16" s="5"/>
      <c r="P16" s="5"/>
      <c r="Q16" s="6"/>
      <c r="R16" s="72">
        <v>5</v>
      </c>
      <c r="S16" s="117" t="s">
        <v>111</v>
      </c>
      <c r="T16" s="112" t="s">
        <v>24</v>
      </c>
      <c r="U16" s="6"/>
    </row>
    <row r="17" spans="1:31" x14ac:dyDescent="0.3">
      <c r="A17" s="184" t="s">
        <v>139</v>
      </c>
      <c r="B17" s="212">
        <v>6</v>
      </c>
      <c r="C17" s="214">
        <v>7</v>
      </c>
      <c r="D17" s="206"/>
      <c r="E17" s="212">
        <v>7</v>
      </c>
      <c r="F17" s="214">
        <v>7</v>
      </c>
      <c r="G17" s="72">
        <v>6</v>
      </c>
      <c r="H17" s="116" t="s">
        <v>112</v>
      </c>
      <c r="I17" s="112" t="s">
        <v>24</v>
      </c>
      <c r="K17" s="5"/>
      <c r="L17" s="5"/>
      <c r="M17" s="5"/>
      <c r="N17" s="5"/>
      <c r="O17" s="5"/>
      <c r="P17" s="5"/>
      <c r="Q17" s="6"/>
      <c r="R17" s="72">
        <v>6</v>
      </c>
      <c r="S17" s="116" t="s">
        <v>112</v>
      </c>
      <c r="T17" s="112" t="s">
        <v>24</v>
      </c>
      <c r="U17" s="2"/>
      <c r="V17" s="2"/>
      <c r="W17" s="2"/>
      <c r="X17" s="2"/>
      <c r="Y17" s="2"/>
      <c r="Z17" s="2"/>
      <c r="AA17" s="2"/>
      <c r="AB17" s="2"/>
      <c r="AC17" s="2"/>
      <c r="AD17" s="2"/>
    </row>
    <row r="18" spans="1:31" ht="15" thickBot="1" x14ac:dyDescent="0.35">
      <c r="A18" s="2"/>
      <c r="B18" s="64"/>
      <c r="C18" s="64"/>
      <c r="D18" s="2"/>
      <c r="G18" s="72">
        <v>7</v>
      </c>
      <c r="H18" s="118" t="s">
        <v>111</v>
      </c>
      <c r="I18" s="119" t="s">
        <v>24</v>
      </c>
      <c r="Q18" s="6"/>
      <c r="R18" s="72">
        <v>7</v>
      </c>
      <c r="S18" s="118" t="s">
        <v>111</v>
      </c>
      <c r="T18" s="119" t="s">
        <v>24</v>
      </c>
      <c r="U18" s="2"/>
      <c r="V18" s="2"/>
      <c r="W18" s="2"/>
      <c r="X18" s="2"/>
      <c r="Y18" s="2"/>
      <c r="Z18" s="2"/>
      <c r="AA18" s="2"/>
      <c r="AB18" s="2"/>
      <c r="AC18" s="2"/>
      <c r="AD18" s="2"/>
    </row>
    <row r="19" spans="1:31" x14ac:dyDescent="0.3">
      <c r="B19" s="231" t="s">
        <v>149</v>
      </c>
      <c r="C19" s="231"/>
      <c r="E19" s="3"/>
      <c r="F19" s="3"/>
      <c r="G19" s="72">
        <v>8</v>
      </c>
      <c r="H19" s="120" t="s">
        <v>107</v>
      </c>
      <c r="I19" s="5"/>
      <c r="K19" s="136"/>
      <c r="L19" s="136"/>
      <c r="M19" s="136"/>
      <c r="N19" s="136"/>
      <c r="O19" s="136"/>
      <c r="P19" s="136"/>
      <c r="R19" s="72">
        <v>8</v>
      </c>
      <c r="S19" s="120" t="s">
        <v>107</v>
      </c>
      <c r="T19" s="5"/>
      <c r="U19" s="2"/>
      <c r="V19" s="2"/>
      <c r="W19" s="2"/>
      <c r="X19" s="2"/>
    </row>
    <row r="20" spans="1:31" x14ac:dyDescent="0.3">
      <c r="G20" s="72">
        <v>9</v>
      </c>
      <c r="H20" s="76" t="s">
        <v>112</v>
      </c>
      <c r="I20" s="66" t="s">
        <v>127</v>
      </c>
      <c r="K20" s="2"/>
      <c r="L20" s="2"/>
      <c r="M20" s="2"/>
      <c r="N20" s="2"/>
      <c r="O20" s="2"/>
      <c r="P20" s="2"/>
      <c r="R20" s="72">
        <v>9</v>
      </c>
      <c r="S20" s="76" t="s">
        <v>112</v>
      </c>
      <c r="T20" s="66" t="s">
        <v>127</v>
      </c>
    </row>
    <row r="21" spans="1:31" ht="15" thickBot="1" x14ac:dyDescent="0.35">
      <c r="B21" s="3"/>
      <c r="C21" s="3"/>
      <c r="E21" s="3"/>
      <c r="F21" s="3"/>
      <c r="G21" s="72">
        <v>10</v>
      </c>
      <c r="H21" s="75" t="s">
        <v>111</v>
      </c>
      <c r="I21" s="66" t="s">
        <v>127</v>
      </c>
      <c r="J21" s="2"/>
      <c r="K21" s="2"/>
      <c r="L21" s="2"/>
      <c r="M21" s="2"/>
      <c r="N21" s="2"/>
      <c r="O21" s="2"/>
      <c r="P21" s="2"/>
      <c r="R21" s="72">
        <v>10</v>
      </c>
      <c r="S21" s="75" t="s">
        <v>111</v>
      </c>
      <c r="T21" s="66" t="s">
        <v>127</v>
      </c>
    </row>
    <row r="22" spans="1:31" x14ac:dyDescent="0.3">
      <c r="G22" s="72">
        <v>11</v>
      </c>
      <c r="H22" s="114" t="s">
        <v>112</v>
      </c>
      <c r="I22" s="115" t="s">
        <v>127</v>
      </c>
      <c r="J22" s="2"/>
      <c r="K22" s="2"/>
      <c r="L22" s="2"/>
      <c r="M22" s="2"/>
      <c r="N22" s="2"/>
      <c r="O22" s="2"/>
      <c r="P22" s="2"/>
      <c r="R22" s="72">
        <v>11</v>
      </c>
      <c r="S22" s="114" t="s">
        <v>112</v>
      </c>
      <c r="T22" s="115" t="s">
        <v>127</v>
      </c>
    </row>
    <row r="23" spans="1:31" x14ac:dyDescent="0.3">
      <c r="B23" s="6"/>
      <c r="C23" s="6"/>
      <c r="D23" s="10"/>
      <c r="E23" s="6"/>
      <c r="F23" s="6"/>
      <c r="G23" s="72">
        <v>12</v>
      </c>
      <c r="H23" s="117" t="s">
        <v>111</v>
      </c>
      <c r="I23" s="112" t="s">
        <v>127</v>
      </c>
      <c r="J23" s="2"/>
      <c r="K23" s="2"/>
      <c r="L23" s="2"/>
      <c r="M23" s="2"/>
      <c r="N23" s="2"/>
      <c r="O23" s="2"/>
      <c r="P23" s="2"/>
      <c r="R23" s="72">
        <v>12</v>
      </c>
      <c r="S23" s="117" t="s">
        <v>111</v>
      </c>
      <c r="T23" s="112" t="s">
        <v>127</v>
      </c>
    </row>
    <row r="24" spans="1:31" x14ac:dyDescent="0.3">
      <c r="B24" s="5"/>
      <c r="C24" s="5"/>
      <c r="D24" s="15"/>
      <c r="E24" s="5"/>
      <c r="F24" s="5"/>
      <c r="G24" s="72">
        <v>13</v>
      </c>
      <c r="H24" s="116" t="s">
        <v>112</v>
      </c>
      <c r="I24" s="112" t="s">
        <v>127</v>
      </c>
      <c r="R24" s="72">
        <v>13</v>
      </c>
      <c r="S24" s="116" t="s">
        <v>112</v>
      </c>
      <c r="T24" s="112" t="s">
        <v>127</v>
      </c>
    </row>
    <row r="25" spans="1:31" x14ac:dyDescent="0.3">
      <c r="B25" s="5"/>
      <c r="C25" s="5"/>
      <c r="D25" s="15"/>
      <c r="E25" s="5"/>
      <c r="F25" s="5"/>
      <c r="G25" s="72">
        <v>14</v>
      </c>
      <c r="H25" s="117" t="s">
        <v>111</v>
      </c>
      <c r="I25" s="112" t="s">
        <v>127</v>
      </c>
      <c r="R25" s="72">
        <v>14</v>
      </c>
      <c r="S25" s="117" t="s">
        <v>111</v>
      </c>
      <c r="T25" s="112" t="s">
        <v>127</v>
      </c>
      <c r="AE25" s="5"/>
    </row>
    <row r="26" spans="1:31" x14ac:dyDescent="0.3">
      <c r="A26" s="2"/>
      <c r="B26" s="2"/>
      <c r="C26" s="2"/>
      <c r="E26" s="2"/>
      <c r="F26" s="2"/>
      <c r="G26" s="72">
        <v>15</v>
      </c>
      <c r="H26" s="116" t="s">
        <v>112</v>
      </c>
      <c r="I26" s="112" t="s">
        <v>127</v>
      </c>
      <c r="Q26" s="5"/>
      <c r="R26" s="72">
        <v>15</v>
      </c>
      <c r="S26" s="116" t="s">
        <v>112</v>
      </c>
      <c r="T26" s="112" t="s">
        <v>127</v>
      </c>
      <c r="U26" s="5"/>
      <c r="V26" s="5"/>
      <c r="W26" s="5"/>
      <c r="X26" s="2"/>
    </row>
    <row r="27" spans="1:31" ht="15" thickBot="1" x14ac:dyDescent="0.35">
      <c r="A27" s="2"/>
      <c r="B27" s="2"/>
      <c r="C27" s="2"/>
      <c r="D27" s="2"/>
      <c r="E27" s="2"/>
      <c r="F27" s="2"/>
      <c r="G27" s="72">
        <v>16</v>
      </c>
      <c r="H27" s="118" t="s">
        <v>111</v>
      </c>
      <c r="I27" s="119" t="s">
        <v>127</v>
      </c>
      <c r="Q27" s="5"/>
      <c r="R27" s="72">
        <v>16</v>
      </c>
      <c r="S27" s="118" t="s">
        <v>111</v>
      </c>
      <c r="T27" s="119" t="s">
        <v>127</v>
      </c>
      <c r="U27" s="5"/>
      <c r="V27" s="5"/>
      <c r="W27" s="5"/>
      <c r="X27" s="2"/>
    </row>
    <row r="28" spans="1:31" x14ac:dyDescent="0.3">
      <c r="A28" s="2"/>
      <c r="B28" s="2"/>
      <c r="C28" s="2"/>
      <c r="D28" s="2"/>
      <c r="E28" s="2"/>
      <c r="F28" s="2"/>
      <c r="G28" s="72">
        <v>17</v>
      </c>
      <c r="H28" s="120" t="s">
        <v>107</v>
      </c>
      <c r="R28" s="72">
        <v>17</v>
      </c>
      <c r="S28" s="120" t="s">
        <v>107</v>
      </c>
      <c r="U28" s="5"/>
      <c r="V28" s="5"/>
      <c r="W28" s="5"/>
      <c r="X28" s="2"/>
    </row>
    <row r="29" spans="1:31" x14ac:dyDescent="0.3">
      <c r="A29" s="2"/>
      <c r="B29" s="2"/>
      <c r="C29" s="2"/>
      <c r="D29" s="2"/>
      <c r="E29" s="2"/>
      <c r="F29" s="2"/>
      <c r="U29" s="2"/>
      <c r="V29" s="2"/>
      <c r="W29" s="2"/>
      <c r="X29" s="2"/>
    </row>
    <row r="30" spans="1:31" x14ac:dyDescent="0.3">
      <c r="H30" s="2"/>
      <c r="I30" s="2"/>
      <c r="J30" s="2"/>
      <c r="K30" s="2"/>
      <c r="L30" s="2"/>
      <c r="M30" s="2"/>
      <c r="N30" s="2"/>
      <c r="O30" s="2"/>
      <c r="P30" s="2"/>
      <c r="Q30" s="2"/>
      <c r="U30" s="2"/>
      <c r="V30" s="2"/>
    </row>
    <row r="31" spans="1:31" x14ac:dyDescent="0.3">
      <c r="H31" s="2"/>
      <c r="I31" s="2"/>
      <c r="J31" s="2"/>
      <c r="K31" s="2"/>
      <c r="L31" s="2"/>
      <c r="M31" s="2"/>
      <c r="N31" s="2"/>
      <c r="O31" s="2"/>
      <c r="P31" s="2"/>
      <c r="Q31" s="2"/>
      <c r="U31" s="2"/>
      <c r="V31" s="2"/>
    </row>
    <row r="32" spans="1:31" x14ac:dyDescent="0.3"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U32" s="2"/>
      <c r="V32" s="2"/>
    </row>
    <row r="33" spans="1:23" x14ac:dyDescent="0.3">
      <c r="A33" s="2"/>
      <c r="B33" s="2"/>
      <c r="C33" s="2"/>
      <c r="D33" s="2"/>
      <c r="E33" s="2"/>
      <c r="F33" s="2"/>
      <c r="H33" s="2"/>
      <c r="I33" s="2"/>
      <c r="J33" s="2"/>
      <c r="K33" s="2"/>
      <c r="L33" s="2"/>
      <c r="M33" s="2"/>
      <c r="N33" s="2"/>
      <c r="O33" s="2"/>
      <c r="P33" s="2"/>
      <c r="Q33" s="2"/>
      <c r="R33" s="2"/>
      <c r="U33" s="2"/>
      <c r="V33" s="2"/>
    </row>
    <row r="34" spans="1:23" x14ac:dyDescent="0.3">
      <c r="A34" s="2"/>
      <c r="B34" s="2"/>
      <c r="C34" s="2"/>
      <c r="D34" s="2"/>
      <c r="E34" s="2"/>
      <c r="F34" s="2"/>
    </row>
    <row r="35" spans="1:23" x14ac:dyDescent="0.3">
      <c r="A35" s="2"/>
      <c r="B35" s="2"/>
      <c r="C35" s="2"/>
      <c r="D35" s="2"/>
    </row>
    <row r="36" spans="1:23" ht="16.2" x14ac:dyDescent="0.3">
      <c r="A36" t="s">
        <v>48</v>
      </c>
      <c r="B36" s="7"/>
      <c r="C36" s="7"/>
      <c r="D36" s="6"/>
      <c r="F36" s="6"/>
      <c r="G36" s="6"/>
    </row>
    <row r="37" spans="1:23" ht="15.6" x14ac:dyDescent="0.3">
      <c r="A37" s="172"/>
      <c r="B37" s="161" t="s">
        <v>1</v>
      </c>
      <c r="C37" s="173" t="s">
        <v>1</v>
      </c>
      <c r="D37" s="173" t="s">
        <v>1</v>
      </c>
      <c r="E37" s="173" t="s">
        <v>1</v>
      </c>
      <c r="F37" s="173" t="s">
        <v>1</v>
      </c>
      <c r="G37" s="173" t="s">
        <v>1</v>
      </c>
      <c r="H37" s="173" t="s">
        <v>1</v>
      </c>
      <c r="I37" s="173" t="s">
        <v>1</v>
      </c>
      <c r="J37" s="173" t="s">
        <v>1</v>
      </c>
      <c r="K37" s="173" t="s">
        <v>1</v>
      </c>
      <c r="L37" s="162" t="s">
        <v>1</v>
      </c>
      <c r="M37" s="185" t="s">
        <v>140</v>
      </c>
      <c r="N37" s="185" t="s">
        <v>141</v>
      </c>
      <c r="O37" s="185" t="s">
        <v>37</v>
      </c>
      <c r="P37" s="186" t="s">
        <v>139</v>
      </c>
      <c r="Q37" s="195"/>
    </row>
    <row r="38" spans="1:23" x14ac:dyDescent="0.3">
      <c r="A38" s="158" t="s">
        <v>11</v>
      </c>
      <c r="B38" s="265">
        <v>16.59</v>
      </c>
      <c r="C38" s="137">
        <v>28.99</v>
      </c>
      <c r="D38" s="137">
        <v>20.98</v>
      </c>
      <c r="E38" s="137">
        <v>25.45</v>
      </c>
      <c r="F38" s="137">
        <v>21.31</v>
      </c>
      <c r="G38" s="137">
        <v>24.04</v>
      </c>
      <c r="H38" s="137">
        <v>14.45</v>
      </c>
      <c r="I38" s="137">
        <v>24.49</v>
      </c>
      <c r="J38" s="137">
        <v>22.11</v>
      </c>
      <c r="K38" s="137">
        <v>20.13</v>
      </c>
      <c r="L38" s="218">
        <v>50.37</v>
      </c>
      <c r="M38" s="318">
        <f>AVERAGE(C38:L38)</f>
        <v>25.231999999999999</v>
      </c>
      <c r="N38" s="188">
        <f>_xlfn.STDEV.S(C38:L38)</f>
        <v>9.6237608726180106</v>
      </c>
      <c r="O38" s="189">
        <f>N38/SQRT(P38)</f>
        <v>2.9016730805979281</v>
      </c>
      <c r="P38" s="190">
        <f>COUNT(B38:L38)</f>
        <v>11</v>
      </c>
      <c r="Q38" s="196"/>
      <c r="R38" s="7"/>
    </row>
    <row r="39" spans="1:23" x14ac:dyDescent="0.3">
      <c r="A39" s="177" t="s">
        <v>10</v>
      </c>
      <c r="B39" s="307">
        <v>101.51</v>
      </c>
      <c r="C39" s="178">
        <v>114.56</v>
      </c>
      <c r="D39" s="178">
        <v>156.5</v>
      </c>
      <c r="E39" s="178">
        <v>74.61</v>
      </c>
      <c r="F39" s="178">
        <v>126.13</v>
      </c>
      <c r="G39" s="178">
        <v>78.03</v>
      </c>
      <c r="H39" s="178">
        <v>69.77</v>
      </c>
      <c r="I39" s="178">
        <v>48.31</v>
      </c>
      <c r="J39" s="178">
        <v>71.900000000000006</v>
      </c>
      <c r="K39" s="178">
        <v>80.900000000000006</v>
      </c>
      <c r="L39" s="308">
        <v>83.71</v>
      </c>
      <c r="M39" s="328">
        <f>AVERAGE(C39:L39)</f>
        <v>90.442000000000007</v>
      </c>
      <c r="N39" s="192">
        <f>_xlfn.STDEV.S(C39:L39)</f>
        <v>32.156376523344612</v>
      </c>
      <c r="O39" s="193">
        <f>N39/SQRT(P39)</f>
        <v>9.6955123223024664</v>
      </c>
      <c r="P39" s="194">
        <f>COUNT(B39:L39)</f>
        <v>11</v>
      </c>
      <c r="Q39" s="197"/>
      <c r="R39" s="7"/>
    </row>
    <row r="41" spans="1:23" ht="15.6" x14ac:dyDescent="0.3">
      <c r="A41" s="172"/>
      <c r="B41" s="295" t="s">
        <v>158</v>
      </c>
      <c r="C41" s="360" t="s">
        <v>158</v>
      </c>
      <c r="D41" s="360" t="s">
        <v>158</v>
      </c>
      <c r="E41" s="360" t="s">
        <v>158</v>
      </c>
      <c r="F41" s="360" t="s">
        <v>158</v>
      </c>
      <c r="G41" s="360" t="s">
        <v>158</v>
      </c>
      <c r="H41" s="360" t="s">
        <v>158</v>
      </c>
      <c r="I41" s="173"/>
      <c r="J41" s="173"/>
      <c r="K41" s="173"/>
      <c r="L41" s="162"/>
      <c r="M41" s="185" t="s">
        <v>140</v>
      </c>
      <c r="N41" s="185" t="s">
        <v>141</v>
      </c>
      <c r="O41" s="185" t="s">
        <v>37</v>
      </c>
      <c r="P41" s="186" t="s">
        <v>139</v>
      </c>
      <c r="Q41" s="195"/>
      <c r="R41" s="4"/>
    </row>
    <row r="42" spans="1:23" x14ac:dyDescent="0.3">
      <c r="A42" s="158" t="s">
        <v>11</v>
      </c>
      <c r="B42" s="265">
        <v>20.83</v>
      </c>
      <c r="C42" s="137">
        <v>27.91</v>
      </c>
      <c r="D42" s="137">
        <v>19.510000000000002</v>
      </c>
      <c r="E42" s="137">
        <v>23.66</v>
      </c>
      <c r="F42" s="137">
        <v>16.239999999999998</v>
      </c>
      <c r="G42" s="137">
        <v>15</v>
      </c>
      <c r="H42" s="137">
        <v>19.899999999999999</v>
      </c>
      <c r="I42" s="137"/>
      <c r="J42" s="332"/>
      <c r="K42" s="332"/>
      <c r="L42" s="302"/>
      <c r="M42" s="318">
        <f>AVERAGE(C42:L42)</f>
        <v>20.37</v>
      </c>
      <c r="N42" s="188">
        <f>_xlfn.STDEV.S(C42:L42)</f>
        <v>4.7860213121130109</v>
      </c>
      <c r="O42" s="189">
        <f>N42/SQRT(P42)</f>
        <v>1.8089460230437242</v>
      </c>
      <c r="P42" s="190">
        <f>COUNT(B42:L42)</f>
        <v>7</v>
      </c>
      <c r="Q42" s="196"/>
      <c r="R42" s="7"/>
    </row>
    <row r="43" spans="1:23" x14ac:dyDescent="0.3">
      <c r="A43" s="177" t="s">
        <v>10</v>
      </c>
      <c r="B43" s="307">
        <v>66.75</v>
      </c>
      <c r="C43" s="178">
        <v>114.64</v>
      </c>
      <c r="D43" s="178">
        <v>87.14</v>
      </c>
      <c r="E43" s="178">
        <v>59.56</v>
      </c>
      <c r="F43" s="178">
        <v>55.56</v>
      </c>
      <c r="G43" s="178">
        <v>91.25</v>
      </c>
      <c r="H43" s="178">
        <v>63.78</v>
      </c>
      <c r="I43" s="178"/>
      <c r="J43" s="333"/>
      <c r="K43" s="333"/>
      <c r="L43" s="313"/>
      <c r="M43" s="328">
        <f>AVERAGE(C43:L43)</f>
        <v>78.655000000000015</v>
      </c>
      <c r="N43" s="192">
        <f>_xlfn.STDEV.S(C43:L43)</f>
        <v>22.999187594347738</v>
      </c>
      <c r="O43" s="193">
        <f>N43/SQRT(P43)</f>
        <v>8.6928758187379991</v>
      </c>
      <c r="P43" s="194">
        <f>COUNT(B43:L43)</f>
        <v>7</v>
      </c>
      <c r="Q43" s="197"/>
      <c r="R43" s="7"/>
    </row>
    <row r="44" spans="1:23" x14ac:dyDescent="0.3">
      <c r="A44" s="6"/>
    </row>
    <row r="48" spans="1:23" x14ac:dyDescent="0.3">
      <c r="A48" s="8"/>
      <c r="B48" s="2"/>
      <c r="C48" s="2"/>
      <c r="D48" s="2"/>
      <c r="E48" s="2"/>
      <c r="F48" s="2"/>
      <c r="G48" s="2"/>
      <c r="H48" s="2"/>
      <c r="I48" s="2"/>
      <c r="J48" s="2"/>
      <c r="K48" s="2"/>
      <c r="L48" s="2"/>
      <c r="M48" s="2"/>
      <c r="N48" s="2"/>
      <c r="O48" s="2"/>
      <c r="P48" s="2"/>
      <c r="Q48" s="2"/>
      <c r="R48" s="2"/>
      <c r="S48" s="2"/>
      <c r="T48" s="2"/>
      <c r="U48" s="2"/>
      <c r="V48" s="2"/>
      <c r="W48" s="2"/>
    </row>
    <row r="49" spans="1:23" x14ac:dyDescent="0.3">
      <c r="A49" s="8"/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2"/>
      <c r="O49" s="2"/>
      <c r="P49" s="2"/>
      <c r="Q49" s="2"/>
      <c r="R49" s="2"/>
      <c r="S49" s="2"/>
      <c r="T49" s="2"/>
      <c r="U49" s="2"/>
      <c r="V49" s="2"/>
      <c r="W49" s="2"/>
    </row>
  </sheetData>
  <pageMargins left="0.7" right="0.7" top="0.78740157499999996" bottom="0.78740157499999996" header="0.3" footer="0.3"/>
  <pageSetup paperSize="9" orientation="portrait" verticalDpi="0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N66"/>
  <sheetViews>
    <sheetView zoomScale="75" zoomScaleNormal="75" workbookViewId="0"/>
  </sheetViews>
  <sheetFormatPr baseColWidth="10" defaultRowHeight="14.4" x14ac:dyDescent="0.3"/>
  <cols>
    <col min="1" max="1" width="23" customWidth="1"/>
    <col min="4" max="4" width="8" customWidth="1"/>
    <col min="6" max="7" width="11.5546875" customWidth="1"/>
    <col min="10" max="10" width="4.33203125" customWidth="1"/>
    <col min="18" max="18" width="13.6640625" customWidth="1"/>
  </cols>
  <sheetData>
    <row r="1" spans="1:40" x14ac:dyDescent="0.3">
      <c r="A1" s="234" t="s">
        <v>219</v>
      </c>
      <c r="B1" s="141" t="s">
        <v>139</v>
      </c>
      <c r="C1" s="141"/>
      <c r="D1" s="140"/>
      <c r="E1" s="140"/>
      <c r="F1" s="140"/>
      <c r="G1" s="140"/>
      <c r="H1" s="140"/>
      <c r="I1" s="140"/>
      <c r="J1" s="140"/>
      <c r="K1" s="140"/>
      <c r="L1" s="140"/>
      <c r="M1" s="140"/>
      <c r="N1" s="140"/>
      <c r="O1" s="140"/>
      <c r="P1" s="140"/>
      <c r="Q1" s="140"/>
      <c r="R1" s="140"/>
      <c r="S1" s="140"/>
      <c r="T1" s="140"/>
      <c r="U1" s="140"/>
      <c r="V1" s="140"/>
      <c r="W1" s="140"/>
      <c r="X1" s="140"/>
      <c r="Y1" s="140"/>
      <c r="Z1" s="140"/>
      <c r="AA1" s="140"/>
      <c r="AB1" s="140"/>
      <c r="AC1" s="140"/>
      <c r="AD1" s="140"/>
    </row>
    <row r="2" spans="1:40" s="57" customFormat="1" x14ac:dyDescent="0.3">
      <c r="G2" s="239"/>
      <c r="Q2" s="231" t="s">
        <v>155</v>
      </c>
      <c r="R2"/>
      <c r="S2"/>
      <c r="T2"/>
      <c r="U2"/>
    </row>
    <row r="3" spans="1:40" s="57" customFormat="1" x14ac:dyDescent="0.3">
      <c r="A3" s="237"/>
      <c r="B3" s="238"/>
      <c r="C3" s="238"/>
      <c r="D3" s="238"/>
      <c r="E3" s="238"/>
      <c r="F3" s="238"/>
      <c r="G3" s="239"/>
      <c r="Q3" s="232" t="s">
        <v>169</v>
      </c>
      <c r="R3" s="2"/>
      <c r="S3"/>
      <c r="T3" s="2"/>
      <c r="U3" s="2"/>
    </row>
    <row r="4" spans="1:40" s="57" customFormat="1" ht="16.2" x14ac:dyDescent="0.3">
      <c r="A4" s="237" t="s">
        <v>168</v>
      </c>
      <c r="B4" s="238"/>
      <c r="C4" s="238"/>
      <c r="D4" s="238"/>
      <c r="E4" s="238"/>
      <c r="F4" s="238"/>
      <c r="G4" s="239"/>
      <c r="Q4" s="232" t="s">
        <v>147</v>
      </c>
      <c r="R4" s="2"/>
      <c r="S4"/>
      <c r="T4" s="2"/>
      <c r="U4" s="2"/>
    </row>
    <row r="5" spans="1:40" s="57" customFormat="1" x14ac:dyDescent="0.3">
      <c r="A5" s="237"/>
      <c r="B5" s="238"/>
      <c r="C5" s="238"/>
      <c r="D5" s="238"/>
      <c r="E5" s="238"/>
      <c r="F5" s="238"/>
      <c r="G5" s="239"/>
      <c r="Q5" s="232" t="s">
        <v>160</v>
      </c>
      <c r="R5" s="2"/>
      <c r="S5"/>
      <c r="T5" s="2"/>
      <c r="U5" s="2"/>
    </row>
    <row r="7" spans="1:40" x14ac:dyDescent="0.3">
      <c r="B7" s="38" t="s">
        <v>49</v>
      </c>
      <c r="C7" s="17"/>
      <c r="D7" s="17"/>
      <c r="E7" s="21"/>
      <c r="F7" s="22"/>
      <c r="H7" s="38" t="s">
        <v>50</v>
      </c>
      <c r="I7" s="17"/>
      <c r="J7" s="17"/>
      <c r="K7" s="21"/>
      <c r="L7" s="22"/>
      <c r="N7" s="64"/>
    </row>
    <row r="8" spans="1:40" x14ac:dyDescent="0.3">
      <c r="B8" s="172" t="s">
        <v>47</v>
      </c>
      <c r="C8" s="264"/>
      <c r="D8" s="14"/>
      <c r="E8" s="172" t="s">
        <v>13</v>
      </c>
      <c r="F8" s="268"/>
      <c r="G8" s="14"/>
      <c r="H8" s="172" t="s">
        <v>47</v>
      </c>
      <c r="I8" s="264"/>
      <c r="J8" s="14"/>
      <c r="K8" s="172" t="s">
        <v>13</v>
      </c>
      <c r="L8" s="268"/>
      <c r="P8" s="146" t="s">
        <v>106</v>
      </c>
      <c r="Q8" s="65" t="s">
        <v>104</v>
      </c>
      <c r="R8" s="78"/>
      <c r="S8" s="12" t="s">
        <v>124</v>
      </c>
      <c r="Y8" s="146" t="s">
        <v>106</v>
      </c>
      <c r="Z8" s="65" t="s">
        <v>104</v>
      </c>
      <c r="AA8" s="78"/>
      <c r="AB8" s="12" t="s">
        <v>124</v>
      </c>
      <c r="AK8" s="23" t="s">
        <v>106</v>
      </c>
      <c r="AL8" s="65" t="s">
        <v>104</v>
      </c>
      <c r="AM8" s="78"/>
      <c r="AN8" s="12" t="s">
        <v>124</v>
      </c>
    </row>
    <row r="9" spans="1:40" ht="16.2" thickBot="1" x14ac:dyDescent="0.35">
      <c r="B9" s="269" t="s">
        <v>1</v>
      </c>
      <c r="C9" s="283" t="s">
        <v>158</v>
      </c>
      <c r="D9" s="4"/>
      <c r="E9" s="269" t="s">
        <v>1</v>
      </c>
      <c r="F9" s="283" t="s">
        <v>158</v>
      </c>
      <c r="G9" s="3"/>
      <c r="H9" s="269" t="s">
        <v>1</v>
      </c>
      <c r="I9" s="283" t="s">
        <v>158</v>
      </c>
      <c r="J9" s="4"/>
      <c r="K9" s="269" t="s">
        <v>1</v>
      </c>
      <c r="L9" s="283" t="s">
        <v>158</v>
      </c>
      <c r="P9" s="147">
        <v>1</v>
      </c>
      <c r="Q9" s="120" t="s">
        <v>107</v>
      </c>
      <c r="R9" s="73"/>
      <c r="S9" s="12" t="s">
        <v>129</v>
      </c>
      <c r="Y9" s="147">
        <v>1</v>
      </c>
      <c r="Z9" s="120" t="s">
        <v>107</v>
      </c>
      <c r="AB9" s="12" t="s">
        <v>130</v>
      </c>
      <c r="AK9" s="72">
        <v>1</v>
      </c>
      <c r="AL9" s="120" t="s">
        <v>107</v>
      </c>
      <c r="AM9" s="73"/>
      <c r="AN9" s="12" t="s">
        <v>131</v>
      </c>
    </row>
    <row r="10" spans="1:40" x14ac:dyDescent="0.3">
      <c r="A10" s="2"/>
      <c r="B10" s="163">
        <v>0.89500000000000002</v>
      </c>
      <c r="C10" s="156">
        <v>1.1459999999999999</v>
      </c>
      <c r="D10" s="10"/>
      <c r="E10" s="163">
        <v>0.42199999999999999</v>
      </c>
      <c r="F10" s="156">
        <v>0.66700000000000004</v>
      </c>
      <c r="G10" s="2"/>
      <c r="H10" s="265">
        <v>0.81</v>
      </c>
      <c r="I10" s="218">
        <v>0.96</v>
      </c>
      <c r="K10" s="265">
        <v>1.46</v>
      </c>
      <c r="L10" s="218">
        <v>0.83</v>
      </c>
      <c r="P10" s="147">
        <v>2</v>
      </c>
      <c r="Q10" s="76" t="s">
        <v>112</v>
      </c>
      <c r="R10" s="66" t="s">
        <v>24</v>
      </c>
      <c r="Y10" s="147">
        <v>2</v>
      </c>
      <c r="Z10" s="120" t="s">
        <v>107</v>
      </c>
      <c r="AA10" s="73"/>
      <c r="AB10" s="66"/>
      <c r="AK10" s="72">
        <v>2</v>
      </c>
      <c r="AL10" s="114" t="s">
        <v>112</v>
      </c>
      <c r="AM10" s="115" t="s">
        <v>24</v>
      </c>
      <c r="AN10" s="66"/>
    </row>
    <row r="11" spans="1:40" ht="15" thickBot="1" x14ac:dyDescent="0.35">
      <c r="A11" s="2"/>
      <c r="B11" s="163">
        <v>1.036</v>
      </c>
      <c r="C11" s="156">
        <v>0.69399999999999995</v>
      </c>
      <c r="D11" s="10"/>
      <c r="E11" s="163">
        <v>0.64300000000000002</v>
      </c>
      <c r="F11" s="156">
        <v>1.0109999999999999</v>
      </c>
      <c r="G11" s="2"/>
      <c r="H11" s="265">
        <v>1.0900000000000001</v>
      </c>
      <c r="I11" s="218">
        <v>0.81</v>
      </c>
      <c r="K11" s="265">
        <v>2.4500000000000002</v>
      </c>
      <c r="L11" s="218">
        <v>2.2200000000000002</v>
      </c>
      <c r="P11" s="147">
        <v>3</v>
      </c>
      <c r="Q11" s="75" t="s">
        <v>111</v>
      </c>
      <c r="R11" s="66" t="s">
        <v>24</v>
      </c>
      <c r="Y11" s="147">
        <v>3</v>
      </c>
      <c r="Z11" s="76" t="s">
        <v>112</v>
      </c>
      <c r="AA11" s="66" t="s">
        <v>24</v>
      </c>
      <c r="AB11" s="66"/>
      <c r="AK11" s="72">
        <v>3</v>
      </c>
      <c r="AL11" s="117" t="s">
        <v>111</v>
      </c>
      <c r="AM11" s="112" t="s">
        <v>24</v>
      </c>
      <c r="AN11" s="66"/>
    </row>
    <row r="12" spans="1:40" ht="15" thickBot="1" x14ac:dyDescent="0.35">
      <c r="A12" s="2"/>
      <c r="B12" s="163">
        <v>0.62970000000000004</v>
      </c>
      <c r="C12" s="156">
        <v>0.56200000000000006</v>
      </c>
      <c r="D12" s="10"/>
      <c r="E12" s="163">
        <v>0.70399999999999996</v>
      </c>
      <c r="F12" s="156">
        <v>1.3360000000000001</v>
      </c>
      <c r="G12" s="2"/>
      <c r="H12" s="265">
        <v>1.02</v>
      </c>
      <c r="I12" s="218">
        <v>0.98</v>
      </c>
      <c r="K12" s="265">
        <v>1.4</v>
      </c>
      <c r="L12" s="218">
        <v>1.93</v>
      </c>
      <c r="P12" s="147">
        <v>4</v>
      </c>
      <c r="Q12" s="114" t="s">
        <v>112</v>
      </c>
      <c r="R12" s="115" t="s">
        <v>24</v>
      </c>
      <c r="Y12" s="147">
        <v>4</v>
      </c>
      <c r="Z12" s="75" t="s">
        <v>111</v>
      </c>
      <c r="AA12" s="66" t="s">
        <v>24</v>
      </c>
      <c r="AB12" s="66"/>
      <c r="AK12" s="72">
        <v>4</v>
      </c>
      <c r="AL12" s="116" t="s">
        <v>112</v>
      </c>
      <c r="AM12" s="112" t="s">
        <v>24</v>
      </c>
      <c r="AN12" s="66"/>
    </row>
    <row r="13" spans="1:40" x14ac:dyDescent="0.3">
      <c r="B13" s="163">
        <v>0.48799999999999999</v>
      </c>
      <c r="C13" s="156">
        <v>0.38400000000000001</v>
      </c>
      <c r="D13" s="10"/>
      <c r="E13" s="163">
        <v>1.222</v>
      </c>
      <c r="F13" s="156">
        <v>1.1319999999999999</v>
      </c>
      <c r="G13" s="7"/>
      <c r="H13" s="265">
        <v>0.81</v>
      </c>
      <c r="I13" s="218">
        <v>0.85</v>
      </c>
      <c r="K13" s="265">
        <v>0.9</v>
      </c>
      <c r="L13" s="218">
        <v>2.1</v>
      </c>
      <c r="P13" s="147">
        <v>5</v>
      </c>
      <c r="Q13" s="117" t="s">
        <v>111</v>
      </c>
      <c r="R13" s="112" t="s">
        <v>24</v>
      </c>
      <c r="Y13" s="147">
        <v>5</v>
      </c>
      <c r="Z13" s="114" t="s">
        <v>112</v>
      </c>
      <c r="AA13" s="115" t="s">
        <v>24</v>
      </c>
      <c r="AB13" s="66"/>
      <c r="AK13" s="72">
        <v>5</v>
      </c>
      <c r="AL13" s="117" t="s">
        <v>111</v>
      </c>
      <c r="AM13" s="112" t="s">
        <v>24</v>
      </c>
      <c r="AN13" s="66"/>
    </row>
    <row r="14" spans="1:40" x14ac:dyDescent="0.3">
      <c r="B14" s="163">
        <v>1.5629999999999999</v>
      </c>
      <c r="C14" s="156">
        <v>1.571</v>
      </c>
      <c r="D14" s="10"/>
      <c r="E14" s="163">
        <v>1.135</v>
      </c>
      <c r="F14" s="156">
        <v>1.218</v>
      </c>
      <c r="G14" s="7"/>
      <c r="H14" s="265">
        <v>1.47</v>
      </c>
      <c r="I14" s="218">
        <v>1.39</v>
      </c>
      <c r="K14" s="265">
        <v>1.74</v>
      </c>
      <c r="L14" s="218">
        <v>1.99</v>
      </c>
      <c r="P14" s="147">
        <v>6</v>
      </c>
      <c r="Q14" s="116" t="s">
        <v>112</v>
      </c>
      <c r="R14" s="112" t="s">
        <v>24</v>
      </c>
      <c r="Y14" s="147">
        <v>6</v>
      </c>
      <c r="Z14" s="117" t="s">
        <v>111</v>
      </c>
      <c r="AA14" s="112" t="s">
        <v>24</v>
      </c>
      <c r="AB14" s="66"/>
      <c r="AK14" s="72">
        <v>6</v>
      </c>
      <c r="AL14" s="116" t="s">
        <v>112</v>
      </c>
      <c r="AM14" s="112" t="s">
        <v>24</v>
      </c>
      <c r="AN14" s="66"/>
    </row>
    <row r="15" spans="1:40" ht="15" thickBot="1" x14ac:dyDescent="0.35">
      <c r="B15" s="163">
        <v>1.1950000000000001</v>
      </c>
      <c r="C15" s="156">
        <v>1.4370000000000001</v>
      </c>
      <c r="D15" s="10"/>
      <c r="E15" s="163">
        <v>1.278</v>
      </c>
      <c r="F15" s="156">
        <v>1.2909999999999999</v>
      </c>
      <c r="G15" s="4"/>
      <c r="H15" s="265">
        <v>0.89</v>
      </c>
      <c r="I15" s="218">
        <v>1.0900000000000001</v>
      </c>
      <c r="K15" s="265">
        <v>1.86</v>
      </c>
      <c r="L15" s="218">
        <v>2.16</v>
      </c>
      <c r="P15" s="147">
        <v>7</v>
      </c>
      <c r="Q15" s="117" t="s">
        <v>111</v>
      </c>
      <c r="R15" s="112" t="s">
        <v>24</v>
      </c>
      <c r="Y15" s="147">
        <v>7</v>
      </c>
      <c r="Z15" s="116" t="s">
        <v>112</v>
      </c>
      <c r="AA15" s="112" t="s">
        <v>24</v>
      </c>
      <c r="AB15" s="66"/>
      <c r="AK15" s="72">
        <v>7</v>
      </c>
      <c r="AL15" s="118" t="s">
        <v>111</v>
      </c>
      <c r="AM15" s="119" t="s">
        <v>24</v>
      </c>
      <c r="AN15" s="66"/>
    </row>
    <row r="16" spans="1:40" x14ac:dyDescent="0.3">
      <c r="A16" s="2"/>
      <c r="B16" s="163">
        <v>1.1930000000000001</v>
      </c>
      <c r="C16" s="156">
        <v>1.135</v>
      </c>
      <c r="D16" s="10"/>
      <c r="E16" s="168"/>
      <c r="F16" s="156">
        <v>1.0620000000000001</v>
      </c>
      <c r="G16" s="2"/>
      <c r="H16" s="265">
        <v>0.9</v>
      </c>
      <c r="I16" s="218">
        <v>0.87</v>
      </c>
      <c r="K16" s="207"/>
      <c r="L16" s="218">
        <v>1.77</v>
      </c>
      <c r="P16" s="147">
        <v>8</v>
      </c>
      <c r="Q16" s="116" t="s">
        <v>112</v>
      </c>
      <c r="R16" s="112" t="s">
        <v>24</v>
      </c>
      <c r="Y16" s="147">
        <v>8</v>
      </c>
      <c r="Z16" s="117" t="s">
        <v>111</v>
      </c>
      <c r="AA16" s="112" t="s">
        <v>24</v>
      </c>
      <c r="AB16" s="66"/>
      <c r="AK16" s="72">
        <v>8</v>
      </c>
      <c r="AL16" s="120" t="s">
        <v>107</v>
      </c>
      <c r="AN16" s="66"/>
    </row>
    <row r="17" spans="1:40" ht="15" thickBot="1" x14ac:dyDescent="0.35">
      <c r="A17" s="182" t="s">
        <v>140</v>
      </c>
      <c r="B17" s="201">
        <v>1</v>
      </c>
      <c r="C17" s="202">
        <v>0.9899</v>
      </c>
      <c r="D17" s="203"/>
      <c r="E17" s="201">
        <v>0.90069999999999995</v>
      </c>
      <c r="F17" s="202">
        <v>1.1020000000000001</v>
      </c>
      <c r="G17" s="2"/>
      <c r="H17" s="201">
        <v>0.99860000000000004</v>
      </c>
      <c r="I17" s="202">
        <v>0.9929</v>
      </c>
      <c r="J17" s="203"/>
      <c r="K17" s="201">
        <v>1.635</v>
      </c>
      <c r="L17" s="202">
        <v>1.857</v>
      </c>
      <c r="P17" s="147">
        <v>9</v>
      </c>
      <c r="Q17" s="118" t="s">
        <v>111</v>
      </c>
      <c r="R17" s="119" t="s">
        <v>24</v>
      </c>
      <c r="Y17" s="147">
        <v>9</v>
      </c>
      <c r="Z17" s="116" t="s">
        <v>112</v>
      </c>
      <c r="AA17" s="112" t="s">
        <v>24</v>
      </c>
      <c r="AB17" s="66"/>
      <c r="AK17" s="72">
        <v>9</v>
      </c>
      <c r="AL17" s="76" t="s">
        <v>112</v>
      </c>
      <c r="AM17" s="66" t="s">
        <v>127</v>
      </c>
      <c r="AN17" s="66"/>
    </row>
    <row r="18" spans="1:40" ht="15" thickBot="1" x14ac:dyDescent="0.35">
      <c r="A18" s="183" t="s">
        <v>141</v>
      </c>
      <c r="B18" s="180">
        <v>0.36599999999999999</v>
      </c>
      <c r="C18" s="200">
        <v>0.4511</v>
      </c>
      <c r="D18" s="199"/>
      <c r="E18" s="180">
        <v>0.35630000000000001</v>
      </c>
      <c r="F18" s="200">
        <v>0.22509999999999999</v>
      </c>
      <c r="G18" s="2"/>
      <c r="H18" s="180">
        <v>0.23230000000000001</v>
      </c>
      <c r="I18" s="200">
        <v>0.19889999999999999</v>
      </c>
      <c r="J18" s="199"/>
      <c r="K18" s="180">
        <v>0.52</v>
      </c>
      <c r="L18" s="200">
        <v>0.47749999999999998</v>
      </c>
      <c r="P18" s="147">
        <v>10</v>
      </c>
      <c r="Q18" s="120" t="s">
        <v>107</v>
      </c>
      <c r="Y18" s="147">
        <v>10</v>
      </c>
      <c r="Z18" s="118" t="s">
        <v>111</v>
      </c>
      <c r="AA18" s="119" t="s">
        <v>24</v>
      </c>
      <c r="AK18" s="72">
        <v>10</v>
      </c>
      <c r="AL18" s="75" t="s">
        <v>111</v>
      </c>
      <c r="AM18" s="66" t="s">
        <v>127</v>
      </c>
    </row>
    <row r="19" spans="1:40" ht="15" thickBot="1" x14ac:dyDescent="0.35">
      <c r="A19" s="183" t="s">
        <v>37</v>
      </c>
      <c r="B19" s="180">
        <v>0.13830000000000001</v>
      </c>
      <c r="C19" s="200">
        <v>0.17050000000000001</v>
      </c>
      <c r="D19" s="199"/>
      <c r="E19" s="180">
        <v>0.14549999999999999</v>
      </c>
      <c r="F19" s="200">
        <v>8.5070000000000007E-2</v>
      </c>
      <c r="H19" s="180">
        <v>8.7790000000000007E-2</v>
      </c>
      <c r="I19" s="200">
        <v>7.5170000000000001E-2</v>
      </c>
      <c r="J19" s="199"/>
      <c r="K19" s="180">
        <v>0.21229999999999999</v>
      </c>
      <c r="L19" s="200">
        <v>0.18049999999999999</v>
      </c>
      <c r="P19" s="147">
        <v>11</v>
      </c>
      <c r="Q19" s="114" t="s">
        <v>112</v>
      </c>
      <c r="R19" s="115" t="s">
        <v>127</v>
      </c>
      <c r="Y19" s="147">
        <v>11</v>
      </c>
      <c r="Z19" s="120" t="s">
        <v>107</v>
      </c>
      <c r="AB19" s="66"/>
      <c r="AK19" s="72">
        <v>11</v>
      </c>
      <c r="AL19" s="114" t="s">
        <v>112</v>
      </c>
      <c r="AM19" s="115" t="s">
        <v>127</v>
      </c>
      <c r="AN19" s="66"/>
    </row>
    <row r="20" spans="1:40" x14ac:dyDescent="0.3">
      <c r="A20" s="184" t="s">
        <v>139</v>
      </c>
      <c r="B20" s="212">
        <v>7</v>
      </c>
      <c r="C20" s="214">
        <v>7</v>
      </c>
      <c r="D20" s="206"/>
      <c r="E20" s="212">
        <v>6</v>
      </c>
      <c r="F20" s="214">
        <v>7</v>
      </c>
      <c r="H20" s="212">
        <v>7</v>
      </c>
      <c r="I20" s="214">
        <v>7</v>
      </c>
      <c r="J20" s="206"/>
      <c r="K20" s="212">
        <v>6</v>
      </c>
      <c r="L20" s="214">
        <v>7</v>
      </c>
      <c r="P20" s="147">
        <v>12</v>
      </c>
      <c r="Q20" s="117" t="s">
        <v>111</v>
      </c>
      <c r="R20" s="112" t="s">
        <v>127</v>
      </c>
      <c r="Y20" s="147">
        <v>12</v>
      </c>
      <c r="Z20" s="114" t="s">
        <v>112</v>
      </c>
      <c r="AA20" s="115" t="s">
        <v>127</v>
      </c>
      <c r="AB20" s="12" t="s">
        <v>118</v>
      </c>
      <c r="AK20" s="72">
        <v>12</v>
      </c>
      <c r="AL20" s="117" t="s">
        <v>111</v>
      </c>
      <c r="AM20" s="112" t="s">
        <v>127</v>
      </c>
      <c r="AN20" s="12" t="s">
        <v>118</v>
      </c>
    </row>
    <row r="21" spans="1:40" x14ac:dyDescent="0.3">
      <c r="P21" s="147">
        <v>13</v>
      </c>
      <c r="Q21" s="116" t="s">
        <v>112</v>
      </c>
      <c r="R21" s="112" t="s">
        <v>127</v>
      </c>
      <c r="Y21" s="147">
        <v>13</v>
      </c>
      <c r="Z21" s="117" t="s">
        <v>111</v>
      </c>
      <c r="AA21" s="112" t="s">
        <v>127</v>
      </c>
      <c r="AB21" s="66"/>
      <c r="AK21" s="72">
        <v>13</v>
      </c>
      <c r="AL21" s="116" t="s">
        <v>112</v>
      </c>
      <c r="AM21" s="112" t="s">
        <v>127</v>
      </c>
      <c r="AN21" s="66"/>
    </row>
    <row r="22" spans="1:40" x14ac:dyDescent="0.3">
      <c r="P22" s="147">
        <v>14</v>
      </c>
      <c r="Q22" s="117" t="s">
        <v>111</v>
      </c>
      <c r="R22" s="112" t="s">
        <v>127</v>
      </c>
      <c r="S22" s="12" t="s">
        <v>118</v>
      </c>
      <c r="Y22" s="147">
        <v>14</v>
      </c>
      <c r="Z22" s="116" t="s">
        <v>112</v>
      </c>
      <c r="AA22" s="112" t="s">
        <v>127</v>
      </c>
      <c r="AB22" s="66"/>
      <c r="AK22" s="72">
        <v>14</v>
      </c>
      <c r="AL22" s="117" t="s">
        <v>111</v>
      </c>
      <c r="AM22" s="112" t="s">
        <v>127</v>
      </c>
      <c r="AN22" s="66"/>
    </row>
    <row r="23" spans="1:40" x14ac:dyDescent="0.3">
      <c r="P23" s="147">
        <v>15</v>
      </c>
      <c r="Q23" s="116" t="s">
        <v>112</v>
      </c>
      <c r="R23" s="112" t="s">
        <v>127</v>
      </c>
      <c r="Y23" s="147">
        <v>15</v>
      </c>
      <c r="Z23" s="117" t="s">
        <v>111</v>
      </c>
      <c r="AA23" s="112" t="s">
        <v>127</v>
      </c>
      <c r="AB23" s="66"/>
      <c r="AK23" s="72">
        <v>15</v>
      </c>
      <c r="AL23" s="116" t="s">
        <v>112</v>
      </c>
      <c r="AM23" s="112" t="s">
        <v>127</v>
      </c>
      <c r="AN23" s="66"/>
    </row>
    <row r="24" spans="1:40" ht="15" thickBot="1" x14ac:dyDescent="0.35">
      <c r="B24" s="38" t="s">
        <v>51</v>
      </c>
      <c r="C24" s="17"/>
      <c r="D24" s="17"/>
      <c r="E24" s="21"/>
      <c r="F24" s="22"/>
      <c r="H24" s="38" t="s">
        <v>52</v>
      </c>
      <c r="I24" s="17"/>
      <c r="J24" s="17"/>
      <c r="K24" s="21"/>
      <c r="L24" s="22"/>
      <c r="P24" s="147">
        <v>16</v>
      </c>
      <c r="Q24" s="118" t="s">
        <v>111</v>
      </c>
      <c r="R24" s="119" t="s">
        <v>127</v>
      </c>
      <c r="Y24" s="147">
        <v>16</v>
      </c>
      <c r="Z24" s="116" t="s">
        <v>112</v>
      </c>
      <c r="AA24" s="112" t="s">
        <v>127</v>
      </c>
      <c r="AB24" s="66"/>
      <c r="AK24" s="72">
        <v>16</v>
      </c>
      <c r="AL24" s="118" t="s">
        <v>111</v>
      </c>
      <c r="AM24" s="119" t="s">
        <v>127</v>
      </c>
      <c r="AN24" s="66"/>
    </row>
    <row r="25" spans="1:40" ht="15" thickBot="1" x14ac:dyDescent="0.35">
      <c r="B25" s="172" t="s">
        <v>47</v>
      </c>
      <c r="C25" s="264"/>
      <c r="D25" s="14"/>
      <c r="E25" s="172" t="s">
        <v>13</v>
      </c>
      <c r="F25" s="268"/>
      <c r="G25" s="14"/>
      <c r="H25" s="172" t="s">
        <v>47</v>
      </c>
      <c r="I25" s="264"/>
      <c r="J25" s="14"/>
      <c r="K25" s="172" t="s">
        <v>13</v>
      </c>
      <c r="L25" s="268"/>
      <c r="P25" s="147">
        <v>17</v>
      </c>
      <c r="Q25" s="120" t="s">
        <v>107</v>
      </c>
      <c r="Y25" s="147">
        <v>17</v>
      </c>
      <c r="Z25" s="118" t="s">
        <v>111</v>
      </c>
      <c r="AA25" s="119" t="s">
        <v>127</v>
      </c>
      <c r="AK25" s="72">
        <v>17</v>
      </c>
      <c r="AL25" s="120" t="s">
        <v>107</v>
      </c>
    </row>
    <row r="26" spans="1:40" ht="16.2" thickBot="1" x14ac:dyDescent="0.35">
      <c r="B26" s="269" t="s">
        <v>1</v>
      </c>
      <c r="C26" s="283" t="s">
        <v>158</v>
      </c>
      <c r="D26" s="4"/>
      <c r="E26" s="269" t="s">
        <v>1</v>
      </c>
      <c r="F26" s="283" t="s">
        <v>158</v>
      </c>
      <c r="G26" s="3"/>
      <c r="H26" s="269" t="s">
        <v>1</v>
      </c>
      <c r="I26" s="283" t="s">
        <v>158</v>
      </c>
      <c r="J26" s="4"/>
      <c r="K26" s="269" t="s">
        <v>1</v>
      </c>
      <c r="L26" s="283" t="s">
        <v>158</v>
      </c>
      <c r="Q26" s="76"/>
      <c r="R26" s="66"/>
      <c r="Y26" s="147">
        <v>18</v>
      </c>
      <c r="Z26" s="120" t="s">
        <v>107</v>
      </c>
    </row>
    <row r="27" spans="1:40" ht="15" thickBot="1" x14ac:dyDescent="0.35">
      <c r="B27" s="265">
        <v>0.82</v>
      </c>
      <c r="C27" s="218">
        <v>0.85</v>
      </c>
      <c r="E27" s="265">
        <v>0.74</v>
      </c>
      <c r="F27" s="218">
        <v>0.81</v>
      </c>
      <c r="H27" s="287">
        <v>0.86</v>
      </c>
      <c r="I27" s="288">
        <v>0.99</v>
      </c>
      <c r="K27" s="287">
        <v>1.22</v>
      </c>
      <c r="L27" s="288">
        <v>0.79</v>
      </c>
      <c r="Q27" s="75"/>
      <c r="R27" s="66"/>
      <c r="AL27" s="154" t="s">
        <v>138</v>
      </c>
    </row>
    <row r="28" spans="1:40" ht="15" thickBot="1" x14ac:dyDescent="0.35">
      <c r="B28" s="265">
        <v>1.05</v>
      </c>
      <c r="C28" s="218">
        <v>0.92</v>
      </c>
      <c r="E28" s="265">
        <v>0.96</v>
      </c>
      <c r="F28" s="218">
        <v>0.71</v>
      </c>
      <c r="H28" s="287">
        <v>1.21</v>
      </c>
      <c r="I28" s="288">
        <v>1.04</v>
      </c>
      <c r="K28" s="287">
        <v>1.04</v>
      </c>
      <c r="L28" s="288">
        <v>1.06</v>
      </c>
      <c r="Q28" s="154" t="s">
        <v>138</v>
      </c>
      <c r="AL28" s="153" t="s">
        <v>137</v>
      </c>
    </row>
    <row r="29" spans="1:40" ht="15" thickBot="1" x14ac:dyDescent="0.35">
      <c r="B29" s="265">
        <v>1</v>
      </c>
      <c r="C29" s="218">
        <v>0.93</v>
      </c>
      <c r="E29" s="265">
        <v>0.79</v>
      </c>
      <c r="F29" s="218">
        <v>0.76</v>
      </c>
      <c r="H29" s="287">
        <v>1.02</v>
      </c>
      <c r="I29" s="288">
        <v>0.55000000000000004</v>
      </c>
      <c r="K29" s="287">
        <v>1.01</v>
      </c>
      <c r="L29" s="288">
        <v>0.49</v>
      </c>
      <c r="Q29" s="153" t="s">
        <v>137</v>
      </c>
      <c r="Z29" s="154" t="s">
        <v>138</v>
      </c>
    </row>
    <row r="30" spans="1:40" ht="15" thickBot="1" x14ac:dyDescent="0.35">
      <c r="B30" s="265">
        <v>0.83</v>
      </c>
      <c r="C30" s="218">
        <v>0.65</v>
      </c>
      <c r="E30" s="265">
        <v>0.3</v>
      </c>
      <c r="F30" s="218">
        <v>1.07</v>
      </c>
      <c r="H30" s="287">
        <v>0.38</v>
      </c>
      <c r="I30" s="288">
        <v>0.26</v>
      </c>
      <c r="K30" s="287">
        <v>0.51</v>
      </c>
      <c r="L30" s="288">
        <v>0.92</v>
      </c>
      <c r="Z30" s="153" t="s">
        <v>137</v>
      </c>
    </row>
    <row r="31" spans="1:40" x14ac:dyDescent="0.3">
      <c r="B31" s="265">
        <v>1.19</v>
      </c>
      <c r="C31" s="218">
        <v>1.19</v>
      </c>
      <c r="E31" s="265">
        <v>0.83</v>
      </c>
      <c r="F31" s="218">
        <v>0.63</v>
      </c>
      <c r="G31" s="5"/>
      <c r="H31" s="287">
        <v>1.36</v>
      </c>
      <c r="I31" s="288">
        <v>1.08</v>
      </c>
      <c r="K31" s="287">
        <v>0.91</v>
      </c>
      <c r="L31" s="288">
        <v>1.08</v>
      </c>
    </row>
    <row r="32" spans="1:40" x14ac:dyDescent="0.3">
      <c r="B32" s="265">
        <v>1.04</v>
      </c>
      <c r="C32" s="218">
        <v>1.04</v>
      </c>
      <c r="E32" s="265">
        <v>0.86</v>
      </c>
      <c r="F32" s="218">
        <v>0.68</v>
      </c>
      <c r="G32" s="5"/>
      <c r="H32" s="287">
        <v>1.0900000000000001</v>
      </c>
      <c r="I32" s="288">
        <v>0.88</v>
      </c>
      <c r="K32" s="287">
        <v>0.92</v>
      </c>
      <c r="L32" s="288">
        <v>1.1000000000000001</v>
      </c>
    </row>
    <row r="33" spans="1:19" x14ac:dyDescent="0.3">
      <c r="B33" s="265">
        <v>1.07</v>
      </c>
      <c r="C33" s="218">
        <v>1</v>
      </c>
      <c r="E33" s="207"/>
      <c r="F33" s="218">
        <v>0.5</v>
      </c>
      <c r="G33" s="5"/>
      <c r="H33" s="287">
        <v>1.07</v>
      </c>
      <c r="I33" s="288">
        <v>0.8</v>
      </c>
      <c r="K33" s="207"/>
      <c r="L33" s="288">
        <v>0.69</v>
      </c>
      <c r="N33" s="3"/>
      <c r="O33" s="3"/>
      <c r="Q33" s="3"/>
      <c r="R33" s="3"/>
    </row>
    <row r="34" spans="1:19" x14ac:dyDescent="0.3">
      <c r="A34" s="182" t="s">
        <v>140</v>
      </c>
      <c r="B34" s="201">
        <v>1</v>
      </c>
      <c r="C34" s="202">
        <v>0.94</v>
      </c>
      <c r="D34" s="203"/>
      <c r="E34" s="201">
        <v>0.74670000000000003</v>
      </c>
      <c r="F34" s="202">
        <v>0.73709999999999998</v>
      </c>
      <c r="H34" s="201">
        <v>0.99860000000000004</v>
      </c>
      <c r="I34" s="202">
        <v>0.8</v>
      </c>
      <c r="J34" s="203"/>
      <c r="K34" s="201">
        <v>0.93500000000000005</v>
      </c>
      <c r="L34" s="202">
        <v>0.87570000000000003</v>
      </c>
      <c r="N34" s="3"/>
      <c r="O34" s="3"/>
      <c r="Q34" s="3"/>
      <c r="R34" s="3"/>
    </row>
    <row r="35" spans="1:19" x14ac:dyDescent="0.3">
      <c r="A35" s="183" t="s">
        <v>141</v>
      </c>
      <c r="B35" s="180">
        <v>0.13320000000000001</v>
      </c>
      <c r="C35" s="200">
        <v>0.16769999999999999</v>
      </c>
      <c r="D35" s="199"/>
      <c r="E35" s="180">
        <v>0.23100000000000001</v>
      </c>
      <c r="F35" s="200">
        <v>0.1772</v>
      </c>
      <c r="H35" s="180">
        <v>0.31390000000000001</v>
      </c>
      <c r="I35" s="200">
        <v>0.2979</v>
      </c>
      <c r="J35" s="199"/>
      <c r="K35" s="180">
        <v>0.2364</v>
      </c>
      <c r="L35" s="200">
        <v>0.23039999999999999</v>
      </c>
    </row>
    <row r="36" spans="1:19" x14ac:dyDescent="0.3">
      <c r="A36" s="183" t="s">
        <v>37</v>
      </c>
      <c r="B36" s="180">
        <v>5.033E-2</v>
      </c>
      <c r="C36" s="200">
        <v>6.3399999999999998E-2</v>
      </c>
      <c r="D36" s="199"/>
      <c r="E36" s="180">
        <v>9.4289999999999999E-2</v>
      </c>
      <c r="F36" s="200">
        <v>6.6970000000000002E-2</v>
      </c>
      <c r="H36" s="180">
        <v>0.1186</v>
      </c>
      <c r="I36" s="200">
        <v>0.11260000000000001</v>
      </c>
      <c r="J36" s="199"/>
      <c r="K36" s="180">
        <v>9.6500000000000002E-2</v>
      </c>
      <c r="L36" s="200">
        <v>8.7090000000000001E-2</v>
      </c>
      <c r="N36" s="2"/>
      <c r="O36" s="2"/>
      <c r="Q36" s="2"/>
      <c r="R36" s="2"/>
    </row>
    <row r="37" spans="1:19" x14ac:dyDescent="0.3">
      <c r="A37" s="184" t="s">
        <v>139</v>
      </c>
      <c r="B37" s="212">
        <v>7</v>
      </c>
      <c r="C37" s="214">
        <v>7</v>
      </c>
      <c r="D37" s="206"/>
      <c r="E37" s="212">
        <v>6</v>
      </c>
      <c r="F37" s="214">
        <v>7</v>
      </c>
      <c r="H37" s="212">
        <v>7</v>
      </c>
      <c r="I37" s="214">
        <v>7</v>
      </c>
      <c r="J37" s="206"/>
      <c r="K37" s="212">
        <v>6</v>
      </c>
      <c r="L37" s="214">
        <v>7</v>
      </c>
      <c r="N37" s="2"/>
      <c r="O37" s="2"/>
      <c r="Q37" s="2"/>
      <c r="R37" s="2"/>
    </row>
    <row r="38" spans="1:19" x14ac:dyDescent="0.3">
      <c r="N38" s="2"/>
      <c r="O38" s="2"/>
      <c r="Q38" s="2"/>
      <c r="R38" s="2"/>
    </row>
    <row r="39" spans="1:19" x14ac:dyDescent="0.3">
      <c r="N39" s="2"/>
      <c r="O39" s="2"/>
      <c r="Q39" s="2"/>
      <c r="R39" s="2"/>
    </row>
    <row r="40" spans="1:19" x14ac:dyDescent="0.3">
      <c r="G40" s="2"/>
      <c r="N40" s="2"/>
      <c r="O40" s="2"/>
      <c r="Q40" s="2"/>
      <c r="R40" s="2"/>
    </row>
    <row r="41" spans="1:19" x14ac:dyDescent="0.3">
      <c r="B41" s="38" t="s">
        <v>53</v>
      </c>
      <c r="C41" s="17"/>
      <c r="D41" s="17"/>
      <c r="E41" s="17"/>
      <c r="F41" s="18"/>
      <c r="G41" s="2"/>
      <c r="H41" s="38" t="s">
        <v>54</v>
      </c>
      <c r="I41" s="17"/>
      <c r="J41" s="17"/>
      <c r="K41" s="17"/>
      <c r="L41" s="18"/>
      <c r="O41" s="3"/>
      <c r="P41" s="3"/>
      <c r="R41" s="3"/>
      <c r="S41" s="3"/>
    </row>
    <row r="42" spans="1:19" x14ac:dyDescent="0.3">
      <c r="B42" s="172" t="s">
        <v>47</v>
      </c>
      <c r="C42" s="264"/>
      <c r="D42" s="14"/>
      <c r="E42" s="172" t="s">
        <v>13</v>
      </c>
      <c r="F42" s="268"/>
      <c r="G42" s="2"/>
      <c r="H42" s="172" t="s">
        <v>47</v>
      </c>
      <c r="I42" s="264"/>
      <c r="J42" s="14"/>
      <c r="K42" s="172" t="s">
        <v>13</v>
      </c>
      <c r="L42" s="268"/>
    </row>
    <row r="43" spans="1:19" ht="15.6" x14ac:dyDescent="0.3">
      <c r="B43" s="269" t="s">
        <v>1</v>
      </c>
      <c r="C43" s="283" t="s">
        <v>158</v>
      </c>
      <c r="D43" s="4"/>
      <c r="E43" s="269" t="s">
        <v>1</v>
      </c>
      <c r="F43" s="283" t="s">
        <v>158</v>
      </c>
      <c r="H43" s="269" t="s">
        <v>1</v>
      </c>
      <c r="I43" s="283" t="s">
        <v>158</v>
      </c>
      <c r="J43" s="4"/>
      <c r="K43" s="269" t="s">
        <v>1</v>
      </c>
      <c r="L43" s="283" t="s">
        <v>158</v>
      </c>
      <c r="O43" s="2"/>
      <c r="P43" s="2"/>
      <c r="R43" s="2"/>
      <c r="S43" s="2"/>
    </row>
    <row r="44" spans="1:19" x14ac:dyDescent="0.3">
      <c r="B44" s="287">
        <v>0.88</v>
      </c>
      <c r="C44" s="288">
        <v>0.96</v>
      </c>
      <c r="E44" s="287">
        <v>0.57999999999999996</v>
      </c>
      <c r="F44" s="288">
        <v>0.87</v>
      </c>
      <c r="H44" s="287">
        <v>0.74</v>
      </c>
      <c r="I44" s="288">
        <v>1.03</v>
      </c>
      <c r="K44" s="287">
        <v>1.61</v>
      </c>
      <c r="L44" s="288">
        <v>1.25</v>
      </c>
      <c r="O44" s="2"/>
      <c r="P44" s="2"/>
      <c r="R44" s="2"/>
      <c r="S44" s="2"/>
    </row>
    <row r="45" spans="1:19" x14ac:dyDescent="0.3">
      <c r="B45" s="287">
        <v>1.06</v>
      </c>
      <c r="C45" s="288">
        <v>1.04</v>
      </c>
      <c r="E45" s="287">
        <v>0.71</v>
      </c>
      <c r="F45" s="288">
        <v>0.74</v>
      </c>
      <c r="H45" s="287">
        <v>1.22</v>
      </c>
      <c r="I45" s="288">
        <v>0.96</v>
      </c>
      <c r="K45" s="287">
        <v>3.51</v>
      </c>
      <c r="L45" s="288">
        <v>3.66</v>
      </c>
      <c r="N45" s="2"/>
      <c r="O45" s="2"/>
      <c r="P45" s="2"/>
      <c r="R45" s="2"/>
      <c r="S45" s="2"/>
    </row>
    <row r="46" spans="1:19" x14ac:dyDescent="0.3">
      <c r="B46" s="287">
        <v>0.98</v>
      </c>
      <c r="C46" s="288">
        <v>0.98</v>
      </c>
      <c r="E46" s="287">
        <v>1.1100000000000001</v>
      </c>
      <c r="F46" s="288">
        <v>1.08</v>
      </c>
      <c r="H46" s="287">
        <v>0.96</v>
      </c>
      <c r="I46" s="288">
        <v>1.05</v>
      </c>
      <c r="K46" s="287">
        <v>1.93</v>
      </c>
      <c r="L46" s="288">
        <v>3.17</v>
      </c>
      <c r="N46" s="2"/>
      <c r="O46" s="2"/>
      <c r="P46" s="2"/>
      <c r="R46" s="2"/>
      <c r="S46" s="2"/>
    </row>
    <row r="47" spans="1:19" x14ac:dyDescent="0.3">
      <c r="B47" s="287">
        <v>1.08</v>
      </c>
      <c r="C47" s="288">
        <v>0.87</v>
      </c>
      <c r="E47" s="287">
        <v>0.24</v>
      </c>
      <c r="F47" s="288">
        <v>0.56999999999999995</v>
      </c>
      <c r="H47" s="287">
        <v>1.0900000000000001</v>
      </c>
      <c r="I47" s="288">
        <v>0.91</v>
      </c>
      <c r="K47" s="287">
        <v>1.03</v>
      </c>
      <c r="L47" s="288">
        <v>1.73</v>
      </c>
      <c r="N47" s="2"/>
      <c r="O47" s="2"/>
      <c r="P47" s="2"/>
      <c r="R47" s="2"/>
      <c r="S47" s="2"/>
    </row>
    <row r="48" spans="1:19" x14ac:dyDescent="0.3">
      <c r="B48" s="287">
        <v>1.04</v>
      </c>
      <c r="C48" s="288">
        <v>1.18</v>
      </c>
      <c r="E48" s="287">
        <v>0.6</v>
      </c>
      <c r="F48" s="288">
        <v>0.36</v>
      </c>
      <c r="H48" s="287">
        <v>1.1200000000000001</v>
      </c>
      <c r="I48" s="288">
        <v>1.1000000000000001</v>
      </c>
      <c r="K48" s="287">
        <v>1.76</v>
      </c>
      <c r="L48" s="288">
        <v>1.61</v>
      </c>
      <c r="N48" s="2"/>
      <c r="O48" s="2"/>
      <c r="P48" s="2"/>
      <c r="R48" s="2"/>
      <c r="S48" s="2"/>
    </row>
    <row r="49" spans="1:19" x14ac:dyDescent="0.3">
      <c r="B49" s="287">
        <v>0.97</v>
      </c>
      <c r="C49" s="288">
        <v>0.96</v>
      </c>
      <c r="E49" s="287">
        <v>0.74</v>
      </c>
      <c r="F49" s="288">
        <v>0.53</v>
      </c>
      <c r="H49" s="287">
        <v>0.97</v>
      </c>
      <c r="I49" s="288">
        <v>1.07</v>
      </c>
      <c r="K49" s="287">
        <v>2.0299999999999998</v>
      </c>
      <c r="L49" s="288">
        <v>1.83</v>
      </c>
      <c r="N49" s="2"/>
      <c r="O49" s="2"/>
      <c r="P49" s="2"/>
      <c r="R49" s="2"/>
      <c r="S49" s="2"/>
    </row>
    <row r="50" spans="1:19" x14ac:dyDescent="0.3">
      <c r="B50" s="287">
        <v>0.99</v>
      </c>
      <c r="C50" s="288">
        <v>0.96</v>
      </c>
      <c r="E50" s="207"/>
      <c r="F50" s="288">
        <v>0.68</v>
      </c>
      <c r="H50" s="287">
        <v>0.91</v>
      </c>
      <c r="I50" s="288">
        <v>1.0900000000000001</v>
      </c>
      <c r="K50" s="207"/>
      <c r="L50" s="288">
        <v>1.75</v>
      </c>
    </row>
    <row r="51" spans="1:19" x14ac:dyDescent="0.3">
      <c r="A51" s="182" t="s">
        <v>140</v>
      </c>
      <c r="B51" s="201">
        <v>1</v>
      </c>
      <c r="C51" s="202">
        <v>0.9929</v>
      </c>
      <c r="D51" s="203"/>
      <c r="E51" s="201">
        <v>0.6633</v>
      </c>
      <c r="F51" s="202">
        <v>0.69</v>
      </c>
      <c r="H51" s="201">
        <v>1.0009999999999999</v>
      </c>
      <c r="I51" s="202">
        <v>1.03</v>
      </c>
      <c r="J51" s="203"/>
      <c r="K51" s="201">
        <v>1.978</v>
      </c>
      <c r="L51" s="202">
        <v>2.1429999999999998</v>
      </c>
    </row>
    <row r="52" spans="1:19" x14ac:dyDescent="0.3">
      <c r="A52" s="183" t="s">
        <v>141</v>
      </c>
      <c r="B52" s="180">
        <v>6.7580000000000001E-2</v>
      </c>
      <c r="C52" s="200">
        <v>9.6390000000000003E-2</v>
      </c>
      <c r="D52" s="199"/>
      <c r="E52" s="180">
        <v>0.28199999999999997</v>
      </c>
      <c r="F52" s="200">
        <v>0.2366</v>
      </c>
      <c r="H52" s="180">
        <v>0.15759999999999999</v>
      </c>
      <c r="I52" s="200">
        <v>7.0470000000000005E-2</v>
      </c>
      <c r="J52" s="199"/>
      <c r="K52" s="180">
        <v>0.82869999999999999</v>
      </c>
      <c r="L52" s="200">
        <v>0.90010000000000001</v>
      </c>
      <c r="N52" s="3"/>
      <c r="O52" s="3"/>
      <c r="Q52" s="3"/>
      <c r="R52" s="3"/>
    </row>
    <row r="53" spans="1:19" x14ac:dyDescent="0.3">
      <c r="A53" s="183" t="s">
        <v>37</v>
      </c>
      <c r="B53" s="180">
        <v>2.554E-2</v>
      </c>
      <c r="C53" s="200">
        <v>3.6429999999999997E-2</v>
      </c>
      <c r="D53" s="199"/>
      <c r="E53" s="180">
        <v>0.11509999999999999</v>
      </c>
      <c r="F53" s="200">
        <v>8.9440000000000006E-2</v>
      </c>
      <c r="H53" s="180">
        <v>5.9580000000000001E-2</v>
      </c>
      <c r="I53" s="200">
        <v>2.664E-2</v>
      </c>
      <c r="J53" s="199"/>
      <c r="K53" s="180">
        <v>0.33829999999999999</v>
      </c>
      <c r="L53" s="200">
        <v>0.3402</v>
      </c>
    </row>
    <row r="54" spans="1:19" x14ac:dyDescent="0.3">
      <c r="A54" s="184" t="s">
        <v>139</v>
      </c>
      <c r="B54" s="212">
        <v>7</v>
      </c>
      <c r="C54" s="214">
        <v>7</v>
      </c>
      <c r="D54" s="206"/>
      <c r="E54" s="212">
        <v>6</v>
      </c>
      <c r="F54" s="214">
        <v>7</v>
      </c>
      <c r="H54" s="212">
        <v>7</v>
      </c>
      <c r="I54" s="214">
        <v>7</v>
      </c>
      <c r="J54" s="206"/>
      <c r="K54" s="212">
        <v>6</v>
      </c>
      <c r="L54" s="214">
        <v>7</v>
      </c>
      <c r="N54" s="2"/>
      <c r="O54" s="2"/>
      <c r="Q54" s="2"/>
      <c r="R54" s="2"/>
      <c r="S54" s="2"/>
    </row>
    <row r="55" spans="1:19" x14ac:dyDescent="0.3">
      <c r="N55" s="2"/>
      <c r="O55" s="2"/>
      <c r="Q55" s="2"/>
      <c r="R55" s="2"/>
      <c r="S55" s="2"/>
    </row>
    <row r="56" spans="1:19" x14ac:dyDescent="0.3">
      <c r="N56" s="2"/>
      <c r="O56" s="2"/>
      <c r="Q56" s="2"/>
      <c r="R56" s="2"/>
    </row>
    <row r="57" spans="1:19" x14ac:dyDescent="0.3">
      <c r="N57" s="2"/>
      <c r="O57" s="2"/>
      <c r="Q57" s="2"/>
      <c r="R57" s="2"/>
    </row>
    <row r="58" spans="1:19" x14ac:dyDescent="0.3">
      <c r="N58" s="2"/>
      <c r="O58" s="2"/>
      <c r="Q58" s="2"/>
      <c r="R58" s="2"/>
    </row>
    <row r="59" spans="1:19" x14ac:dyDescent="0.3">
      <c r="N59" s="2"/>
      <c r="O59" s="2"/>
      <c r="Q59" s="2"/>
      <c r="R59" s="2"/>
    </row>
    <row r="60" spans="1:19" x14ac:dyDescent="0.3">
      <c r="N60" s="2"/>
      <c r="O60" s="2"/>
      <c r="Q60" s="2"/>
      <c r="R60" s="2"/>
    </row>
    <row r="65" spans="14:17" x14ac:dyDescent="0.3">
      <c r="N65" s="2"/>
      <c r="O65" s="2"/>
      <c r="P65" s="2"/>
      <c r="Q65" s="2"/>
    </row>
    <row r="66" spans="14:17" x14ac:dyDescent="0.3">
      <c r="N66" s="2"/>
      <c r="O66" s="2"/>
      <c r="P66" s="2"/>
      <c r="Q66" s="2"/>
    </row>
  </sheetData>
  <pageMargins left="0.7" right="0.7" top="0.78740157499999996" bottom="0.78740157499999996" header="0.3" footer="0.3"/>
  <pageSetup paperSize="9" orientation="portrait" verticalDpi="0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51"/>
  <sheetViews>
    <sheetView workbookViewId="0">
      <selection activeCell="G22" sqref="G22"/>
    </sheetView>
  </sheetViews>
  <sheetFormatPr baseColWidth="10" defaultRowHeight="14.4" x14ac:dyDescent="0.3"/>
  <cols>
    <col min="1" max="1" width="17.33203125" customWidth="1"/>
  </cols>
  <sheetData>
    <row r="1" spans="1:6" x14ac:dyDescent="0.3">
      <c r="B1" s="1"/>
    </row>
    <row r="2" spans="1:6" x14ac:dyDescent="0.3">
      <c r="A2" s="234" t="s">
        <v>220</v>
      </c>
      <c r="B2" t="s">
        <v>13</v>
      </c>
    </row>
    <row r="3" spans="1:6" x14ac:dyDescent="0.3">
      <c r="E3" s="4"/>
      <c r="F3" s="4"/>
    </row>
    <row r="4" spans="1:6" x14ac:dyDescent="0.3">
      <c r="E4" s="2"/>
      <c r="F4" s="2"/>
    </row>
    <row r="5" spans="1:6" ht="16.05" customHeight="1" x14ac:dyDescent="0.3">
      <c r="B5" s="138" t="s">
        <v>55</v>
      </c>
      <c r="C5" s="139"/>
      <c r="E5" s="4"/>
      <c r="F5" s="4"/>
    </row>
    <row r="6" spans="1:6" ht="15.6" x14ac:dyDescent="0.3">
      <c r="B6" s="269" t="s">
        <v>1</v>
      </c>
      <c r="C6" s="283" t="s">
        <v>158</v>
      </c>
      <c r="E6" s="37"/>
      <c r="F6" s="37"/>
    </row>
    <row r="7" spans="1:6" x14ac:dyDescent="0.3">
      <c r="B7" s="265">
        <v>2</v>
      </c>
      <c r="C7" s="218">
        <v>4.5</v>
      </c>
      <c r="E7" s="37"/>
      <c r="F7" s="37"/>
    </row>
    <row r="8" spans="1:6" x14ac:dyDescent="0.3">
      <c r="B8" s="265">
        <v>5.3</v>
      </c>
      <c r="C8" s="218">
        <v>5.8</v>
      </c>
      <c r="E8" s="37"/>
      <c r="F8" s="37"/>
    </row>
    <row r="9" spans="1:6" x14ac:dyDescent="0.3">
      <c r="B9" s="265">
        <v>0.7</v>
      </c>
      <c r="C9" s="218">
        <v>4.5</v>
      </c>
      <c r="E9" s="37"/>
      <c r="F9" s="37"/>
    </row>
    <row r="10" spans="1:6" x14ac:dyDescent="0.3">
      <c r="B10" s="265">
        <v>0.8</v>
      </c>
      <c r="C10" s="218">
        <v>5.3</v>
      </c>
      <c r="E10" s="37"/>
      <c r="F10" s="37"/>
    </row>
    <row r="11" spans="1:6" x14ac:dyDescent="0.3">
      <c r="B11" s="265">
        <v>2.7</v>
      </c>
      <c r="C11" s="218">
        <v>3.9</v>
      </c>
      <c r="E11" s="37"/>
      <c r="F11" s="37"/>
    </row>
    <row r="12" spans="1:6" x14ac:dyDescent="0.3">
      <c r="B12" s="265">
        <v>-4.0999999999999996</v>
      </c>
      <c r="C12" s="218">
        <v>0.3</v>
      </c>
      <c r="E12" s="37"/>
      <c r="F12" s="37"/>
    </row>
    <row r="13" spans="1:6" x14ac:dyDescent="0.3">
      <c r="B13" s="265">
        <v>-4.5999999999999996</v>
      </c>
      <c r="C13" s="218">
        <v>4.9000000000000004</v>
      </c>
      <c r="E13" s="37"/>
      <c r="F13" s="37"/>
    </row>
    <row r="14" spans="1:6" x14ac:dyDescent="0.3">
      <c r="B14" s="265">
        <v>-0.4</v>
      </c>
      <c r="C14" s="218">
        <v>6.7</v>
      </c>
      <c r="E14" s="37"/>
      <c r="F14" s="37"/>
    </row>
    <row r="15" spans="1:6" x14ac:dyDescent="0.3">
      <c r="B15" s="265">
        <v>-1.4</v>
      </c>
      <c r="C15" s="218">
        <v>3</v>
      </c>
      <c r="E15" s="37"/>
      <c r="F15" s="37"/>
    </row>
    <row r="16" spans="1:6" x14ac:dyDescent="0.3">
      <c r="B16" s="265">
        <v>-2.1</v>
      </c>
      <c r="C16" s="218">
        <v>4.0999999999999996</v>
      </c>
      <c r="E16" s="37"/>
      <c r="F16" s="37"/>
    </row>
    <row r="17" spans="2:6" x14ac:dyDescent="0.3">
      <c r="B17" s="265">
        <v>-1</v>
      </c>
      <c r="C17" s="218">
        <v>6.7</v>
      </c>
      <c r="E17" s="37"/>
      <c r="F17" s="37"/>
    </row>
    <row r="18" spans="2:6" x14ac:dyDescent="0.3">
      <c r="B18" s="265">
        <v>2.7</v>
      </c>
      <c r="C18" s="218">
        <v>-0.3</v>
      </c>
      <c r="E18" s="37"/>
      <c r="F18" s="37"/>
    </row>
    <row r="19" spans="2:6" x14ac:dyDescent="0.3">
      <c r="B19" s="265">
        <v>0.2</v>
      </c>
      <c r="C19" s="218">
        <v>-1.9</v>
      </c>
      <c r="E19" s="37"/>
      <c r="F19" s="37"/>
    </row>
    <row r="20" spans="2:6" x14ac:dyDescent="0.3">
      <c r="B20" s="265">
        <v>-0.9</v>
      </c>
      <c r="C20" s="218">
        <v>1.7</v>
      </c>
      <c r="E20" s="37"/>
      <c r="F20" s="37"/>
    </row>
    <row r="21" spans="2:6" x14ac:dyDescent="0.3">
      <c r="B21" s="265">
        <v>-1.8</v>
      </c>
      <c r="C21" s="218">
        <v>-2.2000000000000002</v>
      </c>
    </row>
    <row r="22" spans="2:6" x14ac:dyDescent="0.3">
      <c r="B22" s="265"/>
      <c r="C22" s="218">
        <v>4.0999999999999996</v>
      </c>
    </row>
    <row r="23" spans="2:6" x14ac:dyDescent="0.3">
      <c r="B23" s="265">
        <v>4.0999999999999996</v>
      </c>
      <c r="C23" s="218">
        <v>0.3</v>
      </c>
    </row>
    <row r="24" spans="2:6" x14ac:dyDescent="0.3">
      <c r="B24" s="265">
        <v>2.1</v>
      </c>
      <c r="C24" s="218">
        <v>-1.4</v>
      </c>
    </row>
    <row r="25" spans="2:6" x14ac:dyDescent="0.3">
      <c r="B25" s="265">
        <v>-1.6</v>
      </c>
      <c r="C25" s="218">
        <v>-1.3</v>
      </c>
    </row>
    <row r="26" spans="2:6" x14ac:dyDescent="0.3">
      <c r="B26" s="207"/>
      <c r="C26" s="218">
        <v>1.8</v>
      </c>
    </row>
    <row r="27" spans="2:6" x14ac:dyDescent="0.3">
      <c r="B27" s="207"/>
      <c r="C27" s="218">
        <v>2.1</v>
      </c>
    </row>
    <row r="28" spans="2:6" x14ac:dyDescent="0.3">
      <c r="B28" s="207"/>
      <c r="C28" s="218">
        <v>2.8</v>
      </c>
    </row>
    <row r="29" spans="2:6" x14ac:dyDescent="0.3">
      <c r="B29" s="207"/>
      <c r="C29" s="218">
        <v>4.2</v>
      </c>
    </row>
    <row r="30" spans="2:6" x14ac:dyDescent="0.3">
      <c r="B30" s="207"/>
      <c r="C30" s="218">
        <v>1</v>
      </c>
    </row>
    <row r="31" spans="2:6" x14ac:dyDescent="0.3">
      <c r="B31" s="265"/>
      <c r="C31" s="218">
        <v>7</v>
      </c>
    </row>
    <row r="32" spans="2:6" x14ac:dyDescent="0.3">
      <c r="B32" s="265"/>
      <c r="C32" s="218">
        <v>5.8</v>
      </c>
    </row>
    <row r="33" spans="1:3" x14ac:dyDescent="0.3">
      <c r="A33" s="182" t="s">
        <v>140</v>
      </c>
      <c r="B33" s="201">
        <v>0.15</v>
      </c>
      <c r="C33" s="202">
        <v>2.823</v>
      </c>
    </row>
    <row r="34" spans="1:3" x14ac:dyDescent="0.3">
      <c r="A34" s="183" t="s">
        <v>141</v>
      </c>
      <c r="B34" s="284">
        <v>2.665</v>
      </c>
      <c r="C34" s="285">
        <v>2.819</v>
      </c>
    </row>
    <row r="35" spans="1:3" x14ac:dyDescent="0.3">
      <c r="A35" s="183" t="s">
        <v>37</v>
      </c>
      <c r="B35" s="284">
        <v>0.62819999999999998</v>
      </c>
      <c r="C35" s="285">
        <v>0.55279999999999996</v>
      </c>
    </row>
    <row r="36" spans="1:3" x14ac:dyDescent="0.3">
      <c r="A36" s="184" t="s">
        <v>139</v>
      </c>
      <c r="B36" s="212">
        <v>18</v>
      </c>
      <c r="C36" s="214">
        <v>26</v>
      </c>
    </row>
    <row r="37" spans="1:3" x14ac:dyDescent="0.3">
      <c r="B37" s="2"/>
      <c r="C37" s="2"/>
    </row>
    <row r="38" spans="1:3" x14ac:dyDescent="0.3">
      <c r="B38" s="2"/>
      <c r="C38" s="2"/>
    </row>
    <row r="39" spans="1:3" x14ac:dyDescent="0.3">
      <c r="B39" s="2"/>
      <c r="C39" s="2"/>
    </row>
    <row r="40" spans="1:3" x14ac:dyDescent="0.3">
      <c r="B40" s="2"/>
      <c r="C40" s="2"/>
    </row>
    <row r="45" spans="1:3" x14ac:dyDescent="0.3">
      <c r="B45" s="2"/>
      <c r="C45" s="2"/>
    </row>
    <row r="46" spans="1:3" x14ac:dyDescent="0.3">
      <c r="B46" s="2"/>
      <c r="C46" s="2"/>
    </row>
    <row r="47" spans="1:3" x14ac:dyDescent="0.3">
      <c r="B47" s="2"/>
      <c r="C47" s="2"/>
    </row>
    <row r="48" spans="1:3" x14ac:dyDescent="0.3">
      <c r="B48" s="2"/>
      <c r="C48" s="2"/>
    </row>
    <row r="49" spans="2:3" x14ac:dyDescent="0.3">
      <c r="B49" s="2"/>
      <c r="C49" s="2"/>
    </row>
    <row r="50" spans="2:3" x14ac:dyDescent="0.3">
      <c r="B50" s="2"/>
      <c r="C50" s="2"/>
    </row>
    <row r="51" spans="2:3" x14ac:dyDescent="0.3">
      <c r="B51" s="2"/>
      <c r="C51" s="2"/>
    </row>
  </sheetData>
  <pageMargins left="0.7" right="0.7" top="0.78740157499999996" bottom="0.78740157499999996" header="0.3" footer="0.3"/>
  <pageSetup paperSize="9" orientation="portrait" verticalDpi="0"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S28"/>
  <sheetViews>
    <sheetView workbookViewId="0">
      <selection activeCell="F22" sqref="F22"/>
    </sheetView>
  </sheetViews>
  <sheetFormatPr baseColWidth="10" defaultRowHeight="14.4" x14ac:dyDescent="0.3"/>
  <cols>
    <col min="1" max="1" width="17.6640625" customWidth="1"/>
  </cols>
  <sheetData>
    <row r="2" spans="1:19" x14ac:dyDescent="0.3">
      <c r="A2" s="234" t="s">
        <v>221</v>
      </c>
    </row>
    <row r="3" spans="1:19" x14ac:dyDescent="0.3">
      <c r="A3" s="4"/>
      <c r="B3" s="4"/>
      <c r="C3" s="4"/>
    </row>
    <row r="4" spans="1:19" x14ac:dyDescent="0.3">
      <c r="B4" s="12" t="s">
        <v>55</v>
      </c>
      <c r="C4" s="6"/>
      <c r="E4" s="7"/>
      <c r="F4" s="7"/>
      <c r="G4" s="2"/>
      <c r="H4" s="7"/>
      <c r="I4" s="7"/>
      <c r="J4" s="2"/>
      <c r="K4" s="2"/>
      <c r="L4" s="2"/>
      <c r="M4" s="2"/>
    </row>
    <row r="5" spans="1:19" x14ac:dyDescent="0.3">
      <c r="C5" s="6"/>
      <c r="E5" s="7"/>
      <c r="F5" s="7"/>
      <c r="G5" s="6"/>
      <c r="H5" s="7"/>
      <c r="I5" s="7"/>
      <c r="K5" s="2"/>
      <c r="L5" s="2"/>
    </row>
    <row r="6" spans="1:19" ht="15.6" x14ac:dyDescent="0.3">
      <c r="A6" s="172" t="s">
        <v>17</v>
      </c>
      <c r="B6" s="173" t="s">
        <v>1</v>
      </c>
      <c r="C6" s="173" t="s">
        <v>1</v>
      </c>
      <c r="D6" s="173" t="s">
        <v>1</v>
      </c>
      <c r="E6" s="173" t="s">
        <v>1</v>
      </c>
      <c r="F6" s="173" t="s">
        <v>1</v>
      </c>
      <c r="G6" s="173" t="s">
        <v>1</v>
      </c>
      <c r="H6" s="173" t="s">
        <v>1</v>
      </c>
      <c r="I6" s="173" t="s">
        <v>1</v>
      </c>
      <c r="J6" s="175"/>
      <c r="K6" s="319"/>
      <c r="L6" s="319"/>
      <c r="M6" s="175"/>
      <c r="N6" s="268"/>
      <c r="O6" s="182" t="s">
        <v>140</v>
      </c>
      <c r="P6" s="185" t="s">
        <v>141</v>
      </c>
      <c r="Q6" s="185" t="s">
        <v>37</v>
      </c>
      <c r="R6" s="186" t="s">
        <v>139</v>
      </c>
      <c r="S6" s="195"/>
    </row>
    <row r="7" spans="1:19" x14ac:dyDescent="0.3">
      <c r="A7" s="265">
        <v>0</v>
      </c>
      <c r="B7" s="379">
        <v>-0.2</v>
      </c>
      <c r="C7" s="379">
        <v>0.2</v>
      </c>
      <c r="D7" s="379">
        <v>3.3</v>
      </c>
      <c r="E7" s="379">
        <v>-2.1</v>
      </c>
      <c r="F7" s="379">
        <v>1</v>
      </c>
      <c r="G7" s="379">
        <v>-0.7</v>
      </c>
      <c r="H7" s="379">
        <v>0</v>
      </c>
      <c r="I7" s="379">
        <v>-2</v>
      </c>
      <c r="J7" s="137"/>
      <c r="K7" s="137"/>
      <c r="L7" s="137"/>
      <c r="M7" s="137"/>
      <c r="N7" s="218"/>
      <c r="O7" s="247">
        <f>AVERAGE(B7:N7)</f>
        <v>-6.2500000000000028E-2</v>
      </c>
      <c r="P7" s="199">
        <f>_xlfn.STDEV.S(B7:N7)</f>
        <v>1.7253881550869314</v>
      </c>
      <c r="Q7" s="198">
        <f>P7/SQRT(R7)</f>
        <v>0.61001683232045789</v>
      </c>
      <c r="R7" s="321">
        <f>COUNT(B7:N7)</f>
        <v>8</v>
      </c>
      <c r="S7" s="196"/>
    </row>
    <row r="8" spans="1:19" x14ac:dyDescent="0.3">
      <c r="A8" s="265">
        <v>1</v>
      </c>
      <c r="B8" s="379">
        <v>5.0999999999999996</v>
      </c>
      <c r="C8" s="379">
        <v>5.7</v>
      </c>
      <c r="D8" s="379">
        <v>8.9</v>
      </c>
      <c r="E8" s="379">
        <v>5.8</v>
      </c>
      <c r="F8" s="379">
        <v>8.6</v>
      </c>
      <c r="G8" s="379">
        <v>8.8000000000000007</v>
      </c>
      <c r="H8" s="379">
        <v>6.4</v>
      </c>
      <c r="I8" s="379"/>
      <c r="J8" s="137"/>
      <c r="K8" s="137"/>
      <c r="L8" s="137"/>
      <c r="M8" s="137"/>
      <c r="N8" s="218"/>
      <c r="O8" s="247">
        <f t="shared" ref="O8:O10" si="0">AVERAGE(B8:N8)</f>
        <v>7.0428571428571436</v>
      </c>
      <c r="P8" s="199">
        <f t="shared" ref="P8:P10" si="1">_xlfn.STDEV.S(B8:N8)</f>
        <v>1.6581688121309641</v>
      </c>
      <c r="Q8" s="198">
        <f t="shared" ref="Q8:Q10" si="2">P8/SQRT(R8)</f>
        <v>0.62672890123741609</v>
      </c>
      <c r="R8" s="321">
        <f t="shared" ref="R8:R10" si="3">COUNT(B8:N8)</f>
        <v>7</v>
      </c>
      <c r="S8" s="196"/>
    </row>
    <row r="9" spans="1:19" x14ac:dyDescent="0.3">
      <c r="A9" s="265">
        <v>2</v>
      </c>
      <c r="B9" s="379">
        <v>4.2</v>
      </c>
      <c r="C9" s="379">
        <v>4.0999999999999996</v>
      </c>
      <c r="D9" s="379">
        <v>2.2999999999999998</v>
      </c>
      <c r="E9" s="379">
        <v>-0.4</v>
      </c>
      <c r="F9" s="379">
        <v>4.0999999999999996</v>
      </c>
      <c r="G9" s="379">
        <v>1.8</v>
      </c>
      <c r="H9" s="379">
        <v>8.3000000000000007</v>
      </c>
      <c r="I9" s="379"/>
      <c r="J9" s="137"/>
      <c r="K9" s="137"/>
      <c r="L9" s="137"/>
      <c r="M9" s="137"/>
      <c r="N9" s="218"/>
      <c r="O9" s="247">
        <f t="shared" si="0"/>
        <v>3.4857142857142862</v>
      </c>
      <c r="P9" s="199">
        <f t="shared" si="1"/>
        <v>2.7014987022197947</v>
      </c>
      <c r="Q9" s="198">
        <f t="shared" si="2"/>
        <v>1.0210705333196159</v>
      </c>
      <c r="R9" s="321">
        <f t="shared" si="3"/>
        <v>7</v>
      </c>
      <c r="S9" s="196"/>
    </row>
    <row r="10" spans="1:19" x14ac:dyDescent="0.3">
      <c r="A10" s="307">
        <v>7</v>
      </c>
      <c r="B10" s="380">
        <v>1</v>
      </c>
      <c r="C10" s="380">
        <v>5.7</v>
      </c>
      <c r="D10" s="380">
        <v>2.7</v>
      </c>
      <c r="E10" s="380">
        <v>0.6</v>
      </c>
      <c r="F10" s="380">
        <v>1.9</v>
      </c>
      <c r="G10" s="380">
        <v>3.5</v>
      </c>
      <c r="H10" s="380">
        <v>2.2000000000000002</v>
      </c>
      <c r="I10" s="380">
        <v>1.2</v>
      </c>
      <c r="J10" s="178"/>
      <c r="K10" s="178"/>
      <c r="L10" s="178"/>
      <c r="M10" s="178"/>
      <c r="N10" s="308"/>
      <c r="O10" s="322">
        <f t="shared" si="0"/>
        <v>2.35</v>
      </c>
      <c r="P10" s="323">
        <f t="shared" si="1"/>
        <v>1.6518388022356867</v>
      </c>
      <c r="Q10" s="324">
        <f t="shared" si="2"/>
        <v>0.58401320924395916</v>
      </c>
      <c r="R10" s="325">
        <f t="shared" si="3"/>
        <v>8</v>
      </c>
      <c r="S10" s="197"/>
    </row>
    <row r="11" spans="1:19" x14ac:dyDescent="0.3">
      <c r="B11" s="6"/>
      <c r="C11" s="6"/>
      <c r="E11" s="7"/>
      <c r="F11" s="7"/>
      <c r="H11" s="7"/>
      <c r="I11" s="7"/>
      <c r="K11" s="2"/>
      <c r="L11" s="2"/>
    </row>
    <row r="12" spans="1:19" x14ac:dyDescent="0.3">
      <c r="B12" s="6"/>
      <c r="C12" s="6"/>
      <c r="E12" s="7"/>
      <c r="F12" s="7"/>
      <c r="H12" s="7"/>
      <c r="I12" s="7"/>
      <c r="K12" s="2"/>
      <c r="L12" s="2"/>
    </row>
    <row r="13" spans="1:19" ht="15.6" x14ac:dyDescent="0.3">
      <c r="A13" s="172" t="s">
        <v>17</v>
      </c>
      <c r="B13" s="360" t="s">
        <v>158</v>
      </c>
      <c r="C13" s="360" t="s">
        <v>158</v>
      </c>
      <c r="D13" s="360" t="s">
        <v>158</v>
      </c>
      <c r="E13" s="360" t="s">
        <v>158</v>
      </c>
      <c r="F13" s="360" t="s">
        <v>158</v>
      </c>
      <c r="G13" s="360" t="s">
        <v>158</v>
      </c>
      <c r="H13" s="360" t="s">
        <v>158</v>
      </c>
      <c r="I13" s="360" t="s">
        <v>158</v>
      </c>
      <c r="J13" s="360" t="s">
        <v>158</v>
      </c>
      <c r="K13" s="360" t="s">
        <v>158</v>
      </c>
      <c r="L13" s="360" t="s">
        <v>158</v>
      </c>
      <c r="M13" s="360" t="s">
        <v>158</v>
      </c>
      <c r="N13" s="289" t="s">
        <v>158</v>
      </c>
      <c r="O13" s="182" t="s">
        <v>140</v>
      </c>
      <c r="P13" s="185" t="s">
        <v>141</v>
      </c>
      <c r="Q13" s="185" t="s">
        <v>37</v>
      </c>
      <c r="R13" s="186" t="s">
        <v>139</v>
      </c>
      <c r="S13" s="195"/>
    </row>
    <row r="14" spans="1:19" x14ac:dyDescent="0.3">
      <c r="A14" s="265">
        <v>0</v>
      </c>
      <c r="B14" s="137">
        <v>1</v>
      </c>
      <c r="C14" s="137">
        <v>0.1</v>
      </c>
      <c r="D14" s="137">
        <v>-3</v>
      </c>
      <c r="E14" s="137">
        <v>-1.2</v>
      </c>
      <c r="F14" s="137">
        <v>2.1</v>
      </c>
      <c r="G14" s="137">
        <v>-1.3</v>
      </c>
      <c r="H14" s="137">
        <v>3.3</v>
      </c>
      <c r="I14" s="137">
        <v>0.7</v>
      </c>
      <c r="J14" s="137">
        <v>1</v>
      </c>
      <c r="K14" s="137"/>
      <c r="L14" s="137"/>
      <c r="M14" s="137"/>
      <c r="N14" s="218"/>
      <c r="O14" s="247">
        <f>AVERAGE(B14:N14)</f>
        <v>0.30000000000000004</v>
      </c>
      <c r="P14" s="199">
        <f>_xlfn.STDEV.S(B14:N14)</f>
        <v>1.9078784028338913</v>
      </c>
      <c r="Q14" s="198">
        <f>P14/SQRT(R14)</f>
        <v>0.63595946761129707</v>
      </c>
      <c r="R14" s="321">
        <f>COUNT(B14:N14)</f>
        <v>9</v>
      </c>
      <c r="S14" s="196"/>
    </row>
    <row r="15" spans="1:19" x14ac:dyDescent="0.3">
      <c r="A15" s="265">
        <v>1</v>
      </c>
      <c r="B15" s="137">
        <v>8.6</v>
      </c>
      <c r="C15" s="137">
        <v>10.6</v>
      </c>
      <c r="D15" s="137">
        <v>10.4</v>
      </c>
      <c r="E15" s="137">
        <v>8</v>
      </c>
      <c r="F15" s="137">
        <v>10</v>
      </c>
      <c r="G15" s="137">
        <v>13.3</v>
      </c>
      <c r="H15" s="137">
        <v>7.9</v>
      </c>
      <c r="I15" s="137">
        <v>8.6999999999999993</v>
      </c>
      <c r="J15" s="137">
        <v>6.1</v>
      </c>
      <c r="K15" s="137">
        <v>6.8</v>
      </c>
      <c r="L15" s="137">
        <v>6</v>
      </c>
      <c r="M15" s="137">
        <v>10.199999999999999</v>
      </c>
      <c r="N15" s="218">
        <v>7.1</v>
      </c>
      <c r="O15" s="247">
        <f t="shared" ref="O15:O17" si="4">AVERAGE(B15:N15)</f>
        <v>8.7461538461538471</v>
      </c>
      <c r="P15" s="199">
        <f t="shared" ref="P15:P17" si="5">_xlfn.STDEV.S(B15:N15)</f>
        <v>2.1002441860473335</v>
      </c>
      <c r="Q15" s="198">
        <f t="shared" ref="Q15:Q17" si="6">P15/SQRT(R15)</f>
        <v>0.5825029310606763</v>
      </c>
      <c r="R15" s="321">
        <f t="shared" ref="R15:R17" si="7">COUNT(B15:N15)</f>
        <v>13</v>
      </c>
      <c r="S15" s="196"/>
    </row>
    <row r="16" spans="1:19" x14ac:dyDescent="0.3">
      <c r="A16" s="265">
        <v>2</v>
      </c>
      <c r="B16" s="137">
        <v>13.1</v>
      </c>
      <c r="C16" s="137">
        <v>12.6</v>
      </c>
      <c r="D16" s="137">
        <v>7.8</v>
      </c>
      <c r="E16" s="137">
        <v>11.7</v>
      </c>
      <c r="F16" s="137">
        <v>7.9</v>
      </c>
      <c r="G16" s="137">
        <v>9.1</v>
      </c>
      <c r="H16" s="74"/>
      <c r="I16" s="74"/>
      <c r="J16" s="137"/>
      <c r="K16" s="137"/>
      <c r="L16" s="137"/>
      <c r="M16" s="137"/>
      <c r="N16" s="218"/>
      <c r="O16" s="247">
        <f t="shared" si="4"/>
        <v>10.366666666666667</v>
      </c>
      <c r="P16" s="199">
        <f t="shared" si="5"/>
        <v>2.3880256838373031</v>
      </c>
      <c r="Q16" s="198">
        <f t="shared" si="6"/>
        <v>0.97490740301037648</v>
      </c>
      <c r="R16" s="321">
        <f t="shared" si="7"/>
        <v>6</v>
      </c>
      <c r="S16" s="196"/>
    </row>
    <row r="17" spans="1:19" x14ac:dyDescent="0.3">
      <c r="A17" s="307">
        <v>7</v>
      </c>
      <c r="B17" s="178">
        <v>34.799999999999997</v>
      </c>
      <c r="C17" s="178">
        <v>34.299999999999997</v>
      </c>
      <c r="D17" s="178">
        <v>35.700000000000003</v>
      </c>
      <c r="E17" s="178">
        <v>27.5</v>
      </c>
      <c r="F17" s="178">
        <v>26.2</v>
      </c>
      <c r="G17" s="178">
        <v>27.6</v>
      </c>
      <c r="H17" s="178">
        <v>37.799999999999997</v>
      </c>
      <c r="I17" s="329"/>
      <c r="J17" s="178"/>
      <c r="K17" s="178"/>
      <c r="L17" s="178"/>
      <c r="M17" s="178"/>
      <c r="N17" s="308"/>
      <c r="O17" s="322">
        <f t="shared" si="4"/>
        <v>31.985714285714284</v>
      </c>
      <c r="P17" s="323">
        <f t="shared" si="5"/>
        <v>4.7206738824835206</v>
      </c>
      <c r="Q17" s="324">
        <f t="shared" si="6"/>
        <v>1.7842470162413064</v>
      </c>
      <c r="R17" s="325">
        <f t="shared" si="7"/>
        <v>7</v>
      </c>
      <c r="S17" s="197"/>
    </row>
    <row r="18" spans="1:19" x14ac:dyDescent="0.3">
      <c r="B18" s="2"/>
      <c r="C18" s="2"/>
      <c r="D18" s="2"/>
      <c r="E18" s="2"/>
      <c r="F18" s="2"/>
      <c r="G18" s="2"/>
      <c r="H18" s="2"/>
      <c r="I18" s="2"/>
      <c r="J18" s="2"/>
      <c r="K18" s="2"/>
      <c r="L18" s="2"/>
      <c r="M18" s="2"/>
      <c r="N18" s="2"/>
    </row>
    <row r="19" spans="1:19" x14ac:dyDescent="0.3"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2"/>
    </row>
    <row r="20" spans="1:19" x14ac:dyDescent="0.3"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</row>
    <row r="21" spans="1:19" x14ac:dyDescent="0.3">
      <c r="B21" s="2"/>
      <c r="C21" s="2"/>
      <c r="D21" s="2"/>
      <c r="E21" s="2"/>
      <c r="F21" s="2"/>
      <c r="G21" s="2"/>
      <c r="H21" s="2"/>
      <c r="I21" s="2"/>
      <c r="J21" s="2"/>
      <c r="K21" s="2"/>
      <c r="P21" s="2"/>
    </row>
    <row r="22" spans="1:19" x14ac:dyDescent="0.3">
      <c r="B22" s="2"/>
      <c r="C22" s="2"/>
      <c r="D22" s="2"/>
      <c r="E22" s="2"/>
      <c r="F22" s="2"/>
      <c r="G22" s="2"/>
      <c r="J22" s="2"/>
      <c r="K22" s="2"/>
      <c r="L22" s="2"/>
      <c r="M22" s="2"/>
      <c r="N22" s="2"/>
      <c r="O22" s="2"/>
      <c r="P22" s="2"/>
    </row>
    <row r="23" spans="1:19" x14ac:dyDescent="0.3">
      <c r="B23" s="2"/>
      <c r="C23" s="2"/>
      <c r="D23" s="2"/>
      <c r="E23" s="2"/>
      <c r="F23" s="2"/>
      <c r="G23" s="2"/>
      <c r="H23" s="2"/>
      <c r="I23" s="9"/>
      <c r="J23" s="2"/>
      <c r="K23" s="2"/>
      <c r="L23" s="2"/>
      <c r="M23" s="2"/>
      <c r="N23" s="2"/>
      <c r="O23" s="2"/>
      <c r="P23" s="2"/>
    </row>
    <row r="24" spans="1:19" x14ac:dyDescent="0.3"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</row>
    <row r="25" spans="1:19" x14ac:dyDescent="0.3"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</row>
    <row r="26" spans="1:19" x14ac:dyDescent="0.3"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</row>
    <row r="27" spans="1:19" x14ac:dyDescent="0.3">
      <c r="I27" s="2"/>
      <c r="J27" s="2"/>
      <c r="K27" s="2"/>
      <c r="L27" s="2"/>
      <c r="M27" s="2"/>
      <c r="N27" s="2"/>
      <c r="O27" s="2"/>
      <c r="P27" s="2"/>
    </row>
    <row r="28" spans="1:19" x14ac:dyDescent="0.3"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</row>
  </sheetData>
  <pageMargins left="0.7" right="0.7" top="0.78740157499999996" bottom="0.78740157499999996" header="0.3" footer="0.3"/>
  <pageSetup paperSize="9" orientation="portrait" verticalDpi="1200"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A74"/>
  <sheetViews>
    <sheetView workbookViewId="0">
      <selection activeCell="A2" sqref="A2"/>
    </sheetView>
  </sheetViews>
  <sheetFormatPr baseColWidth="10" defaultRowHeight="14.4" x14ac:dyDescent="0.3"/>
  <cols>
    <col min="2" max="2" width="17.6640625" customWidth="1"/>
  </cols>
  <sheetData>
    <row r="1" spans="1:26" x14ac:dyDescent="0.3">
      <c r="D1" s="6"/>
      <c r="F1" s="7"/>
      <c r="G1" s="7"/>
      <c r="H1" s="2"/>
      <c r="I1" s="7"/>
      <c r="J1" s="7"/>
      <c r="K1" s="2"/>
      <c r="L1" s="2"/>
      <c r="M1" s="2"/>
      <c r="N1" s="2"/>
    </row>
    <row r="2" spans="1:26" x14ac:dyDescent="0.3">
      <c r="A2" s="234" t="s">
        <v>222</v>
      </c>
      <c r="C2" s="12" t="s">
        <v>12</v>
      </c>
      <c r="D2" s="6"/>
      <c r="F2" s="7"/>
      <c r="G2" s="7"/>
      <c r="H2" s="6"/>
      <c r="I2" s="7"/>
      <c r="J2" s="7"/>
      <c r="L2" s="2"/>
      <c r="M2" s="2"/>
    </row>
    <row r="3" spans="1:26" ht="16.2" x14ac:dyDescent="0.35">
      <c r="B3" s="384" t="s">
        <v>56</v>
      </c>
      <c r="C3" s="173" t="s">
        <v>1</v>
      </c>
      <c r="D3" s="173" t="s">
        <v>1</v>
      </c>
      <c r="E3" s="173" t="s">
        <v>1</v>
      </c>
      <c r="F3" s="173" t="s">
        <v>1</v>
      </c>
      <c r="G3" s="173" t="s">
        <v>1</v>
      </c>
      <c r="H3" s="173" t="s">
        <v>1</v>
      </c>
      <c r="I3" s="173" t="s">
        <v>1</v>
      </c>
      <c r="J3" s="173" t="s">
        <v>1</v>
      </c>
      <c r="K3" s="173" t="s">
        <v>1</v>
      </c>
      <c r="L3" s="173" t="s">
        <v>1</v>
      </c>
      <c r="M3" s="173" t="s">
        <v>1</v>
      </c>
      <c r="N3" s="173" t="s">
        <v>1</v>
      </c>
      <c r="O3" s="173" t="s">
        <v>1</v>
      </c>
      <c r="P3" s="173" t="s">
        <v>1</v>
      </c>
      <c r="Q3" s="173" t="s">
        <v>1</v>
      </c>
      <c r="R3" s="175"/>
      <c r="S3" s="175"/>
      <c r="T3" s="175"/>
      <c r="U3" s="268"/>
      <c r="V3" s="182" t="s">
        <v>140</v>
      </c>
      <c r="W3" s="185" t="s">
        <v>141</v>
      </c>
      <c r="X3" s="185" t="s">
        <v>37</v>
      </c>
      <c r="Y3" s="186" t="s">
        <v>139</v>
      </c>
      <c r="Z3" s="195"/>
    </row>
    <row r="4" spans="1:26" x14ac:dyDescent="0.3">
      <c r="B4" s="385">
        <v>0</v>
      </c>
      <c r="C4" s="155">
        <v>7.41</v>
      </c>
      <c r="D4" s="155">
        <v>7.3929999999999998</v>
      </c>
      <c r="E4" s="155">
        <v>7.4180000000000001</v>
      </c>
      <c r="F4" s="155">
        <v>7.4130000000000003</v>
      </c>
      <c r="G4" s="155">
        <v>7.3849999999999998</v>
      </c>
      <c r="H4" s="155">
        <v>7.3460000000000001</v>
      </c>
      <c r="I4" s="155">
        <v>7.2779999999999996</v>
      </c>
      <c r="J4" s="155">
        <v>7.4329999999999998</v>
      </c>
      <c r="K4" s="155">
        <v>7.45</v>
      </c>
      <c r="L4" s="155">
        <v>7.3840000000000003</v>
      </c>
      <c r="M4" s="155">
        <v>7.42</v>
      </c>
      <c r="N4" s="155">
        <v>7.4569999999999999</v>
      </c>
      <c r="O4" s="155">
        <v>7.44</v>
      </c>
      <c r="P4" s="155">
        <v>7.4710000000000001</v>
      </c>
      <c r="Q4" s="155">
        <v>7.4039999999999999</v>
      </c>
      <c r="R4" s="217"/>
      <c r="S4" s="74"/>
      <c r="T4" s="74"/>
      <c r="U4" s="171"/>
      <c r="V4" s="247">
        <f>AVERAGE(C4:U4)</f>
        <v>7.4067999999999996</v>
      </c>
      <c r="W4" s="199">
        <f>_xlfn.STDEV.S(C4:U4)</f>
        <v>4.7901983257481198E-2</v>
      </c>
      <c r="X4" s="198">
        <f>W4/SQRT(Y4)</f>
        <v>1.2368238893768745E-2</v>
      </c>
      <c r="Y4" s="321">
        <f>COUNT(C4:U4)</f>
        <v>15</v>
      </c>
      <c r="Z4" s="196"/>
    </row>
    <row r="5" spans="1:26" x14ac:dyDescent="0.3">
      <c r="B5" s="385">
        <v>80</v>
      </c>
      <c r="C5" s="155">
        <v>7.4219999999999997</v>
      </c>
      <c r="D5" s="155">
        <v>7.476</v>
      </c>
      <c r="E5" s="155">
        <v>7.4630000000000001</v>
      </c>
      <c r="F5" s="155"/>
      <c r="G5" s="155"/>
      <c r="H5" s="155"/>
      <c r="I5" s="155"/>
      <c r="J5" s="155"/>
      <c r="K5" s="155"/>
      <c r="L5" s="155"/>
      <c r="M5" s="155"/>
      <c r="N5" s="155"/>
      <c r="O5" s="155"/>
      <c r="P5" s="155"/>
      <c r="Q5" s="155"/>
      <c r="R5" s="217"/>
      <c r="S5" s="74"/>
      <c r="T5" s="74"/>
      <c r="U5" s="171"/>
      <c r="V5" s="247">
        <f t="shared" ref="V5:V9" si="0">AVERAGE(C5:U5)</f>
        <v>7.4536666666666669</v>
      </c>
      <c r="W5" s="199">
        <f t="shared" ref="W5:W9" si="1">_xlfn.STDEV.S(C5:U5)</f>
        <v>2.8183919765237462E-2</v>
      </c>
      <c r="X5" s="198">
        <f t="shared" ref="X5:X9" si="2">W5/SQRT(Y5)</f>
        <v>1.6271993663278663E-2</v>
      </c>
      <c r="Y5" s="321">
        <f t="shared" ref="Y5:Y9" si="3">COUNT(C5:U5)</f>
        <v>3</v>
      </c>
      <c r="Z5" s="196"/>
    </row>
    <row r="6" spans="1:26" x14ac:dyDescent="0.3">
      <c r="B6" s="385">
        <v>130</v>
      </c>
      <c r="C6" s="155">
        <v>7.444</v>
      </c>
      <c r="D6" s="155">
        <v>7.4260000000000002</v>
      </c>
      <c r="E6" s="155">
        <v>7.4489999999999998</v>
      </c>
      <c r="F6" s="155"/>
      <c r="G6" s="155"/>
      <c r="H6" s="155"/>
      <c r="I6" s="155"/>
      <c r="J6" s="155"/>
      <c r="K6" s="155"/>
      <c r="L6" s="155"/>
      <c r="M6" s="155"/>
      <c r="N6" s="155"/>
      <c r="O6" s="155"/>
      <c r="P6" s="155"/>
      <c r="Q6" s="155"/>
      <c r="R6" s="217"/>
      <c r="S6" s="74"/>
      <c r="T6" s="74"/>
      <c r="U6" s="171"/>
      <c r="V6" s="247">
        <f t="shared" si="0"/>
        <v>7.4396666666666675</v>
      </c>
      <c r="W6" s="199">
        <f t="shared" si="1"/>
        <v>1.2096831541082546E-2</v>
      </c>
      <c r="X6" s="198">
        <f t="shared" si="2"/>
        <v>6.9841089465855636E-3</v>
      </c>
      <c r="Y6" s="321">
        <f t="shared" si="3"/>
        <v>3</v>
      </c>
      <c r="Z6" s="196"/>
    </row>
    <row r="7" spans="1:26" x14ac:dyDescent="0.3">
      <c r="B7" s="385">
        <v>180</v>
      </c>
      <c r="C7" s="155">
        <v>7.3620000000000001</v>
      </c>
      <c r="D7" s="155">
        <v>7.3159999999999998</v>
      </c>
      <c r="E7" s="155">
        <v>7.4080000000000004</v>
      </c>
      <c r="F7" s="155"/>
      <c r="G7" s="155"/>
      <c r="H7" s="155"/>
      <c r="I7" s="155"/>
      <c r="J7" s="155"/>
      <c r="K7" s="155"/>
      <c r="L7" s="155"/>
      <c r="M7" s="155"/>
      <c r="N7" s="155"/>
      <c r="O7" s="155"/>
      <c r="P7" s="155"/>
      <c r="Q7" s="155"/>
      <c r="R7" s="217"/>
      <c r="S7" s="74"/>
      <c r="T7" s="74"/>
      <c r="U7" s="171"/>
      <c r="V7" s="247">
        <f t="shared" si="0"/>
        <v>7.362000000000001</v>
      </c>
      <c r="W7" s="199">
        <f t="shared" si="1"/>
        <v>4.6000000000000263E-2</v>
      </c>
      <c r="X7" s="198">
        <f t="shared" si="2"/>
        <v>2.6558112382722938E-2</v>
      </c>
      <c r="Y7" s="321">
        <f t="shared" si="3"/>
        <v>3</v>
      </c>
      <c r="Z7" s="196"/>
    </row>
    <row r="8" spans="1:26" x14ac:dyDescent="0.3">
      <c r="B8" s="385">
        <v>240</v>
      </c>
      <c r="C8" s="155">
        <v>7.5179999999999998</v>
      </c>
      <c r="D8" s="155">
        <v>7.4669999999999996</v>
      </c>
      <c r="E8" s="155">
        <v>7.5289999999999999</v>
      </c>
      <c r="F8" s="155"/>
      <c r="G8" s="155"/>
      <c r="H8" s="155"/>
      <c r="I8" s="155"/>
      <c r="J8" s="155"/>
      <c r="K8" s="155"/>
      <c r="L8" s="155"/>
      <c r="M8" s="155"/>
      <c r="N8" s="155"/>
      <c r="O8" s="155"/>
      <c r="P8" s="155"/>
      <c r="Q8" s="155"/>
      <c r="R8" s="217"/>
      <c r="S8" s="74"/>
      <c r="T8" s="74"/>
      <c r="U8" s="171"/>
      <c r="V8" s="247">
        <f t="shared" si="0"/>
        <v>7.5046666666666662</v>
      </c>
      <c r="W8" s="199">
        <f t="shared" si="1"/>
        <v>3.3080709383768392E-2</v>
      </c>
      <c r="X8" s="198">
        <f t="shared" si="2"/>
        <v>1.9099156467702463E-2</v>
      </c>
      <c r="Y8" s="321">
        <f t="shared" si="3"/>
        <v>3</v>
      </c>
      <c r="Z8" s="196"/>
    </row>
    <row r="9" spans="1:26" x14ac:dyDescent="0.3">
      <c r="B9" s="386">
        <v>280</v>
      </c>
      <c r="C9" s="320">
        <v>7.4779999999999998</v>
      </c>
      <c r="D9" s="320">
        <v>7.4589999999999996</v>
      </c>
      <c r="E9" s="320">
        <v>7.4880000000000004</v>
      </c>
      <c r="F9" s="320">
        <v>7.4619999999999997</v>
      </c>
      <c r="G9" s="320">
        <v>7.548</v>
      </c>
      <c r="H9" s="320"/>
      <c r="I9" s="320"/>
      <c r="J9" s="320"/>
      <c r="K9" s="320"/>
      <c r="L9" s="320"/>
      <c r="M9" s="320"/>
      <c r="N9" s="320"/>
      <c r="O9" s="320"/>
      <c r="P9" s="320"/>
      <c r="Q9" s="320"/>
      <c r="R9" s="387"/>
      <c r="S9" s="157"/>
      <c r="T9" s="157"/>
      <c r="U9" s="278"/>
      <c r="V9" s="322">
        <f t="shared" si="0"/>
        <v>7.4870000000000001</v>
      </c>
      <c r="W9" s="323">
        <f t="shared" si="1"/>
        <v>3.6097091295560241E-2</v>
      </c>
      <c r="X9" s="324">
        <f t="shared" si="2"/>
        <v>1.614310998537773E-2</v>
      </c>
      <c r="Y9" s="325">
        <f t="shared" si="3"/>
        <v>5</v>
      </c>
      <c r="Z9" s="197"/>
    </row>
    <row r="10" spans="1:26" x14ac:dyDescent="0.3">
      <c r="B10" s="2"/>
      <c r="C10" s="6"/>
      <c r="D10" s="6"/>
      <c r="F10" s="7"/>
      <c r="G10" s="7"/>
      <c r="I10" s="7"/>
      <c r="J10" s="7"/>
      <c r="L10" s="2"/>
      <c r="M10" s="2"/>
      <c r="V10" s="383"/>
      <c r="W10" s="381"/>
      <c r="X10" s="210"/>
      <c r="Y10" s="382"/>
      <c r="Z10" s="74"/>
    </row>
    <row r="11" spans="1:26" ht="16.2" x14ac:dyDescent="0.35">
      <c r="B11" s="384" t="s">
        <v>56</v>
      </c>
      <c r="C11" s="360" t="s">
        <v>158</v>
      </c>
      <c r="D11" s="360" t="s">
        <v>158</v>
      </c>
      <c r="E11" s="360" t="s">
        <v>158</v>
      </c>
      <c r="F11" s="360" t="s">
        <v>158</v>
      </c>
      <c r="G11" s="360" t="s">
        <v>158</v>
      </c>
      <c r="H11" s="360" t="s">
        <v>158</v>
      </c>
      <c r="I11" s="360" t="s">
        <v>158</v>
      </c>
      <c r="J11" s="360" t="s">
        <v>158</v>
      </c>
      <c r="K11" s="360" t="s">
        <v>158</v>
      </c>
      <c r="L11" s="360" t="s">
        <v>158</v>
      </c>
      <c r="M11" s="360" t="s">
        <v>158</v>
      </c>
      <c r="N11" s="360" t="s">
        <v>158</v>
      </c>
      <c r="O11" s="360" t="s">
        <v>158</v>
      </c>
      <c r="P11" s="360" t="s">
        <v>158</v>
      </c>
      <c r="Q11" s="360" t="s">
        <v>158</v>
      </c>
      <c r="R11" s="360" t="s">
        <v>158</v>
      </c>
      <c r="S11" s="360" t="s">
        <v>158</v>
      </c>
      <c r="T11" s="360" t="s">
        <v>158</v>
      </c>
      <c r="U11" s="289" t="s">
        <v>158</v>
      </c>
      <c r="V11" s="182" t="s">
        <v>140</v>
      </c>
      <c r="W11" s="185" t="s">
        <v>141</v>
      </c>
      <c r="X11" s="185" t="s">
        <v>37</v>
      </c>
      <c r="Y11" s="186" t="s">
        <v>139</v>
      </c>
      <c r="Z11" s="195"/>
    </row>
    <row r="12" spans="1:26" x14ac:dyDescent="0.3">
      <c r="B12" s="385">
        <v>0</v>
      </c>
      <c r="C12" s="155">
        <v>7.4749999999999996</v>
      </c>
      <c r="D12" s="155">
        <v>7.4470000000000001</v>
      </c>
      <c r="E12" s="155">
        <v>7.4379999999999997</v>
      </c>
      <c r="F12" s="155">
        <v>7.415</v>
      </c>
      <c r="G12" s="155">
        <v>7.3879999999999999</v>
      </c>
      <c r="H12" s="155">
        <v>7.38</v>
      </c>
      <c r="I12" s="155">
        <v>7.4020000000000001</v>
      </c>
      <c r="J12" s="155">
        <v>7.391</v>
      </c>
      <c r="K12" s="155">
        <v>7.3920000000000003</v>
      </c>
      <c r="L12" s="155">
        <v>7.415</v>
      </c>
      <c r="M12" s="155">
        <v>7.4820000000000002</v>
      </c>
      <c r="N12" s="155">
        <v>7.4290000000000003</v>
      </c>
      <c r="O12" s="155">
        <v>7.3860000000000001</v>
      </c>
      <c r="P12" s="155">
        <v>7.4710000000000001</v>
      </c>
      <c r="Q12" s="155">
        <v>7.3970000000000002</v>
      </c>
      <c r="R12" s="155">
        <v>7.4329999999999998</v>
      </c>
      <c r="S12" s="155">
        <v>7.415</v>
      </c>
      <c r="T12" s="155">
        <v>7.45</v>
      </c>
      <c r="U12" s="156">
        <v>7.4269999999999996</v>
      </c>
      <c r="V12" s="247">
        <f>AVERAGE(C12:U12)</f>
        <v>7.4227894736842117</v>
      </c>
      <c r="W12" s="199">
        <f>_xlfn.STDEV.S(C12:U12)</f>
        <v>3.1541117692040592E-2</v>
      </c>
      <c r="X12" s="198">
        <f>W12/SQRT(Y12)</f>
        <v>7.2360286624172515E-3</v>
      </c>
      <c r="Y12" s="321">
        <f>COUNT(C12:U12)</f>
        <v>19</v>
      </c>
      <c r="Z12" s="196"/>
    </row>
    <row r="13" spans="1:26" x14ac:dyDescent="0.3">
      <c r="B13" s="385">
        <v>80</v>
      </c>
      <c r="C13" s="155">
        <v>7.4619999999999997</v>
      </c>
      <c r="D13" s="155">
        <v>7.5339999999999998</v>
      </c>
      <c r="E13" s="155">
        <v>7.3890000000000002</v>
      </c>
      <c r="F13" s="155"/>
      <c r="G13" s="155"/>
      <c r="H13" s="155"/>
      <c r="I13" s="155"/>
      <c r="J13" s="155"/>
      <c r="K13" s="155"/>
      <c r="L13" s="155"/>
      <c r="M13" s="155"/>
      <c r="N13" s="155"/>
      <c r="O13" s="155"/>
      <c r="P13" s="155"/>
      <c r="Q13" s="155"/>
      <c r="R13" s="155"/>
      <c r="S13" s="155"/>
      <c r="T13" s="155"/>
      <c r="U13" s="156"/>
      <c r="V13" s="247">
        <f t="shared" ref="V13:V17" si="4">AVERAGE(C13:U13)</f>
        <v>7.461666666666666</v>
      </c>
      <c r="W13" s="199">
        <f t="shared" ref="W13:W17" si="5">_xlfn.STDEV.S(C13:U13)</f>
        <v>7.2500574710365584E-2</v>
      </c>
      <c r="X13" s="198">
        <f t="shared" ref="X13:X17" si="6">W13/SQRT(Y13)</f>
        <v>4.1858226325432145E-2</v>
      </c>
      <c r="Y13" s="321">
        <f t="shared" ref="Y13:Y17" si="7">COUNT(C13:U13)</f>
        <v>3</v>
      </c>
      <c r="Z13" s="196"/>
    </row>
    <row r="14" spans="1:26" x14ac:dyDescent="0.3">
      <c r="B14" s="385">
        <v>130</v>
      </c>
      <c r="C14" s="155">
        <v>7.391</v>
      </c>
      <c r="D14" s="155">
        <v>7.4589999999999996</v>
      </c>
      <c r="E14" s="155">
        <v>7.4470000000000001</v>
      </c>
      <c r="F14" s="155">
        <v>7.4729999999999999</v>
      </c>
      <c r="G14" s="155"/>
      <c r="H14" s="155"/>
      <c r="I14" s="155"/>
      <c r="J14" s="155"/>
      <c r="K14" s="155"/>
      <c r="L14" s="155"/>
      <c r="M14" s="155"/>
      <c r="N14" s="155"/>
      <c r="O14" s="155"/>
      <c r="P14" s="155"/>
      <c r="Q14" s="155"/>
      <c r="R14" s="155"/>
      <c r="S14" s="155"/>
      <c r="T14" s="155"/>
      <c r="U14" s="156"/>
      <c r="V14" s="247">
        <f t="shared" si="4"/>
        <v>7.4424999999999999</v>
      </c>
      <c r="W14" s="199">
        <f t="shared" si="5"/>
        <v>3.5939764421412938E-2</v>
      </c>
      <c r="X14" s="198">
        <f t="shared" si="6"/>
        <v>1.7969882210706469E-2</v>
      </c>
      <c r="Y14" s="321">
        <f t="shared" si="7"/>
        <v>4</v>
      </c>
      <c r="Z14" s="196"/>
    </row>
    <row r="15" spans="1:26" x14ac:dyDescent="0.3">
      <c r="B15" s="385">
        <v>180</v>
      </c>
      <c r="C15" s="155">
        <v>7.5759999999999996</v>
      </c>
      <c r="D15" s="155">
        <v>7.5860000000000003</v>
      </c>
      <c r="E15" s="155">
        <v>7.5579999999999998</v>
      </c>
      <c r="F15" s="155"/>
      <c r="G15" s="155"/>
      <c r="H15" s="155"/>
      <c r="I15" s="155"/>
      <c r="J15" s="155"/>
      <c r="K15" s="155"/>
      <c r="L15" s="155"/>
      <c r="M15" s="155"/>
      <c r="N15" s="155"/>
      <c r="O15" s="155"/>
      <c r="P15" s="155"/>
      <c r="Q15" s="155"/>
      <c r="R15" s="155"/>
      <c r="S15" s="155"/>
      <c r="T15" s="155"/>
      <c r="U15" s="156"/>
      <c r="V15" s="247">
        <f t="shared" si="4"/>
        <v>7.5733333333333333</v>
      </c>
      <c r="W15" s="199">
        <f t="shared" si="5"/>
        <v>1.4189197769195366E-2</v>
      </c>
      <c r="X15" s="198">
        <f t="shared" si="6"/>
        <v>8.192137151629782E-3</v>
      </c>
      <c r="Y15" s="321">
        <f t="shared" si="7"/>
        <v>3</v>
      </c>
      <c r="Z15" s="196"/>
    </row>
    <row r="16" spans="1:26" x14ac:dyDescent="0.3">
      <c r="B16" s="385">
        <v>240</v>
      </c>
      <c r="C16" s="155">
        <v>7.6459999999999999</v>
      </c>
      <c r="D16" s="155">
        <v>7.6749999999999998</v>
      </c>
      <c r="E16" s="155">
        <v>7.6230000000000002</v>
      </c>
      <c r="F16" s="217"/>
      <c r="G16" s="155"/>
      <c r="H16" s="155"/>
      <c r="I16" s="155"/>
      <c r="J16" s="155"/>
      <c r="K16" s="155"/>
      <c r="L16" s="155"/>
      <c r="M16" s="155"/>
      <c r="N16" s="155"/>
      <c r="O16" s="155"/>
      <c r="P16" s="155"/>
      <c r="Q16" s="155"/>
      <c r="R16" s="155"/>
      <c r="S16" s="155"/>
      <c r="T16" s="155"/>
      <c r="U16" s="156"/>
      <c r="V16" s="247">
        <f t="shared" si="4"/>
        <v>7.6479999999999997</v>
      </c>
      <c r="W16" s="199">
        <f t="shared" si="5"/>
        <v>2.6057628441590572E-2</v>
      </c>
      <c r="X16" s="198">
        <f t="shared" si="6"/>
        <v>1.5044378795195566E-2</v>
      </c>
      <c r="Y16" s="321">
        <f t="shared" si="7"/>
        <v>3</v>
      </c>
      <c r="Z16" s="196"/>
    </row>
    <row r="17" spans="2:27" x14ac:dyDescent="0.3">
      <c r="B17" s="386">
        <v>280</v>
      </c>
      <c r="C17" s="320">
        <v>7.58</v>
      </c>
      <c r="D17" s="320">
        <v>7.6360000000000001</v>
      </c>
      <c r="E17" s="320">
        <v>7.6120000000000001</v>
      </c>
      <c r="F17" s="320">
        <v>7.6319999999999997</v>
      </c>
      <c r="G17" s="320"/>
      <c r="H17" s="320"/>
      <c r="I17" s="320"/>
      <c r="J17" s="320"/>
      <c r="K17" s="320"/>
      <c r="L17" s="320"/>
      <c r="M17" s="320"/>
      <c r="N17" s="320"/>
      <c r="O17" s="320"/>
      <c r="P17" s="320"/>
      <c r="Q17" s="320"/>
      <c r="R17" s="320"/>
      <c r="S17" s="320"/>
      <c r="T17" s="320"/>
      <c r="U17" s="309"/>
      <c r="V17" s="322">
        <f t="shared" si="4"/>
        <v>7.6150000000000002</v>
      </c>
      <c r="W17" s="323">
        <f t="shared" si="5"/>
        <v>2.5586454749860574E-2</v>
      </c>
      <c r="X17" s="324">
        <f t="shared" si="6"/>
        <v>1.2793227374930287E-2</v>
      </c>
      <c r="Y17" s="325">
        <f t="shared" si="7"/>
        <v>4</v>
      </c>
      <c r="Z17" s="197"/>
    </row>
    <row r="18" spans="2:27" x14ac:dyDescent="0.3">
      <c r="C18" s="2"/>
      <c r="D18" s="2"/>
      <c r="E18" s="2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</row>
    <row r="19" spans="2:27" x14ac:dyDescent="0.3"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</row>
    <row r="20" spans="2:27" x14ac:dyDescent="0.3">
      <c r="U20" s="74"/>
      <c r="V20" s="74"/>
      <c r="W20" s="74"/>
      <c r="X20" s="74"/>
      <c r="Y20" s="74"/>
      <c r="Z20" s="74"/>
      <c r="AA20" s="74"/>
    </row>
    <row r="21" spans="2:27" ht="15.6" x14ac:dyDescent="0.35">
      <c r="C21" s="12" t="s">
        <v>57</v>
      </c>
      <c r="D21" s="6"/>
      <c r="F21" s="7"/>
      <c r="G21" s="7"/>
      <c r="H21" s="6"/>
      <c r="I21" s="7"/>
      <c r="J21" s="7"/>
      <c r="L21" s="2"/>
      <c r="M21" s="2"/>
      <c r="U21" s="74"/>
      <c r="V21" s="74"/>
      <c r="W21" s="74"/>
      <c r="X21" s="74"/>
      <c r="Y21" s="74"/>
      <c r="Z21" s="74"/>
      <c r="AA21" s="74"/>
    </row>
    <row r="22" spans="2:27" ht="16.2" x14ac:dyDescent="0.35">
      <c r="B22" s="384" t="s">
        <v>56</v>
      </c>
      <c r="C22" s="173" t="s">
        <v>1</v>
      </c>
      <c r="D22" s="173" t="s">
        <v>1</v>
      </c>
      <c r="E22" s="173" t="s">
        <v>1</v>
      </c>
      <c r="F22" s="173" t="s">
        <v>1</v>
      </c>
      <c r="G22" s="173" t="s">
        <v>1</v>
      </c>
      <c r="H22" s="173" t="s">
        <v>1</v>
      </c>
      <c r="I22" s="173" t="s">
        <v>1</v>
      </c>
      <c r="J22" s="173" t="s">
        <v>1</v>
      </c>
      <c r="K22" s="173" t="s">
        <v>1</v>
      </c>
      <c r="L22" s="173" t="s">
        <v>1</v>
      </c>
      <c r="M22" s="173" t="s">
        <v>1</v>
      </c>
      <c r="N22" s="173" t="s">
        <v>1</v>
      </c>
      <c r="O22" s="173" t="s">
        <v>1</v>
      </c>
      <c r="P22" s="173" t="s">
        <v>1</v>
      </c>
      <c r="Q22" s="173" t="s">
        <v>1</v>
      </c>
      <c r="R22" s="175"/>
      <c r="S22" s="175"/>
      <c r="T22" s="175"/>
      <c r="U22" s="268"/>
      <c r="V22" s="182" t="s">
        <v>140</v>
      </c>
      <c r="W22" s="185" t="s">
        <v>141</v>
      </c>
      <c r="X22" s="185" t="s">
        <v>37</v>
      </c>
      <c r="Y22" s="186" t="s">
        <v>139</v>
      </c>
      <c r="Z22" s="195"/>
      <c r="AA22" s="74"/>
    </row>
    <row r="23" spans="2:27" x14ac:dyDescent="0.3">
      <c r="B23" s="385">
        <v>0</v>
      </c>
      <c r="C23" s="137">
        <v>42.1</v>
      </c>
      <c r="D23" s="137">
        <v>49.6</v>
      </c>
      <c r="E23" s="137">
        <v>39.1</v>
      </c>
      <c r="F23" s="137">
        <v>39.799999999999997</v>
      </c>
      <c r="G23" s="137">
        <v>46.3</v>
      </c>
      <c r="H23" s="137">
        <v>39.5</v>
      </c>
      <c r="I23" s="137">
        <v>47.5</v>
      </c>
      <c r="J23" s="137">
        <v>35.700000000000003</v>
      </c>
      <c r="K23" s="137">
        <v>32.5</v>
      </c>
      <c r="L23" s="137">
        <v>38.5</v>
      </c>
      <c r="M23" s="137">
        <v>36.1</v>
      </c>
      <c r="N23" s="137">
        <v>37.700000000000003</v>
      </c>
      <c r="O23" s="137">
        <v>35.9</v>
      </c>
      <c r="P23" s="137">
        <v>31.3</v>
      </c>
      <c r="Q23" s="137">
        <v>36.700000000000003</v>
      </c>
      <c r="R23" s="137"/>
      <c r="S23" s="74"/>
      <c r="T23" s="74"/>
      <c r="U23" s="171"/>
      <c r="V23" s="326">
        <f>AVERAGE(C23:U23)</f>
        <v>39.220000000000006</v>
      </c>
      <c r="W23" s="318">
        <f>_xlfn.STDEV.S(C23:U23)</f>
        <v>5.2465226579134852</v>
      </c>
      <c r="X23" s="189">
        <f>W23/SQRT(Y23)</f>
        <v>1.3546463253065866</v>
      </c>
      <c r="Y23" s="321">
        <f>COUNT(C23:U23)</f>
        <v>15</v>
      </c>
      <c r="Z23" s="196"/>
      <c r="AA23" s="74"/>
    </row>
    <row r="24" spans="2:27" x14ac:dyDescent="0.3">
      <c r="B24" s="385">
        <v>80</v>
      </c>
      <c r="C24" s="137">
        <v>40.4</v>
      </c>
      <c r="D24" s="137">
        <v>40.799999999999997</v>
      </c>
      <c r="E24" s="137">
        <v>40.299999999999997</v>
      </c>
      <c r="F24" s="137"/>
      <c r="G24" s="137"/>
      <c r="H24" s="137"/>
      <c r="I24" s="137"/>
      <c r="J24" s="137"/>
      <c r="K24" s="137"/>
      <c r="L24" s="137"/>
      <c r="M24" s="137"/>
      <c r="N24" s="137"/>
      <c r="O24" s="137"/>
      <c r="P24" s="137"/>
      <c r="Q24" s="137"/>
      <c r="R24" s="137"/>
      <c r="S24" s="74"/>
      <c r="T24" s="74"/>
      <c r="U24" s="171"/>
      <c r="V24" s="326">
        <f t="shared" ref="V24:V28" si="8">AVERAGE(C24:U24)</f>
        <v>40.499999999999993</v>
      </c>
      <c r="W24" s="318">
        <f t="shared" ref="W24:W28" si="9">_xlfn.STDEV.S(C24:U24)</f>
        <v>0.26457513110645881</v>
      </c>
      <c r="X24" s="189">
        <f t="shared" ref="X24:X28" si="10">W24/SQRT(Y24)</f>
        <v>0.15275252316519453</v>
      </c>
      <c r="Y24" s="321">
        <f t="shared" ref="Y24:Y28" si="11">COUNT(C24:U24)</f>
        <v>3</v>
      </c>
      <c r="Z24" s="196"/>
      <c r="AA24" s="74"/>
    </row>
    <row r="25" spans="2:27" x14ac:dyDescent="0.3">
      <c r="B25" s="385">
        <v>130</v>
      </c>
      <c r="C25" s="137">
        <v>41</v>
      </c>
      <c r="D25" s="137">
        <v>39.799999999999997</v>
      </c>
      <c r="E25" s="137">
        <v>38.700000000000003</v>
      </c>
      <c r="F25" s="137"/>
      <c r="G25" s="137"/>
      <c r="H25" s="137"/>
      <c r="I25" s="137"/>
      <c r="J25" s="137"/>
      <c r="K25" s="137"/>
      <c r="L25" s="137"/>
      <c r="M25" s="137"/>
      <c r="N25" s="137"/>
      <c r="O25" s="137"/>
      <c r="P25" s="137"/>
      <c r="Q25" s="137"/>
      <c r="R25" s="137"/>
      <c r="S25" s="74"/>
      <c r="T25" s="74"/>
      <c r="U25" s="171"/>
      <c r="V25" s="326">
        <f t="shared" si="8"/>
        <v>39.833333333333336</v>
      </c>
      <c r="W25" s="318">
        <f t="shared" si="9"/>
        <v>1.1503622617824918</v>
      </c>
      <c r="X25" s="189">
        <f t="shared" si="10"/>
        <v>0.66416196150570839</v>
      </c>
      <c r="Y25" s="321">
        <f t="shared" si="11"/>
        <v>3</v>
      </c>
      <c r="Z25" s="196"/>
      <c r="AA25" s="74"/>
    </row>
    <row r="26" spans="2:27" x14ac:dyDescent="0.3">
      <c r="B26" s="385">
        <v>180</v>
      </c>
      <c r="C26" s="137">
        <v>48.7</v>
      </c>
      <c r="D26" s="137">
        <v>48.3</v>
      </c>
      <c r="E26" s="137">
        <v>42.9</v>
      </c>
      <c r="F26" s="137"/>
      <c r="G26" s="137"/>
      <c r="H26" s="137"/>
      <c r="I26" s="137"/>
      <c r="J26" s="137"/>
      <c r="K26" s="137"/>
      <c r="L26" s="137"/>
      <c r="M26" s="137"/>
      <c r="N26" s="137"/>
      <c r="O26" s="137"/>
      <c r="P26" s="137"/>
      <c r="Q26" s="137"/>
      <c r="R26" s="137"/>
      <c r="S26" s="74"/>
      <c r="T26" s="74"/>
      <c r="U26" s="171"/>
      <c r="V26" s="326">
        <f t="shared" si="8"/>
        <v>46.633333333333333</v>
      </c>
      <c r="W26" s="318">
        <f t="shared" si="9"/>
        <v>3.2393414968683589</v>
      </c>
      <c r="X26" s="189">
        <f t="shared" si="10"/>
        <v>1.8702346852140723</v>
      </c>
      <c r="Y26" s="321">
        <f t="shared" si="11"/>
        <v>3</v>
      </c>
      <c r="Z26" s="196"/>
      <c r="AA26" s="74"/>
    </row>
    <row r="27" spans="2:27" x14ac:dyDescent="0.3">
      <c r="B27" s="385">
        <v>240</v>
      </c>
      <c r="C27" s="137">
        <v>30.4</v>
      </c>
      <c r="D27" s="137">
        <v>35</v>
      </c>
      <c r="E27" s="137">
        <v>36.799999999999997</v>
      </c>
      <c r="F27" s="137"/>
      <c r="G27" s="137"/>
      <c r="H27" s="137"/>
      <c r="I27" s="137"/>
      <c r="J27" s="137"/>
      <c r="K27" s="137"/>
      <c r="L27" s="137"/>
      <c r="M27" s="137"/>
      <c r="N27" s="137"/>
      <c r="O27" s="137"/>
      <c r="P27" s="137"/>
      <c r="Q27" s="137"/>
      <c r="R27" s="137"/>
      <c r="S27" s="74"/>
      <c r="T27" s="74"/>
      <c r="U27" s="171"/>
      <c r="V27" s="326">
        <f t="shared" si="8"/>
        <v>34.06666666666667</v>
      </c>
      <c r="W27" s="318">
        <f t="shared" si="9"/>
        <v>3.3005050118630832</v>
      </c>
      <c r="X27" s="189">
        <f t="shared" si="10"/>
        <v>1.9055474570608602</v>
      </c>
      <c r="Y27" s="321">
        <f t="shared" si="11"/>
        <v>3</v>
      </c>
      <c r="Z27" s="196"/>
      <c r="AA27" s="74"/>
    </row>
    <row r="28" spans="2:27" x14ac:dyDescent="0.3">
      <c r="B28" s="386">
        <v>280</v>
      </c>
      <c r="C28" s="178">
        <v>46.4</v>
      </c>
      <c r="D28" s="178">
        <v>39.6</v>
      </c>
      <c r="E28" s="178">
        <v>36</v>
      </c>
      <c r="F28" s="178">
        <v>38.700000000000003</v>
      </c>
      <c r="G28" s="178">
        <v>35.299999999999997</v>
      </c>
      <c r="H28" s="178"/>
      <c r="I28" s="178"/>
      <c r="J28" s="178"/>
      <c r="K28" s="178"/>
      <c r="L28" s="178"/>
      <c r="M28" s="178"/>
      <c r="N28" s="178"/>
      <c r="O28" s="178"/>
      <c r="P28" s="178"/>
      <c r="Q28" s="178"/>
      <c r="R28" s="178"/>
      <c r="S28" s="157"/>
      <c r="T28" s="157"/>
      <c r="U28" s="278"/>
      <c r="V28" s="327">
        <f t="shared" si="8"/>
        <v>39.200000000000003</v>
      </c>
      <c r="W28" s="328">
        <f t="shared" si="9"/>
        <v>4.4073801742077974</v>
      </c>
      <c r="X28" s="193">
        <f t="shared" si="10"/>
        <v>1.9710403344426999</v>
      </c>
      <c r="Y28" s="325">
        <f t="shared" si="11"/>
        <v>5</v>
      </c>
      <c r="Z28" s="197"/>
      <c r="AA28" s="74"/>
    </row>
    <row r="29" spans="2:27" x14ac:dyDescent="0.3">
      <c r="B29" s="2"/>
      <c r="C29" s="6"/>
      <c r="D29" s="6"/>
      <c r="F29" s="7"/>
      <c r="G29" s="7"/>
      <c r="I29" s="7"/>
      <c r="J29" s="7"/>
      <c r="L29" s="2"/>
      <c r="M29" s="2"/>
      <c r="U29" s="74"/>
      <c r="V29" s="383"/>
      <c r="W29" s="381"/>
      <c r="X29" s="210"/>
      <c r="Y29" s="382"/>
      <c r="Z29" s="74"/>
      <c r="AA29" s="74"/>
    </row>
    <row r="30" spans="2:27" ht="16.2" x14ac:dyDescent="0.35">
      <c r="B30" s="384" t="s">
        <v>56</v>
      </c>
      <c r="C30" s="360" t="s">
        <v>158</v>
      </c>
      <c r="D30" s="360" t="s">
        <v>158</v>
      </c>
      <c r="E30" s="360" t="s">
        <v>158</v>
      </c>
      <c r="F30" s="360" t="s">
        <v>158</v>
      </c>
      <c r="G30" s="360" t="s">
        <v>158</v>
      </c>
      <c r="H30" s="360" t="s">
        <v>158</v>
      </c>
      <c r="I30" s="360" t="s">
        <v>158</v>
      </c>
      <c r="J30" s="360" t="s">
        <v>158</v>
      </c>
      <c r="K30" s="360" t="s">
        <v>158</v>
      </c>
      <c r="L30" s="360" t="s">
        <v>158</v>
      </c>
      <c r="M30" s="360" t="s">
        <v>158</v>
      </c>
      <c r="N30" s="360" t="s">
        <v>158</v>
      </c>
      <c r="O30" s="360" t="s">
        <v>158</v>
      </c>
      <c r="P30" s="360" t="s">
        <v>158</v>
      </c>
      <c r="Q30" s="360" t="s">
        <v>158</v>
      </c>
      <c r="R30" s="360" t="s">
        <v>158</v>
      </c>
      <c r="S30" s="360" t="s">
        <v>158</v>
      </c>
      <c r="T30" s="360" t="s">
        <v>158</v>
      </c>
      <c r="U30" s="289" t="s">
        <v>158</v>
      </c>
      <c r="V30" s="182" t="s">
        <v>140</v>
      </c>
      <c r="W30" s="185" t="s">
        <v>141</v>
      </c>
      <c r="X30" s="185" t="s">
        <v>37</v>
      </c>
      <c r="Y30" s="186" t="s">
        <v>139</v>
      </c>
      <c r="Z30" s="195"/>
    </row>
    <row r="31" spans="2:27" x14ac:dyDescent="0.3">
      <c r="B31" s="385">
        <v>0</v>
      </c>
      <c r="C31" s="137">
        <v>38.1</v>
      </c>
      <c r="D31" s="137">
        <v>43.2</v>
      </c>
      <c r="E31" s="137">
        <v>42.4</v>
      </c>
      <c r="F31" s="137">
        <v>46.7</v>
      </c>
      <c r="G31" s="137">
        <v>48</v>
      </c>
      <c r="H31" s="137">
        <v>42.9</v>
      </c>
      <c r="I31" s="137">
        <v>47.6</v>
      </c>
      <c r="J31" s="137">
        <v>52.1</v>
      </c>
      <c r="K31" s="137">
        <v>46</v>
      </c>
      <c r="L31" s="137">
        <v>44.8</v>
      </c>
      <c r="M31" s="137">
        <v>40.299999999999997</v>
      </c>
      <c r="N31" s="137">
        <v>36.299999999999997</v>
      </c>
      <c r="O31" s="137">
        <v>38.700000000000003</v>
      </c>
      <c r="P31" s="137">
        <v>34.700000000000003</v>
      </c>
      <c r="Q31" s="137">
        <v>36.9</v>
      </c>
      <c r="R31" s="137">
        <v>42.5</v>
      </c>
      <c r="S31" s="137">
        <v>38.799999999999997</v>
      </c>
      <c r="T31" s="137">
        <v>32.4</v>
      </c>
      <c r="U31" s="218">
        <v>35</v>
      </c>
      <c r="V31" s="326">
        <f>AVERAGE(C31:U31)</f>
        <v>41.442105263157899</v>
      </c>
      <c r="W31" s="318">
        <f>_xlfn.STDEV.S(C31:U31)</f>
        <v>5.2926905350128699</v>
      </c>
      <c r="X31" s="189">
        <f>W31/SQRT(Y31)</f>
        <v>1.2142264832397536</v>
      </c>
      <c r="Y31" s="321">
        <f>COUNT(C31:U31)</f>
        <v>19</v>
      </c>
      <c r="Z31" s="196"/>
    </row>
    <row r="32" spans="2:27" x14ac:dyDescent="0.3">
      <c r="B32" s="385">
        <v>80</v>
      </c>
      <c r="C32" s="137">
        <v>40.700000000000003</v>
      </c>
      <c r="D32" s="137">
        <v>46.5</v>
      </c>
      <c r="E32" s="137">
        <v>46</v>
      </c>
      <c r="F32" s="137"/>
      <c r="G32" s="137"/>
      <c r="H32" s="137"/>
      <c r="I32" s="137"/>
      <c r="J32" s="137"/>
      <c r="K32" s="137"/>
      <c r="L32" s="137"/>
      <c r="M32" s="137"/>
      <c r="N32" s="137"/>
      <c r="O32" s="137"/>
      <c r="P32" s="137"/>
      <c r="Q32" s="137"/>
      <c r="R32" s="137"/>
      <c r="S32" s="137"/>
      <c r="T32" s="137"/>
      <c r="U32" s="218"/>
      <c r="V32" s="326">
        <f t="shared" ref="V32:V36" si="12">AVERAGE(C32:U32)</f>
        <v>44.4</v>
      </c>
      <c r="W32" s="318">
        <f t="shared" ref="W32:W36" si="13">_xlfn.STDEV.S(C32:U32)</f>
        <v>3.2140317359976383</v>
      </c>
      <c r="X32" s="189">
        <f t="shared" ref="X32:X36" si="14">W32/SQRT(Y32)</f>
        <v>1.8556220879622367</v>
      </c>
      <c r="Y32" s="321">
        <f t="shared" ref="Y32:Y36" si="15">COUNT(C32:U32)</f>
        <v>3</v>
      </c>
      <c r="Z32" s="196"/>
    </row>
    <row r="33" spans="2:26" x14ac:dyDescent="0.3">
      <c r="B33" s="385">
        <v>130</v>
      </c>
      <c r="C33" s="137">
        <v>47</v>
      </c>
      <c r="D33" s="137">
        <v>42.5</v>
      </c>
      <c r="E33" s="137">
        <v>44</v>
      </c>
      <c r="F33" s="137">
        <v>41.8</v>
      </c>
      <c r="G33" s="137"/>
      <c r="H33" s="137"/>
      <c r="I33" s="137"/>
      <c r="J33" s="137"/>
      <c r="K33" s="137"/>
      <c r="L33" s="137"/>
      <c r="M33" s="137"/>
      <c r="N33" s="137"/>
      <c r="O33" s="137"/>
      <c r="P33" s="137"/>
      <c r="Q33" s="137"/>
      <c r="R33" s="137"/>
      <c r="S33" s="137"/>
      <c r="T33" s="137"/>
      <c r="U33" s="218"/>
      <c r="V33" s="326">
        <f t="shared" si="12"/>
        <v>43.825000000000003</v>
      </c>
      <c r="W33" s="318">
        <f t="shared" si="13"/>
        <v>2.3070543990118666</v>
      </c>
      <c r="X33" s="189">
        <f t="shared" si="14"/>
        <v>1.1535271995059333</v>
      </c>
      <c r="Y33" s="321">
        <f t="shared" si="15"/>
        <v>4</v>
      </c>
      <c r="Z33" s="196"/>
    </row>
    <row r="34" spans="2:26" x14ac:dyDescent="0.3">
      <c r="B34" s="385">
        <v>180</v>
      </c>
      <c r="C34" s="137">
        <v>49.3</v>
      </c>
      <c r="D34" s="137">
        <v>54.7</v>
      </c>
      <c r="E34" s="137">
        <v>47.4</v>
      </c>
      <c r="F34" s="137"/>
      <c r="G34" s="137"/>
      <c r="H34" s="137"/>
      <c r="I34" s="137"/>
      <c r="J34" s="137"/>
      <c r="K34" s="137"/>
      <c r="L34" s="137"/>
      <c r="M34" s="137"/>
      <c r="N34" s="137"/>
      <c r="O34" s="137"/>
      <c r="P34" s="137"/>
      <c r="Q34" s="137"/>
      <c r="R34" s="137"/>
      <c r="S34" s="137"/>
      <c r="T34" s="137"/>
      <c r="U34" s="218"/>
      <c r="V34" s="326">
        <f t="shared" si="12"/>
        <v>50.466666666666669</v>
      </c>
      <c r="W34" s="318">
        <f t="shared" si="13"/>
        <v>3.7872593432894655</v>
      </c>
      <c r="X34" s="189">
        <f t="shared" si="14"/>
        <v>2.1865752013390982</v>
      </c>
      <c r="Y34" s="321">
        <f t="shared" si="15"/>
        <v>3</v>
      </c>
      <c r="Z34" s="196"/>
    </row>
    <row r="35" spans="2:26" x14ac:dyDescent="0.3">
      <c r="B35" s="385">
        <v>240</v>
      </c>
      <c r="C35" s="137">
        <v>40.9</v>
      </c>
      <c r="D35" s="137">
        <v>52.9</v>
      </c>
      <c r="E35" s="137">
        <v>50.8</v>
      </c>
      <c r="F35" s="74"/>
      <c r="G35" s="137"/>
      <c r="H35" s="137"/>
      <c r="I35" s="137"/>
      <c r="J35" s="137"/>
      <c r="K35" s="137"/>
      <c r="L35" s="137"/>
      <c r="M35" s="137"/>
      <c r="N35" s="137"/>
      <c r="O35" s="137"/>
      <c r="P35" s="137"/>
      <c r="Q35" s="137"/>
      <c r="R35" s="137"/>
      <c r="S35" s="137"/>
      <c r="T35" s="137"/>
      <c r="U35" s="218"/>
      <c r="V35" s="326">
        <f t="shared" si="12"/>
        <v>48.199999999999996</v>
      </c>
      <c r="W35" s="318">
        <f t="shared" si="13"/>
        <v>6.408587988004788</v>
      </c>
      <c r="X35" s="189">
        <f t="shared" si="14"/>
        <v>3.6999999999999669</v>
      </c>
      <c r="Y35" s="321">
        <f t="shared" si="15"/>
        <v>3</v>
      </c>
      <c r="Z35" s="196"/>
    </row>
    <row r="36" spans="2:26" x14ac:dyDescent="0.3">
      <c r="B36" s="386">
        <v>280</v>
      </c>
      <c r="C36" s="178">
        <v>55.1</v>
      </c>
      <c r="D36" s="178">
        <v>57.9</v>
      </c>
      <c r="E36" s="178">
        <v>52.1</v>
      </c>
      <c r="F36" s="178">
        <v>64.5</v>
      </c>
      <c r="G36" s="178"/>
      <c r="H36" s="178"/>
      <c r="I36" s="178"/>
      <c r="J36" s="178"/>
      <c r="K36" s="178"/>
      <c r="L36" s="178"/>
      <c r="M36" s="178"/>
      <c r="N36" s="178"/>
      <c r="O36" s="178"/>
      <c r="P36" s="178"/>
      <c r="Q36" s="178"/>
      <c r="R36" s="178"/>
      <c r="S36" s="178"/>
      <c r="T36" s="178"/>
      <c r="U36" s="308"/>
      <c r="V36" s="327">
        <f t="shared" si="12"/>
        <v>57.4</v>
      </c>
      <c r="W36" s="328">
        <f t="shared" si="13"/>
        <v>5.2927623537556761</v>
      </c>
      <c r="X36" s="193">
        <f t="shared" si="14"/>
        <v>2.646381176877838</v>
      </c>
      <c r="Y36" s="325">
        <f t="shared" si="15"/>
        <v>4</v>
      </c>
      <c r="Z36" s="197"/>
    </row>
    <row r="40" spans="2:26" x14ac:dyDescent="0.3">
      <c r="C40" s="12" t="s">
        <v>55</v>
      </c>
      <c r="D40" s="6"/>
      <c r="F40" s="7"/>
      <c r="G40" s="7"/>
      <c r="H40" s="6"/>
      <c r="I40" s="7"/>
      <c r="J40" s="7"/>
      <c r="L40" s="2"/>
      <c r="M40" s="2"/>
    </row>
    <row r="41" spans="2:26" ht="16.2" x14ac:dyDescent="0.35">
      <c r="B41" s="384" t="s">
        <v>56</v>
      </c>
      <c r="C41" s="173" t="s">
        <v>1</v>
      </c>
      <c r="D41" s="173" t="s">
        <v>1</v>
      </c>
      <c r="E41" s="173" t="s">
        <v>1</v>
      </c>
      <c r="F41" s="173" t="s">
        <v>1</v>
      </c>
      <c r="G41" s="173" t="s">
        <v>1</v>
      </c>
      <c r="H41" s="173" t="s">
        <v>1</v>
      </c>
      <c r="I41" s="173" t="s">
        <v>1</v>
      </c>
      <c r="J41" s="173" t="s">
        <v>1</v>
      </c>
      <c r="K41" s="173" t="s">
        <v>1</v>
      </c>
      <c r="L41" s="173" t="s">
        <v>1</v>
      </c>
      <c r="M41" s="173" t="s">
        <v>1</v>
      </c>
      <c r="N41" s="173" t="s">
        <v>1</v>
      </c>
      <c r="O41" s="173" t="s">
        <v>1</v>
      </c>
      <c r="P41" s="173" t="s">
        <v>1</v>
      </c>
      <c r="Q41" s="173" t="s">
        <v>1</v>
      </c>
      <c r="R41" s="175"/>
      <c r="S41" s="175"/>
      <c r="T41" s="175"/>
      <c r="U41" s="268"/>
      <c r="V41" s="182" t="s">
        <v>140</v>
      </c>
      <c r="W41" s="185" t="s">
        <v>141</v>
      </c>
      <c r="X41" s="185" t="s">
        <v>37</v>
      </c>
      <c r="Y41" s="186" t="s">
        <v>139</v>
      </c>
      <c r="Z41" s="195"/>
    </row>
    <row r="42" spans="2:26" x14ac:dyDescent="0.3">
      <c r="B42" s="385">
        <v>0</v>
      </c>
      <c r="C42" s="137">
        <v>2</v>
      </c>
      <c r="D42" s="137">
        <v>5.3</v>
      </c>
      <c r="E42" s="137">
        <v>0.7</v>
      </c>
      <c r="F42" s="137">
        <v>0.8</v>
      </c>
      <c r="G42" s="137">
        <v>2.7</v>
      </c>
      <c r="H42" s="137">
        <v>-4.0999999999999996</v>
      </c>
      <c r="I42" s="137">
        <v>-4.5999999999999996</v>
      </c>
      <c r="J42" s="137">
        <v>-0.4</v>
      </c>
      <c r="K42" s="137">
        <v>-1.4</v>
      </c>
      <c r="L42" s="137">
        <v>-2.1</v>
      </c>
      <c r="M42" s="137">
        <v>-1</v>
      </c>
      <c r="N42" s="137">
        <v>2.7</v>
      </c>
      <c r="O42" s="137">
        <v>0.2</v>
      </c>
      <c r="P42" s="137">
        <v>-0.9</v>
      </c>
      <c r="Q42" s="137">
        <v>-1.8</v>
      </c>
      <c r="R42" s="137"/>
      <c r="S42" s="74"/>
      <c r="T42" s="74"/>
      <c r="U42" s="171"/>
      <c r="V42" s="326">
        <f>AVERAGE(C42:U42)</f>
        <v>-0.12666666666666659</v>
      </c>
      <c r="W42" s="318">
        <f>_xlfn.STDEV.S(C42:U42)</f>
        <v>2.6342433629484758</v>
      </c>
      <c r="X42" s="189">
        <f>W42/SQRT(Y42)</f>
        <v>0.68015871163712449</v>
      </c>
      <c r="Y42" s="321">
        <f>COUNT(C42:U42)</f>
        <v>15</v>
      </c>
      <c r="Z42" s="196"/>
    </row>
    <row r="43" spans="2:26" x14ac:dyDescent="0.3">
      <c r="B43" s="385">
        <v>80</v>
      </c>
      <c r="C43" s="137">
        <v>1.9</v>
      </c>
      <c r="D43" s="137">
        <v>6.5</v>
      </c>
      <c r="E43" s="137">
        <v>5.0999999999999996</v>
      </c>
      <c r="F43" s="137"/>
      <c r="G43" s="137"/>
      <c r="H43" s="137"/>
      <c r="I43" s="137"/>
      <c r="J43" s="137"/>
      <c r="K43" s="137"/>
      <c r="L43" s="137"/>
      <c r="M43" s="137"/>
      <c r="N43" s="137"/>
      <c r="O43" s="137"/>
      <c r="P43" s="137"/>
      <c r="Q43" s="137"/>
      <c r="R43" s="137"/>
      <c r="S43" s="74"/>
      <c r="T43" s="74"/>
      <c r="U43" s="171"/>
      <c r="V43" s="326">
        <f t="shared" ref="V43:V47" si="16">AVERAGE(C43:U43)</f>
        <v>4.5</v>
      </c>
      <c r="W43" s="318">
        <f t="shared" ref="W43:W47" si="17">_xlfn.STDEV.S(C43:U43)</f>
        <v>2.3579652245103198</v>
      </c>
      <c r="X43" s="189">
        <f t="shared" ref="X43:X47" si="18">W43/SQRT(Y43)</f>
        <v>1.3613718571108095</v>
      </c>
      <c r="Y43" s="321">
        <f t="shared" ref="Y43:Y47" si="19">COUNT(C43:U43)</f>
        <v>3</v>
      </c>
      <c r="Z43" s="196"/>
    </row>
    <row r="44" spans="2:26" x14ac:dyDescent="0.3">
      <c r="B44" s="385">
        <v>130</v>
      </c>
      <c r="C44" s="137">
        <v>4</v>
      </c>
      <c r="D44" s="137">
        <v>1.8</v>
      </c>
      <c r="E44" s="137">
        <v>2.8</v>
      </c>
      <c r="F44" s="137"/>
      <c r="G44" s="137"/>
      <c r="H44" s="137"/>
      <c r="I44" s="137"/>
      <c r="J44" s="137"/>
      <c r="K44" s="137"/>
      <c r="L44" s="137"/>
      <c r="M44" s="137"/>
      <c r="N44" s="137"/>
      <c r="O44" s="137"/>
      <c r="P44" s="137"/>
      <c r="Q44" s="137"/>
      <c r="R44" s="137"/>
      <c r="S44" s="74"/>
      <c r="T44" s="74"/>
      <c r="U44" s="171"/>
      <c r="V44" s="326">
        <f t="shared" si="16"/>
        <v>2.8666666666666667</v>
      </c>
      <c r="W44" s="318">
        <f t="shared" si="17"/>
        <v>1.1015141094572209</v>
      </c>
      <c r="X44" s="189">
        <f t="shared" si="18"/>
        <v>0.6359594676112974</v>
      </c>
      <c r="Y44" s="321">
        <f t="shared" si="19"/>
        <v>3</v>
      </c>
      <c r="Z44" s="196"/>
    </row>
    <row r="45" spans="2:26" x14ac:dyDescent="0.3">
      <c r="B45" s="385">
        <v>180</v>
      </c>
      <c r="C45" s="137">
        <v>2.2000000000000002</v>
      </c>
      <c r="D45" s="137">
        <v>-1.5</v>
      </c>
      <c r="E45" s="137">
        <v>2.4</v>
      </c>
      <c r="F45" s="137"/>
      <c r="G45" s="137"/>
      <c r="H45" s="137"/>
      <c r="I45" s="137"/>
      <c r="J45" s="137"/>
      <c r="K45" s="137"/>
      <c r="L45" s="137"/>
      <c r="M45" s="137"/>
      <c r="N45" s="137"/>
      <c r="O45" s="137"/>
      <c r="P45" s="137"/>
      <c r="Q45" s="137"/>
      <c r="R45" s="137"/>
      <c r="S45" s="74"/>
      <c r="T45" s="74"/>
      <c r="U45" s="171"/>
      <c r="V45" s="326">
        <f t="shared" si="16"/>
        <v>1.0333333333333334</v>
      </c>
      <c r="W45" s="318">
        <f t="shared" si="17"/>
        <v>2.1962088546705512</v>
      </c>
      <c r="X45" s="189">
        <f t="shared" si="18"/>
        <v>1.2679817734406824</v>
      </c>
      <c r="Y45" s="321">
        <f t="shared" si="19"/>
        <v>3</v>
      </c>
      <c r="Z45" s="196"/>
    </row>
    <row r="46" spans="2:26" x14ac:dyDescent="0.3">
      <c r="B46" s="385">
        <v>240</v>
      </c>
      <c r="C46" s="137">
        <v>1.8</v>
      </c>
      <c r="D46" s="137">
        <v>1.5</v>
      </c>
      <c r="E46" s="137">
        <v>7.9</v>
      </c>
      <c r="F46" s="137"/>
      <c r="G46" s="137"/>
      <c r="H46" s="137"/>
      <c r="I46" s="137"/>
      <c r="J46" s="137"/>
      <c r="K46" s="137"/>
      <c r="L46" s="137"/>
      <c r="M46" s="137"/>
      <c r="N46" s="137"/>
      <c r="O46" s="137"/>
      <c r="P46" s="137"/>
      <c r="Q46" s="137"/>
      <c r="R46" s="137"/>
      <c r="S46" s="74"/>
      <c r="T46" s="74"/>
      <c r="U46" s="171"/>
      <c r="V46" s="326">
        <f t="shared" si="16"/>
        <v>3.7333333333333329</v>
      </c>
      <c r="W46" s="318">
        <f t="shared" si="17"/>
        <v>3.6115555282084948</v>
      </c>
      <c r="X46" s="189">
        <f t="shared" si="18"/>
        <v>2.0851325564044556</v>
      </c>
      <c r="Y46" s="321">
        <f t="shared" si="19"/>
        <v>3</v>
      </c>
      <c r="Z46" s="196"/>
    </row>
    <row r="47" spans="2:26" x14ac:dyDescent="0.3">
      <c r="B47" s="386">
        <v>280</v>
      </c>
      <c r="C47" s="178">
        <v>10.8</v>
      </c>
      <c r="D47" s="178">
        <v>4.3</v>
      </c>
      <c r="E47" s="178">
        <v>3.9</v>
      </c>
      <c r="F47" s="178">
        <v>3.9</v>
      </c>
      <c r="G47" s="178">
        <v>8.3000000000000007</v>
      </c>
      <c r="H47" s="178"/>
      <c r="I47" s="178"/>
      <c r="J47" s="178"/>
      <c r="K47" s="178"/>
      <c r="L47" s="178"/>
      <c r="M47" s="178"/>
      <c r="N47" s="178"/>
      <c r="O47" s="178"/>
      <c r="P47" s="178"/>
      <c r="Q47" s="178"/>
      <c r="R47" s="178"/>
      <c r="S47" s="157"/>
      <c r="T47" s="157"/>
      <c r="U47" s="278"/>
      <c r="V47" s="327">
        <f t="shared" si="16"/>
        <v>6.24</v>
      </c>
      <c r="W47" s="328">
        <f t="shared" si="17"/>
        <v>3.1524593573906734</v>
      </c>
      <c r="X47" s="193">
        <f t="shared" si="18"/>
        <v>1.4098226838861698</v>
      </c>
      <c r="Y47" s="325">
        <f t="shared" si="19"/>
        <v>5</v>
      </c>
      <c r="Z47" s="197"/>
    </row>
    <row r="48" spans="2:26" x14ac:dyDescent="0.3">
      <c r="B48" s="2"/>
      <c r="C48" s="6"/>
      <c r="D48" s="6"/>
      <c r="F48" s="7"/>
      <c r="G48" s="7"/>
      <c r="I48" s="7"/>
      <c r="J48" s="7"/>
      <c r="L48" s="2"/>
      <c r="M48" s="2"/>
      <c r="V48" s="383"/>
      <c r="W48" s="381"/>
      <c r="X48" s="210"/>
      <c r="Y48" s="382"/>
      <c r="Z48" s="74"/>
    </row>
    <row r="49" spans="2:26" ht="16.2" x14ac:dyDescent="0.35">
      <c r="B49" s="384" t="s">
        <v>56</v>
      </c>
      <c r="C49" s="360" t="s">
        <v>158</v>
      </c>
      <c r="D49" s="360" t="s">
        <v>158</v>
      </c>
      <c r="E49" s="360" t="s">
        <v>158</v>
      </c>
      <c r="F49" s="360" t="s">
        <v>158</v>
      </c>
      <c r="G49" s="360" t="s">
        <v>158</v>
      </c>
      <c r="H49" s="360" t="s">
        <v>158</v>
      </c>
      <c r="I49" s="360" t="s">
        <v>158</v>
      </c>
      <c r="J49" s="360" t="s">
        <v>158</v>
      </c>
      <c r="K49" s="360" t="s">
        <v>158</v>
      </c>
      <c r="L49" s="360" t="s">
        <v>158</v>
      </c>
      <c r="M49" s="360" t="s">
        <v>158</v>
      </c>
      <c r="N49" s="360" t="s">
        <v>158</v>
      </c>
      <c r="O49" s="360" t="s">
        <v>158</v>
      </c>
      <c r="P49" s="360" t="s">
        <v>158</v>
      </c>
      <c r="Q49" s="360" t="s">
        <v>158</v>
      </c>
      <c r="R49" s="360" t="s">
        <v>158</v>
      </c>
      <c r="S49" s="360" t="s">
        <v>158</v>
      </c>
      <c r="T49" s="360" t="s">
        <v>158</v>
      </c>
      <c r="U49" s="289" t="s">
        <v>158</v>
      </c>
      <c r="V49" s="182" t="s">
        <v>140</v>
      </c>
      <c r="W49" s="185" t="s">
        <v>141</v>
      </c>
      <c r="X49" s="185" t="s">
        <v>37</v>
      </c>
      <c r="Y49" s="186" t="s">
        <v>139</v>
      </c>
      <c r="Z49" s="195"/>
    </row>
    <row r="50" spans="2:26" x14ac:dyDescent="0.3">
      <c r="B50" s="385">
        <v>0</v>
      </c>
      <c r="C50" s="137">
        <v>4.5</v>
      </c>
      <c r="D50" s="137">
        <v>5.8</v>
      </c>
      <c r="E50" s="137">
        <v>4.5</v>
      </c>
      <c r="F50" s="137">
        <v>5.3</v>
      </c>
      <c r="G50" s="137">
        <v>3.9</v>
      </c>
      <c r="H50" s="137">
        <v>0.3</v>
      </c>
      <c r="I50" s="137">
        <v>4.9000000000000004</v>
      </c>
      <c r="J50" s="137">
        <v>6.7</v>
      </c>
      <c r="K50" s="137">
        <v>3</v>
      </c>
      <c r="L50" s="137">
        <v>4.0999999999999996</v>
      </c>
      <c r="M50" s="137">
        <v>6.7</v>
      </c>
      <c r="N50" s="137">
        <v>-0.3</v>
      </c>
      <c r="O50" s="137">
        <v>-1.9</v>
      </c>
      <c r="P50" s="137">
        <v>1.7</v>
      </c>
      <c r="Q50" s="137">
        <v>-2.2000000000000002</v>
      </c>
      <c r="R50" s="137">
        <v>4.0999999999999996</v>
      </c>
      <c r="S50" s="137">
        <v>0.3</v>
      </c>
      <c r="T50" s="137">
        <v>-1.4</v>
      </c>
      <c r="U50" s="218">
        <v>-1.3</v>
      </c>
      <c r="V50" s="326">
        <f>AVERAGE(C50:U50)</f>
        <v>2.5631578947368432</v>
      </c>
      <c r="W50" s="318">
        <f>_xlfn.STDEV.S(C50:U50)</f>
        <v>3.0210760640532226</v>
      </c>
      <c r="X50" s="189">
        <f>W50/SQRT(Y50)</f>
        <v>0.69308238231355823</v>
      </c>
      <c r="Y50" s="321">
        <f>COUNT(C50:U50)</f>
        <v>19</v>
      </c>
      <c r="Z50" s="196"/>
    </row>
    <row r="51" spans="2:26" x14ac:dyDescent="0.3">
      <c r="B51" s="385">
        <v>80</v>
      </c>
      <c r="C51" s="137">
        <v>5.3</v>
      </c>
      <c r="D51" s="137">
        <v>16.5</v>
      </c>
      <c r="E51" s="137">
        <v>2.8</v>
      </c>
      <c r="F51" s="137"/>
      <c r="G51" s="137"/>
      <c r="H51" s="137"/>
      <c r="I51" s="137"/>
      <c r="J51" s="137"/>
      <c r="K51" s="137"/>
      <c r="L51" s="137"/>
      <c r="M51" s="137"/>
      <c r="N51" s="137"/>
      <c r="O51" s="137"/>
      <c r="P51" s="137"/>
      <c r="Q51" s="137"/>
      <c r="R51" s="137"/>
      <c r="S51" s="137"/>
      <c r="T51" s="137"/>
      <c r="U51" s="218"/>
      <c r="V51" s="326">
        <f t="shared" ref="V51:V55" si="20">AVERAGE(C51:U51)</f>
        <v>8.2000000000000011</v>
      </c>
      <c r="W51" s="318">
        <f t="shared" ref="W51:W55" si="21">_xlfn.STDEV.S(C51:U51)</f>
        <v>7.2958892535454485</v>
      </c>
      <c r="X51" s="189">
        <f t="shared" ref="X51:X55" si="22">W51/SQRT(Y51)</f>
        <v>4.2122836245121631</v>
      </c>
      <c r="Y51" s="321">
        <f t="shared" ref="Y51:Y55" si="23">COUNT(C51:U51)</f>
        <v>3</v>
      </c>
      <c r="Z51" s="196"/>
    </row>
    <row r="52" spans="2:26" x14ac:dyDescent="0.3">
      <c r="B52" s="385">
        <v>130</v>
      </c>
      <c r="C52" s="137">
        <v>3.6</v>
      </c>
      <c r="D52" s="137">
        <v>6.3</v>
      </c>
      <c r="E52" s="137">
        <v>6.2</v>
      </c>
      <c r="F52" s="137">
        <v>7</v>
      </c>
      <c r="G52" s="137"/>
      <c r="H52" s="137"/>
      <c r="I52" s="137"/>
      <c r="J52" s="137"/>
      <c r="K52" s="137"/>
      <c r="L52" s="137"/>
      <c r="M52" s="137"/>
      <c r="N52" s="137"/>
      <c r="O52" s="137"/>
      <c r="P52" s="137"/>
      <c r="Q52" s="137"/>
      <c r="R52" s="137"/>
      <c r="S52" s="137"/>
      <c r="T52" s="137"/>
      <c r="U52" s="218"/>
      <c r="V52" s="326">
        <f t="shared" si="20"/>
        <v>5.7750000000000004</v>
      </c>
      <c r="W52" s="318">
        <f t="shared" si="21"/>
        <v>1.4930394055974097</v>
      </c>
      <c r="X52" s="189">
        <f t="shared" si="22"/>
        <v>0.74651970279870483</v>
      </c>
      <c r="Y52" s="321">
        <f t="shared" si="23"/>
        <v>4</v>
      </c>
      <c r="Z52" s="196"/>
    </row>
    <row r="53" spans="2:26" x14ac:dyDescent="0.3">
      <c r="B53" s="385">
        <v>180</v>
      </c>
      <c r="C53" s="137">
        <v>23.8</v>
      </c>
      <c r="D53" s="137">
        <v>30.2</v>
      </c>
      <c r="E53" s="137">
        <v>19.899999999999999</v>
      </c>
      <c r="F53" s="137"/>
      <c r="G53" s="137"/>
      <c r="H53" s="137"/>
      <c r="I53" s="137"/>
      <c r="J53" s="137"/>
      <c r="K53" s="137"/>
      <c r="L53" s="137"/>
      <c r="M53" s="137"/>
      <c r="N53" s="137"/>
      <c r="O53" s="137"/>
      <c r="P53" s="137"/>
      <c r="Q53" s="137"/>
      <c r="R53" s="137"/>
      <c r="S53" s="137"/>
      <c r="T53" s="137"/>
      <c r="U53" s="218"/>
      <c r="V53" s="326">
        <f t="shared" si="20"/>
        <v>24.633333333333336</v>
      </c>
      <c r="W53" s="318">
        <f t="shared" si="21"/>
        <v>5.2003205029433692</v>
      </c>
      <c r="X53" s="189">
        <f t="shared" si="22"/>
        <v>3.0024064422466843</v>
      </c>
      <c r="Y53" s="321">
        <f t="shared" si="23"/>
        <v>3</v>
      </c>
      <c r="Z53" s="196"/>
    </row>
    <row r="54" spans="2:26" x14ac:dyDescent="0.3">
      <c r="B54" s="385">
        <v>240</v>
      </c>
      <c r="C54" s="137">
        <v>23.8</v>
      </c>
      <c r="D54" s="137">
        <v>41.3</v>
      </c>
      <c r="E54" s="137">
        <v>31.3</v>
      </c>
      <c r="F54" s="74"/>
      <c r="G54" s="137"/>
      <c r="H54" s="137"/>
      <c r="I54" s="137"/>
      <c r="J54" s="137"/>
      <c r="K54" s="137"/>
      <c r="L54" s="137"/>
      <c r="M54" s="137"/>
      <c r="N54" s="137"/>
      <c r="O54" s="137"/>
      <c r="P54" s="137"/>
      <c r="Q54" s="137"/>
      <c r="R54" s="137"/>
      <c r="S54" s="137"/>
      <c r="T54" s="137"/>
      <c r="U54" s="218"/>
      <c r="V54" s="326">
        <f t="shared" si="20"/>
        <v>32.133333333333333</v>
      </c>
      <c r="W54" s="318">
        <f t="shared" si="21"/>
        <v>8.7797114607106241</v>
      </c>
      <c r="X54" s="189">
        <f t="shared" si="22"/>
        <v>5.0689687752485213</v>
      </c>
      <c r="Y54" s="321">
        <f t="shared" si="23"/>
        <v>3</v>
      </c>
      <c r="Z54" s="196"/>
    </row>
    <row r="55" spans="2:26" x14ac:dyDescent="0.3">
      <c r="B55" s="386">
        <v>280</v>
      </c>
      <c r="C55" s="178">
        <v>29.8</v>
      </c>
      <c r="D55" s="178">
        <v>40.700000000000003</v>
      </c>
      <c r="E55" s="178">
        <v>31.2</v>
      </c>
      <c r="F55" s="178">
        <v>47.1</v>
      </c>
      <c r="G55" s="178"/>
      <c r="H55" s="178"/>
      <c r="I55" s="178"/>
      <c r="J55" s="178"/>
      <c r="K55" s="178"/>
      <c r="L55" s="178"/>
      <c r="M55" s="178"/>
      <c r="N55" s="178"/>
      <c r="O55" s="178"/>
      <c r="P55" s="178"/>
      <c r="Q55" s="178"/>
      <c r="R55" s="178"/>
      <c r="S55" s="178"/>
      <c r="T55" s="178"/>
      <c r="U55" s="308"/>
      <c r="V55" s="326">
        <f t="shared" si="20"/>
        <v>37.200000000000003</v>
      </c>
      <c r="W55" s="318">
        <f t="shared" si="21"/>
        <v>8.1857599932240142</v>
      </c>
      <c r="X55" s="189">
        <f t="shared" si="22"/>
        <v>4.0928799966120071</v>
      </c>
      <c r="Y55" s="321">
        <f t="shared" si="23"/>
        <v>4</v>
      </c>
      <c r="Z55" s="196"/>
    </row>
    <row r="59" spans="2:26" ht="16.2" x14ac:dyDescent="0.3">
      <c r="C59" s="12" t="s">
        <v>58</v>
      </c>
      <c r="D59" s="6"/>
      <c r="F59" s="7"/>
      <c r="G59" s="7"/>
      <c r="H59" s="6"/>
      <c r="I59" s="7"/>
      <c r="J59" s="7"/>
      <c r="L59" s="2"/>
      <c r="M59" s="2"/>
    </row>
    <row r="60" spans="2:26" ht="16.2" x14ac:dyDescent="0.35">
      <c r="B60" s="384" t="s">
        <v>56</v>
      </c>
      <c r="C60" s="173" t="s">
        <v>1</v>
      </c>
      <c r="D60" s="173" t="s">
        <v>1</v>
      </c>
      <c r="E60" s="173" t="s">
        <v>1</v>
      </c>
      <c r="F60" s="173" t="s">
        <v>1</v>
      </c>
      <c r="G60" s="173" t="s">
        <v>1</v>
      </c>
      <c r="H60" s="173" t="s">
        <v>1</v>
      </c>
      <c r="I60" s="173" t="s">
        <v>1</v>
      </c>
      <c r="J60" s="173" t="s">
        <v>1</v>
      </c>
      <c r="K60" s="173" t="s">
        <v>1</v>
      </c>
      <c r="L60" s="173" t="s">
        <v>1</v>
      </c>
      <c r="M60" s="173" t="s">
        <v>1</v>
      </c>
      <c r="N60" s="173" t="s">
        <v>1</v>
      </c>
      <c r="O60" s="173" t="s">
        <v>1</v>
      </c>
      <c r="P60" s="173" t="s">
        <v>1</v>
      </c>
      <c r="Q60" s="173" t="s">
        <v>1</v>
      </c>
      <c r="R60" s="175"/>
      <c r="S60" s="175"/>
      <c r="T60" s="175"/>
      <c r="U60" s="268"/>
      <c r="V60" s="182" t="s">
        <v>140</v>
      </c>
      <c r="W60" s="185" t="s">
        <v>141</v>
      </c>
      <c r="X60" s="185" t="s">
        <v>37</v>
      </c>
      <c r="Y60" s="186" t="s">
        <v>139</v>
      </c>
      <c r="Z60" s="195"/>
    </row>
    <row r="61" spans="2:26" x14ac:dyDescent="0.3">
      <c r="B61" s="385">
        <v>0</v>
      </c>
      <c r="C61" s="137">
        <v>114</v>
      </c>
      <c r="D61" s="137">
        <v>110</v>
      </c>
      <c r="E61" s="137">
        <v>112</v>
      </c>
      <c r="F61" s="137">
        <v>114</v>
      </c>
      <c r="G61" s="137">
        <v>112</v>
      </c>
      <c r="H61" s="137">
        <v>113</v>
      </c>
      <c r="I61" s="137">
        <v>114</v>
      </c>
      <c r="J61" s="137">
        <v>111</v>
      </c>
      <c r="K61" s="137">
        <v>112</v>
      </c>
      <c r="L61" s="137">
        <v>113</v>
      </c>
      <c r="M61" s="137">
        <v>112</v>
      </c>
      <c r="N61" s="137">
        <v>113</v>
      </c>
      <c r="O61" s="137">
        <v>113</v>
      </c>
      <c r="P61" s="137">
        <v>115</v>
      </c>
      <c r="Q61" s="137">
        <v>115</v>
      </c>
      <c r="R61" s="137"/>
      <c r="S61" s="137"/>
      <c r="T61" s="137"/>
      <c r="U61" s="218"/>
      <c r="V61" s="326">
        <f>AVERAGE(C61:U61)</f>
        <v>112.86666666666666</v>
      </c>
      <c r="W61" s="318">
        <f>_xlfn.STDEV.S(C61:U61)</f>
        <v>1.4074631010979937</v>
      </c>
      <c r="X61" s="189">
        <f>W61/SQRT(Y61)</f>
        <v>0.36340541006359833</v>
      </c>
      <c r="Y61" s="321">
        <f>COUNT(C61:U61)</f>
        <v>15</v>
      </c>
      <c r="Z61" s="196"/>
    </row>
    <row r="62" spans="2:26" x14ac:dyDescent="0.3">
      <c r="B62" s="385">
        <v>80</v>
      </c>
      <c r="C62" s="137">
        <v>111</v>
      </c>
      <c r="D62" s="137">
        <v>108</v>
      </c>
      <c r="E62" s="137">
        <v>108</v>
      </c>
      <c r="F62" s="137"/>
      <c r="G62" s="137"/>
      <c r="H62" s="137"/>
      <c r="I62" s="137"/>
      <c r="J62" s="137"/>
      <c r="K62" s="137"/>
      <c r="L62" s="137"/>
      <c r="M62" s="137"/>
      <c r="N62" s="137"/>
      <c r="O62" s="137"/>
      <c r="P62" s="137"/>
      <c r="Q62" s="137"/>
      <c r="R62" s="137"/>
      <c r="S62" s="137"/>
      <c r="T62" s="137"/>
      <c r="U62" s="218"/>
      <c r="V62" s="326">
        <f t="shared" ref="V62:V66" si="24">AVERAGE(C62:U62)</f>
        <v>109</v>
      </c>
      <c r="W62" s="318">
        <f t="shared" ref="W62:W66" si="25">_xlfn.STDEV.S(C62:U62)</f>
        <v>1.7320508075688772</v>
      </c>
      <c r="X62" s="189">
        <f t="shared" ref="X62:X66" si="26">W62/SQRT(Y62)</f>
        <v>1</v>
      </c>
      <c r="Y62" s="321">
        <f t="shared" ref="Y62:Y66" si="27">COUNT(C62:U62)</f>
        <v>3</v>
      </c>
      <c r="Z62" s="196"/>
    </row>
    <row r="63" spans="2:26" x14ac:dyDescent="0.3">
      <c r="B63" s="385">
        <v>130</v>
      </c>
      <c r="C63" s="137">
        <v>108</v>
      </c>
      <c r="D63" s="137">
        <v>108</v>
      </c>
      <c r="E63" s="137">
        <v>109</v>
      </c>
      <c r="F63" s="137"/>
      <c r="G63" s="137"/>
      <c r="H63" s="137"/>
      <c r="I63" s="137"/>
      <c r="J63" s="137"/>
      <c r="K63" s="137"/>
      <c r="L63" s="137"/>
      <c r="M63" s="137"/>
      <c r="N63" s="137"/>
      <c r="O63" s="137"/>
      <c r="P63" s="137"/>
      <c r="Q63" s="137"/>
      <c r="R63" s="137"/>
      <c r="S63" s="137"/>
      <c r="T63" s="137"/>
      <c r="U63" s="218"/>
      <c r="V63" s="326">
        <f t="shared" si="24"/>
        <v>108.33333333333333</v>
      </c>
      <c r="W63" s="318">
        <f t="shared" si="25"/>
        <v>0.57735026918962573</v>
      </c>
      <c r="X63" s="189">
        <f t="shared" si="26"/>
        <v>0.33333333333333331</v>
      </c>
      <c r="Y63" s="321">
        <f t="shared" si="27"/>
        <v>3</v>
      </c>
      <c r="Z63" s="196"/>
    </row>
    <row r="64" spans="2:26" x14ac:dyDescent="0.3">
      <c r="B64" s="385">
        <v>180</v>
      </c>
      <c r="C64" s="137">
        <v>108</v>
      </c>
      <c r="D64" s="137">
        <v>110</v>
      </c>
      <c r="E64" s="137">
        <v>108</v>
      </c>
      <c r="F64" s="137"/>
      <c r="G64" s="137"/>
      <c r="H64" s="137"/>
      <c r="I64" s="137"/>
      <c r="J64" s="137"/>
      <c r="K64" s="137"/>
      <c r="L64" s="137"/>
      <c r="M64" s="137"/>
      <c r="N64" s="137"/>
      <c r="O64" s="137"/>
      <c r="P64" s="137"/>
      <c r="Q64" s="137"/>
      <c r="R64" s="137"/>
      <c r="S64" s="137"/>
      <c r="T64" s="137"/>
      <c r="U64" s="218"/>
      <c r="V64" s="326">
        <f t="shared" si="24"/>
        <v>108.66666666666667</v>
      </c>
      <c r="W64" s="318">
        <f t="shared" si="25"/>
        <v>1.1547005383792517</v>
      </c>
      <c r="X64" s="189">
        <f t="shared" si="26"/>
        <v>0.66666666666666674</v>
      </c>
      <c r="Y64" s="321">
        <f t="shared" si="27"/>
        <v>3</v>
      </c>
      <c r="Z64" s="196"/>
    </row>
    <row r="65" spans="2:26" x14ac:dyDescent="0.3">
      <c r="B65" s="385">
        <v>240</v>
      </c>
      <c r="C65" s="137">
        <v>106</v>
      </c>
      <c r="D65" s="137">
        <v>108</v>
      </c>
      <c r="E65" s="137">
        <v>103</v>
      </c>
      <c r="F65" s="137"/>
      <c r="G65" s="137"/>
      <c r="H65" s="137"/>
      <c r="I65" s="137"/>
      <c r="J65" s="137"/>
      <c r="K65" s="137"/>
      <c r="L65" s="137"/>
      <c r="M65" s="137"/>
      <c r="N65" s="137"/>
      <c r="O65" s="137"/>
      <c r="P65" s="137"/>
      <c r="Q65" s="137"/>
      <c r="R65" s="137"/>
      <c r="S65" s="137"/>
      <c r="T65" s="137"/>
      <c r="U65" s="218"/>
      <c r="V65" s="326">
        <f t="shared" si="24"/>
        <v>105.66666666666667</v>
      </c>
      <c r="W65" s="318">
        <f t="shared" si="25"/>
        <v>2.5166114784235836</v>
      </c>
      <c r="X65" s="189">
        <f t="shared" si="26"/>
        <v>1.4529663145135581</v>
      </c>
      <c r="Y65" s="321">
        <f t="shared" si="27"/>
        <v>3</v>
      </c>
      <c r="Z65" s="196"/>
    </row>
    <row r="66" spans="2:26" x14ac:dyDescent="0.3">
      <c r="B66" s="386">
        <v>280</v>
      </c>
      <c r="C66" s="178">
        <v>101</v>
      </c>
      <c r="D66" s="178">
        <v>107</v>
      </c>
      <c r="E66" s="178">
        <v>108</v>
      </c>
      <c r="F66" s="178">
        <v>109</v>
      </c>
      <c r="G66" s="178">
        <v>104</v>
      </c>
      <c r="H66" s="178"/>
      <c r="I66" s="178"/>
      <c r="J66" s="178"/>
      <c r="K66" s="178"/>
      <c r="L66" s="178"/>
      <c r="M66" s="178"/>
      <c r="N66" s="178"/>
      <c r="O66" s="178"/>
      <c r="P66" s="178"/>
      <c r="Q66" s="178"/>
      <c r="R66" s="178"/>
      <c r="S66" s="178"/>
      <c r="T66" s="178"/>
      <c r="U66" s="308"/>
      <c r="V66" s="327">
        <f t="shared" si="24"/>
        <v>105.8</v>
      </c>
      <c r="W66" s="328">
        <f t="shared" si="25"/>
        <v>3.271085446759225</v>
      </c>
      <c r="X66" s="193">
        <f t="shared" si="26"/>
        <v>1.4628738838327793</v>
      </c>
      <c r="Y66" s="325">
        <f t="shared" si="27"/>
        <v>5</v>
      </c>
      <c r="Z66" s="197"/>
    </row>
    <row r="67" spans="2:26" x14ac:dyDescent="0.3">
      <c r="B67" s="2"/>
      <c r="C67" s="2"/>
      <c r="D67" s="2"/>
      <c r="E67" s="2"/>
      <c r="F67" s="2"/>
      <c r="G67" s="2"/>
      <c r="H67" s="2"/>
      <c r="I67" s="2"/>
      <c r="J67" s="2"/>
      <c r="K67" s="2"/>
      <c r="L67" s="2"/>
      <c r="M67" s="2"/>
      <c r="N67" s="2"/>
      <c r="O67" s="2"/>
      <c r="P67" s="2"/>
      <c r="Q67" s="2"/>
      <c r="R67" s="2"/>
      <c r="S67" s="2"/>
      <c r="T67" s="2"/>
      <c r="U67" s="2"/>
      <c r="V67" s="383"/>
      <c r="W67" s="381"/>
      <c r="X67" s="210"/>
      <c r="Y67" s="382"/>
      <c r="Z67" s="74"/>
    </row>
    <row r="68" spans="2:26" ht="16.2" x14ac:dyDescent="0.35">
      <c r="B68" s="384" t="s">
        <v>56</v>
      </c>
      <c r="C68" s="360" t="s">
        <v>158</v>
      </c>
      <c r="D68" s="360" t="s">
        <v>158</v>
      </c>
      <c r="E68" s="360" t="s">
        <v>158</v>
      </c>
      <c r="F68" s="360" t="s">
        <v>158</v>
      </c>
      <c r="G68" s="360" t="s">
        <v>158</v>
      </c>
      <c r="H68" s="360" t="s">
        <v>158</v>
      </c>
      <c r="I68" s="360" t="s">
        <v>158</v>
      </c>
      <c r="J68" s="360" t="s">
        <v>158</v>
      </c>
      <c r="K68" s="360" t="s">
        <v>158</v>
      </c>
      <c r="L68" s="360" t="s">
        <v>158</v>
      </c>
      <c r="M68" s="360" t="s">
        <v>158</v>
      </c>
      <c r="N68" s="360" t="s">
        <v>158</v>
      </c>
      <c r="O68" s="360" t="s">
        <v>158</v>
      </c>
      <c r="P68" s="360" t="s">
        <v>158</v>
      </c>
      <c r="Q68" s="360" t="s">
        <v>158</v>
      </c>
      <c r="R68" s="360" t="s">
        <v>158</v>
      </c>
      <c r="S68" s="360" t="s">
        <v>158</v>
      </c>
      <c r="T68" s="360" t="s">
        <v>158</v>
      </c>
      <c r="U68" s="289" t="s">
        <v>158</v>
      </c>
      <c r="V68" s="182" t="s">
        <v>140</v>
      </c>
      <c r="W68" s="185" t="s">
        <v>141</v>
      </c>
      <c r="X68" s="185" t="s">
        <v>37</v>
      </c>
      <c r="Y68" s="186" t="s">
        <v>139</v>
      </c>
      <c r="Z68" s="195"/>
    </row>
    <row r="69" spans="2:26" x14ac:dyDescent="0.3">
      <c r="B69" s="385">
        <v>0</v>
      </c>
      <c r="C69" s="137">
        <v>110</v>
      </c>
      <c r="D69" s="137">
        <v>109</v>
      </c>
      <c r="E69" s="137">
        <v>110</v>
      </c>
      <c r="F69" s="137">
        <v>111</v>
      </c>
      <c r="G69" s="137">
        <v>111</v>
      </c>
      <c r="H69" s="137">
        <v>113</v>
      </c>
      <c r="I69" s="137">
        <v>112</v>
      </c>
      <c r="J69" s="137">
        <v>110</v>
      </c>
      <c r="K69" s="137">
        <v>112</v>
      </c>
      <c r="L69" s="137">
        <v>111</v>
      </c>
      <c r="M69" s="137">
        <v>109</v>
      </c>
      <c r="N69" s="137">
        <v>111</v>
      </c>
      <c r="O69" s="137">
        <v>109</v>
      </c>
      <c r="P69" s="137">
        <v>109</v>
      </c>
      <c r="Q69" s="137">
        <v>113</v>
      </c>
      <c r="R69" s="137">
        <v>110</v>
      </c>
      <c r="S69" s="137">
        <v>111</v>
      </c>
      <c r="T69" s="137">
        <v>114</v>
      </c>
      <c r="U69" s="218">
        <v>112</v>
      </c>
      <c r="V69" s="326">
        <f>AVERAGE(C69:U69)</f>
        <v>110.89473684210526</v>
      </c>
      <c r="W69" s="318">
        <f>_xlfn.STDEV.S(C69:U69)</f>
        <v>1.4867838833500564</v>
      </c>
      <c r="X69" s="189">
        <f>W69/SQRT(Y69)</f>
        <v>0.34109161570567686</v>
      </c>
      <c r="Y69" s="321">
        <f>COUNT(C69:U69)</f>
        <v>19</v>
      </c>
      <c r="Z69" s="196"/>
    </row>
    <row r="70" spans="2:26" x14ac:dyDescent="0.3">
      <c r="B70" s="385">
        <v>80</v>
      </c>
      <c r="C70" s="137">
        <v>108</v>
      </c>
      <c r="D70" s="137">
        <v>95</v>
      </c>
      <c r="E70" s="137">
        <v>109</v>
      </c>
      <c r="F70" s="137"/>
      <c r="G70" s="137"/>
      <c r="H70" s="137"/>
      <c r="I70" s="137"/>
      <c r="J70" s="137"/>
      <c r="K70" s="137"/>
      <c r="L70" s="137"/>
      <c r="M70" s="137"/>
      <c r="N70" s="137"/>
      <c r="O70" s="137"/>
      <c r="P70" s="137"/>
      <c r="Q70" s="137"/>
      <c r="R70" s="137"/>
      <c r="S70" s="137"/>
      <c r="T70" s="137"/>
      <c r="U70" s="218"/>
      <c r="V70" s="326">
        <f t="shared" ref="V70:V74" si="28">AVERAGE(C70:U70)</f>
        <v>104</v>
      </c>
      <c r="W70" s="318">
        <f t="shared" ref="W70:W74" si="29">_xlfn.STDEV.S(C70:U70)</f>
        <v>7.810249675906654</v>
      </c>
      <c r="X70" s="189">
        <f t="shared" ref="X70:X74" si="30">W70/SQRT(Y70)</f>
        <v>4.5092497528228943</v>
      </c>
      <c r="Y70" s="321">
        <f t="shared" ref="Y70:Y74" si="31">COUNT(C70:U70)</f>
        <v>3</v>
      </c>
      <c r="Z70" s="196"/>
    </row>
    <row r="71" spans="2:26" x14ac:dyDescent="0.3">
      <c r="B71" s="385">
        <v>130</v>
      </c>
      <c r="C71" s="137">
        <v>105</v>
      </c>
      <c r="D71" s="137">
        <v>104</v>
      </c>
      <c r="E71" s="137">
        <v>106</v>
      </c>
      <c r="F71" s="137">
        <v>106</v>
      </c>
      <c r="G71" s="137"/>
      <c r="H71" s="137"/>
      <c r="I71" s="137"/>
      <c r="J71" s="137"/>
      <c r="K71" s="137"/>
      <c r="L71" s="137"/>
      <c r="M71" s="137"/>
      <c r="N71" s="137"/>
      <c r="O71" s="137"/>
      <c r="P71" s="137"/>
      <c r="Q71" s="137"/>
      <c r="R71" s="137"/>
      <c r="S71" s="137"/>
      <c r="T71" s="137"/>
      <c r="U71" s="218"/>
      <c r="V71" s="326">
        <f t="shared" si="28"/>
        <v>105.25</v>
      </c>
      <c r="W71" s="318">
        <f t="shared" si="29"/>
        <v>0.9574271077563381</v>
      </c>
      <c r="X71" s="189">
        <f t="shared" si="30"/>
        <v>0.47871355387816905</v>
      </c>
      <c r="Y71" s="321">
        <f t="shared" si="31"/>
        <v>4</v>
      </c>
      <c r="Z71" s="196"/>
    </row>
    <row r="72" spans="2:26" x14ac:dyDescent="0.3">
      <c r="B72" s="385">
        <v>180</v>
      </c>
      <c r="C72" s="137">
        <v>89</v>
      </c>
      <c r="D72" s="137">
        <v>80</v>
      </c>
      <c r="E72" s="137">
        <v>92</v>
      </c>
      <c r="F72" s="137"/>
      <c r="G72" s="137"/>
      <c r="H72" s="137"/>
      <c r="I72" s="137"/>
      <c r="J72" s="137"/>
      <c r="K72" s="137"/>
      <c r="L72" s="137"/>
      <c r="M72" s="137"/>
      <c r="N72" s="137"/>
      <c r="O72" s="137"/>
      <c r="P72" s="137"/>
      <c r="Q72" s="137"/>
      <c r="R72" s="137"/>
      <c r="S72" s="137"/>
      <c r="T72" s="137"/>
      <c r="U72" s="218"/>
      <c r="V72" s="326">
        <f t="shared" si="28"/>
        <v>87</v>
      </c>
      <c r="W72" s="318">
        <f t="shared" si="29"/>
        <v>6.2449979983983983</v>
      </c>
      <c r="X72" s="189">
        <f t="shared" si="30"/>
        <v>3.6055512754639896</v>
      </c>
      <c r="Y72" s="321">
        <f t="shared" si="31"/>
        <v>3</v>
      </c>
      <c r="Z72" s="196"/>
    </row>
    <row r="73" spans="2:26" x14ac:dyDescent="0.3">
      <c r="B73" s="385">
        <v>240</v>
      </c>
      <c r="C73" s="137">
        <v>89</v>
      </c>
      <c r="D73" s="137">
        <v>64</v>
      </c>
      <c r="E73" s="137">
        <v>76</v>
      </c>
      <c r="F73" s="74"/>
      <c r="G73" s="137"/>
      <c r="H73" s="137"/>
      <c r="I73" s="137"/>
      <c r="J73" s="137"/>
      <c r="K73" s="137"/>
      <c r="L73" s="137"/>
      <c r="M73" s="137"/>
      <c r="N73" s="137"/>
      <c r="O73" s="137"/>
      <c r="P73" s="137"/>
      <c r="Q73" s="137"/>
      <c r="R73" s="137"/>
      <c r="S73" s="137"/>
      <c r="T73" s="137"/>
      <c r="U73" s="218"/>
      <c r="V73" s="326">
        <f t="shared" si="28"/>
        <v>76.333333333333329</v>
      </c>
      <c r="W73" s="318">
        <f t="shared" si="29"/>
        <v>12.503332889007392</v>
      </c>
      <c r="X73" s="189">
        <f t="shared" si="30"/>
        <v>7.2188026092359197</v>
      </c>
      <c r="Y73" s="321">
        <f t="shared" si="31"/>
        <v>3</v>
      </c>
      <c r="Z73" s="196"/>
    </row>
    <row r="74" spans="2:26" x14ac:dyDescent="0.3">
      <c r="B74" s="386">
        <v>280</v>
      </c>
      <c r="C74" s="178">
        <v>77</v>
      </c>
      <c r="D74" s="178">
        <v>69</v>
      </c>
      <c r="E74" s="178">
        <v>79</v>
      </c>
      <c r="F74" s="178">
        <v>62</v>
      </c>
      <c r="G74" s="178"/>
      <c r="H74" s="178"/>
      <c r="I74" s="178"/>
      <c r="J74" s="178"/>
      <c r="K74" s="178"/>
      <c r="L74" s="178"/>
      <c r="M74" s="178"/>
      <c r="N74" s="178"/>
      <c r="O74" s="178"/>
      <c r="P74" s="178"/>
      <c r="Q74" s="178"/>
      <c r="R74" s="178"/>
      <c r="S74" s="178"/>
      <c r="T74" s="178"/>
      <c r="U74" s="308"/>
      <c r="V74" s="327">
        <f t="shared" si="28"/>
        <v>71.75</v>
      </c>
      <c r="W74" s="328">
        <f t="shared" si="29"/>
        <v>7.8049129826453969</v>
      </c>
      <c r="X74" s="193">
        <f t="shared" si="30"/>
        <v>3.9024564913226985</v>
      </c>
      <c r="Y74" s="325">
        <f t="shared" si="31"/>
        <v>4</v>
      </c>
      <c r="Z74" s="197"/>
    </row>
  </sheetData>
  <pageMargins left="0.7" right="0.7" top="0.78740157499999996" bottom="0.78740157499999996" header="0.3" footer="0.3"/>
  <pageSetup paperSize="9" orientation="portrait" verticalDpi="1200"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S58"/>
  <sheetViews>
    <sheetView workbookViewId="0">
      <selection activeCell="D2" sqref="D2"/>
    </sheetView>
  </sheetViews>
  <sheetFormatPr baseColWidth="10" defaultRowHeight="14.4" x14ac:dyDescent="0.3"/>
  <cols>
    <col min="1" max="1" width="17" customWidth="1"/>
    <col min="5" max="9" width="11.5546875" customWidth="1"/>
  </cols>
  <sheetData>
    <row r="1" spans="1:45" x14ac:dyDescent="0.3">
      <c r="M1" s="2"/>
      <c r="N1" s="2"/>
      <c r="O1" s="2"/>
      <c r="P1" s="2"/>
    </row>
    <row r="2" spans="1:45" x14ac:dyDescent="0.3">
      <c r="A2" s="234" t="s">
        <v>223</v>
      </c>
      <c r="M2" s="2"/>
    </row>
    <row r="3" spans="1:45" x14ac:dyDescent="0.3">
      <c r="C3" s="6"/>
      <c r="E3" s="7"/>
      <c r="F3" s="7"/>
      <c r="G3" s="2"/>
      <c r="H3" s="7"/>
      <c r="I3" s="7"/>
      <c r="J3" s="2"/>
      <c r="K3" s="2"/>
      <c r="L3" s="2"/>
      <c r="M3" s="2"/>
    </row>
    <row r="4" spans="1:45" x14ac:dyDescent="0.3">
      <c r="B4" s="12" t="s">
        <v>59</v>
      </c>
      <c r="C4" s="6"/>
      <c r="E4" s="7"/>
      <c r="F4" s="7"/>
      <c r="G4" s="6"/>
      <c r="H4" s="7"/>
      <c r="I4" s="7"/>
      <c r="K4" s="2"/>
      <c r="L4" s="2"/>
    </row>
    <row r="5" spans="1:45" ht="15.6" x14ac:dyDescent="0.3">
      <c r="A5" t="s">
        <v>17</v>
      </c>
      <c r="B5" s="4" t="s">
        <v>1</v>
      </c>
      <c r="C5" s="4" t="s">
        <v>1</v>
      </c>
      <c r="D5" s="4" t="s">
        <v>1</v>
      </c>
      <c r="E5" s="4" t="s">
        <v>1</v>
      </c>
      <c r="F5" s="4" t="s">
        <v>1</v>
      </c>
      <c r="G5" s="4" t="s">
        <v>1</v>
      </c>
      <c r="H5" s="4" t="s">
        <v>1</v>
      </c>
      <c r="I5" s="4" t="s">
        <v>1</v>
      </c>
      <c r="J5" s="4" t="s">
        <v>1</v>
      </c>
      <c r="K5" s="4" t="s">
        <v>1</v>
      </c>
      <c r="L5" s="4" t="s">
        <v>1</v>
      </c>
      <c r="M5" s="4" t="s">
        <v>1</v>
      </c>
      <c r="N5" s="4" t="s">
        <v>1</v>
      </c>
      <c r="O5" s="4" t="s">
        <v>1</v>
      </c>
      <c r="P5" s="4" t="s">
        <v>1</v>
      </c>
      <c r="Q5" s="4" t="s">
        <v>1</v>
      </c>
      <c r="R5" s="4" t="s">
        <v>1</v>
      </c>
      <c r="S5" s="4" t="s">
        <v>1</v>
      </c>
      <c r="T5" s="4" t="s">
        <v>1</v>
      </c>
      <c r="U5" s="4" t="s">
        <v>1</v>
      </c>
      <c r="V5" s="4" t="s">
        <v>1</v>
      </c>
      <c r="W5" s="4" t="s">
        <v>1</v>
      </c>
      <c r="X5" s="4" t="s">
        <v>1</v>
      </c>
      <c r="Y5" s="4" t="s">
        <v>1</v>
      </c>
      <c r="Z5" s="4" t="s">
        <v>1</v>
      </c>
      <c r="AA5" s="4" t="s">
        <v>1</v>
      </c>
      <c r="AB5" s="4" t="s">
        <v>1</v>
      </c>
      <c r="AC5" s="4" t="s">
        <v>1</v>
      </c>
      <c r="AD5" s="4" t="s">
        <v>1</v>
      </c>
      <c r="AE5" s="4" t="s">
        <v>1</v>
      </c>
      <c r="AF5" s="4" t="s">
        <v>1</v>
      </c>
      <c r="AG5" s="4" t="s">
        <v>1</v>
      </c>
      <c r="AH5" s="4" t="s">
        <v>1</v>
      </c>
      <c r="AI5" s="4" t="s">
        <v>1</v>
      </c>
      <c r="AJ5" s="4" t="s">
        <v>1</v>
      </c>
      <c r="AK5" s="4" t="s">
        <v>1</v>
      </c>
      <c r="AL5" s="4" t="s">
        <v>1</v>
      </c>
      <c r="AM5" s="4" t="s">
        <v>1</v>
      </c>
      <c r="AN5" s="4" t="s">
        <v>1</v>
      </c>
      <c r="AO5" s="182" t="s">
        <v>140</v>
      </c>
      <c r="AP5" s="185" t="s">
        <v>141</v>
      </c>
      <c r="AQ5" s="185" t="s">
        <v>37</v>
      </c>
      <c r="AR5" s="186" t="s">
        <v>139</v>
      </c>
      <c r="AS5" s="195"/>
    </row>
    <row r="6" spans="1:45" x14ac:dyDescent="0.3">
      <c r="A6" s="2">
        <v>0</v>
      </c>
      <c r="B6" s="2">
        <v>100</v>
      </c>
      <c r="C6" s="2">
        <v>100</v>
      </c>
      <c r="D6" s="2">
        <v>100</v>
      </c>
      <c r="E6" s="2">
        <v>100</v>
      </c>
      <c r="F6" s="2">
        <v>100</v>
      </c>
      <c r="G6" s="2">
        <v>100</v>
      </c>
      <c r="H6" s="2">
        <v>100</v>
      </c>
      <c r="I6" s="2">
        <v>100</v>
      </c>
      <c r="J6" s="2">
        <v>100</v>
      </c>
      <c r="K6" s="2">
        <v>100</v>
      </c>
      <c r="L6" s="2">
        <v>100</v>
      </c>
      <c r="M6" s="2">
        <v>100</v>
      </c>
      <c r="N6" s="2">
        <v>100</v>
      </c>
      <c r="O6" s="2">
        <v>100</v>
      </c>
      <c r="P6" s="2">
        <v>100</v>
      </c>
      <c r="Q6" s="2">
        <v>100</v>
      </c>
      <c r="R6" s="2">
        <v>100</v>
      </c>
      <c r="S6" s="2">
        <v>100</v>
      </c>
      <c r="T6" s="2">
        <v>100</v>
      </c>
      <c r="U6" s="2">
        <v>100</v>
      </c>
      <c r="V6" s="2">
        <v>100</v>
      </c>
      <c r="W6" s="2">
        <v>100</v>
      </c>
      <c r="X6" s="2">
        <v>100</v>
      </c>
      <c r="Y6" s="2">
        <v>100</v>
      </c>
      <c r="Z6" s="2">
        <v>100</v>
      </c>
      <c r="AA6" s="2">
        <v>100</v>
      </c>
      <c r="AB6" s="2">
        <v>100</v>
      </c>
      <c r="AC6" s="2">
        <v>100</v>
      </c>
      <c r="AD6" s="2">
        <v>100</v>
      </c>
      <c r="AE6" s="2">
        <v>100</v>
      </c>
      <c r="AF6" s="2">
        <v>100</v>
      </c>
      <c r="AG6" s="2">
        <v>100</v>
      </c>
      <c r="AH6" s="2">
        <v>100</v>
      </c>
      <c r="AI6" s="2">
        <v>100</v>
      </c>
      <c r="AJ6" s="2">
        <v>100</v>
      </c>
      <c r="AK6" s="2">
        <v>100</v>
      </c>
      <c r="AL6" s="2">
        <v>100</v>
      </c>
      <c r="AM6" s="2">
        <v>100</v>
      </c>
      <c r="AN6" s="2">
        <v>100</v>
      </c>
      <c r="AO6" s="326">
        <f>AVERAGE(B6:AN6)</f>
        <v>100</v>
      </c>
      <c r="AP6" s="318"/>
      <c r="AQ6" s="189"/>
      <c r="AR6" s="321">
        <f>COUNT(B6:AN6)</f>
        <v>39</v>
      </c>
      <c r="AS6" s="196"/>
    </row>
    <row r="7" spans="1:45" x14ac:dyDescent="0.3">
      <c r="A7" s="2">
        <v>1</v>
      </c>
      <c r="B7" s="2">
        <v>100.6</v>
      </c>
      <c r="C7" s="2">
        <v>99.3</v>
      </c>
      <c r="D7" s="2">
        <v>100.2</v>
      </c>
      <c r="E7" s="2">
        <v>100.7</v>
      </c>
      <c r="F7" s="2">
        <v>100.2</v>
      </c>
      <c r="G7" s="2">
        <v>100.2</v>
      </c>
      <c r="H7" s="2">
        <v>98.7</v>
      </c>
      <c r="I7" s="2">
        <v>98.4</v>
      </c>
      <c r="J7" s="2">
        <v>100.7</v>
      </c>
      <c r="K7" s="2">
        <v>97.5</v>
      </c>
      <c r="L7" s="2">
        <v>96</v>
      </c>
      <c r="M7" s="2">
        <v>94.8</v>
      </c>
      <c r="N7" s="2">
        <v>94.4</v>
      </c>
      <c r="O7" s="2"/>
      <c r="P7" s="2"/>
      <c r="Q7" s="2"/>
      <c r="R7" s="2"/>
      <c r="S7" s="2"/>
      <c r="T7" s="2"/>
      <c r="U7" s="2"/>
      <c r="V7" s="2"/>
      <c r="W7" s="2"/>
      <c r="X7" s="2"/>
      <c r="Y7" s="2">
        <v>99.8</v>
      </c>
      <c r="Z7" s="2">
        <v>97.6</v>
      </c>
      <c r="AA7" s="2">
        <v>100.6</v>
      </c>
      <c r="AB7" s="2">
        <v>99.9</v>
      </c>
      <c r="AC7" s="2">
        <v>101.4</v>
      </c>
      <c r="AD7" s="2">
        <v>98.6</v>
      </c>
      <c r="AE7" s="2">
        <v>105</v>
      </c>
      <c r="AF7" s="2">
        <v>98.4</v>
      </c>
      <c r="AG7" s="2">
        <v>99.8</v>
      </c>
      <c r="AH7" s="2">
        <v>100</v>
      </c>
      <c r="AI7" s="2">
        <v>100</v>
      </c>
      <c r="AJ7" s="2">
        <v>95.5</v>
      </c>
      <c r="AK7" s="2">
        <v>94.9</v>
      </c>
      <c r="AL7" s="2">
        <v>94.6</v>
      </c>
      <c r="AM7" s="2">
        <v>95.6</v>
      </c>
      <c r="AN7" s="2">
        <v>96.9</v>
      </c>
      <c r="AO7" s="326">
        <f t="shared" ref="AO7:AO11" si="0">AVERAGE(B7:AN7)</f>
        <v>98.631034482758622</v>
      </c>
      <c r="AP7" s="318">
        <f t="shared" ref="AP7:AP11" si="1">_xlfn.STDEV.S(B7:AN7)</f>
        <v>2.4970129938840162</v>
      </c>
      <c r="AQ7" s="189">
        <f t="shared" ref="AQ7:AQ13" si="2">AP7/SQRT(AR7)</f>
        <v>0.46368367233178515</v>
      </c>
      <c r="AR7" s="321">
        <f t="shared" ref="AR7:AR11" si="3">COUNT(B7:AN7)</f>
        <v>29</v>
      </c>
      <c r="AS7" s="196"/>
    </row>
    <row r="8" spans="1:45" x14ac:dyDescent="0.3">
      <c r="A8" s="2">
        <v>2</v>
      </c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  <c r="AA8" s="2"/>
      <c r="AB8" s="2"/>
      <c r="AC8" s="2">
        <v>100.5</v>
      </c>
      <c r="AD8" s="2">
        <v>99.8</v>
      </c>
      <c r="AE8" s="2">
        <v>107.1</v>
      </c>
      <c r="AF8" s="2">
        <v>98.7</v>
      </c>
      <c r="AG8" s="2">
        <v>98.8</v>
      </c>
      <c r="AH8" s="2">
        <v>101.8</v>
      </c>
      <c r="AI8" s="2">
        <v>100.4</v>
      </c>
      <c r="AJ8" s="2">
        <v>94.7</v>
      </c>
      <c r="AK8" s="2">
        <v>94.9</v>
      </c>
      <c r="AL8" s="2">
        <v>87.6</v>
      </c>
      <c r="AM8" s="2">
        <v>96.5</v>
      </c>
      <c r="AN8" s="2">
        <v>97.3</v>
      </c>
      <c r="AO8" s="326">
        <f t="shared" si="0"/>
        <v>98.174999999999997</v>
      </c>
      <c r="AP8" s="318">
        <f t="shared" si="1"/>
        <v>4.7161473105221647</v>
      </c>
      <c r="AQ8" s="189">
        <f t="shared" si="2"/>
        <v>1.3614344596339507</v>
      </c>
      <c r="AR8" s="321">
        <f t="shared" si="3"/>
        <v>12</v>
      </c>
      <c r="AS8" s="196"/>
    </row>
    <row r="9" spans="1:45" x14ac:dyDescent="0.3">
      <c r="A9" s="2">
        <v>3</v>
      </c>
      <c r="B9" s="2"/>
      <c r="C9" s="2"/>
      <c r="D9" s="2"/>
      <c r="E9" s="2"/>
      <c r="F9" s="2"/>
      <c r="G9" s="2"/>
      <c r="H9" s="2"/>
      <c r="I9" s="2"/>
      <c r="J9" s="2"/>
      <c r="K9" s="2">
        <v>109.8</v>
      </c>
      <c r="L9" s="2">
        <v>116.1</v>
      </c>
      <c r="M9" s="2">
        <v>110</v>
      </c>
      <c r="N9" s="2">
        <v>105.1</v>
      </c>
      <c r="O9" s="2">
        <v>99.1</v>
      </c>
      <c r="P9" s="2">
        <v>99.5</v>
      </c>
      <c r="Q9" s="2">
        <v>99.5</v>
      </c>
      <c r="R9" s="2">
        <v>95.2</v>
      </c>
      <c r="S9" s="2">
        <v>96.5</v>
      </c>
      <c r="T9" s="2">
        <v>96.6</v>
      </c>
      <c r="U9" s="2">
        <v>96.3</v>
      </c>
      <c r="V9" s="2">
        <v>98.4</v>
      </c>
      <c r="W9" s="2">
        <v>95.4</v>
      </c>
      <c r="X9" s="2">
        <v>95.9</v>
      </c>
      <c r="Y9" s="2"/>
      <c r="Z9" s="2"/>
      <c r="AA9" s="2"/>
      <c r="AB9" s="2"/>
      <c r="AC9" s="2"/>
      <c r="AD9" s="2"/>
      <c r="AE9" s="2"/>
      <c r="AF9" s="2"/>
      <c r="AG9" s="2"/>
      <c r="AH9" s="2"/>
      <c r="AI9" s="2"/>
      <c r="AJ9" s="2">
        <v>94.6</v>
      </c>
      <c r="AK9" s="2">
        <v>94.3</v>
      </c>
      <c r="AL9" s="2">
        <v>84.7</v>
      </c>
      <c r="AM9" s="2">
        <v>100.9</v>
      </c>
      <c r="AN9" s="2">
        <v>97.6</v>
      </c>
      <c r="AO9" s="326">
        <f t="shared" si="0"/>
        <v>99.236842105263165</v>
      </c>
      <c r="AP9" s="318">
        <f t="shared" si="1"/>
        <v>6.9717055562160022</v>
      </c>
      <c r="AQ9" s="189">
        <f t="shared" si="2"/>
        <v>1.5994189465087669</v>
      </c>
      <c r="AR9" s="321">
        <f t="shared" si="3"/>
        <v>19</v>
      </c>
      <c r="AS9" s="196"/>
    </row>
    <row r="10" spans="1:45" x14ac:dyDescent="0.3">
      <c r="A10" s="2">
        <v>4</v>
      </c>
      <c r="B10" s="2">
        <v>100.6</v>
      </c>
      <c r="C10" s="2">
        <v>103.3</v>
      </c>
      <c r="D10" s="2">
        <v>100.9</v>
      </c>
      <c r="E10" s="2">
        <v>102.4</v>
      </c>
      <c r="F10" s="2">
        <v>100.5</v>
      </c>
      <c r="G10" s="2">
        <v>95.2</v>
      </c>
      <c r="H10" s="2">
        <v>93.4</v>
      </c>
      <c r="I10" s="2">
        <v>96.9</v>
      </c>
      <c r="J10" s="2">
        <v>93.9</v>
      </c>
      <c r="K10" s="2">
        <v>104.5</v>
      </c>
      <c r="L10" s="2">
        <v>110.4</v>
      </c>
      <c r="M10" s="2">
        <v>109.8</v>
      </c>
      <c r="N10" s="2">
        <v>104.3</v>
      </c>
      <c r="O10" s="2">
        <v>98.6</v>
      </c>
      <c r="P10" s="2">
        <v>98.3</v>
      </c>
      <c r="Q10" s="2">
        <v>97.4</v>
      </c>
      <c r="R10" s="2"/>
      <c r="S10" s="2"/>
      <c r="T10" s="2"/>
      <c r="U10" s="2"/>
      <c r="V10" s="2"/>
      <c r="W10" s="2"/>
      <c r="X10" s="2"/>
      <c r="Y10" s="2">
        <v>96.3</v>
      </c>
      <c r="Z10" s="2">
        <v>97.3</v>
      </c>
      <c r="AA10" s="2">
        <v>96.7</v>
      </c>
      <c r="AB10" s="2">
        <v>100</v>
      </c>
      <c r="AC10" s="2"/>
      <c r="AD10" s="2"/>
      <c r="AE10" s="2"/>
      <c r="AF10" s="2"/>
      <c r="AG10" s="2"/>
      <c r="AH10" s="2"/>
      <c r="AI10" s="2"/>
      <c r="AJ10" s="2"/>
      <c r="AK10" s="2"/>
      <c r="AL10" s="2"/>
      <c r="AM10" s="2"/>
      <c r="AN10" s="2">
        <v>95.1</v>
      </c>
      <c r="AO10" s="326">
        <f t="shared" si="0"/>
        <v>99.799999999999983</v>
      </c>
      <c r="AP10" s="318">
        <f t="shared" si="1"/>
        <v>4.6961686511453138</v>
      </c>
      <c r="AQ10" s="189">
        <f t="shared" si="2"/>
        <v>1.0247880152453366</v>
      </c>
      <c r="AR10" s="321">
        <f t="shared" si="3"/>
        <v>21</v>
      </c>
      <c r="AS10" s="196"/>
    </row>
    <row r="11" spans="1:45" x14ac:dyDescent="0.3">
      <c r="A11" s="2">
        <v>5</v>
      </c>
      <c r="B11" s="2">
        <v>100.7</v>
      </c>
      <c r="C11" s="2">
        <v>102.8</v>
      </c>
      <c r="D11" s="2">
        <v>96.7</v>
      </c>
      <c r="E11" s="2">
        <v>102.5</v>
      </c>
      <c r="F11" s="2">
        <v>100</v>
      </c>
      <c r="G11" s="2">
        <v>100.2</v>
      </c>
      <c r="H11" s="2">
        <v>96.1</v>
      </c>
      <c r="I11" s="2">
        <v>101</v>
      </c>
      <c r="J11" s="2">
        <v>95.5</v>
      </c>
      <c r="K11" s="2">
        <v>102.7</v>
      </c>
      <c r="L11" s="2">
        <v>109.6</v>
      </c>
      <c r="M11" s="2">
        <v>109.3</v>
      </c>
      <c r="N11" s="2">
        <v>105.4</v>
      </c>
      <c r="O11" s="2">
        <v>100.9</v>
      </c>
      <c r="P11" s="2">
        <v>98.1</v>
      </c>
      <c r="Q11" s="2">
        <v>97.8</v>
      </c>
      <c r="R11" s="2">
        <v>95.4</v>
      </c>
      <c r="S11" s="2">
        <v>96.3</v>
      </c>
      <c r="T11" s="2">
        <v>98.2</v>
      </c>
      <c r="U11" s="2">
        <v>97.6</v>
      </c>
      <c r="V11" s="2">
        <v>95.1</v>
      </c>
      <c r="W11" s="2">
        <v>95</v>
      </c>
      <c r="X11" s="2">
        <v>92.7</v>
      </c>
      <c r="Y11" s="2">
        <v>100.2</v>
      </c>
      <c r="Z11" s="2">
        <v>98.5</v>
      </c>
      <c r="AA11" s="2">
        <v>96.1</v>
      </c>
      <c r="AB11" s="2">
        <v>103.7</v>
      </c>
      <c r="AC11" s="2"/>
      <c r="AD11" s="2"/>
      <c r="AE11" s="2"/>
      <c r="AF11" s="2"/>
      <c r="AG11" s="2"/>
      <c r="AH11" s="2"/>
      <c r="AI11" s="2"/>
      <c r="AJ11" s="2"/>
      <c r="AK11" s="2"/>
      <c r="AL11" s="2"/>
      <c r="AM11" s="2"/>
      <c r="AN11" s="2">
        <v>99</v>
      </c>
      <c r="AO11" s="326">
        <f t="shared" si="0"/>
        <v>99.539285714285697</v>
      </c>
      <c r="AP11" s="318">
        <f t="shared" si="1"/>
        <v>4.1218783281874005</v>
      </c>
      <c r="AQ11" s="189">
        <f t="shared" si="2"/>
        <v>0.77896178506075264</v>
      </c>
      <c r="AR11" s="321">
        <f t="shared" si="3"/>
        <v>28</v>
      </c>
      <c r="AS11" s="196"/>
    </row>
    <row r="12" spans="1:45" x14ac:dyDescent="0.3">
      <c r="A12" s="2">
        <v>6</v>
      </c>
      <c r="B12" s="2">
        <v>101.2</v>
      </c>
      <c r="C12" s="2">
        <v>101.2</v>
      </c>
      <c r="D12" s="2">
        <v>98.4</v>
      </c>
      <c r="E12" s="2">
        <v>101.8</v>
      </c>
      <c r="F12" s="2">
        <v>100.5</v>
      </c>
      <c r="G12" s="2">
        <v>98.4</v>
      </c>
      <c r="H12" s="2">
        <v>96.7</v>
      </c>
      <c r="I12" s="2">
        <v>101.9</v>
      </c>
      <c r="J12" s="2">
        <v>91.6</v>
      </c>
      <c r="K12" s="2">
        <v>107.5</v>
      </c>
      <c r="L12" s="2">
        <v>116.5</v>
      </c>
      <c r="M12" s="2">
        <v>110.9</v>
      </c>
      <c r="N12" s="2">
        <v>107.3</v>
      </c>
      <c r="O12" s="2">
        <v>103.2</v>
      </c>
      <c r="P12" s="2">
        <v>102.3</v>
      </c>
      <c r="Q12" s="2">
        <v>100.4</v>
      </c>
      <c r="R12" s="2">
        <v>97.2</v>
      </c>
      <c r="S12" s="2">
        <v>95</v>
      </c>
      <c r="T12" s="2">
        <v>99</v>
      </c>
      <c r="U12" s="2">
        <v>98.5</v>
      </c>
      <c r="V12" s="2">
        <v>96.6</v>
      </c>
      <c r="W12" s="2">
        <v>98.1</v>
      </c>
      <c r="X12" s="2">
        <v>93.8</v>
      </c>
      <c r="Y12" s="2">
        <v>108.1</v>
      </c>
      <c r="Z12" s="2">
        <v>102.3</v>
      </c>
      <c r="AA12" s="2">
        <v>102.4</v>
      </c>
      <c r="AB12" s="2">
        <v>103.7</v>
      </c>
      <c r="AC12" s="2"/>
      <c r="AD12" s="2"/>
      <c r="AE12" s="2"/>
      <c r="AF12" s="2"/>
      <c r="AG12" s="2"/>
      <c r="AH12" s="2"/>
      <c r="AI12" s="2"/>
      <c r="AJ12" s="2"/>
      <c r="AK12" s="2"/>
      <c r="AL12" s="2"/>
      <c r="AM12" s="2"/>
      <c r="AN12" s="2"/>
      <c r="AO12" s="326">
        <f t="shared" ref="AO12:AO13" si="4">AVERAGE(B12:AN12)</f>
        <v>101.2777777777778</v>
      </c>
      <c r="AP12" s="318">
        <f t="shared" ref="AP12:AP13" si="5">_xlfn.STDEV.S(B12:AN12)</f>
        <v>5.3665870355614667</v>
      </c>
      <c r="AQ12" s="189">
        <f t="shared" si="2"/>
        <v>1.0328001565369895</v>
      </c>
      <c r="AR12" s="321">
        <f t="shared" ref="AR12:AR13" si="6">COUNT(B12:AN12)</f>
        <v>27</v>
      </c>
      <c r="AS12" s="196"/>
    </row>
    <row r="13" spans="1:45" x14ac:dyDescent="0.3">
      <c r="A13" s="2">
        <v>7</v>
      </c>
      <c r="B13" s="2">
        <v>104</v>
      </c>
      <c r="C13" s="2">
        <v>105.5</v>
      </c>
      <c r="D13" s="2">
        <v>102.4</v>
      </c>
      <c r="E13" s="2">
        <v>104.4</v>
      </c>
      <c r="F13" s="2">
        <v>100</v>
      </c>
      <c r="G13" s="2">
        <v>97.5</v>
      </c>
      <c r="H13" s="2">
        <v>96.3</v>
      </c>
      <c r="I13" s="2">
        <v>101.3</v>
      </c>
      <c r="J13" s="2">
        <v>89.6</v>
      </c>
      <c r="K13" s="2">
        <v>108.2</v>
      </c>
      <c r="L13" s="2">
        <v>113.7</v>
      </c>
      <c r="M13" s="2">
        <v>109.4</v>
      </c>
      <c r="N13" s="2">
        <v>105.3</v>
      </c>
      <c r="O13" s="2">
        <v>103.6</v>
      </c>
      <c r="P13" s="2">
        <v>100.2</v>
      </c>
      <c r="Q13" s="2">
        <v>102.3</v>
      </c>
      <c r="R13" s="2">
        <v>92.6</v>
      </c>
      <c r="S13" s="2">
        <v>93</v>
      </c>
      <c r="T13" s="2">
        <v>96.6</v>
      </c>
      <c r="U13" s="2">
        <v>91.2</v>
      </c>
      <c r="V13" s="2">
        <v>93.1</v>
      </c>
      <c r="W13" s="2">
        <v>98.7</v>
      </c>
      <c r="X13" s="2">
        <v>94.6</v>
      </c>
      <c r="Y13" s="2"/>
      <c r="Z13" s="2"/>
      <c r="AA13" s="2"/>
      <c r="AB13" s="2"/>
      <c r="AC13" s="2"/>
      <c r="AD13" s="2"/>
      <c r="AE13" s="2"/>
      <c r="AF13" s="2"/>
      <c r="AG13" s="2"/>
      <c r="AH13" s="2"/>
      <c r="AI13" s="2"/>
      <c r="AJ13" s="2"/>
      <c r="AK13" s="2"/>
      <c r="AL13" s="2"/>
      <c r="AM13" s="2"/>
      <c r="AN13" s="2"/>
      <c r="AO13" s="327">
        <f t="shared" si="4"/>
        <v>100.15217391304346</v>
      </c>
      <c r="AP13" s="328">
        <f t="shared" si="5"/>
        <v>6.2577856645082477</v>
      </c>
      <c r="AQ13" s="193">
        <f t="shared" si="2"/>
        <v>1.3048385111296996</v>
      </c>
      <c r="AR13" s="325">
        <f t="shared" si="6"/>
        <v>23</v>
      </c>
      <c r="AS13" s="197"/>
    </row>
    <row r="14" spans="1:45" x14ac:dyDescent="0.3">
      <c r="B14" s="6"/>
      <c r="C14" s="6"/>
      <c r="E14" s="7"/>
      <c r="F14" s="7"/>
      <c r="H14" s="7"/>
      <c r="I14" s="7"/>
      <c r="K14" s="2"/>
      <c r="L14" s="2"/>
    </row>
    <row r="15" spans="1:45" x14ac:dyDescent="0.3">
      <c r="B15" s="6"/>
      <c r="C15" s="6"/>
      <c r="E15" s="7"/>
      <c r="F15" s="7"/>
      <c r="H15" s="7"/>
      <c r="I15" s="7"/>
      <c r="K15" s="2"/>
      <c r="L15" s="2"/>
    </row>
    <row r="16" spans="1:45" ht="15.6" x14ac:dyDescent="0.3">
      <c r="A16" t="s">
        <v>17</v>
      </c>
      <c r="B16" s="365" t="s">
        <v>158</v>
      </c>
      <c r="C16" s="365" t="s">
        <v>158</v>
      </c>
      <c r="D16" s="365" t="s">
        <v>158</v>
      </c>
      <c r="E16" s="365" t="s">
        <v>158</v>
      </c>
      <c r="F16" s="365" t="s">
        <v>158</v>
      </c>
      <c r="G16" s="365" t="s">
        <v>158</v>
      </c>
      <c r="H16" s="365" t="s">
        <v>158</v>
      </c>
      <c r="I16" s="365" t="s">
        <v>158</v>
      </c>
      <c r="J16" s="365" t="s">
        <v>158</v>
      </c>
      <c r="K16" s="365" t="s">
        <v>158</v>
      </c>
      <c r="L16" s="365" t="s">
        <v>158</v>
      </c>
      <c r="M16" s="365" t="s">
        <v>158</v>
      </c>
      <c r="N16" s="365" t="s">
        <v>158</v>
      </c>
      <c r="O16" s="365" t="s">
        <v>158</v>
      </c>
      <c r="P16" s="365" t="s">
        <v>158</v>
      </c>
      <c r="Q16" s="365" t="s">
        <v>158</v>
      </c>
      <c r="R16" s="365" t="s">
        <v>158</v>
      </c>
      <c r="S16" s="365" t="s">
        <v>158</v>
      </c>
      <c r="T16" s="365" t="s">
        <v>158</v>
      </c>
      <c r="U16" s="365" t="s">
        <v>158</v>
      </c>
      <c r="V16" s="365" t="s">
        <v>158</v>
      </c>
      <c r="W16" s="365" t="s">
        <v>158</v>
      </c>
      <c r="X16" s="365" t="s">
        <v>158</v>
      </c>
      <c r="Y16" s="365" t="s">
        <v>158</v>
      </c>
      <c r="Z16" s="365" t="s">
        <v>158</v>
      </c>
      <c r="AA16" s="365" t="s">
        <v>158</v>
      </c>
      <c r="AB16" s="365" t="s">
        <v>158</v>
      </c>
      <c r="AC16" s="365" t="s">
        <v>158</v>
      </c>
      <c r="AD16" s="365" t="s">
        <v>158</v>
      </c>
      <c r="AE16" s="365" t="s">
        <v>158</v>
      </c>
      <c r="AF16" s="365" t="s">
        <v>158</v>
      </c>
      <c r="AG16" s="365" t="s">
        <v>158</v>
      </c>
      <c r="AH16" s="365" t="s">
        <v>158</v>
      </c>
      <c r="AI16" s="365" t="s">
        <v>158</v>
      </c>
      <c r="AJ16" s="365" t="s">
        <v>158</v>
      </c>
      <c r="AK16" s="365" t="s">
        <v>158</v>
      </c>
      <c r="AL16" s="365" t="s">
        <v>158</v>
      </c>
      <c r="AM16" s="365" t="s">
        <v>158</v>
      </c>
      <c r="AN16" s="365" t="s">
        <v>158</v>
      </c>
      <c r="AO16" s="182" t="s">
        <v>140</v>
      </c>
      <c r="AP16" s="185" t="s">
        <v>141</v>
      </c>
      <c r="AQ16" s="185" t="s">
        <v>37</v>
      </c>
      <c r="AR16" s="186" t="s">
        <v>139</v>
      </c>
      <c r="AS16" s="195"/>
    </row>
    <row r="17" spans="1:45" x14ac:dyDescent="0.3">
      <c r="A17" s="2">
        <v>0</v>
      </c>
      <c r="B17" s="2">
        <v>100</v>
      </c>
      <c r="C17" s="2">
        <v>100</v>
      </c>
      <c r="D17" s="2">
        <v>100</v>
      </c>
      <c r="E17" s="2">
        <v>100</v>
      </c>
      <c r="F17" s="2">
        <v>100</v>
      </c>
      <c r="G17" s="2">
        <v>100</v>
      </c>
      <c r="H17" s="2">
        <v>100</v>
      </c>
      <c r="I17" s="2">
        <v>100</v>
      </c>
      <c r="J17" s="2">
        <v>100</v>
      </c>
      <c r="K17" s="2">
        <v>100</v>
      </c>
      <c r="L17" s="2">
        <v>100</v>
      </c>
      <c r="M17" s="2">
        <v>100</v>
      </c>
      <c r="N17" s="2">
        <v>100</v>
      </c>
      <c r="O17" s="2">
        <v>100</v>
      </c>
      <c r="P17" s="2">
        <v>100</v>
      </c>
      <c r="Q17" s="2">
        <v>100</v>
      </c>
      <c r="R17" s="2">
        <v>100</v>
      </c>
      <c r="S17" s="2">
        <v>100</v>
      </c>
      <c r="T17" s="2">
        <v>100</v>
      </c>
      <c r="U17" s="2">
        <v>100</v>
      </c>
      <c r="V17" s="2">
        <v>100</v>
      </c>
      <c r="W17" s="2">
        <v>100</v>
      </c>
      <c r="X17" s="2">
        <v>100</v>
      </c>
      <c r="Y17" s="2">
        <v>100</v>
      </c>
      <c r="Z17" s="2">
        <v>100</v>
      </c>
      <c r="AA17" s="2">
        <v>100</v>
      </c>
      <c r="AB17" s="2">
        <v>100</v>
      </c>
      <c r="AC17" s="2">
        <v>100</v>
      </c>
      <c r="AD17" s="2">
        <v>100</v>
      </c>
      <c r="AE17" s="2">
        <v>100</v>
      </c>
      <c r="AF17" s="2">
        <v>100</v>
      </c>
      <c r="AG17" s="2">
        <v>100</v>
      </c>
      <c r="AH17" s="2">
        <v>100</v>
      </c>
      <c r="AI17" s="2">
        <v>100</v>
      </c>
      <c r="AJ17" s="2">
        <v>100</v>
      </c>
      <c r="AK17" s="2">
        <v>100</v>
      </c>
      <c r="AL17" s="2">
        <v>100</v>
      </c>
      <c r="AM17" s="2">
        <v>100</v>
      </c>
      <c r="AN17" s="2">
        <v>100</v>
      </c>
      <c r="AO17" s="326">
        <f>AVERAGE(B17:AN17)</f>
        <v>100</v>
      </c>
      <c r="AP17" s="318"/>
      <c r="AQ17" s="189"/>
      <c r="AR17" s="321">
        <f>COUNT(B17:AN17)</f>
        <v>39</v>
      </c>
      <c r="AS17" s="196"/>
    </row>
    <row r="18" spans="1:45" x14ac:dyDescent="0.3">
      <c r="A18" s="2">
        <v>1</v>
      </c>
      <c r="B18" s="2">
        <v>99.8</v>
      </c>
      <c r="C18" s="2">
        <v>101</v>
      </c>
      <c r="D18" s="2">
        <v>100.3</v>
      </c>
      <c r="E18" s="2">
        <v>96.2</v>
      </c>
      <c r="F18" s="2">
        <v>97.9</v>
      </c>
      <c r="G18" s="2">
        <v>96.4</v>
      </c>
      <c r="H18" s="2">
        <v>101</v>
      </c>
      <c r="I18" s="2">
        <v>95.5</v>
      </c>
      <c r="J18" s="2">
        <v>100.3</v>
      </c>
      <c r="K18" s="2">
        <v>98.3</v>
      </c>
      <c r="L18" s="2">
        <v>99.5</v>
      </c>
      <c r="M18" s="2">
        <v>100.6</v>
      </c>
      <c r="N18" s="2">
        <v>97.7</v>
      </c>
      <c r="O18" s="2">
        <v>98.3</v>
      </c>
      <c r="P18" s="2">
        <v>100.3</v>
      </c>
      <c r="Q18" s="2"/>
      <c r="R18" s="2"/>
      <c r="S18" s="2"/>
      <c r="T18" s="2"/>
      <c r="U18" s="2"/>
      <c r="V18" s="2"/>
      <c r="W18" s="2"/>
      <c r="X18" s="2"/>
      <c r="Y18" s="2"/>
      <c r="Z18" s="2"/>
      <c r="AA18" s="2">
        <v>100.1</v>
      </c>
      <c r="AB18" s="2">
        <v>97.7</v>
      </c>
      <c r="AC18" s="2">
        <v>98.2</v>
      </c>
      <c r="AD18" s="2">
        <v>98.7</v>
      </c>
      <c r="AE18" s="2">
        <v>100.6</v>
      </c>
      <c r="AF18" s="2">
        <v>92.9</v>
      </c>
      <c r="AG18" s="2">
        <v>100.2</v>
      </c>
      <c r="AH18" s="2">
        <v>99.4</v>
      </c>
      <c r="AI18" s="2">
        <v>100</v>
      </c>
      <c r="AJ18" s="2">
        <v>100</v>
      </c>
      <c r="AK18" s="2">
        <v>95.8</v>
      </c>
      <c r="AL18" s="2">
        <v>94.4</v>
      </c>
      <c r="AM18" s="2">
        <v>93.6</v>
      </c>
      <c r="AN18" s="2">
        <v>97.5</v>
      </c>
      <c r="AO18" s="326">
        <f t="shared" ref="AO18:AO24" si="7">AVERAGE(B18:AN18)</f>
        <v>98.351724137931029</v>
      </c>
      <c r="AP18" s="318">
        <f t="shared" ref="AP18:AP24" si="8">_xlfn.STDEV.S(B18:AN18)</f>
        <v>2.2746460775964943</v>
      </c>
      <c r="AQ18" s="189">
        <f t="shared" ref="AQ18:AQ24" si="9">AP18/SQRT(AR18)</f>
        <v>0.42239117261238557</v>
      </c>
      <c r="AR18" s="321">
        <f t="shared" ref="AR18:AR24" si="10">COUNT(B18:AN18)</f>
        <v>29</v>
      </c>
      <c r="AS18" s="196"/>
    </row>
    <row r="19" spans="1:45" x14ac:dyDescent="0.3">
      <c r="A19" s="2">
        <v>2</v>
      </c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  <c r="AA19" s="2"/>
      <c r="AB19" s="2"/>
      <c r="AC19" s="2"/>
      <c r="AD19" s="2"/>
      <c r="AE19" s="2">
        <v>100.8</v>
      </c>
      <c r="AF19" s="2">
        <v>104.3</v>
      </c>
      <c r="AG19" s="2">
        <v>100.4</v>
      </c>
      <c r="AH19" s="2">
        <v>98.3</v>
      </c>
      <c r="AI19" s="2">
        <v>100.2</v>
      </c>
      <c r="AJ19" s="2">
        <v>102.3</v>
      </c>
      <c r="AK19" s="2">
        <v>95.1</v>
      </c>
      <c r="AL19" s="2">
        <v>92</v>
      </c>
      <c r="AM19" s="2">
        <v>91.8</v>
      </c>
      <c r="AN19" s="2">
        <v>97.1</v>
      </c>
      <c r="AO19" s="326">
        <f t="shared" si="7"/>
        <v>98.22999999999999</v>
      </c>
      <c r="AP19" s="318">
        <f t="shared" si="8"/>
        <v>4.2142746838704186</v>
      </c>
      <c r="AQ19" s="189">
        <f t="shared" si="9"/>
        <v>1.3326706686616583</v>
      </c>
      <c r="AR19" s="321">
        <f t="shared" si="10"/>
        <v>10</v>
      </c>
      <c r="AS19" s="196"/>
    </row>
    <row r="20" spans="1:45" x14ac:dyDescent="0.3">
      <c r="A20" s="2">
        <v>3</v>
      </c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>
        <v>103.1</v>
      </c>
      <c r="N20" s="2">
        <v>106.8</v>
      </c>
      <c r="O20" s="2">
        <v>106</v>
      </c>
      <c r="P20" s="2">
        <v>108.8</v>
      </c>
      <c r="Q20" s="2">
        <v>97.6</v>
      </c>
      <c r="R20" s="2">
        <v>97.8</v>
      </c>
      <c r="S20" s="2">
        <v>95.3</v>
      </c>
      <c r="T20" s="2">
        <v>99.7</v>
      </c>
      <c r="U20" s="2">
        <v>95.9</v>
      </c>
      <c r="V20" s="2">
        <v>97.5</v>
      </c>
      <c r="W20" s="2">
        <v>92.2</v>
      </c>
      <c r="X20" s="2">
        <v>97.6</v>
      </c>
      <c r="Y20" s="2">
        <v>95.7</v>
      </c>
      <c r="Z20" s="2">
        <v>92.7</v>
      </c>
      <c r="AA20" s="2">
        <v>95.1</v>
      </c>
      <c r="AB20" s="2">
        <v>96.7</v>
      </c>
      <c r="AC20" s="2">
        <v>99.3</v>
      </c>
      <c r="AD20" s="2">
        <v>94.7</v>
      </c>
      <c r="AE20" s="2"/>
      <c r="AF20" s="2"/>
      <c r="AG20" s="2"/>
      <c r="AH20" s="2"/>
      <c r="AI20" s="2"/>
      <c r="AJ20" s="2"/>
      <c r="AK20" s="2">
        <v>94.1</v>
      </c>
      <c r="AL20" s="2">
        <v>87.9</v>
      </c>
      <c r="AM20" s="2">
        <v>94.5</v>
      </c>
      <c r="AN20" s="2">
        <v>96.2</v>
      </c>
      <c r="AO20" s="326">
        <f t="shared" si="7"/>
        <v>97.509090909090901</v>
      </c>
      <c r="AP20" s="318">
        <f t="shared" si="8"/>
        <v>4.9588697916349451</v>
      </c>
      <c r="AQ20" s="189">
        <f t="shared" si="9"/>
        <v>1.0572345918907669</v>
      </c>
      <c r="AR20" s="321">
        <f t="shared" si="10"/>
        <v>22</v>
      </c>
      <c r="AS20" s="196"/>
    </row>
    <row r="21" spans="1:45" x14ac:dyDescent="0.3">
      <c r="A21" s="2">
        <v>4</v>
      </c>
      <c r="B21" s="2">
        <v>100.2</v>
      </c>
      <c r="C21" s="2">
        <v>96.3</v>
      </c>
      <c r="D21" s="2">
        <v>97.7</v>
      </c>
      <c r="E21" s="2">
        <v>93</v>
      </c>
      <c r="F21" s="2">
        <v>96.4</v>
      </c>
      <c r="G21" s="2">
        <v>89.1</v>
      </c>
      <c r="H21" s="2">
        <v>100.3</v>
      </c>
      <c r="I21" s="2">
        <v>90.2</v>
      </c>
      <c r="J21" s="2">
        <v>93</v>
      </c>
      <c r="K21" s="2">
        <v>96.1</v>
      </c>
      <c r="L21" s="2">
        <v>96.5</v>
      </c>
      <c r="M21" s="2">
        <v>106.3</v>
      </c>
      <c r="N21" s="2">
        <v>103.5</v>
      </c>
      <c r="O21" s="2">
        <v>108.7</v>
      </c>
      <c r="P21" s="2">
        <v>107</v>
      </c>
      <c r="Q21" s="2">
        <v>95.6</v>
      </c>
      <c r="R21" s="2">
        <v>97.8</v>
      </c>
      <c r="S21" s="2">
        <v>93.5</v>
      </c>
      <c r="T21" s="2"/>
      <c r="U21" s="2"/>
      <c r="V21" s="2"/>
      <c r="W21" s="2"/>
      <c r="X21" s="2"/>
      <c r="Y21" s="2"/>
      <c r="Z21" s="2"/>
      <c r="AA21" s="2"/>
      <c r="AB21" s="2"/>
      <c r="AC21" s="2"/>
      <c r="AD21" s="2"/>
      <c r="AE21" s="2"/>
      <c r="AF21" s="2"/>
      <c r="AG21" s="2"/>
      <c r="AH21" s="2"/>
      <c r="AI21" s="2"/>
      <c r="AJ21" s="2"/>
      <c r="AK21" s="2"/>
      <c r="AL21" s="2"/>
      <c r="AM21" s="2"/>
      <c r="AN21" s="2">
        <v>98.7</v>
      </c>
      <c r="AO21" s="326">
        <f t="shared" si="7"/>
        <v>97.889473684210529</v>
      </c>
      <c r="AP21" s="318">
        <f t="shared" si="8"/>
        <v>5.4391476800487899</v>
      </c>
      <c r="AQ21" s="189">
        <f t="shared" si="9"/>
        <v>1.2478260566487565</v>
      </c>
      <c r="AR21" s="321">
        <f t="shared" si="10"/>
        <v>19</v>
      </c>
      <c r="AS21" s="196"/>
    </row>
    <row r="22" spans="1:45" x14ac:dyDescent="0.3">
      <c r="A22" s="2">
        <v>5</v>
      </c>
      <c r="B22" s="2">
        <v>100.7</v>
      </c>
      <c r="C22" s="2">
        <v>98.6</v>
      </c>
      <c r="D22" s="2">
        <v>98.4</v>
      </c>
      <c r="E22" s="2">
        <v>91.4</v>
      </c>
      <c r="F22" s="2">
        <v>93.9</v>
      </c>
      <c r="G22" s="2">
        <v>86.7</v>
      </c>
      <c r="H22" s="2">
        <v>97.6</v>
      </c>
      <c r="I22" s="2">
        <v>88.7</v>
      </c>
      <c r="J22" s="2">
        <v>96.9</v>
      </c>
      <c r="K22" s="2">
        <v>95.6</v>
      </c>
      <c r="L22" s="2">
        <v>93.5</v>
      </c>
      <c r="M22" s="2">
        <v>110.3</v>
      </c>
      <c r="N22" s="2">
        <v>99</v>
      </c>
      <c r="O22" s="2">
        <v>106.8</v>
      </c>
      <c r="P22" s="2">
        <v>107.2</v>
      </c>
      <c r="Q22" s="2">
        <v>94.4</v>
      </c>
      <c r="R22" s="2">
        <v>96.4</v>
      </c>
      <c r="S22" s="2">
        <v>90.2</v>
      </c>
      <c r="T22" s="2">
        <v>96.2</v>
      </c>
      <c r="U22" s="2">
        <v>90.7</v>
      </c>
      <c r="V22" s="2">
        <v>93.7</v>
      </c>
      <c r="W22" s="2">
        <v>89</v>
      </c>
      <c r="X22" s="2">
        <v>95.6</v>
      </c>
      <c r="Y22" s="2">
        <v>94.5</v>
      </c>
      <c r="Z22" s="2">
        <v>85.8</v>
      </c>
      <c r="AA22" s="2">
        <v>91.6</v>
      </c>
      <c r="AB22" s="2">
        <v>93.1</v>
      </c>
      <c r="AC22" s="2">
        <v>96</v>
      </c>
      <c r="AD22" s="2">
        <v>94.3</v>
      </c>
      <c r="AE22" s="2"/>
      <c r="AF22" s="2"/>
      <c r="AG22" s="2"/>
      <c r="AH22" s="2"/>
      <c r="AI22" s="2"/>
      <c r="AJ22" s="2"/>
      <c r="AK22" s="2"/>
      <c r="AL22" s="2"/>
      <c r="AM22" s="2"/>
      <c r="AN22" s="2">
        <v>98.5</v>
      </c>
      <c r="AO22" s="326">
        <f t="shared" si="7"/>
        <v>95.510000000000019</v>
      </c>
      <c r="AP22" s="318">
        <f t="shared" si="8"/>
        <v>5.6331745199677412</v>
      </c>
      <c r="AQ22" s="189">
        <f t="shared" si="9"/>
        <v>1.0284722516498892</v>
      </c>
      <c r="AR22" s="321">
        <f t="shared" si="10"/>
        <v>30</v>
      </c>
      <c r="AS22" s="196"/>
    </row>
    <row r="23" spans="1:45" x14ac:dyDescent="0.3">
      <c r="A23" s="2">
        <v>6</v>
      </c>
      <c r="B23" s="2">
        <v>100.8</v>
      </c>
      <c r="C23" s="2">
        <v>98.7</v>
      </c>
      <c r="D23" s="2">
        <v>96.6</v>
      </c>
      <c r="E23" s="2">
        <v>89.5</v>
      </c>
      <c r="F23" s="2">
        <v>92.9</v>
      </c>
      <c r="G23" s="2">
        <v>84.8</v>
      </c>
      <c r="H23" s="2">
        <v>96.4</v>
      </c>
      <c r="I23" s="2">
        <v>86.3</v>
      </c>
      <c r="J23" s="2">
        <v>94.3</v>
      </c>
      <c r="K23" s="2">
        <v>92.4</v>
      </c>
      <c r="L23" s="2">
        <v>91.8</v>
      </c>
      <c r="M23" s="2">
        <v>111.8</v>
      </c>
      <c r="N23" s="2">
        <v>98.3</v>
      </c>
      <c r="O23" s="2">
        <v>103.8</v>
      </c>
      <c r="P23" s="2">
        <v>104.1</v>
      </c>
      <c r="Q23" s="2">
        <v>96.6</v>
      </c>
      <c r="R23" s="2">
        <v>96.8</v>
      </c>
      <c r="S23" s="2">
        <v>87.3</v>
      </c>
      <c r="T23" s="2">
        <v>96.8</v>
      </c>
      <c r="U23" s="2">
        <v>89.9</v>
      </c>
      <c r="V23" s="2">
        <v>98.1</v>
      </c>
      <c r="W23" s="2">
        <v>87.2</v>
      </c>
      <c r="X23" s="2">
        <v>95.5</v>
      </c>
      <c r="Y23" s="2">
        <v>96.3</v>
      </c>
      <c r="Z23" s="2">
        <v>85.6</v>
      </c>
      <c r="AA23" s="2">
        <v>89</v>
      </c>
      <c r="AB23" s="2">
        <v>91.9</v>
      </c>
      <c r="AC23" s="2">
        <v>99.6</v>
      </c>
      <c r="AD23" s="2">
        <v>93</v>
      </c>
      <c r="AE23" s="2"/>
      <c r="AF23" s="2"/>
      <c r="AG23" s="2"/>
      <c r="AH23" s="2"/>
      <c r="AI23" s="2"/>
      <c r="AJ23" s="2"/>
      <c r="AK23" s="2"/>
      <c r="AL23" s="2"/>
      <c r="AM23" s="2"/>
      <c r="AN23" s="2"/>
      <c r="AO23" s="326">
        <f t="shared" si="7"/>
        <v>94.693103448275849</v>
      </c>
      <c r="AP23" s="318">
        <f t="shared" si="8"/>
        <v>6.1535083509028023</v>
      </c>
      <c r="AQ23" s="189">
        <f t="shared" si="9"/>
        <v>1.1426778141962086</v>
      </c>
      <c r="AR23" s="321">
        <f t="shared" si="10"/>
        <v>29</v>
      </c>
      <c r="AS23" s="196"/>
    </row>
    <row r="24" spans="1:45" x14ac:dyDescent="0.3">
      <c r="A24" s="2">
        <v>7</v>
      </c>
      <c r="B24" s="2">
        <v>101.1</v>
      </c>
      <c r="C24" s="2">
        <v>97.7</v>
      </c>
      <c r="D24" s="2">
        <v>99.2</v>
      </c>
      <c r="E24" s="2">
        <v>91.9</v>
      </c>
      <c r="F24" s="2">
        <v>93.2</v>
      </c>
      <c r="G24" s="2">
        <v>86.3</v>
      </c>
      <c r="H24" s="2">
        <v>94.5</v>
      </c>
      <c r="I24" s="2">
        <v>84.2</v>
      </c>
      <c r="J24" s="2">
        <v>93.5</v>
      </c>
      <c r="K24" s="2">
        <v>89.4</v>
      </c>
      <c r="L24" s="2">
        <v>91.5</v>
      </c>
      <c r="M24" s="2">
        <v>110.7</v>
      </c>
      <c r="N24" s="2">
        <v>92.9</v>
      </c>
      <c r="O24" s="2">
        <v>102.4</v>
      </c>
      <c r="P24" s="2">
        <v>99.6</v>
      </c>
      <c r="Q24" s="2">
        <v>94.2</v>
      </c>
      <c r="R24" s="2">
        <v>95.5</v>
      </c>
      <c r="S24" s="2">
        <v>86.9</v>
      </c>
      <c r="T24" s="2">
        <v>95</v>
      </c>
      <c r="U24" s="2">
        <v>88</v>
      </c>
      <c r="V24" s="2">
        <v>94.2</v>
      </c>
      <c r="W24" s="2">
        <v>83.6</v>
      </c>
      <c r="X24" s="2">
        <v>94.3</v>
      </c>
      <c r="Y24" s="2">
        <v>94.8</v>
      </c>
      <c r="Z24" s="2">
        <v>81.400000000000006</v>
      </c>
      <c r="AA24" s="2"/>
      <c r="AB24" s="2"/>
      <c r="AC24" s="2"/>
      <c r="AD24" s="2"/>
      <c r="AE24" s="2"/>
      <c r="AF24" s="2"/>
      <c r="AG24" s="2"/>
      <c r="AH24" s="2"/>
      <c r="AI24" s="2"/>
      <c r="AJ24" s="2"/>
      <c r="AK24" s="2"/>
      <c r="AL24" s="2"/>
      <c r="AM24" s="2"/>
      <c r="AN24" s="2"/>
      <c r="AO24" s="327">
        <f t="shared" si="7"/>
        <v>93.44000000000004</v>
      </c>
      <c r="AP24" s="328">
        <f t="shared" si="8"/>
        <v>6.4903774928735842</v>
      </c>
      <c r="AQ24" s="193">
        <f t="shared" si="9"/>
        <v>1.2980754985747169</v>
      </c>
      <c r="AR24" s="325">
        <f t="shared" si="10"/>
        <v>25</v>
      </c>
      <c r="AS24" s="197"/>
    </row>
    <row r="27" spans="1:45" x14ac:dyDescent="0.3">
      <c r="B27" s="12" t="s">
        <v>60</v>
      </c>
    </row>
    <row r="28" spans="1:45" ht="15.6" x14ac:dyDescent="0.3">
      <c r="A28" t="s">
        <v>17</v>
      </c>
      <c r="B28" s="4" t="s">
        <v>1</v>
      </c>
      <c r="C28" s="4" t="s">
        <v>1</v>
      </c>
      <c r="D28" s="4" t="s">
        <v>1</v>
      </c>
      <c r="E28" s="4" t="s">
        <v>1</v>
      </c>
      <c r="F28" s="4" t="s">
        <v>1</v>
      </c>
      <c r="G28" s="4" t="s">
        <v>1</v>
      </c>
      <c r="H28" s="4" t="s">
        <v>1</v>
      </c>
      <c r="I28" s="182" t="s">
        <v>140</v>
      </c>
      <c r="J28" s="185" t="s">
        <v>141</v>
      </c>
      <c r="K28" s="185" t="s">
        <v>37</v>
      </c>
      <c r="L28" s="186" t="s">
        <v>139</v>
      </c>
      <c r="M28" s="195"/>
    </row>
    <row r="29" spans="1:45" x14ac:dyDescent="0.3">
      <c r="A29" s="2">
        <v>0</v>
      </c>
      <c r="B29" s="2">
        <v>3.81</v>
      </c>
      <c r="C29" s="2">
        <v>4.04</v>
      </c>
      <c r="D29" s="2">
        <v>4.82</v>
      </c>
      <c r="E29" s="2">
        <v>3.39</v>
      </c>
      <c r="F29" s="2">
        <v>5.36</v>
      </c>
      <c r="G29" s="2">
        <v>5</v>
      </c>
      <c r="H29" s="2">
        <v>4.8499999999999996</v>
      </c>
      <c r="I29" s="326">
        <f>AVERAGE(B29:H29)</f>
        <v>4.4671428571428562</v>
      </c>
      <c r="J29" s="318">
        <f>_xlfn.STDEV.S(B29:H29)</f>
        <v>0.7218890562432807</v>
      </c>
      <c r="K29" s="189">
        <f>J29/SQRT(L29)</f>
        <v>0.27284841671411997</v>
      </c>
      <c r="L29" s="321">
        <f>COUNT(B29:H29)</f>
        <v>7</v>
      </c>
      <c r="M29" s="196"/>
    </row>
    <row r="30" spans="1:45" x14ac:dyDescent="0.3">
      <c r="A30" s="2">
        <v>3</v>
      </c>
      <c r="B30" s="2">
        <v>4.6100000000000003</v>
      </c>
      <c r="C30" s="2">
        <v>5.0599999999999996</v>
      </c>
      <c r="D30" s="2">
        <v>4.87</v>
      </c>
      <c r="E30" s="2">
        <v>4.68</v>
      </c>
      <c r="F30" s="2">
        <v>9.6300000000000008</v>
      </c>
      <c r="G30" s="2">
        <v>8.56</v>
      </c>
      <c r="H30" s="2">
        <v>8.36</v>
      </c>
      <c r="I30" s="326">
        <f t="shared" ref="I30:I32" si="11">AVERAGE(B30:H30)</f>
        <v>6.5385714285714291</v>
      </c>
      <c r="J30" s="318">
        <f t="shared" ref="J30:J32" si="12">_xlfn.STDEV.S(B30:H30)</f>
        <v>2.2024488535221298</v>
      </c>
      <c r="K30" s="189">
        <f t="shared" ref="K30:K32" si="13">J30/SQRT(L30)</f>
        <v>0.8324474202512685</v>
      </c>
      <c r="L30" s="321">
        <f t="shared" ref="L30:L32" si="14">COUNT(B30:H30)</f>
        <v>7</v>
      </c>
      <c r="M30" s="196"/>
    </row>
    <row r="31" spans="1:45" x14ac:dyDescent="0.3">
      <c r="A31" s="2">
        <v>5</v>
      </c>
      <c r="B31" s="2">
        <v>4.16</v>
      </c>
      <c r="C31" s="2">
        <v>3.59</v>
      </c>
      <c r="D31" s="2">
        <v>4.6399999999999997</v>
      </c>
      <c r="E31" s="2">
        <v>5.01</v>
      </c>
      <c r="F31" s="2">
        <v>10.6</v>
      </c>
      <c r="G31" s="2">
        <v>7.37</v>
      </c>
      <c r="H31" s="2">
        <v>6.62</v>
      </c>
      <c r="I31" s="326">
        <f t="shared" si="11"/>
        <v>5.9985714285714282</v>
      </c>
      <c r="J31" s="318">
        <f t="shared" si="12"/>
        <v>2.4305241449217556</v>
      </c>
      <c r="K31" s="189">
        <f t="shared" si="13"/>
        <v>0.91865177757155392</v>
      </c>
      <c r="L31" s="321">
        <f t="shared" si="14"/>
        <v>7</v>
      </c>
      <c r="M31" s="196"/>
    </row>
    <row r="32" spans="1:45" x14ac:dyDescent="0.3">
      <c r="A32" s="2">
        <v>7</v>
      </c>
      <c r="B32" s="2">
        <v>4</v>
      </c>
      <c r="C32" s="2">
        <v>3.27</v>
      </c>
      <c r="D32" s="2">
        <v>3.42</v>
      </c>
      <c r="E32" s="2">
        <v>4.63</v>
      </c>
      <c r="F32" s="2">
        <v>12.47</v>
      </c>
      <c r="G32" s="2">
        <v>7.01</v>
      </c>
      <c r="H32" s="2">
        <v>6.75</v>
      </c>
      <c r="I32" s="327">
        <f t="shared" si="11"/>
        <v>5.9357142857142851</v>
      </c>
      <c r="J32" s="328">
        <f t="shared" si="12"/>
        <v>3.2506607386953275</v>
      </c>
      <c r="K32" s="193">
        <f t="shared" si="13"/>
        <v>1.2286342730327646</v>
      </c>
      <c r="L32" s="325">
        <f t="shared" si="14"/>
        <v>7</v>
      </c>
      <c r="M32" s="197"/>
    </row>
    <row r="33" spans="1:18" x14ac:dyDescent="0.3">
      <c r="B33" s="6"/>
    </row>
    <row r="34" spans="1:18" x14ac:dyDescent="0.3">
      <c r="B34" s="6"/>
    </row>
    <row r="35" spans="1:18" ht="15.6" x14ac:dyDescent="0.3">
      <c r="A35" t="s">
        <v>17</v>
      </c>
      <c r="B35" s="365" t="s">
        <v>158</v>
      </c>
      <c r="C35" s="365" t="s">
        <v>158</v>
      </c>
      <c r="D35" s="365" t="s">
        <v>158</v>
      </c>
      <c r="E35" s="365" t="s">
        <v>158</v>
      </c>
      <c r="F35" s="365" t="s">
        <v>158</v>
      </c>
      <c r="G35" s="365" t="s">
        <v>158</v>
      </c>
      <c r="H35" s="365" t="s">
        <v>158</v>
      </c>
      <c r="I35" s="182" t="s">
        <v>140</v>
      </c>
      <c r="J35" s="185" t="s">
        <v>141</v>
      </c>
      <c r="K35" s="185" t="s">
        <v>37</v>
      </c>
      <c r="L35" s="186" t="s">
        <v>139</v>
      </c>
      <c r="M35" s="195"/>
    </row>
    <row r="36" spans="1:18" x14ac:dyDescent="0.3">
      <c r="A36" s="2">
        <v>0</v>
      </c>
      <c r="B36" s="2">
        <v>3.2</v>
      </c>
      <c r="C36" s="2">
        <v>3.34</v>
      </c>
      <c r="D36" s="2">
        <v>3.73</v>
      </c>
      <c r="E36" s="2">
        <v>4.66</v>
      </c>
      <c r="F36" s="2">
        <v>3.86</v>
      </c>
      <c r="G36" s="2">
        <v>3.15</v>
      </c>
      <c r="H36" s="2">
        <v>4.18</v>
      </c>
      <c r="I36" s="326">
        <f>AVERAGE(B36:H36)</f>
        <v>3.7314285714285709</v>
      </c>
      <c r="J36" s="318">
        <f>_xlfn.STDEV.S(B36:H36)</f>
        <v>0.55583056685254317</v>
      </c>
      <c r="K36" s="189">
        <f>J36/SQRT(L36)</f>
        <v>0.21008420728284152</v>
      </c>
      <c r="L36" s="321">
        <f>COUNT(B36:H36)</f>
        <v>7</v>
      </c>
      <c r="M36" s="196"/>
    </row>
    <row r="37" spans="1:18" x14ac:dyDescent="0.3">
      <c r="A37" s="2">
        <v>3</v>
      </c>
      <c r="B37" s="2">
        <v>4.38</v>
      </c>
      <c r="C37" s="2">
        <v>5.35</v>
      </c>
      <c r="D37" s="2">
        <v>4.97</v>
      </c>
      <c r="E37" s="2">
        <v>6.61</v>
      </c>
      <c r="F37" s="2">
        <v>4.2300000000000004</v>
      </c>
      <c r="G37" s="2">
        <v>5.15</v>
      </c>
      <c r="H37" s="2">
        <v>6.62</v>
      </c>
      <c r="I37" s="326">
        <f t="shared" ref="I37:I39" si="15">AVERAGE(B37:H37)</f>
        <v>5.3299999999999992</v>
      </c>
      <c r="J37" s="318">
        <f t="shared" ref="J37:J39" si="16">_xlfn.STDEV.S(B37:H37)</f>
        <v>0.96414037705444022</v>
      </c>
      <c r="K37" s="189">
        <f t="shared" ref="K37:K39" si="17">J37/SQRT(L37)</f>
        <v>0.36441080952029914</v>
      </c>
      <c r="L37" s="321">
        <f t="shared" ref="L37:L39" si="18">COUNT(B37:H37)</f>
        <v>7</v>
      </c>
      <c r="M37" s="196"/>
    </row>
    <row r="38" spans="1:18" x14ac:dyDescent="0.3">
      <c r="A38" s="2">
        <v>5</v>
      </c>
      <c r="B38" s="2">
        <v>3.53</v>
      </c>
      <c r="C38" s="2">
        <v>7.34</v>
      </c>
      <c r="D38" s="2">
        <v>5.62</v>
      </c>
      <c r="E38" s="2">
        <v>8.99</v>
      </c>
      <c r="F38" s="2">
        <v>3.42</v>
      </c>
      <c r="G38" s="2">
        <v>5.83</v>
      </c>
      <c r="H38" s="2">
        <v>8.5</v>
      </c>
      <c r="I38" s="326">
        <f t="shared" si="15"/>
        <v>6.1757142857142853</v>
      </c>
      <c r="J38" s="318">
        <f t="shared" si="16"/>
        <v>2.2248659670705062</v>
      </c>
      <c r="K38" s="189">
        <f t="shared" si="17"/>
        <v>0.84092029275996849</v>
      </c>
      <c r="L38" s="321">
        <f t="shared" si="18"/>
        <v>7</v>
      </c>
      <c r="M38" s="196"/>
    </row>
    <row r="39" spans="1:18" x14ac:dyDescent="0.3">
      <c r="A39" s="2">
        <v>7</v>
      </c>
      <c r="B39" s="2">
        <v>3.68</v>
      </c>
      <c r="C39" s="2">
        <v>7.17</v>
      </c>
      <c r="D39" s="2">
        <v>5.75</v>
      </c>
      <c r="E39" s="2">
        <v>7.04</v>
      </c>
      <c r="F39" s="2">
        <v>3.65</v>
      </c>
      <c r="G39" s="2">
        <v>5.67</v>
      </c>
      <c r="H39" s="2">
        <v>10.9</v>
      </c>
      <c r="I39" s="327">
        <f t="shared" si="15"/>
        <v>6.265714285714286</v>
      </c>
      <c r="J39" s="328">
        <f t="shared" si="16"/>
        <v>2.4847055972009868</v>
      </c>
      <c r="K39" s="193">
        <f t="shared" si="17"/>
        <v>0.93913044162914816</v>
      </c>
      <c r="L39" s="325">
        <f t="shared" si="18"/>
        <v>7</v>
      </c>
      <c r="M39" s="197"/>
    </row>
    <row r="40" spans="1:18" x14ac:dyDescent="0.3">
      <c r="B40" s="2"/>
      <c r="C40" s="2"/>
      <c r="D40" s="2"/>
      <c r="E40" s="2"/>
      <c r="F40" s="2"/>
      <c r="G40" s="2"/>
      <c r="H40" s="2"/>
      <c r="I40" s="2"/>
    </row>
    <row r="41" spans="1:18" x14ac:dyDescent="0.3">
      <c r="I41" s="2"/>
    </row>
    <row r="42" spans="1:18" x14ac:dyDescent="0.3">
      <c r="B42" s="2"/>
      <c r="C42" s="2"/>
      <c r="D42" s="2"/>
      <c r="E42" s="2"/>
      <c r="F42" s="2"/>
      <c r="G42" s="2"/>
      <c r="H42" s="2"/>
      <c r="I42" s="2"/>
    </row>
    <row r="43" spans="1:18" x14ac:dyDescent="0.3">
      <c r="B43" s="12" t="s">
        <v>61</v>
      </c>
      <c r="I43" s="2"/>
    </row>
    <row r="44" spans="1:18" ht="15.6" x14ac:dyDescent="0.3">
      <c r="A44" t="s">
        <v>17</v>
      </c>
      <c r="B44" s="4" t="s">
        <v>1</v>
      </c>
      <c r="C44" s="4" t="s">
        <v>1</v>
      </c>
      <c r="D44" s="4" t="s">
        <v>1</v>
      </c>
      <c r="E44" s="4" t="s">
        <v>1</v>
      </c>
      <c r="F44" s="4" t="s">
        <v>1</v>
      </c>
      <c r="G44" s="4" t="s">
        <v>1</v>
      </c>
      <c r="H44" s="4" t="s">
        <v>1</v>
      </c>
      <c r="I44" s="4" t="s">
        <v>1</v>
      </c>
      <c r="J44" s="182" t="s">
        <v>140</v>
      </c>
      <c r="K44" s="185" t="s">
        <v>141</v>
      </c>
      <c r="L44" s="185" t="s">
        <v>37</v>
      </c>
      <c r="M44" s="186" t="s">
        <v>139</v>
      </c>
      <c r="N44" s="195"/>
    </row>
    <row r="45" spans="1:18" x14ac:dyDescent="0.3">
      <c r="A45" s="2">
        <v>1</v>
      </c>
      <c r="B45" s="2">
        <v>4.47</v>
      </c>
      <c r="C45" s="2">
        <v>3.74</v>
      </c>
      <c r="D45" s="2">
        <v>4.05</v>
      </c>
      <c r="E45" s="2">
        <v>4.0999999999999996</v>
      </c>
      <c r="F45" s="2">
        <v>4.33</v>
      </c>
      <c r="G45" s="2">
        <v>4.6500000000000004</v>
      </c>
      <c r="H45" s="2">
        <v>4.17</v>
      </c>
      <c r="I45" s="2">
        <v>4.1900000000000004</v>
      </c>
      <c r="J45" s="326">
        <f>AVERAGE(B45:I45)</f>
        <v>4.2124999999999995</v>
      </c>
      <c r="K45" s="318">
        <f>_xlfn.STDEV.S(B45:I45)</f>
        <v>0.27675414566516826</v>
      </c>
      <c r="L45" s="189">
        <f>K45/SQRT(M45)</f>
        <v>9.7847366560665006E-2</v>
      </c>
      <c r="M45" s="321">
        <f>COUNT(B45:I45)</f>
        <v>8</v>
      </c>
      <c r="N45" s="196"/>
      <c r="R45" s="2"/>
    </row>
    <row r="46" spans="1:18" x14ac:dyDescent="0.3">
      <c r="A46" s="2">
        <v>4</v>
      </c>
      <c r="B46" s="2">
        <v>3.64</v>
      </c>
      <c r="C46" s="2">
        <v>3.68</v>
      </c>
      <c r="D46" s="2">
        <v>3.42</v>
      </c>
      <c r="E46" s="2">
        <v>3.34</v>
      </c>
      <c r="F46" s="2">
        <v>3.36</v>
      </c>
      <c r="G46" s="2">
        <v>3.11</v>
      </c>
      <c r="H46" s="2">
        <v>3.03</v>
      </c>
      <c r="I46" s="2">
        <v>3.29</v>
      </c>
      <c r="J46" s="326">
        <f t="shared" ref="J46:J48" si="19">AVERAGE(B46:I46)</f>
        <v>3.3587500000000001</v>
      </c>
      <c r="K46" s="318">
        <f t="shared" ref="K46:K48" si="20">_xlfn.STDEV.S(B46:I46)</f>
        <v>0.2271209558174424</v>
      </c>
      <c r="L46" s="189">
        <f t="shared" ref="L46:L48" si="21">K46/SQRT(M46)</f>
        <v>8.0299384004041879E-2</v>
      </c>
      <c r="M46" s="321">
        <f t="shared" ref="M46:M48" si="22">COUNT(B46:I46)</f>
        <v>8</v>
      </c>
      <c r="N46" s="196"/>
      <c r="R46" s="2"/>
    </row>
    <row r="47" spans="1:18" x14ac:dyDescent="0.3">
      <c r="A47" s="2">
        <v>6</v>
      </c>
      <c r="B47" s="2">
        <v>3.22</v>
      </c>
      <c r="C47" s="2">
        <v>3.12</v>
      </c>
      <c r="D47" s="2">
        <v>2.86</v>
      </c>
      <c r="E47" s="2">
        <v>3.45</v>
      </c>
      <c r="F47" s="2">
        <v>3.54</v>
      </c>
      <c r="G47" s="2">
        <v>3.27</v>
      </c>
      <c r="H47" s="2">
        <v>2.66</v>
      </c>
      <c r="I47" s="2">
        <v>2.99</v>
      </c>
      <c r="J47" s="326">
        <f t="shared" si="19"/>
        <v>3.1387499999999999</v>
      </c>
      <c r="K47" s="318">
        <f t="shared" si="20"/>
        <v>0.29546271217484327</v>
      </c>
      <c r="L47" s="189">
        <f t="shared" si="21"/>
        <v>0.10446184368330037</v>
      </c>
      <c r="M47" s="321">
        <f t="shared" si="22"/>
        <v>8</v>
      </c>
      <c r="N47" s="196"/>
      <c r="R47" s="2"/>
    </row>
    <row r="48" spans="1:18" x14ac:dyDescent="0.3">
      <c r="A48" s="2">
        <v>7</v>
      </c>
      <c r="B48" s="2">
        <v>3.27</v>
      </c>
      <c r="C48" s="2">
        <v>2.93</v>
      </c>
      <c r="D48" s="2">
        <v>3.5</v>
      </c>
      <c r="E48" s="2">
        <v>3.17</v>
      </c>
      <c r="F48" s="2">
        <v>3.78</v>
      </c>
      <c r="G48" s="2"/>
      <c r="H48" s="2"/>
      <c r="I48" s="2"/>
      <c r="J48" s="327">
        <f t="shared" si="19"/>
        <v>3.3299999999999996</v>
      </c>
      <c r="K48" s="328">
        <f t="shared" si="20"/>
        <v>0.32426840734181911</v>
      </c>
      <c r="L48" s="193">
        <f t="shared" si="21"/>
        <v>0.14501724035437988</v>
      </c>
      <c r="M48" s="325">
        <f t="shared" si="22"/>
        <v>5</v>
      </c>
      <c r="N48" s="197"/>
      <c r="R48" s="2"/>
    </row>
    <row r="49" spans="1:19" x14ac:dyDescent="0.3">
      <c r="B49" s="6"/>
      <c r="I49" s="2"/>
      <c r="J49" s="2"/>
      <c r="K49" s="2"/>
      <c r="L49" s="2"/>
      <c r="M49" s="2"/>
      <c r="N49" s="2"/>
      <c r="O49" s="2"/>
      <c r="P49" s="2"/>
      <c r="R49" s="2"/>
    </row>
    <row r="50" spans="1:19" x14ac:dyDescent="0.3">
      <c r="B50" s="6"/>
      <c r="R50" s="2"/>
    </row>
    <row r="51" spans="1:19" ht="15.6" x14ac:dyDescent="0.3">
      <c r="A51" t="s">
        <v>17</v>
      </c>
      <c r="B51" s="365" t="s">
        <v>158</v>
      </c>
      <c r="C51" s="365" t="s">
        <v>158</v>
      </c>
      <c r="D51" s="365" t="s">
        <v>158</v>
      </c>
      <c r="E51" s="365" t="s">
        <v>158</v>
      </c>
      <c r="F51" s="365" t="s">
        <v>158</v>
      </c>
      <c r="G51" s="365" t="s">
        <v>158</v>
      </c>
      <c r="H51" s="365" t="s">
        <v>158</v>
      </c>
      <c r="I51" s="365" t="s">
        <v>158</v>
      </c>
      <c r="J51" s="182" t="s">
        <v>140</v>
      </c>
      <c r="K51" s="185" t="s">
        <v>141</v>
      </c>
      <c r="L51" s="185" t="s">
        <v>37</v>
      </c>
      <c r="M51" s="186" t="s">
        <v>139</v>
      </c>
      <c r="N51" s="195"/>
      <c r="Q51" s="2"/>
      <c r="R51" s="2"/>
    </row>
    <row r="52" spans="1:19" x14ac:dyDescent="0.3">
      <c r="A52" s="2">
        <v>1</v>
      </c>
      <c r="B52" s="2">
        <v>4.1399999999999997</v>
      </c>
      <c r="C52" s="2">
        <v>3.91</v>
      </c>
      <c r="D52" s="2">
        <v>4.47</v>
      </c>
      <c r="E52" s="2">
        <v>4.34</v>
      </c>
      <c r="F52" s="2">
        <v>4.45</v>
      </c>
      <c r="G52" s="2">
        <v>4.3099999999999996</v>
      </c>
      <c r="H52" s="2">
        <v>2.2000000000000002</v>
      </c>
      <c r="I52" s="2">
        <v>4.17</v>
      </c>
      <c r="J52" s="326">
        <f>AVERAGE(B52:I52)</f>
        <v>3.9987499999999994</v>
      </c>
      <c r="K52" s="318">
        <f>_xlfn.STDEV.S(B52:I52)</f>
        <v>0.74944622412628936</v>
      </c>
      <c r="L52" s="189">
        <f>K52/SQRT(M52)</f>
        <v>0.26496925360717616</v>
      </c>
      <c r="M52" s="321">
        <f>COUNT(B52:I52)</f>
        <v>8</v>
      </c>
      <c r="N52" s="196"/>
      <c r="S52" s="2"/>
    </row>
    <row r="53" spans="1:19" x14ac:dyDescent="0.3">
      <c r="A53" s="2">
        <v>4</v>
      </c>
      <c r="B53" s="2">
        <v>2.88</v>
      </c>
      <c r="C53" s="2">
        <v>3.24</v>
      </c>
      <c r="D53" s="2">
        <v>2.92</v>
      </c>
      <c r="E53" s="2">
        <v>3.5</v>
      </c>
      <c r="F53" s="2">
        <v>3.33</v>
      </c>
      <c r="G53" s="2">
        <v>2.4500000000000002</v>
      </c>
      <c r="H53" s="2">
        <v>3.61</v>
      </c>
      <c r="I53" s="2">
        <v>3.01</v>
      </c>
      <c r="J53" s="326">
        <f t="shared" ref="J53:J55" si="23">AVERAGE(B53:I53)</f>
        <v>3.1174999999999997</v>
      </c>
      <c r="K53" s="318">
        <f t="shared" ref="K53:K55" si="24">_xlfn.STDEV.S(B53:I53)</f>
        <v>0.3782572820562411</v>
      </c>
      <c r="L53" s="189">
        <f t="shared" ref="L53:L55" si="25">K53/SQRT(M53)</f>
        <v>0.13373414458758032</v>
      </c>
      <c r="M53" s="321">
        <f t="shared" ref="M53:M55" si="26">COUNT(B53:I53)</f>
        <v>8</v>
      </c>
      <c r="N53" s="196"/>
      <c r="S53" s="2"/>
    </row>
    <row r="54" spans="1:19" x14ac:dyDescent="0.3">
      <c r="A54" s="2">
        <v>6</v>
      </c>
      <c r="B54" s="2">
        <v>2.66</v>
      </c>
      <c r="C54" s="2">
        <v>2.2000000000000002</v>
      </c>
      <c r="D54" s="2">
        <v>1.77</v>
      </c>
      <c r="E54" s="2">
        <v>2.54</v>
      </c>
      <c r="F54" s="2">
        <v>3.4</v>
      </c>
      <c r="G54" s="2">
        <v>1.44</v>
      </c>
      <c r="H54" s="2">
        <v>3.53</v>
      </c>
      <c r="I54" s="2">
        <v>2.35</v>
      </c>
      <c r="J54" s="326">
        <f t="shared" si="23"/>
        <v>2.4862500000000005</v>
      </c>
      <c r="K54" s="318">
        <f t="shared" si="24"/>
        <v>0.72364035068731092</v>
      </c>
      <c r="L54" s="189">
        <f t="shared" si="25"/>
        <v>0.25584549955560443</v>
      </c>
      <c r="M54" s="321">
        <f t="shared" si="26"/>
        <v>8</v>
      </c>
      <c r="N54" s="196"/>
      <c r="S54" s="2"/>
    </row>
    <row r="55" spans="1:19" x14ac:dyDescent="0.3">
      <c r="A55" s="2">
        <v>7</v>
      </c>
      <c r="B55" s="2">
        <v>2.62</v>
      </c>
      <c r="C55" s="2">
        <v>2.23</v>
      </c>
      <c r="D55" s="2">
        <v>1.51</v>
      </c>
      <c r="E55" s="2">
        <v>2.63</v>
      </c>
      <c r="F55" s="2"/>
      <c r="G55" s="2"/>
      <c r="H55" s="2"/>
      <c r="I55" s="2"/>
      <c r="J55" s="327">
        <f t="shared" si="23"/>
        <v>2.2474999999999996</v>
      </c>
      <c r="K55" s="328">
        <f t="shared" si="24"/>
        <v>0.52576135270672197</v>
      </c>
      <c r="L55" s="193">
        <f t="shared" si="25"/>
        <v>0.26288067635336099</v>
      </c>
      <c r="M55" s="325">
        <f t="shared" si="26"/>
        <v>4</v>
      </c>
      <c r="N55" s="197"/>
      <c r="S55" s="2"/>
    </row>
    <row r="56" spans="1:19" x14ac:dyDescent="0.3">
      <c r="S56" s="2"/>
    </row>
    <row r="57" spans="1:19" x14ac:dyDescent="0.3">
      <c r="S57" s="2"/>
    </row>
    <row r="58" spans="1:19" x14ac:dyDescent="0.3">
      <c r="R58" s="2"/>
      <c r="S58" s="2"/>
    </row>
  </sheetData>
  <pageMargins left="0.7" right="0.7" top="0.78740157499999996" bottom="0.78740157499999996" header="0.3" footer="0.3"/>
  <pageSetup paperSize="9" orientation="portrait" verticalDpi="0"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42"/>
  <sheetViews>
    <sheetView workbookViewId="0">
      <selection activeCell="B23" sqref="B23"/>
    </sheetView>
  </sheetViews>
  <sheetFormatPr baseColWidth="10" defaultRowHeight="14.4" x14ac:dyDescent="0.3"/>
  <cols>
    <col min="1" max="1" width="17.21875" customWidth="1"/>
    <col min="10" max="10" width="16.5546875" customWidth="1"/>
  </cols>
  <sheetData>
    <row r="1" spans="1:15" x14ac:dyDescent="0.3">
      <c r="B1" s="1"/>
    </row>
    <row r="2" spans="1:15" x14ac:dyDescent="0.3">
      <c r="A2" s="234" t="s">
        <v>224</v>
      </c>
      <c r="B2" s="234" t="s">
        <v>177</v>
      </c>
      <c r="C2" s="234"/>
      <c r="D2" s="234"/>
      <c r="E2" s="234"/>
      <c r="F2" s="234"/>
      <c r="G2" s="234"/>
      <c r="H2" s="234"/>
    </row>
    <row r="4" spans="1:15" ht="16.2" x14ac:dyDescent="0.3">
      <c r="B4" s="38" t="s">
        <v>64</v>
      </c>
      <c r="C4" s="18"/>
      <c r="E4" s="38" t="s">
        <v>3</v>
      </c>
      <c r="F4" s="18"/>
      <c r="H4" s="38" t="s">
        <v>65</v>
      </c>
      <c r="I4" s="18"/>
      <c r="K4" s="38" t="s">
        <v>67</v>
      </c>
      <c r="L4" s="18"/>
      <c r="N4" s="38" t="s">
        <v>68</v>
      </c>
      <c r="O4" s="18"/>
    </row>
    <row r="5" spans="1:15" x14ac:dyDescent="0.3">
      <c r="B5" s="207" t="s">
        <v>63</v>
      </c>
      <c r="C5" s="171"/>
      <c r="E5" s="207" t="s">
        <v>62</v>
      </c>
      <c r="F5" s="171"/>
      <c r="H5" s="207" t="s">
        <v>66</v>
      </c>
      <c r="I5" s="171"/>
      <c r="K5" s="207"/>
      <c r="L5" s="171"/>
      <c r="N5" s="172" t="s">
        <v>69</v>
      </c>
      <c r="O5" s="268"/>
    </row>
    <row r="6" spans="1:15" ht="15.6" x14ac:dyDescent="0.3">
      <c r="B6" s="269" t="s">
        <v>1</v>
      </c>
      <c r="C6" s="283" t="s">
        <v>158</v>
      </c>
      <c r="E6" s="269" t="s">
        <v>1</v>
      </c>
      <c r="F6" s="283" t="s">
        <v>158</v>
      </c>
      <c r="H6" s="269" t="s">
        <v>1</v>
      </c>
      <c r="I6" s="283" t="s">
        <v>158</v>
      </c>
      <c r="K6" s="269" t="s">
        <v>1</v>
      </c>
      <c r="L6" s="283" t="s">
        <v>158</v>
      </c>
      <c r="N6" s="269" t="s">
        <v>1</v>
      </c>
      <c r="O6" s="283" t="s">
        <v>158</v>
      </c>
    </row>
    <row r="7" spans="1:15" x14ac:dyDescent="0.3">
      <c r="B7" s="265">
        <v>49.6</v>
      </c>
      <c r="C7" s="218">
        <v>57.9</v>
      </c>
      <c r="E7" s="163">
        <v>0.44035999999999997</v>
      </c>
      <c r="F7" s="156">
        <v>3.6627000000000001</v>
      </c>
      <c r="H7" s="388">
        <v>145</v>
      </c>
      <c r="I7" s="389">
        <v>145</v>
      </c>
      <c r="K7" s="316">
        <v>0.51</v>
      </c>
      <c r="L7" s="317">
        <v>1.04</v>
      </c>
      <c r="N7" s="316">
        <v>1592</v>
      </c>
      <c r="O7" s="317">
        <v>592</v>
      </c>
    </row>
    <row r="8" spans="1:15" x14ac:dyDescent="0.3">
      <c r="B8" s="265">
        <v>50.4</v>
      </c>
      <c r="C8" s="218">
        <v>53.9</v>
      </c>
      <c r="E8" s="163">
        <v>0.61363999999999996</v>
      </c>
      <c r="F8" s="156">
        <v>1.9213</v>
      </c>
      <c r="H8" s="388">
        <v>145</v>
      </c>
      <c r="I8" s="389">
        <v>147</v>
      </c>
      <c r="K8" s="265">
        <v>2.64</v>
      </c>
      <c r="L8" s="218">
        <v>1.44</v>
      </c>
      <c r="N8" s="265">
        <v>1650</v>
      </c>
      <c r="O8" s="218">
        <v>561</v>
      </c>
    </row>
    <row r="9" spans="1:15" x14ac:dyDescent="0.3">
      <c r="B9" s="265">
        <v>51.3</v>
      </c>
      <c r="C9" s="218">
        <v>58.1</v>
      </c>
      <c r="E9" s="163">
        <v>0.80413999999999997</v>
      </c>
      <c r="F9" s="156">
        <v>4.0275999999999996</v>
      </c>
      <c r="H9" s="388">
        <v>146</v>
      </c>
      <c r="I9" s="389">
        <v>143</v>
      </c>
      <c r="K9" s="265">
        <v>0.77</v>
      </c>
      <c r="L9" s="218">
        <v>3.06</v>
      </c>
      <c r="N9" s="265">
        <v>648</v>
      </c>
      <c r="O9" s="218">
        <v>490</v>
      </c>
    </row>
    <row r="10" spans="1:15" x14ac:dyDescent="0.3">
      <c r="B10" s="265">
        <v>52</v>
      </c>
      <c r="C10" s="218">
        <v>57.8</v>
      </c>
      <c r="E10" s="163">
        <v>0.29570000000000002</v>
      </c>
      <c r="F10" s="156">
        <v>1.8517999999999999</v>
      </c>
      <c r="H10" s="388">
        <v>144</v>
      </c>
      <c r="I10" s="389">
        <v>143</v>
      </c>
      <c r="K10" s="265">
        <v>0.49</v>
      </c>
      <c r="L10" s="218">
        <v>4.67</v>
      </c>
      <c r="N10" s="265">
        <v>393</v>
      </c>
      <c r="O10" s="218">
        <v>664</v>
      </c>
    </row>
    <row r="11" spans="1:15" x14ac:dyDescent="0.3">
      <c r="B11" s="265">
        <v>49.9</v>
      </c>
      <c r="C11" s="218">
        <v>54.3</v>
      </c>
      <c r="E11" s="163">
        <v>1.1257200000000001</v>
      </c>
      <c r="F11" s="156">
        <v>3.4234</v>
      </c>
      <c r="H11" s="388">
        <v>145</v>
      </c>
      <c r="I11" s="389">
        <v>143</v>
      </c>
      <c r="K11" s="265">
        <v>0.59</v>
      </c>
      <c r="L11" s="218">
        <v>3.81</v>
      </c>
      <c r="N11" s="265">
        <v>1576</v>
      </c>
      <c r="O11" s="218">
        <v>659</v>
      </c>
    </row>
    <row r="12" spans="1:15" x14ac:dyDescent="0.3">
      <c r="B12" s="265">
        <v>51.3</v>
      </c>
      <c r="C12" s="218">
        <v>54.1</v>
      </c>
      <c r="E12" s="168"/>
      <c r="F12" s="240"/>
      <c r="H12" s="388">
        <v>150</v>
      </c>
      <c r="I12" s="389">
        <v>147</v>
      </c>
      <c r="K12" s="265">
        <v>0.51</v>
      </c>
      <c r="L12" s="218">
        <v>5.0999999999999996</v>
      </c>
      <c r="N12" s="265">
        <v>1574</v>
      </c>
      <c r="O12" s="218">
        <v>575</v>
      </c>
    </row>
    <row r="13" spans="1:15" x14ac:dyDescent="0.3">
      <c r="B13" s="265">
        <v>49.5</v>
      </c>
      <c r="C13" s="218">
        <v>57.2</v>
      </c>
      <c r="E13" s="207"/>
      <c r="F13" s="171"/>
      <c r="H13" s="388">
        <v>147</v>
      </c>
      <c r="I13" s="389">
        <v>142</v>
      </c>
      <c r="K13" s="265">
        <v>1.48</v>
      </c>
      <c r="L13" s="218">
        <v>2.2799999999999998</v>
      </c>
      <c r="N13" s="265">
        <v>1095</v>
      </c>
      <c r="O13" s="218">
        <v>505</v>
      </c>
    </row>
    <row r="14" spans="1:15" x14ac:dyDescent="0.3">
      <c r="B14" s="265">
        <v>51.9</v>
      </c>
      <c r="C14" s="218"/>
      <c r="E14" s="277"/>
      <c r="F14" s="278"/>
      <c r="H14" s="390">
        <v>147</v>
      </c>
      <c r="I14" s="391"/>
      <c r="K14" s="265">
        <v>0.34</v>
      </c>
      <c r="L14" s="218">
        <v>0.9</v>
      </c>
      <c r="N14" s="265"/>
      <c r="O14" s="218">
        <v>651</v>
      </c>
    </row>
    <row r="15" spans="1:15" x14ac:dyDescent="0.3">
      <c r="A15" s="182" t="s">
        <v>140</v>
      </c>
      <c r="B15" s="279">
        <v>50.74</v>
      </c>
      <c r="C15" s="296">
        <v>56.19</v>
      </c>
      <c r="E15" s="201">
        <v>0.65590000000000004</v>
      </c>
      <c r="F15" s="202">
        <v>2.9769999999999999</v>
      </c>
      <c r="H15" s="286">
        <v>146.1</v>
      </c>
      <c r="I15" s="230">
        <v>144.30000000000001</v>
      </c>
      <c r="K15" s="265">
        <v>1.67</v>
      </c>
      <c r="L15" s="218">
        <v>1.91</v>
      </c>
      <c r="N15" s="265"/>
      <c r="O15" s="218">
        <v>650</v>
      </c>
    </row>
    <row r="16" spans="1:15" x14ac:dyDescent="0.3">
      <c r="A16" s="183" t="s">
        <v>141</v>
      </c>
      <c r="B16" s="297">
        <v>1.016</v>
      </c>
      <c r="C16" s="298">
        <v>1.974</v>
      </c>
      <c r="E16" s="180">
        <v>0.32429999999999998</v>
      </c>
      <c r="F16" s="200">
        <v>1.0189999999999999</v>
      </c>
      <c r="H16" s="297">
        <v>1.885</v>
      </c>
      <c r="I16" s="298">
        <v>2.0590000000000002</v>
      </c>
      <c r="K16" s="207"/>
      <c r="L16" s="218">
        <v>2.12</v>
      </c>
      <c r="N16" s="265"/>
      <c r="O16" s="218">
        <v>827</v>
      </c>
    </row>
    <row r="17" spans="1:15" x14ac:dyDescent="0.3">
      <c r="A17" s="183" t="s">
        <v>37</v>
      </c>
      <c r="B17" s="297">
        <v>0.35899999999999999</v>
      </c>
      <c r="C17" s="298">
        <v>0.74590000000000001</v>
      </c>
      <c r="E17" s="180">
        <v>0.14499999999999999</v>
      </c>
      <c r="F17" s="200">
        <v>0.45569999999999999</v>
      </c>
      <c r="H17" s="297">
        <v>0.66649999999999998</v>
      </c>
      <c r="I17" s="298">
        <v>0.77810000000000001</v>
      </c>
      <c r="K17" s="265"/>
      <c r="L17" s="218">
        <v>2.23</v>
      </c>
      <c r="N17" s="265"/>
      <c r="O17" s="218">
        <v>1524</v>
      </c>
    </row>
    <row r="18" spans="1:15" x14ac:dyDescent="0.3">
      <c r="A18" s="184" t="s">
        <v>139</v>
      </c>
      <c r="B18" s="212">
        <v>8</v>
      </c>
      <c r="C18" s="214">
        <v>7</v>
      </c>
      <c r="E18" s="212">
        <v>5</v>
      </c>
      <c r="F18" s="214">
        <v>5</v>
      </c>
      <c r="H18" s="212">
        <v>8</v>
      </c>
      <c r="I18" s="214">
        <v>7</v>
      </c>
      <c r="K18" s="265"/>
      <c r="L18" s="171"/>
      <c r="N18" s="265"/>
      <c r="O18" s="218">
        <v>824</v>
      </c>
    </row>
    <row r="19" spans="1:15" x14ac:dyDescent="0.3">
      <c r="B19" s="31"/>
      <c r="C19" s="31"/>
      <c r="E19" s="3"/>
      <c r="F19" s="3"/>
      <c r="K19" s="207"/>
      <c r="L19" s="171"/>
      <c r="N19" s="265"/>
      <c r="O19" s="218">
        <v>763</v>
      </c>
    </row>
    <row r="20" spans="1:15" x14ac:dyDescent="0.3">
      <c r="B20" s="3"/>
      <c r="C20" s="3"/>
      <c r="K20" s="277"/>
      <c r="L20" s="278"/>
      <c r="N20" s="307"/>
      <c r="O20" s="308">
        <v>807</v>
      </c>
    </row>
    <row r="21" spans="1:15" x14ac:dyDescent="0.3">
      <c r="E21" s="2"/>
      <c r="F21" s="2"/>
      <c r="J21" s="182" t="s">
        <v>140</v>
      </c>
      <c r="K21" s="201">
        <v>1</v>
      </c>
      <c r="L21" s="202">
        <v>2.5960000000000001</v>
      </c>
      <c r="N21" s="374">
        <v>1218</v>
      </c>
      <c r="O21" s="375">
        <v>720.9</v>
      </c>
    </row>
    <row r="22" spans="1:15" x14ac:dyDescent="0.3">
      <c r="B22" s="2"/>
      <c r="C22" s="2"/>
      <c r="E22" s="2"/>
      <c r="F22" s="2"/>
      <c r="H22" s="3"/>
      <c r="I22" s="3"/>
      <c r="J22" s="183" t="s">
        <v>141</v>
      </c>
      <c r="K22" s="180">
        <v>0.77180000000000004</v>
      </c>
      <c r="L22" s="200">
        <v>1.4079999999999999</v>
      </c>
      <c r="N22" s="284">
        <v>516.70000000000005</v>
      </c>
      <c r="O22" s="285">
        <v>256.7</v>
      </c>
    </row>
    <row r="23" spans="1:15" x14ac:dyDescent="0.3">
      <c r="B23" s="2"/>
      <c r="C23" s="2"/>
      <c r="E23" s="2"/>
      <c r="F23" s="2"/>
      <c r="J23" s="183" t="s">
        <v>37</v>
      </c>
      <c r="K23" s="180">
        <v>0.25729999999999997</v>
      </c>
      <c r="L23" s="200">
        <v>0.42449999999999999</v>
      </c>
      <c r="N23" s="284">
        <v>195.3</v>
      </c>
      <c r="O23" s="285">
        <v>68.599999999999994</v>
      </c>
    </row>
    <row r="24" spans="1:15" x14ac:dyDescent="0.3">
      <c r="B24" s="2"/>
      <c r="C24" s="2"/>
      <c r="E24" s="2"/>
      <c r="F24" s="2"/>
      <c r="H24" s="2"/>
      <c r="I24" s="2"/>
      <c r="J24" s="184" t="s">
        <v>139</v>
      </c>
      <c r="K24" s="212">
        <v>9</v>
      </c>
      <c r="L24" s="214">
        <v>11</v>
      </c>
      <c r="N24" s="212">
        <v>7</v>
      </c>
      <c r="O24" s="214">
        <v>14</v>
      </c>
    </row>
    <row r="25" spans="1:15" x14ac:dyDescent="0.3">
      <c r="B25" s="2"/>
      <c r="C25" s="2"/>
      <c r="E25" s="2"/>
      <c r="F25" s="2"/>
      <c r="H25" s="2"/>
      <c r="I25" s="2"/>
      <c r="K25" s="2"/>
      <c r="L25" s="2"/>
    </row>
    <row r="26" spans="1:15" x14ac:dyDescent="0.3">
      <c r="B26" s="2"/>
      <c r="C26" s="2"/>
      <c r="E26" s="2"/>
      <c r="F26" s="2"/>
      <c r="H26" s="2"/>
      <c r="I26" s="2"/>
      <c r="K26" s="2"/>
      <c r="L26" s="2"/>
      <c r="N26" s="3"/>
      <c r="O26" s="3"/>
    </row>
    <row r="27" spans="1:15" x14ac:dyDescent="0.3">
      <c r="B27" s="2"/>
      <c r="C27" s="2"/>
      <c r="E27" s="2"/>
      <c r="F27" s="2"/>
      <c r="H27" s="2"/>
      <c r="I27" s="2"/>
      <c r="K27" s="2"/>
      <c r="L27" s="2"/>
      <c r="N27" s="2"/>
      <c r="O27" s="2"/>
    </row>
    <row r="28" spans="1:15" x14ac:dyDescent="0.3">
      <c r="B28" s="2"/>
      <c r="C28" s="2"/>
      <c r="H28" s="2"/>
      <c r="I28" s="2"/>
      <c r="K28" s="2"/>
      <c r="L28" s="2"/>
      <c r="N28" s="2"/>
      <c r="O28" s="2"/>
    </row>
    <row r="29" spans="1:15" x14ac:dyDescent="0.3">
      <c r="H29" s="2"/>
      <c r="I29" s="2"/>
      <c r="K29" s="2"/>
      <c r="L29" s="2"/>
      <c r="N29" s="2"/>
      <c r="O29" s="2"/>
    </row>
    <row r="30" spans="1:15" x14ac:dyDescent="0.3">
      <c r="H30" s="2"/>
      <c r="I30" s="2"/>
      <c r="K30" s="2"/>
      <c r="L30" s="2"/>
      <c r="N30" s="2"/>
      <c r="O30" s="2"/>
    </row>
    <row r="31" spans="1:15" x14ac:dyDescent="0.3">
      <c r="K31" s="2"/>
      <c r="L31" s="2"/>
      <c r="N31" s="2"/>
      <c r="O31" s="2"/>
    </row>
    <row r="32" spans="1:15" x14ac:dyDescent="0.3">
      <c r="N32" s="2"/>
      <c r="O32" s="2"/>
    </row>
    <row r="36" spans="14:15" x14ac:dyDescent="0.3">
      <c r="N36" s="2"/>
      <c r="O36" s="2"/>
    </row>
    <row r="37" spans="14:15" x14ac:dyDescent="0.3">
      <c r="N37" s="2"/>
      <c r="O37" s="2"/>
    </row>
    <row r="38" spans="14:15" x14ac:dyDescent="0.3">
      <c r="N38" s="2"/>
      <c r="O38" s="2"/>
    </row>
    <row r="39" spans="14:15" x14ac:dyDescent="0.3">
      <c r="N39" s="2"/>
      <c r="O39" s="2"/>
    </row>
    <row r="40" spans="14:15" x14ac:dyDescent="0.3">
      <c r="N40" s="2"/>
      <c r="O40" s="2"/>
    </row>
    <row r="41" spans="14:15" x14ac:dyDescent="0.3">
      <c r="N41" s="2"/>
      <c r="O41" s="2"/>
    </row>
    <row r="42" spans="14:15" x14ac:dyDescent="0.3">
      <c r="N42" s="2"/>
      <c r="O42" s="2"/>
    </row>
  </sheetData>
  <pageMargins left="0.7" right="0.7" top="0.78740157499999996" bottom="0.78740157499999996" header="0.3" footer="0.3"/>
  <pageSetup paperSize="9" orientation="portrait" verticalDpi="1200"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A84"/>
  <sheetViews>
    <sheetView zoomScale="75" zoomScaleNormal="75" workbookViewId="0">
      <selection activeCell="I26" sqref="I26"/>
    </sheetView>
  </sheetViews>
  <sheetFormatPr baseColWidth="10" defaultRowHeight="14.4" x14ac:dyDescent="0.3"/>
  <cols>
    <col min="1" max="1" width="16.5546875" customWidth="1"/>
    <col min="4" max="4" width="4.109375" customWidth="1"/>
    <col min="13" max="13" width="14.6640625" customWidth="1"/>
    <col min="29" max="29" width="15.109375" customWidth="1"/>
  </cols>
  <sheetData>
    <row r="1" spans="1:53" x14ac:dyDescent="0.3">
      <c r="A1" s="234" t="s">
        <v>225</v>
      </c>
      <c r="B1" s="141" t="s">
        <v>139</v>
      </c>
      <c r="C1" s="141"/>
      <c r="D1" s="140"/>
      <c r="E1" s="140"/>
      <c r="F1" s="140"/>
      <c r="G1" s="140"/>
      <c r="H1" s="140"/>
      <c r="I1" s="140"/>
      <c r="J1" s="140"/>
      <c r="K1" s="140"/>
      <c r="L1" s="140"/>
      <c r="M1" s="140"/>
      <c r="N1" s="140"/>
      <c r="O1" s="140"/>
      <c r="P1" s="140"/>
      <c r="Q1" s="140"/>
      <c r="R1" s="140"/>
      <c r="S1" s="140"/>
      <c r="T1" s="140"/>
      <c r="U1" s="140"/>
      <c r="V1" s="140"/>
      <c r="W1" s="140"/>
      <c r="X1" s="140"/>
      <c r="Y1" s="140"/>
      <c r="Z1" s="140"/>
      <c r="AA1" s="140"/>
      <c r="AB1" s="140"/>
      <c r="AC1" s="140"/>
      <c r="AD1" s="140"/>
      <c r="AE1" s="140"/>
      <c r="AF1" s="140"/>
    </row>
    <row r="3" spans="1:53" ht="16.2" x14ac:dyDescent="0.3">
      <c r="A3" s="237" t="s">
        <v>165</v>
      </c>
      <c r="B3" s="238"/>
      <c r="C3" s="238"/>
      <c r="D3" s="238"/>
      <c r="E3" s="238"/>
      <c r="F3" s="238"/>
      <c r="G3" s="238"/>
    </row>
    <row r="4" spans="1:53" ht="15" thickBot="1" x14ac:dyDescent="0.35"/>
    <row r="5" spans="1:53" x14ac:dyDescent="0.3">
      <c r="A5" t="s">
        <v>70</v>
      </c>
      <c r="B5" s="16" t="s">
        <v>71</v>
      </c>
      <c r="C5" s="17"/>
      <c r="D5" s="17"/>
      <c r="E5" s="21"/>
      <c r="F5" s="22"/>
      <c r="M5" s="154" t="s">
        <v>138</v>
      </c>
      <c r="N5" s="12"/>
      <c r="BA5" s="12"/>
    </row>
    <row r="6" spans="1:53" ht="15" thickBot="1" x14ac:dyDescent="0.35">
      <c r="B6" s="172" t="s">
        <v>24</v>
      </c>
      <c r="C6" s="264"/>
      <c r="D6" s="14"/>
      <c r="E6" s="172" t="s">
        <v>27</v>
      </c>
      <c r="F6" s="268"/>
      <c r="M6" s="153" t="s">
        <v>137</v>
      </c>
      <c r="N6" s="12" t="s">
        <v>125</v>
      </c>
      <c r="X6" s="60"/>
      <c r="Y6" s="60"/>
      <c r="BA6" s="12"/>
    </row>
    <row r="7" spans="1:53" ht="15.6" x14ac:dyDescent="0.3">
      <c r="B7" s="269" t="s">
        <v>1</v>
      </c>
      <c r="C7" s="283" t="s">
        <v>158</v>
      </c>
      <c r="D7" s="4"/>
      <c r="E7" s="269" t="s">
        <v>1</v>
      </c>
      <c r="F7" s="283" t="s">
        <v>158</v>
      </c>
      <c r="K7" s="23" t="s">
        <v>106</v>
      </c>
      <c r="L7" s="65" t="s">
        <v>104</v>
      </c>
      <c r="M7" s="78"/>
      <c r="N7" s="12" t="s">
        <v>162</v>
      </c>
      <c r="X7" s="60"/>
      <c r="Y7" s="60"/>
    </row>
    <row r="8" spans="1:53" x14ac:dyDescent="0.3">
      <c r="B8" s="163">
        <v>1.0429999999999999</v>
      </c>
      <c r="C8" s="156">
        <v>0.68200000000000005</v>
      </c>
      <c r="D8" s="10"/>
      <c r="E8" s="163">
        <v>1.6759999999999999</v>
      </c>
      <c r="F8" s="156">
        <v>1.1140000000000001</v>
      </c>
      <c r="K8" s="72">
        <v>1</v>
      </c>
      <c r="L8" s="64" t="s">
        <v>107</v>
      </c>
      <c r="M8" s="73"/>
      <c r="X8" s="55"/>
      <c r="Y8" s="60"/>
    </row>
    <row r="9" spans="1:53" x14ac:dyDescent="0.3">
      <c r="B9" s="163">
        <v>0.746</v>
      </c>
      <c r="C9" s="156">
        <v>0.69599999999999995</v>
      </c>
      <c r="D9" s="10"/>
      <c r="E9" s="163">
        <v>2.0499999999999998</v>
      </c>
      <c r="F9" s="156">
        <v>1.32</v>
      </c>
      <c r="K9" s="72">
        <v>2</v>
      </c>
      <c r="L9" s="64" t="s">
        <v>107</v>
      </c>
      <c r="X9" s="55"/>
      <c r="Y9" s="87"/>
    </row>
    <row r="10" spans="1:53" x14ac:dyDescent="0.3">
      <c r="B10" s="163">
        <v>0.66800000000000004</v>
      </c>
      <c r="C10" s="156">
        <v>1.0329999999999999</v>
      </c>
      <c r="D10" s="10"/>
      <c r="E10" s="163">
        <v>1.7050000000000001</v>
      </c>
      <c r="F10" s="156">
        <v>1.2709999999999999</v>
      </c>
      <c r="K10" s="72">
        <v>3</v>
      </c>
      <c r="L10" s="76" t="s">
        <v>112</v>
      </c>
      <c r="M10" s="66" t="s">
        <v>24</v>
      </c>
      <c r="X10" s="55"/>
      <c r="Y10" s="87"/>
    </row>
    <row r="11" spans="1:53" x14ac:dyDescent="0.3">
      <c r="B11" s="163">
        <v>1.631</v>
      </c>
      <c r="C11" s="156">
        <v>1.407</v>
      </c>
      <c r="D11" s="10"/>
      <c r="E11" s="163">
        <v>2.2389999999999999</v>
      </c>
      <c r="F11" s="156">
        <v>0.872</v>
      </c>
      <c r="K11" s="72">
        <v>4</v>
      </c>
      <c r="L11" s="76" t="s">
        <v>112</v>
      </c>
      <c r="M11" s="66" t="s">
        <v>24</v>
      </c>
      <c r="X11" s="55"/>
      <c r="Y11" s="87"/>
    </row>
    <row r="12" spans="1:53" x14ac:dyDescent="0.3">
      <c r="B12" s="163">
        <v>1.1839999999999999</v>
      </c>
      <c r="C12" s="156">
        <v>1.6020000000000001</v>
      </c>
      <c r="D12" s="10"/>
      <c r="E12" s="163">
        <v>1.4430000000000001</v>
      </c>
      <c r="F12" s="156">
        <v>1.0900000000000001</v>
      </c>
      <c r="K12" s="72">
        <v>5</v>
      </c>
      <c r="L12" s="76" t="s">
        <v>112</v>
      </c>
      <c r="M12" s="104" t="s">
        <v>23</v>
      </c>
      <c r="X12" s="55"/>
      <c r="Y12" s="87"/>
    </row>
    <row r="13" spans="1:53" x14ac:dyDescent="0.3">
      <c r="B13" s="163">
        <v>0.93899999999999995</v>
      </c>
      <c r="C13" s="156">
        <v>1.4750000000000001</v>
      </c>
      <c r="D13" s="10"/>
      <c r="E13" s="163">
        <v>1.347</v>
      </c>
      <c r="F13" s="156">
        <v>1.1619999999999999</v>
      </c>
      <c r="K13" s="72">
        <v>6</v>
      </c>
      <c r="L13" s="76" t="s">
        <v>112</v>
      </c>
      <c r="M13" s="104" t="s">
        <v>23</v>
      </c>
      <c r="X13" s="80"/>
      <c r="Y13" s="87"/>
    </row>
    <row r="14" spans="1:53" x14ac:dyDescent="0.3">
      <c r="B14" s="168"/>
      <c r="C14" s="240"/>
      <c r="D14" s="10"/>
      <c r="E14" s="163">
        <v>1.5649999999999999</v>
      </c>
      <c r="F14" s="240"/>
      <c r="K14" s="72">
        <v>7</v>
      </c>
      <c r="L14" s="75" t="s">
        <v>111</v>
      </c>
      <c r="M14" s="66" t="s">
        <v>24</v>
      </c>
      <c r="X14" s="80"/>
      <c r="Y14" s="87"/>
    </row>
    <row r="15" spans="1:53" x14ac:dyDescent="0.3">
      <c r="A15" s="182" t="s">
        <v>140</v>
      </c>
      <c r="B15" s="201">
        <v>1.0349999999999999</v>
      </c>
      <c r="C15" s="202">
        <v>1.149</v>
      </c>
      <c r="D15" s="203"/>
      <c r="E15" s="201">
        <v>1.718</v>
      </c>
      <c r="F15" s="202">
        <v>1.1379999999999999</v>
      </c>
      <c r="K15" s="72">
        <v>8</v>
      </c>
      <c r="L15" s="75" t="s">
        <v>111</v>
      </c>
      <c r="M15" s="66" t="s">
        <v>24</v>
      </c>
      <c r="N15" s="12" t="s">
        <v>118</v>
      </c>
      <c r="X15" s="80"/>
      <c r="Y15" s="87"/>
    </row>
    <row r="16" spans="1:53" x14ac:dyDescent="0.3">
      <c r="A16" s="183" t="s">
        <v>141</v>
      </c>
      <c r="B16" s="284">
        <v>0.3478</v>
      </c>
      <c r="C16" s="285">
        <v>0.4037</v>
      </c>
      <c r="D16" s="281"/>
      <c r="E16" s="284">
        <v>0.32150000000000001</v>
      </c>
      <c r="F16" s="285">
        <v>0.15809999999999999</v>
      </c>
      <c r="J16" s="74"/>
      <c r="K16" s="72">
        <v>9</v>
      </c>
      <c r="L16" s="75" t="s">
        <v>111</v>
      </c>
      <c r="M16" s="104" t="s">
        <v>23</v>
      </c>
      <c r="N16" s="121"/>
      <c r="X16" s="80"/>
      <c r="Y16" s="87"/>
    </row>
    <row r="17" spans="1:25" x14ac:dyDescent="0.3">
      <c r="A17" s="183" t="s">
        <v>37</v>
      </c>
      <c r="B17" s="284">
        <v>0.14199999999999999</v>
      </c>
      <c r="C17" s="285">
        <v>0.1648</v>
      </c>
      <c r="D17" s="281"/>
      <c r="E17" s="284">
        <v>0.1215</v>
      </c>
      <c r="F17" s="285">
        <v>6.4560000000000006E-2</v>
      </c>
      <c r="J17" s="74"/>
      <c r="K17" s="72">
        <v>10</v>
      </c>
      <c r="L17" s="75" t="s">
        <v>111</v>
      </c>
      <c r="M17" s="104" t="s">
        <v>23</v>
      </c>
      <c r="N17" s="74"/>
      <c r="X17" s="55"/>
      <c r="Y17" s="87"/>
    </row>
    <row r="18" spans="1:25" ht="15" thickBot="1" x14ac:dyDescent="0.35">
      <c r="A18" s="184" t="s">
        <v>139</v>
      </c>
      <c r="B18" s="212">
        <v>6</v>
      </c>
      <c r="C18" s="214">
        <v>6</v>
      </c>
      <c r="D18" s="206"/>
      <c r="E18" s="212">
        <v>7</v>
      </c>
      <c r="F18" s="214">
        <v>6</v>
      </c>
      <c r="J18" s="74"/>
      <c r="K18" s="72">
        <v>11</v>
      </c>
      <c r="L18" s="120" t="s">
        <v>107</v>
      </c>
      <c r="M18" s="74"/>
      <c r="N18" s="74"/>
      <c r="X18" s="55"/>
      <c r="Y18" s="87"/>
    </row>
    <row r="19" spans="1:25" x14ac:dyDescent="0.3">
      <c r="J19" s="74"/>
      <c r="K19" s="72">
        <v>12</v>
      </c>
      <c r="L19" s="114" t="s">
        <v>112</v>
      </c>
      <c r="M19" s="115" t="s">
        <v>24</v>
      </c>
      <c r="N19" s="74"/>
      <c r="X19" s="55"/>
      <c r="Y19" s="87"/>
    </row>
    <row r="20" spans="1:25" x14ac:dyDescent="0.3">
      <c r="J20" s="74"/>
      <c r="K20" s="72">
        <v>13</v>
      </c>
      <c r="L20" s="116" t="s">
        <v>112</v>
      </c>
      <c r="M20" s="112" t="s">
        <v>24</v>
      </c>
      <c r="N20" s="74"/>
      <c r="X20" s="55"/>
      <c r="Y20" s="87"/>
    </row>
    <row r="21" spans="1:25" x14ac:dyDescent="0.3">
      <c r="J21" s="74"/>
      <c r="K21" s="72">
        <v>14</v>
      </c>
      <c r="L21" s="116" t="s">
        <v>112</v>
      </c>
      <c r="M21" s="113" t="s">
        <v>121</v>
      </c>
      <c r="N21" s="74"/>
      <c r="X21" s="80"/>
      <c r="Y21" s="87"/>
    </row>
    <row r="22" spans="1:25" x14ac:dyDescent="0.3">
      <c r="J22" s="74"/>
      <c r="K22" s="72">
        <v>15</v>
      </c>
      <c r="L22" s="116" t="s">
        <v>112</v>
      </c>
      <c r="M22" s="113" t="s">
        <v>121</v>
      </c>
      <c r="N22" s="74"/>
      <c r="X22" s="80"/>
      <c r="Y22" s="87"/>
    </row>
    <row r="23" spans="1:25" x14ac:dyDescent="0.3">
      <c r="J23" s="74"/>
      <c r="K23" s="72">
        <v>16</v>
      </c>
      <c r="L23" s="117" t="s">
        <v>111</v>
      </c>
      <c r="M23" s="113" t="s">
        <v>24</v>
      </c>
      <c r="N23" s="74"/>
      <c r="X23" s="80"/>
      <c r="Y23" s="87"/>
    </row>
    <row r="24" spans="1:25" ht="16.2" x14ac:dyDescent="0.3">
      <c r="A24" s="237" t="s">
        <v>164</v>
      </c>
      <c r="B24" s="238"/>
      <c r="C24" s="238"/>
      <c r="D24" s="238"/>
      <c r="E24" s="238"/>
      <c r="F24" s="238"/>
      <c r="G24" s="238"/>
      <c r="J24" s="74"/>
      <c r="K24" s="72">
        <v>17</v>
      </c>
      <c r="L24" s="117" t="s">
        <v>111</v>
      </c>
      <c r="M24" s="113" t="s">
        <v>24</v>
      </c>
      <c r="N24" s="74"/>
      <c r="X24" s="80"/>
      <c r="Y24" s="87"/>
    </row>
    <row r="25" spans="1:25" x14ac:dyDescent="0.3">
      <c r="J25" s="74"/>
      <c r="K25" s="72">
        <v>18</v>
      </c>
      <c r="L25" s="117" t="s">
        <v>111</v>
      </c>
      <c r="M25" s="113" t="s">
        <v>121</v>
      </c>
      <c r="N25" s="74"/>
      <c r="X25" s="55"/>
      <c r="Y25" s="87"/>
    </row>
    <row r="26" spans="1:25" ht="15" thickBot="1" x14ac:dyDescent="0.35">
      <c r="B26" s="16" t="s">
        <v>72</v>
      </c>
      <c r="C26" s="17"/>
      <c r="D26" s="17"/>
      <c r="E26" s="21"/>
      <c r="F26" s="22"/>
      <c r="J26" s="74"/>
      <c r="K26" s="72">
        <v>19</v>
      </c>
      <c r="L26" s="118" t="s">
        <v>111</v>
      </c>
      <c r="M26" s="123" t="s">
        <v>121</v>
      </c>
      <c r="N26" s="60"/>
      <c r="X26" s="80"/>
      <c r="Y26" s="87"/>
    </row>
    <row r="27" spans="1:25" x14ac:dyDescent="0.3">
      <c r="B27" s="172" t="s">
        <v>24</v>
      </c>
      <c r="C27" s="264"/>
      <c r="D27" s="14"/>
      <c r="E27" s="172" t="s">
        <v>27</v>
      </c>
      <c r="F27" s="268"/>
      <c r="J27" s="74"/>
      <c r="K27" s="72">
        <v>20</v>
      </c>
      <c r="L27" s="120" t="s">
        <v>107</v>
      </c>
      <c r="M27" s="122"/>
      <c r="N27" s="74"/>
      <c r="X27" s="55"/>
      <c r="Y27" s="87"/>
    </row>
    <row r="28" spans="1:25" ht="15.6" x14ac:dyDescent="0.3">
      <c r="B28" s="269" t="s">
        <v>1</v>
      </c>
      <c r="C28" s="283" t="s">
        <v>158</v>
      </c>
      <c r="D28" s="4"/>
      <c r="E28" s="269" t="s">
        <v>1</v>
      </c>
      <c r="F28" s="283" t="s">
        <v>158</v>
      </c>
      <c r="X28" s="60"/>
      <c r="Y28" s="60"/>
    </row>
    <row r="29" spans="1:25" x14ac:dyDescent="0.3">
      <c r="B29" s="163">
        <v>1.38</v>
      </c>
      <c r="C29" s="156">
        <v>1.036</v>
      </c>
      <c r="D29" s="10"/>
      <c r="E29" s="163">
        <v>1.232</v>
      </c>
      <c r="F29" s="156">
        <v>1.028</v>
      </c>
      <c r="X29" s="60"/>
      <c r="Y29" s="60"/>
    </row>
    <row r="30" spans="1:25" x14ac:dyDescent="0.3">
      <c r="B30" s="163">
        <v>0.93400000000000005</v>
      </c>
      <c r="C30" s="156">
        <v>0.61899999999999999</v>
      </c>
      <c r="D30" s="10"/>
      <c r="E30" s="163">
        <v>1.3220000000000001</v>
      </c>
      <c r="F30" s="156">
        <v>0.92800000000000005</v>
      </c>
    </row>
    <row r="31" spans="1:25" ht="15" thickBot="1" x14ac:dyDescent="0.35">
      <c r="B31" s="163">
        <v>0.872</v>
      </c>
      <c r="C31" s="156">
        <v>1.5329999999999999</v>
      </c>
      <c r="D31" s="10"/>
      <c r="E31" s="163">
        <v>1.069</v>
      </c>
      <c r="F31" s="156">
        <v>1.286</v>
      </c>
      <c r="M31" s="60"/>
      <c r="N31" s="60"/>
      <c r="O31" s="60"/>
    </row>
    <row r="32" spans="1:25" x14ac:dyDescent="0.3">
      <c r="B32" s="163">
        <v>0.72299999999999998</v>
      </c>
      <c r="C32" s="156">
        <v>0.81200000000000006</v>
      </c>
      <c r="D32" s="10"/>
      <c r="E32" s="163">
        <v>1.113</v>
      </c>
      <c r="F32" s="156">
        <v>1.1419999999999999</v>
      </c>
      <c r="M32" s="154" t="s">
        <v>138</v>
      </c>
      <c r="N32" s="60"/>
      <c r="O32" s="60"/>
    </row>
    <row r="33" spans="1:32" ht="15" thickBot="1" x14ac:dyDescent="0.35">
      <c r="B33" s="163">
        <v>1.091</v>
      </c>
      <c r="C33" s="156">
        <v>1.3320000000000001</v>
      </c>
      <c r="D33" s="10"/>
      <c r="E33" s="163">
        <v>1.3720000000000001</v>
      </c>
      <c r="F33" s="156">
        <v>0.85499999999999998</v>
      </c>
      <c r="M33" s="153" t="s">
        <v>137</v>
      </c>
      <c r="N33" s="55"/>
      <c r="O33" s="60"/>
    </row>
    <row r="34" spans="1:32" x14ac:dyDescent="0.3">
      <c r="B34" s="163">
        <v>1.1120000000000001</v>
      </c>
      <c r="C34" s="156">
        <v>0.99399999999999999</v>
      </c>
      <c r="D34" s="10"/>
      <c r="E34" s="163">
        <v>1.113</v>
      </c>
      <c r="F34" s="156">
        <v>1.4359999999999999</v>
      </c>
    </row>
    <row r="35" spans="1:32" x14ac:dyDescent="0.3">
      <c r="B35" s="163">
        <v>0.94299999999999995</v>
      </c>
      <c r="C35" s="156">
        <v>1.032</v>
      </c>
      <c r="D35" s="10"/>
      <c r="E35" s="163">
        <v>1.1479999999999999</v>
      </c>
      <c r="F35" s="156">
        <v>0.96599999999999997</v>
      </c>
      <c r="H35" s="87"/>
      <c r="I35" s="72"/>
      <c r="K35" s="23" t="s">
        <v>106</v>
      </c>
      <c r="L35" s="65" t="s">
        <v>104</v>
      </c>
      <c r="M35" s="78" t="s">
        <v>123</v>
      </c>
      <c r="N35" s="107" t="s">
        <v>124</v>
      </c>
      <c r="AC35" s="23"/>
      <c r="AD35" s="65"/>
      <c r="AE35" s="78"/>
      <c r="AF35" s="107"/>
    </row>
    <row r="36" spans="1:32" x14ac:dyDescent="0.3">
      <c r="B36" s="163">
        <v>1.1279999999999999</v>
      </c>
      <c r="C36" s="156">
        <v>0.68</v>
      </c>
      <c r="D36" s="10"/>
      <c r="E36" s="163">
        <v>1.2709999999999999</v>
      </c>
      <c r="F36" s="156"/>
      <c r="H36" s="87"/>
      <c r="I36" s="72"/>
      <c r="J36" s="60"/>
      <c r="K36" s="72">
        <v>1</v>
      </c>
      <c r="L36" s="64" t="s">
        <v>107</v>
      </c>
      <c r="M36" s="73"/>
      <c r="N36" s="107" t="s">
        <v>122</v>
      </c>
      <c r="U36" s="12"/>
      <c r="AC36" s="72"/>
      <c r="AD36" s="64"/>
      <c r="AE36" s="73"/>
      <c r="AF36" s="107"/>
    </row>
    <row r="37" spans="1:32" x14ac:dyDescent="0.3">
      <c r="B37" s="163">
        <v>0.81699999999999995</v>
      </c>
      <c r="C37" s="156">
        <v>0.55100000000000005</v>
      </c>
      <c r="D37" s="10"/>
      <c r="E37" s="163"/>
      <c r="F37" s="156"/>
      <c r="H37" s="87"/>
      <c r="I37" s="72"/>
      <c r="J37" s="60"/>
      <c r="K37" s="72">
        <v>2</v>
      </c>
      <c r="L37" s="64" t="s">
        <v>107</v>
      </c>
      <c r="N37" s="60"/>
      <c r="AC37" s="72"/>
      <c r="AD37" s="64"/>
      <c r="AF37" s="60"/>
    </row>
    <row r="38" spans="1:32" x14ac:dyDescent="0.3">
      <c r="A38" s="182" t="s">
        <v>140</v>
      </c>
      <c r="B38" s="201">
        <v>1</v>
      </c>
      <c r="C38" s="202">
        <v>0.95430000000000004</v>
      </c>
      <c r="D38" s="203"/>
      <c r="E38" s="201">
        <v>1.2050000000000001</v>
      </c>
      <c r="F38" s="202">
        <v>1.0920000000000001</v>
      </c>
      <c r="H38" s="87"/>
      <c r="I38" s="72"/>
      <c r="J38" s="60"/>
      <c r="K38" s="72">
        <v>3</v>
      </c>
      <c r="L38" s="76" t="s">
        <v>112</v>
      </c>
      <c r="M38" s="66" t="s">
        <v>24</v>
      </c>
      <c r="AC38" s="72"/>
      <c r="AD38" s="76"/>
      <c r="AE38" s="66"/>
    </row>
    <row r="39" spans="1:32" x14ac:dyDescent="0.3">
      <c r="A39" s="183" t="s">
        <v>141</v>
      </c>
      <c r="B39" s="180">
        <v>0.19869999999999999</v>
      </c>
      <c r="C39" s="200">
        <v>0.32829999999999998</v>
      </c>
      <c r="D39" s="199"/>
      <c r="E39" s="180">
        <v>0.1104</v>
      </c>
      <c r="F39" s="200">
        <v>0.20880000000000001</v>
      </c>
      <c r="H39" s="108"/>
      <c r="I39" s="85"/>
      <c r="J39" s="110"/>
      <c r="K39" s="72">
        <v>4</v>
      </c>
      <c r="L39" s="76" t="s">
        <v>112</v>
      </c>
      <c r="M39" s="66" t="s">
        <v>24</v>
      </c>
      <c r="AC39" s="72"/>
      <c r="AD39" s="76"/>
      <c r="AE39" s="66"/>
    </row>
    <row r="40" spans="1:32" x14ac:dyDescent="0.3">
      <c r="A40" s="183" t="s">
        <v>37</v>
      </c>
      <c r="B40" s="180">
        <v>6.6229999999999997E-2</v>
      </c>
      <c r="C40" s="200">
        <v>0.1094</v>
      </c>
      <c r="D40" s="199"/>
      <c r="E40" s="180">
        <v>3.9039999999999998E-2</v>
      </c>
      <c r="F40" s="200">
        <v>7.8909999999999994E-2</v>
      </c>
      <c r="H40" s="108"/>
      <c r="I40" s="85"/>
      <c r="J40" s="110"/>
      <c r="K40" s="72">
        <v>5</v>
      </c>
      <c r="L40" s="76" t="s">
        <v>112</v>
      </c>
      <c r="M40" s="105" t="s">
        <v>121</v>
      </c>
      <c r="AC40" s="72"/>
      <c r="AD40" s="76"/>
      <c r="AE40" s="105"/>
    </row>
    <row r="41" spans="1:32" x14ac:dyDescent="0.3">
      <c r="A41" s="184" t="s">
        <v>139</v>
      </c>
      <c r="B41" s="212">
        <v>9</v>
      </c>
      <c r="C41" s="214">
        <v>9</v>
      </c>
      <c r="D41" s="206"/>
      <c r="E41" s="212">
        <v>8</v>
      </c>
      <c r="F41" s="214">
        <v>7</v>
      </c>
      <c r="H41" s="87"/>
      <c r="I41" s="85"/>
      <c r="J41" s="110"/>
      <c r="K41" s="72">
        <v>6</v>
      </c>
      <c r="L41" s="76" t="s">
        <v>112</v>
      </c>
      <c r="M41" s="105" t="s">
        <v>121</v>
      </c>
      <c r="AC41" s="72"/>
      <c r="AD41" s="76"/>
      <c r="AE41" s="105"/>
    </row>
    <row r="42" spans="1:32" x14ac:dyDescent="0.3">
      <c r="H42" s="87"/>
      <c r="I42" s="85"/>
      <c r="J42" s="110"/>
      <c r="K42" s="72">
        <v>7</v>
      </c>
      <c r="L42" s="75" t="s">
        <v>111</v>
      </c>
      <c r="M42" s="105" t="s">
        <v>24</v>
      </c>
      <c r="AC42" s="72"/>
      <c r="AD42" s="75"/>
      <c r="AE42" s="105"/>
    </row>
    <row r="43" spans="1:32" x14ac:dyDescent="0.3">
      <c r="H43" s="87"/>
      <c r="I43" s="55"/>
      <c r="J43" s="110"/>
      <c r="K43" s="72">
        <v>8</v>
      </c>
      <c r="L43" s="75" t="s">
        <v>111</v>
      </c>
      <c r="M43" s="105" t="s">
        <v>24</v>
      </c>
      <c r="AC43" s="72"/>
      <c r="AD43" s="75"/>
      <c r="AE43" s="105"/>
    </row>
    <row r="44" spans="1:32" x14ac:dyDescent="0.3">
      <c r="B44" s="16" t="s">
        <v>73</v>
      </c>
      <c r="C44" s="17"/>
      <c r="D44" s="17"/>
      <c r="E44" s="21"/>
      <c r="F44" s="22"/>
      <c r="H44" s="109"/>
      <c r="I44" s="110"/>
      <c r="J44" s="110"/>
      <c r="K44" s="72">
        <v>9</v>
      </c>
      <c r="L44" s="75" t="s">
        <v>111</v>
      </c>
      <c r="M44" s="105" t="s">
        <v>121</v>
      </c>
      <c r="AC44" s="72"/>
      <c r="AD44" s="75"/>
      <c r="AE44" s="105"/>
    </row>
    <row r="45" spans="1:32" ht="15" thickBot="1" x14ac:dyDescent="0.35">
      <c r="B45" s="172" t="s">
        <v>24</v>
      </c>
      <c r="C45" s="264"/>
      <c r="D45" s="14"/>
      <c r="E45" s="172" t="s">
        <v>27</v>
      </c>
      <c r="F45" s="268"/>
      <c r="H45" s="106"/>
      <c r="I45" s="85"/>
      <c r="J45" s="110"/>
      <c r="K45" s="72">
        <v>10</v>
      </c>
      <c r="L45" s="75" t="s">
        <v>111</v>
      </c>
      <c r="M45" s="105" t="s">
        <v>121</v>
      </c>
      <c r="AC45" s="72"/>
      <c r="AD45" s="75"/>
      <c r="AE45" s="105"/>
    </row>
    <row r="46" spans="1:32" ht="15.6" x14ac:dyDescent="0.3">
      <c r="B46" s="269" t="s">
        <v>1</v>
      </c>
      <c r="C46" s="283" t="s">
        <v>158</v>
      </c>
      <c r="D46" s="4"/>
      <c r="E46" s="269" t="s">
        <v>1</v>
      </c>
      <c r="F46" s="283" t="s">
        <v>158</v>
      </c>
      <c r="H46" s="87"/>
      <c r="I46" s="110"/>
      <c r="J46" s="110"/>
      <c r="K46" s="72">
        <v>11</v>
      </c>
      <c r="L46" s="114" t="s">
        <v>112</v>
      </c>
      <c r="M46" s="115" t="s">
        <v>24</v>
      </c>
      <c r="AC46" s="72"/>
      <c r="AD46" s="76"/>
      <c r="AE46" s="66"/>
    </row>
    <row r="47" spans="1:32" x14ac:dyDescent="0.3">
      <c r="B47" s="163">
        <v>0.96399999999999997</v>
      </c>
      <c r="C47" s="156">
        <v>1.282</v>
      </c>
      <c r="D47" s="10"/>
      <c r="E47" s="163">
        <v>1.1870000000000001</v>
      </c>
      <c r="F47" s="156">
        <v>0.7</v>
      </c>
      <c r="H47" s="87"/>
      <c r="I47" s="110"/>
      <c r="J47" s="55"/>
      <c r="K47" s="72">
        <v>12</v>
      </c>
      <c r="L47" s="116" t="s">
        <v>112</v>
      </c>
      <c r="M47" s="112" t="s">
        <v>24</v>
      </c>
      <c r="AC47" s="72"/>
      <c r="AD47" s="76"/>
      <c r="AE47" s="66"/>
    </row>
    <row r="48" spans="1:32" x14ac:dyDescent="0.3">
      <c r="B48" s="163">
        <v>1.048</v>
      </c>
      <c r="C48" s="156">
        <v>0.95199999999999996</v>
      </c>
      <c r="D48" s="10"/>
      <c r="E48" s="163">
        <v>1.1639999999999999</v>
      </c>
      <c r="F48" s="156">
        <v>0.64300000000000002</v>
      </c>
      <c r="H48" s="87"/>
      <c r="I48" s="110"/>
      <c r="J48" s="55"/>
      <c r="K48" s="72">
        <v>13</v>
      </c>
      <c r="L48" s="116" t="s">
        <v>112</v>
      </c>
      <c r="M48" s="113" t="s">
        <v>121</v>
      </c>
      <c r="AC48" s="72"/>
      <c r="AD48" s="76"/>
      <c r="AE48" s="105"/>
    </row>
    <row r="49" spans="1:37" x14ac:dyDescent="0.3">
      <c r="B49" s="163">
        <v>0.90700000000000003</v>
      </c>
      <c r="C49" s="156">
        <v>1.4510000000000001</v>
      </c>
      <c r="D49" s="10"/>
      <c r="E49" s="163">
        <v>1.329</v>
      </c>
      <c r="F49" s="156">
        <v>0.81299999999999994</v>
      </c>
      <c r="H49" s="87"/>
      <c r="I49" s="110"/>
      <c r="J49" s="55"/>
      <c r="K49" s="72">
        <v>14</v>
      </c>
      <c r="L49" s="116" t="s">
        <v>112</v>
      </c>
      <c r="M49" s="113" t="s">
        <v>121</v>
      </c>
      <c r="AC49" s="72"/>
      <c r="AD49" s="76"/>
      <c r="AE49" s="105"/>
    </row>
    <row r="50" spans="1:37" x14ac:dyDescent="0.3">
      <c r="B50" s="163">
        <v>0.89700000000000002</v>
      </c>
      <c r="C50" s="156">
        <v>1.1659999999999999</v>
      </c>
      <c r="D50" s="10"/>
      <c r="E50" s="163">
        <v>0.95499999999999996</v>
      </c>
      <c r="F50" s="156">
        <v>0.67700000000000005</v>
      </c>
      <c r="H50" s="87"/>
      <c r="I50" s="110"/>
      <c r="J50" s="55"/>
      <c r="K50" s="72">
        <v>15</v>
      </c>
      <c r="L50" s="117" t="s">
        <v>111</v>
      </c>
      <c r="M50" s="113" t="s">
        <v>24</v>
      </c>
      <c r="AC50" s="72"/>
      <c r="AD50" s="75"/>
      <c r="AE50" s="105"/>
    </row>
    <row r="51" spans="1:37" x14ac:dyDescent="0.3">
      <c r="B51" s="163">
        <v>1.1839999999999999</v>
      </c>
      <c r="C51" s="156">
        <v>1.272</v>
      </c>
      <c r="D51" s="10"/>
      <c r="E51" s="163">
        <v>0.81499999999999995</v>
      </c>
      <c r="F51" s="156">
        <v>0.47599999999999998</v>
      </c>
      <c r="H51" s="87"/>
      <c r="I51" s="110"/>
      <c r="J51" s="55"/>
      <c r="K51" s="72">
        <v>16</v>
      </c>
      <c r="L51" s="117" t="s">
        <v>111</v>
      </c>
      <c r="M51" s="113" t="s">
        <v>24</v>
      </c>
      <c r="AC51" s="72"/>
      <c r="AD51" s="75"/>
      <c r="AE51" s="105"/>
    </row>
    <row r="52" spans="1:37" x14ac:dyDescent="0.3">
      <c r="B52" s="163">
        <v>0.96399999999999997</v>
      </c>
      <c r="C52" s="156">
        <v>0.86599999999999999</v>
      </c>
      <c r="D52" s="10"/>
      <c r="E52" s="163">
        <v>0.56599999999999995</v>
      </c>
      <c r="F52" s="156">
        <v>0.79900000000000004</v>
      </c>
      <c r="H52" s="87"/>
      <c r="I52" s="111"/>
      <c r="J52" s="55"/>
      <c r="K52" s="72">
        <v>17</v>
      </c>
      <c r="L52" s="117" t="s">
        <v>111</v>
      </c>
      <c r="M52" s="113" t="s">
        <v>121</v>
      </c>
      <c r="AC52" s="72"/>
      <c r="AD52" s="75"/>
      <c r="AE52" s="105"/>
    </row>
    <row r="53" spans="1:37" ht="15" thickBot="1" x14ac:dyDescent="0.35">
      <c r="B53" s="163">
        <v>0.77500000000000002</v>
      </c>
      <c r="C53" s="156">
        <v>0.75700000000000001</v>
      </c>
      <c r="D53" s="10"/>
      <c r="E53" s="163">
        <v>1.0860000000000001</v>
      </c>
      <c r="F53" s="156">
        <v>0.52800000000000002</v>
      </c>
      <c r="H53" s="87"/>
      <c r="I53" s="111"/>
      <c r="J53" s="55"/>
      <c r="K53" s="72">
        <v>18</v>
      </c>
      <c r="L53" s="118" t="s">
        <v>111</v>
      </c>
      <c r="M53" s="123" t="s">
        <v>121</v>
      </c>
      <c r="AC53" s="72"/>
      <c r="AD53" s="75"/>
      <c r="AE53" s="105"/>
    </row>
    <row r="54" spans="1:37" x14ac:dyDescent="0.3">
      <c r="B54" s="163">
        <v>1.2749999999999999</v>
      </c>
      <c r="C54" s="156">
        <v>0.95699999999999996</v>
      </c>
      <c r="D54" s="10"/>
      <c r="E54" s="163">
        <v>0.94699999999999995</v>
      </c>
      <c r="F54" s="156"/>
      <c r="H54" s="87"/>
      <c r="I54" s="111"/>
      <c r="J54" s="55"/>
      <c r="K54" s="72">
        <v>19</v>
      </c>
      <c r="L54" s="76" t="s">
        <v>112</v>
      </c>
      <c r="M54" s="66" t="s">
        <v>24</v>
      </c>
      <c r="AC54" s="72"/>
      <c r="AD54" s="64"/>
      <c r="AE54" s="66"/>
    </row>
    <row r="55" spans="1:37" x14ac:dyDescent="0.3">
      <c r="B55" s="163">
        <v>0.98599999999999999</v>
      </c>
      <c r="C55" s="156">
        <v>0.93100000000000005</v>
      </c>
      <c r="D55" s="6"/>
      <c r="E55" s="163"/>
      <c r="F55" s="240"/>
      <c r="H55" s="87"/>
      <c r="I55" s="111"/>
      <c r="J55" s="110"/>
      <c r="K55" s="72">
        <v>20</v>
      </c>
      <c r="L55" s="75" t="s">
        <v>111</v>
      </c>
      <c r="M55" s="66" t="s">
        <v>24</v>
      </c>
      <c r="AC55" s="72"/>
      <c r="AD55" s="64"/>
      <c r="AE55" s="66"/>
    </row>
    <row r="56" spans="1:37" x14ac:dyDescent="0.3">
      <c r="A56" s="182" t="s">
        <v>140</v>
      </c>
      <c r="B56" s="201">
        <v>1</v>
      </c>
      <c r="C56" s="202">
        <v>1.07</v>
      </c>
      <c r="D56" s="203"/>
      <c r="E56" s="201">
        <v>1.006</v>
      </c>
      <c r="F56" s="202">
        <v>0.6623</v>
      </c>
      <c r="H56" s="106"/>
      <c r="I56" s="85"/>
      <c r="J56" s="110"/>
      <c r="K56" s="72">
        <v>21</v>
      </c>
      <c r="L56" s="64" t="s">
        <v>107</v>
      </c>
      <c r="M56" s="110"/>
      <c r="AC56" s="72"/>
      <c r="AE56" s="110"/>
    </row>
    <row r="57" spans="1:37" x14ac:dyDescent="0.3">
      <c r="A57" s="183" t="s">
        <v>141</v>
      </c>
      <c r="B57" s="180">
        <v>0.15179999999999999</v>
      </c>
      <c r="C57" s="200">
        <v>0.23069999999999999</v>
      </c>
      <c r="D57" s="199"/>
      <c r="E57" s="180">
        <v>0.2404</v>
      </c>
      <c r="F57" s="200">
        <v>0.12659999999999999</v>
      </c>
      <c r="K57" s="72">
        <v>22</v>
      </c>
      <c r="L57" s="64" t="s">
        <v>107</v>
      </c>
      <c r="M57" s="110"/>
      <c r="AC57" s="72"/>
      <c r="AE57" s="110"/>
    </row>
    <row r="58" spans="1:37" x14ac:dyDescent="0.3">
      <c r="A58" s="183" t="s">
        <v>37</v>
      </c>
      <c r="B58" s="180">
        <v>5.0619999999999998E-2</v>
      </c>
      <c r="C58" s="200">
        <v>7.689E-2</v>
      </c>
      <c r="D58" s="199"/>
      <c r="E58" s="180">
        <v>8.5000000000000006E-2</v>
      </c>
      <c r="F58" s="200">
        <v>4.7849999999999997E-2</v>
      </c>
    </row>
    <row r="59" spans="1:37" x14ac:dyDescent="0.3">
      <c r="A59" s="184" t="s">
        <v>139</v>
      </c>
      <c r="B59" s="212">
        <v>9</v>
      </c>
      <c r="C59" s="214">
        <v>9</v>
      </c>
      <c r="D59" s="206"/>
      <c r="E59" s="212">
        <v>8</v>
      </c>
      <c r="F59" s="214">
        <v>7</v>
      </c>
      <c r="AK59" s="12"/>
    </row>
    <row r="60" spans="1:37" x14ac:dyDescent="0.3">
      <c r="B60" s="2"/>
      <c r="C60" s="2"/>
      <c r="E60" s="2"/>
      <c r="F60" s="2"/>
      <c r="AK60" s="12"/>
    </row>
    <row r="61" spans="1:37" x14ac:dyDescent="0.3">
      <c r="B61" s="2"/>
      <c r="C61" s="2"/>
      <c r="E61" s="2"/>
      <c r="F61" s="2"/>
      <c r="H61" s="231" t="s">
        <v>155</v>
      </c>
    </row>
    <row r="62" spans="1:37" x14ac:dyDescent="0.3">
      <c r="B62" s="2"/>
      <c r="C62" s="2"/>
      <c r="E62" s="2"/>
      <c r="F62" s="2"/>
      <c r="H62" s="232" t="s">
        <v>148</v>
      </c>
      <c r="I62" s="2"/>
      <c r="K62" s="2"/>
      <c r="L62" s="2"/>
      <c r="N62" s="12" t="s">
        <v>118</v>
      </c>
    </row>
    <row r="63" spans="1:37" x14ac:dyDescent="0.3">
      <c r="B63" s="2"/>
      <c r="C63" s="2"/>
      <c r="E63" s="2"/>
      <c r="F63" s="2"/>
      <c r="H63" s="232" t="s">
        <v>147</v>
      </c>
      <c r="I63" s="2"/>
      <c r="K63" s="2"/>
      <c r="L63" s="2"/>
      <c r="M63" s="78"/>
    </row>
    <row r="64" spans="1:37" x14ac:dyDescent="0.3">
      <c r="B64" s="2"/>
      <c r="C64" s="2"/>
      <c r="E64" s="2"/>
      <c r="F64" s="2"/>
      <c r="H64" s="232" t="s">
        <v>160</v>
      </c>
      <c r="I64" s="2"/>
      <c r="K64" s="2"/>
      <c r="L64" s="2"/>
      <c r="M64" s="85"/>
      <c r="N64" s="107"/>
    </row>
    <row r="65" spans="2:29" x14ac:dyDescent="0.3">
      <c r="B65" s="3"/>
      <c r="C65" s="3"/>
      <c r="E65" s="3"/>
      <c r="F65" s="3"/>
      <c r="H65" s="87"/>
      <c r="I65" s="85"/>
      <c r="K65" s="72"/>
      <c r="L65" s="76"/>
      <c r="M65" s="66"/>
      <c r="N65" s="107"/>
    </row>
    <row r="66" spans="2:29" x14ac:dyDescent="0.3">
      <c r="H66" s="87"/>
      <c r="I66" s="85"/>
      <c r="K66" s="72"/>
      <c r="L66" s="75"/>
      <c r="M66" s="66"/>
      <c r="N66" s="60"/>
      <c r="U66" s="12"/>
    </row>
    <row r="67" spans="2:29" x14ac:dyDescent="0.3">
      <c r="H67" s="87"/>
      <c r="I67" s="85"/>
      <c r="K67" s="72"/>
      <c r="L67" s="76"/>
      <c r="M67" s="66"/>
      <c r="N67" s="60"/>
      <c r="U67" s="12"/>
    </row>
    <row r="68" spans="2:29" x14ac:dyDescent="0.3">
      <c r="H68" s="87"/>
      <c r="I68" s="85"/>
      <c r="K68" s="72"/>
      <c r="L68" s="75"/>
      <c r="M68" s="66"/>
      <c r="N68" s="60"/>
    </row>
    <row r="69" spans="2:29" x14ac:dyDescent="0.3">
      <c r="H69" s="106"/>
      <c r="I69" s="85"/>
      <c r="K69" s="72"/>
      <c r="L69" s="76"/>
      <c r="M69" s="66"/>
    </row>
    <row r="70" spans="2:29" x14ac:dyDescent="0.3">
      <c r="B70" s="2"/>
      <c r="C70" s="2"/>
      <c r="E70" s="2"/>
      <c r="F70" s="2"/>
      <c r="H70" s="87"/>
      <c r="I70" s="111"/>
      <c r="K70" s="72"/>
      <c r="L70" s="75"/>
      <c r="M70" s="66"/>
    </row>
    <row r="71" spans="2:29" x14ac:dyDescent="0.3">
      <c r="B71" s="2"/>
      <c r="C71" s="2"/>
      <c r="E71" s="2"/>
      <c r="F71" s="2"/>
      <c r="H71" s="87"/>
      <c r="I71" s="111"/>
      <c r="K71" s="72"/>
      <c r="L71" s="76"/>
      <c r="M71" s="66"/>
      <c r="N71" s="60"/>
    </row>
    <row r="72" spans="2:29" x14ac:dyDescent="0.3">
      <c r="H72" s="87"/>
      <c r="I72" s="111"/>
      <c r="K72" s="72"/>
      <c r="L72" s="75"/>
      <c r="M72" s="66"/>
      <c r="N72" s="60"/>
    </row>
    <row r="73" spans="2:29" x14ac:dyDescent="0.3">
      <c r="H73" s="87"/>
      <c r="I73" s="111"/>
      <c r="J73" s="110"/>
      <c r="K73" s="72"/>
      <c r="L73" s="75"/>
      <c r="M73" s="66"/>
      <c r="AA73" s="72"/>
      <c r="AB73" s="75"/>
      <c r="AC73" s="66"/>
    </row>
    <row r="74" spans="2:29" x14ac:dyDescent="0.3">
      <c r="B74" s="2"/>
      <c r="C74" s="2"/>
      <c r="E74" s="2"/>
      <c r="F74" s="2"/>
      <c r="H74" s="87"/>
      <c r="I74" s="110"/>
      <c r="J74" s="110"/>
      <c r="K74" s="72"/>
      <c r="L74" s="64"/>
      <c r="M74" s="105"/>
      <c r="AA74" s="72"/>
      <c r="AB74" s="64"/>
      <c r="AC74" s="105"/>
    </row>
    <row r="75" spans="2:29" x14ac:dyDescent="0.3">
      <c r="B75" s="2"/>
      <c r="C75" s="2"/>
      <c r="E75" s="2"/>
      <c r="F75" s="2"/>
      <c r="H75" s="87"/>
      <c r="I75" s="110"/>
      <c r="J75" s="110"/>
      <c r="K75" s="72"/>
      <c r="L75" s="76"/>
      <c r="M75" s="105"/>
      <c r="AA75" s="72"/>
      <c r="AB75" s="76"/>
      <c r="AC75" s="105"/>
    </row>
    <row r="76" spans="2:29" x14ac:dyDescent="0.3">
      <c r="B76" s="2"/>
      <c r="C76" s="2"/>
      <c r="E76" s="2"/>
      <c r="F76" s="2"/>
      <c r="H76" s="87"/>
      <c r="I76" s="82"/>
      <c r="J76" s="82"/>
      <c r="K76" s="72"/>
      <c r="L76" s="75"/>
      <c r="M76" s="105"/>
      <c r="AA76" s="72"/>
      <c r="AB76" s="75"/>
      <c r="AC76" s="105"/>
    </row>
    <row r="77" spans="2:29" x14ac:dyDescent="0.3">
      <c r="B77" s="2"/>
      <c r="C77" s="2"/>
      <c r="E77" s="2"/>
      <c r="F77" s="2"/>
      <c r="H77" s="87"/>
      <c r="I77" s="82"/>
      <c r="J77" s="82"/>
      <c r="K77" s="72"/>
      <c r="L77" s="76"/>
      <c r="M77" s="105"/>
      <c r="AA77" s="72"/>
      <c r="AB77" s="76"/>
      <c r="AC77" s="105"/>
    </row>
    <row r="78" spans="2:29" x14ac:dyDescent="0.3">
      <c r="H78" s="87"/>
      <c r="I78" s="82"/>
      <c r="J78" s="82"/>
      <c r="K78" s="72"/>
      <c r="L78" s="75"/>
      <c r="M78" s="105"/>
      <c r="AA78" s="72"/>
      <c r="AB78" s="75"/>
      <c r="AC78" s="105"/>
    </row>
    <row r="79" spans="2:29" x14ac:dyDescent="0.3">
      <c r="K79" s="72"/>
      <c r="L79" s="76"/>
      <c r="M79" s="105"/>
      <c r="AA79" s="72"/>
      <c r="AB79" s="76"/>
      <c r="AC79" s="105"/>
    </row>
    <row r="80" spans="2:29" x14ac:dyDescent="0.3">
      <c r="K80" s="72"/>
      <c r="L80" s="75"/>
      <c r="M80" s="105"/>
      <c r="AA80" s="72"/>
      <c r="AB80" s="75"/>
      <c r="AC80" s="105"/>
    </row>
    <row r="81" spans="2:29" x14ac:dyDescent="0.3">
      <c r="K81" s="72"/>
      <c r="L81" s="76"/>
      <c r="M81" s="105"/>
      <c r="AA81" s="72"/>
      <c r="AB81" s="76"/>
      <c r="AC81" s="105"/>
    </row>
    <row r="82" spans="2:29" x14ac:dyDescent="0.3">
      <c r="B82" s="2"/>
      <c r="C82" s="2"/>
      <c r="E82" s="2"/>
      <c r="F82" s="2"/>
      <c r="K82" s="72"/>
      <c r="L82" s="75"/>
      <c r="M82" s="105"/>
      <c r="AA82" s="72"/>
      <c r="AB82" s="75"/>
      <c r="AC82" s="105"/>
    </row>
    <row r="83" spans="2:29" x14ac:dyDescent="0.3">
      <c r="B83" s="2"/>
      <c r="C83" s="2"/>
      <c r="E83" s="2"/>
      <c r="F83" s="2"/>
      <c r="K83" s="72"/>
      <c r="L83" s="76"/>
      <c r="M83" s="105"/>
      <c r="AA83" s="72"/>
      <c r="AB83" s="76"/>
      <c r="AC83" s="105"/>
    </row>
    <row r="84" spans="2:29" x14ac:dyDescent="0.3">
      <c r="K84" s="72"/>
      <c r="L84" s="64"/>
      <c r="M84" s="60"/>
      <c r="AA84" s="72"/>
      <c r="AB84" s="64"/>
      <c r="AC84" s="60"/>
    </row>
  </sheetData>
  <pageMargins left="0.7" right="0.7" top="0.78740157499999996" bottom="0.78740157499999996" header="0.3" footer="0.3"/>
  <pageSetup paperSize="9" orientation="portrait" verticalDpi="1200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228"/>
  <sheetViews>
    <sheetView tabSelected="1" workbookViewId="0">
      <selection activeCell="K15" sqref="K15"/>
    </sheetView>
  </sheetViews>
  <sheetFormatPr baseColWidth="10" defaultRowHeight="14.4" x14ac:dyDescent="0.3"/>
  <cols>
    <col min="2" max="2" width="11" bestFit="1" customWidth="1"/>
    <col min="3" max="4" width="11.33203125" bestFit="1" customWidth="1"/>
    <col min="5" max="5" width="11" bestFit="1" customWidth="1"/>
    <col min="6" max="6" width="11.33203125" bestFit="1" customWidth="1"/>
    <col min="8" max="8" width="14.44140625" customWidth="1"/>
  </cols>
  <sheetData>
    <row r="1" spans="1:12" ht="15" thickBot="1" x14ac:dyDescent="0.35"/>
    <row r="2" spans="1:12" x14ac:dyDescent="0.3">
      <c r="A2" s="234" t="s">
        <v>183</v>
      </c>
      <c r="C2" s="262" t="s">
        <v>75</v>
      </c>
      <c r="D2" s="263"/>
      <c r="E2" s="263"/>
      <c r="F2" s="266"/>
    </row>
    <row r="3" spans="1:12" x14ac:dyDescent="0.3">
      <c r="C3" s="172" t="s">
        <v>24</v>
      </c>
      <c r="D3" s="264"/>
      <c r="E3" s="172" t="s">
        <v>23</v>
      </c>
      <c r="F3" s="268"/>
      <c r="I3" s="172" t="s">
        <v>24</v>
      </c>
      <c r="J3" s="264"/>
      <c r="K3" s="172" t="s">
        <v>23</v>
      </c>
      <c r="L3" s="268"/>
    </row>
    <row r="4" spans="1:12" ht="16.2" x14ac:dyDescent="0.3">
      <c r="B4" t="s">
        <v>74</v>
      </c>
      <c r="C4" s="393" t="s">
        <v>158</v>
      </c>
      <c r="D4" s="270" t="s">
        <v>1</v>
      </c>
      <c r="E4" s="393" t="s">
        <v>158</v>
      </c>
      <c r="F4" s="270" t="s">
        <v>1</v>
      </c>
      <c r="I4" s="394" t="s">
        <v>176</v>
      </c>
      <c r="J4" s="300" t="s">
        <v>179</v>
      </c>
      <c r="K4" s="394" t="s">
        <v>176</v>
      </c>
      <c r="L4" s="300" t="s">
        <v>179</v>
      </c>
    </row>
    <row r="5" spans="1:12" x14ac:dyDescent="0.3">
      <c r="B5" s="36">
        <v>7.7690462629999999</v>
      </c>
      <c r="C5" s="36">
        <v>10.852502510000001</v>
      </c>
      <c r="D5" s="36"/>
      <c r="E5" s="36"/>
      <c r="F5" s="36"/>
      <c r="G5" s="10"/>
      <c r="H5" s="440" t="s">
        <v>180</v>
      </c>
      <c r="I5" s="441">
        <v>43</v>
      </c>
      <c r="J5" s="442">
        <v>50</v>
      </c>
      <c r="K5" s="443">
        <v>36</v>
      </c>
      <c r="L5" s="442">
        <v>42</v>
      </c>
    </row>
    <row r="6" spans="1:12" x14ac:dyDescent="0.3">
      <c r="B6" s="36">
        <v>7.8986150000000004</v>
      </c>
      <c r="C6" s="36">
        <v>9.2344729999999995</v>
      </c>
      <c r="D6" s="36"/>
      <c r="E6" s="36"/>
      <c r="F6" s="36"/>
      <c r="G6" s="10"/>
      <c r="H6" s="439"/>
      <c r="I6" s="425"/>
      <c r="J6" s="425"/>
      <c r="K6" s="425"/>
      <c r="L6" s="425"/>
    </row>
    <row r="7" spans="1:12" x14ac:dyDescent="0.3">
      <c r="B7" s="36">
        <v>7.0082700000000004</v>
      </c>
      <c r="C7" s="36">
        <v>183.8792</v>
      </c>
      <c r="D7" s="36"/>
      <c r="E7" s="36"/>
      <c r="F7" s="36"/>
      <c r="G7" s="10"/>
      <c r="H7" s="439"/>
      <c r="I7" s="425"/>
      <c r="J7" s="425"/>
      <c r="K7" s="425"/>
      <c r="L7" s="425"/>
    </row>
    <row r="8" spans="1:12" x14ac:dyDescent="0.3">
      <c r="B8" s="36">
        <v>7.186102</v>
      </c>
      <c r="C8" s="36">
        <v>32.230440000000002</v>
      </c>
      <c r="D8" s="36"/>
      <c r="E8" s="36"/>
      <c r="F8" s="36"/>
      <c r="G8" s="10"/>
      <c r="H8" s="439"/>
      <c r="I8" s="425"/>
      <c r="J8" s="425"/>
      <c r="K8" s="425"/>
      <c r="L8" s="425"/>
    </row>
    <row r="9" spans="1:12" x14ac:dyDescent="0.3">
      <c r="B9" s="36">
        <v>6.839855</v>
      </c>
      <c r="C9" s="36">
        <v>48.081009999999999</v>
      </c>
      <c r="D9" s="36"/>
      <c r="E9" s="36"/>
      <c r="F9" s="36"/>
      <c r="G9" s="10"/>
      <c r="H9" s="439"/>
      <c r="I9" s="425"/>
      <c r="J9" s="425"/>
      <c r="K9" s="425"/>
      <c r="L9" s="425"/>
    </row>
    <row r="10" spans="1:12" x14ac:dyDescent="0.3">
      <c r="B10" s="36">
        <v>6.6471739999999997</v>
      </c>
      <c r="C10" s="36">
        <v>59.932850000000002</v>
      </c>
      <c r="D10" s="36"/>
      <c r="E10" s="36"/>
      <c r="F10" s="36"/>
      <c r="G10" s="10"/>
      <c r="H10" s="10"/>
      <c r="I10" s="10"/>
    </row>
    <row r="11" spans="1:12" x14ac:dyDescent="0.3">
      <c r="B11" s="36">
        <v>6.6065110000000002</v>
      </c>
      <c r="C11" s="36">
        <v>59.984529999999999</v>
      </c>
      <c r="D11" s="36"/>
      <c r="E11" s="36"/>
      <c r="F11" s="36"/>
      <c r="G11" s="10"/>
      <c r="H11" s="10"/>
      <c r="I11" s="10"/>
    </row>
    <row r="12" spans="1:12" x14ac:dyDescent="0.3">
      <c r="B12" s="36">
        <v>6.6883239999999997</v>
      </c>
      <c r="C12" s="36">
        <v>45.592179999999999</v>
      </c>
      <c r="D12" s="36"/>
      <c r="E12" s="36"/>
      <c r="F12" s="36"/>
      <c r="G12" s="10"/>
      <c r="H12" s="10"/>
      <c r="I12" s="10"/>
    </row>
    <row r="13" spans="1:12" x14ac:dyDescent="0.3">
      <c r="B13" s="36">
        <v>6.4731899999999998</v>
      </c>
      <c r="C13" s="36">
        <v>126.6951</v>
      </c>
      <c r="D13" s="36"/>
      <c r="E13" s="36"/>
      <c r="F13" s="36"/>
      <c r="G13" s="10"/>
      <c r="H13" s="10"/>
      <c r="I13" s="10"/>
    </row>
    <row r="14" spans="1:12" x14ac:dyDescent="0.3">
      <c r="B14" s="36">
        <v>6.5856440000000003</v>
      </c>
      <c r="C14" s="36">
        <v>106.9512</v>
      </c>
      <c r="D14" s="36"/>
      <c r="E14" s="36"/>
      <c r="F14" s="36"/>
      <c r="G14" s="10"/>
      <c r="H14" s="10"/>
      <c r="I14" s="10"/>
    </row>
    <row r="15" spans="1:12" x14ac:dyDescent="0.3">
      <c r="B15" s="36">
        <v>6.5331140000000003</v>
      </c>
      <c r="C15" s="36">
        <v>122.92489999999999</v>
      </c>
      <c r="D15" s="36"/>
      <c r="E15" s="36"/>
      <c r="F15" s="36"/>
      <c r="G15" s="10"/>
      <c r="H15" s="10"/>
      <c r="I15" s="10"/>
    </row>
    <row r="16" spans="1:12" x14ac:dyDescent="0.3">
      <c r="B16" s="36">
        <v>6.6362880000000004</v>
      </c>
      <c r="C16" s="36">
        <v>116.63039999999999</v>
      </c>
      <c r="D16" s="36"/>
      <c r="E16" s="36"/>
      <c r="F16" s="36"/>
      <c r="G16" s="10"/>
      <c r="H16" s="10"/>
      <c r="I16" s="10"/>
    </row>
    <row r="17" spans="2:9" x14ac:dyDescent="0.3">
      <c r="B17" s="36">
        <v>6.5948640000000003</v>
      </c>
      <c r="C17" s="36">
        <v>75.656890000000004</v>
      </c>
      <c r="D17" s="36"/>
      <c r="E17" s="36"/>
      <c r="F17" s="36"/>
      <c r="G17" s="10"/>
      <c r="H17" s="10"/>
      <c r="I17" s="10"/>
    </row>
    <row r="18" spans="2:9" x14ac:dyDescent="0.3">
      <c r="B18" s="36">
        <v>6.616422</v>
      </c>
      <c r="C18" s="36">
        <v>108.51139999999999</v>
      </c>
      <c r="D18" s="36"/>
      <c r="E18" s="36"/>
      <c r="F18" s="36"/>
      <c r="G18" s="10"/>
      <c r="H18" s="10"/>
      <c r="I18" s="10"/>
    </row>
    <row r="19" spans="2:9" x14ac:dyDescent="0.3">
      <c r="B19" s="36">
        <v>6.6397820000000003</v>
      </c>
      <c r="C19" s="36">
        <v>82.334580000000003</v>
      </c>
      <c r="D19" s="36"/>
      <c r="E19" s="36"/>
      <c r="F19" s="36"/>
      <c r="G19" s="10"/>
      <c r="H19" s="10"/>
      <c r="I19" s="10"/>
    </row>
    <row r="20" spans="2:9" x14ac:dyDescent="0.3">
      <c r="B20" s="36">
        <v>6.6374339999999998</v>
      </c>
      <c r="C20" s="36">
        <v>61.663049999999998</v>
      </c>
      <c r="D20" s="36"/>
      <c r="E20" s="36"/>
      <c r="F20" s="36"/>
      <c r="G20" s="10"/>
      <c r="H20" s="10"/>
      <c r="I20" s="10"/>
    </row>
    <row r="21" spans="2:9" x14ac:dyDescent="0.3">
      <c r="B21" s="36">
        <v>6.7824999999999998</v>
      </c>
      <c r="C21" s="36">
        <v>79.199290000000005</v>
      </c>
      <c r="D21" s="36"/>
      <c r="E21" s="36"/>
      <c r="F21" s="36"/>
      <c r="G21" s="10"/>
      <c r="H21" s="10"/>
      <c r="I21" s="10"/>
    </row>
    <row r="22" spans="2:9" x14ac:dyDescent="0.3">
      <c r="B22" s="36">
        <v>6.6204689999999999</v>
      </c>
      <c r="C22" s="36">
        <v>112.6962</v>
      </c>
      <c r="D22" s="36"/>
      <c r="E22" s="36"/>
      <c r="F22" s="36"/>
      <c r="G22" s="10"/>
      <c r="H22" s="10"/>
      <c r="I22" s="10"/>
    </row>
    <row r="23" spans="2:9" x14ac:dyDescent="0.3">
      <c r="B23" s="36">
        <v>6.5888090000000004</v>
      </c>
      <c r="C23" s="36">
        <v>89.926299999999998</v>
      </c>
      <c r="D23" s="36"/>
      <c r="E23" s="36"/>
      <c r="F23" s="36"/>
      <c r="G23" s="10"/>
      <c r="H23" s="10"/>
      <c r="I23" s="10"/>
    </row>
    <row r="24" spans="2:9" x14ac:dyDescent="0.3">
      <c r="B24" s="36">
        <v>6.7287290000000004</v>
      </c>
      <c r="C24" s="36">
        <v>80.383200000000002</v>
      </c>
      <c r="D24" s="36"/>
      <c r="E24" s="36"/>
      <c r="F24" s="36"/>
      <c r="G24" s="10"/>
      <c r="H24" s="10"/>
      <c r="I24" s="10"/>
    </row>
    <row r="25" spans="2:9" x14ac:dyDescent="0.3">
      <c r="B25" s="36">
        <v>6.679271</v>
      </c>
      <c r="C25" s="36">
        <v>75.904290000000003</v>
      </c>
      <c r="D25" s="36"/>
      <c r="E25" s="36"/>
      <c r="F25" s="36"/>
      <c r="G25" s="10"/>
      <c r="H25" s="10"/>
      <c r="I25" s="10"/>
    </row>
    <row r="26" spans="2:9" x14ac:dyDescent="0.3">
      <c r="B26" s="36">
        <v>6.7080970000000004</v>
      </c>
      <c r="C26" s="36">
        <v>119.3047</v>
      </c>
      <c r="D26" s="36"/>
      <c r="E26" s="36"/>
      <c r="F26" s="36"/>
      <c r="G26" s="10"/>
      <c r="H26" s="10"/>
      <c r="I26" s="10"/>
    </row>
    <row r="27" spans="2:9" x14ac:dyDescent="0.3">
      <c r="B27" s="36">
        <v>6.6515490000000002</v>
      </c>
      <c r="C27" s="36">
        <v>121.94799999999999</v>
      </c>
      <c r="D27" s="36"/>
      <c r="E27" s="36"/>
      <c r="F27" s="36"/>
      <c r="G27" s="10"/>
      <c r="H27" s="10"/>
      <c r="I27" s="10"/>
    </row>
    <row r="28" spans="2:9" x14ac:dyDescent="0.3">
      <c r="B28" s="36">
        <v>6.6382159999999999</v>
      </c>
      <c r="C28" s="36">
        <v>94.969229999999996</v>
      </c>
      <c r="D28" s="36"/>
      <c r="E28" s="36"/>
      <c r="F28" s="36"/>
      <c r="G28" s="10"/>
      <c r="H28" s="10"/>
      <c r="I28" s="10"/>
    </row>
    <row r="29" spans="2:9" x14ac:dyDescent="0.3">
      <c r="B29" s="36">
        <v>6.5659789999999996</v>
      </c>
      <c r="C29" s="36">
        <v>89.571060000000003</v>
      </c>
      <c r="D29" s="36"/>
      <c r="E29" s="36"/>
      <c r="F29" s="36"/>
      <c r="G29" s="10"/>
      <c r="H29" s="10"/>
      <c r="I29" s="10"/>
    </row>
    <row r="30" spans="2:9" x14ac:dyDescent="0.3">
      <c r="B30" s="36">
        <v>6.6906179999999997</v>
      </c>
      <c r="C30" s="36">
        <v>72.087280000000007</v>
      </c>
      <c r="D30" s="36"/>
      <c r="E30" s="36"/>
      <c r="F30" s="36"/>
      <c r="G30" s="10"/>
      <c r="H30" s="10"/>
      <c r="I30" s="10"/>
    </row>
    <row r="31" spans="2:9" x14ac:dyDescent="0.3">
      <c r="B31" s="36">
        <v>6.6301779999999999</v>
      </c>
      <c r="C31" s="36">
        <v>97.939930000000004</v>
      </c>
      <c r="D31" s="36"/>
      <c r="E31" s="36"/>
      <c r="F31" s="36"/>
      <c r="G31" s="10"/>
      <c r="H31" s="10"/>
      <c r="I31" s="10"/>
    </row>
    <row r="32" spans="2:9" x14ac:dyDescent="0.3">
      <c r="B32" s="36">
        <v>7.9872589999999999</v>
      </c>
      <c r="C32" s="36">
        <v>9.6495069999999998</v>
      </c>
      <c r="D32" s="36"/>
      <c r="E32" s="36"/>
      <c r="F32" s="36"/>
      <c r="G32" s="10"/>
      <c r="H32" s="10"/>
      <c r="I32" s="10"/>
    </row>
    <row r="33" spans="2:9" x14ac:dyDescent="0.3">
      <c r="B33" s="36">
        <v>7.4067170000000004</v>
      </c>
      <c r="C33" s="36">
        <v>47.041759999999996</v>
      </c>
      <c r="D33" s="36"/>
      <c r="E33" s="36"/>
      <c r="F33" s="36"/>
      <c r="G33" s="10"/>
      <c r="H33" s="10"/>
      <c r="I33" s="10"/>
    </row>
    <row r="34" spans="2:9" x14ac:dyDescent="0.3">
      <c r="B34" s="36">
        <v>7.3652800000000003</v>
      </c>
      <c r="C34" s="36">
        <v>62.127830000000003</v>
      </c>
      <c r="D34" s="36"/>
      <c r="E34" s="36"/>
      <c r="F34" s="36"/>
      <c r="G34" s="10"/>
      <c r="H34" s="10"/>
      <c r="I34" s="10"/>
    </row>
    <row r="35" spans="2:9" x14ac:dyDescent="0.3">
      <c r="B35" s="36">
        <v>8.1468959999999999</v>
      </c>
      <c r="C35" s="36">
        <v>5.2825150000000001</v>
      </c>
      <c r="D35" s="36"/>
      <c r="E35" s="36"/>
      <c r="F35" s="36"/>
      <c r="G35" s="10"/>
      <c r="H35" s="10"/>
      <c r="I35" s="10"/>
    </row>
    <row r="36" spans="2:9" x14ac:dyDescent="0.3">
      <c r="B36" s="36">
        <v>7.8305930000000004</v>
      </c>
      <c r="C36" s="36">
        <v>11.45356</v>
      </c>
      <c r="D36" s="36"/>
      <c r="E36" s="36"/>
      <c r="F36" s="36"/>
      <c r="G36" s="10"/>
      <c r="H36" s="10"/>
      <c r="I36" s="10"/>
    </row>
    <row r="37" spans="2:9" x14ac:dyDescent="0.3">
      <c r="B37" s="36">
        <v>7.3720359999999996</v>
      </c>
      <c r="C37" s="36">
        <v>73.505570000000006</v>
      </c>
      <c r="D37" s="36"/>
      <c r="E37" s="36"/>
      <c r="F37" s="36"/>
      <c r="G37" s="10"/>
      <c r="H37" s="10"/>
      <c r="I37" s="10"/>
    </row>
    <row r="38" spans="2:9" x14ac:dyDescent="0.3">
      <c r="B38" s="36">
        <v>7.7643430000000002</v>
      </c>
      <c r="C38" s="36">
        <v>10.734400000000001</v>
      </c>
      <c r="D38" s="36"/>
      <c r="E38" s="36"/>
      <c r="F38" s="36"/>
      <c r="G38" s="10"/>
      <c r="H38" s="10"/>
      <c r="I38" s="10"/>
    </row>
    <row r="39" spans="2:9" x14ac:dyDescent="0.3">
      <c r="B39" s="36">
        <v>7.4810049999999997</v>
      </c>
      <c r="C39" s="36">
        <v>27.409420000000001</v>
      </c>
      <c r="D39" s="36"/>
      <c r="E39" s="36"/>
      <c r="F39" s="36"/>
      <c r="G39" s="10"/>
      <c r="H39" s="10"/>
      <c r="I39" s="10"/>
    </row>
    <row r="40" spans="2:9" x14ac:dyDescent="0.3">
      <c r="B40" s="36">
        <v>7.36008</v>
      </c>
      <c r="C40" s="36">
        <v>64.869540000000001</v>
      </c>
      <c r="D40" s="36"/>
      <c r="E40" s="36"/>
      <c r="F40" s="36"/>
      <c r="G40" s="10"/>
      <c r="H40" s="10"/>
      <c r="I40" s="10"/>
    </row>
    <row r="41" spans="2:9" x14ac:dyDescent="0.3">
      <c r="B41" s="36">
        <v>7.725346</v>
      </c>
      <c r="C41" s="36">
        <v>13.78429</v>
      </c>
      <c r="D41" s="36"/>
      <c r="E41" s="36"/>
      <c r="F41" s="36"/>
      <c r="G41" s="10"/>
      <c r="H41" s="10"/>
      <c r="I41" s="10"/>
    </row>
    <row r="42" spans="2:9" x14ac:dyDescent="0.3">
      <c r="B42" s="36">
        <v>7.3352370000000002</v>
      </c>
      <c r="C42" s="36">
        <v>21.88597</v>
      </c>
      <c r="D42" s="36"/>
      <c r="E42" s="36"/>
      <c r="F42" s="36"/>
      <c r="G42" s="10"/>
      <c r="H42" s="10"/>
      <c r="I42" s="10"/>
    </row>
    <row r="43" spans="2:9" x14ac:dyDescent="0.3">
      <c r="B43" s="36">
        <v>7.2100090000000003</v>
      </c>
      <c r="C43" s="36">
        <v>53.04663</v>
      </c>
      <c r="D43" s="36"/>
      <c r="E43" s="36"/>
      <c r="F43" s="36"/>
      <c r="G43" s="10"/>
      <c r="H43" s="10"/>
      <c r="I43" s="10"/>
    </row>
    <row r="44" spans="2:9" x14ac:dyDescent="0.3">
      <c r="B44" s="36">
        <v>7.3353349999999997</v>
      </c>
      <c r="C44" s="36">
        <v>49.449069999999999</v>
      </c>
      <c r="D44" s="36"/>
      <c r="E44" s="36"/>
      <c r="F44" s="36"/>
      <c r="G44" s="10"/>
      <c r="H44" s="10"/>
      <c r="I44" s="10"/>
    </row>
    <row r="45" spans="2:9" x14ac:dyDescent="0.3">
      <c r="B45" s="36">
        <v>7.7766950000000001</v>
      </c>
      <c r="C45" s="36">
        <v>15.087440000000001</v>
      </c>
      <c r="D45" s="36"/>
      <c r="E45" s="36"/>
      <c r="F45" s="36"/>
      <c r="G45" s="10"/>
      <c r="H45" s="10"/>
      <c r="I45" s="10"/>
    </row>
    <row r="46" spans="2:9" x14ac:dyDescent="0.3">
      <c r="B46" s="36">
        <v>7.3231849999999996</v>
      </c>
      <c r="C46" s="36">
        <v>48.955120000000001</v>
      </c>
      <c r="D46" s="36"/>
      <c r="E46" s="36"/>
      <c r="F46" s="36"/>
      <c r="G46" s="10"/>
      <c r="H46" s="10"/>
      <c r="I46" s="10"/>
    </row>
    <row r="47" spans="2:9" x14ac:dyDescent="0.3">
      <c r="B47" s="36">
        <v>7.3459329999999996</v>
      </c>
      <c r="C47" s="36">
        <v>40.857729999999997</v>
      </c>
      <c r="D47" s="36"/>
      <c r="E47" s="36"/>
      <c r="F47" s="36"/>
      <c r="G47" s="10"/>
      <c r="H47" s="10"/>
      <c r="I47" s="10"/>
    </row>
    <row r="48" spans="2:9" x14ac:dyDescent="0.3">
      <c r="B48" s="36">
        <v>6.5673310000000003</v>
      </c>
      <c r="C48" s="36"/>
      <c r="D48" s="36">
        <v>165.84200000000001</v>
      </c>
      <c r="E48" s="36"/>
      <c r="F48" s="36"/>
      <c r="G48" s="10"/>
      <c r="H48" s="10"/>
      <c r="I48" s="10"/>
    </row>
    <row r="49" spans="2:9" x14ac:dyDescent="0.3">
      <c r="B49" s="36">
        <v>6.4840850000000003</v>
      </c>
      <c r="C49" s="36"/>
      <c r="D49" s="36">
        <v>164.85290000000001</v>
      </c>
      <c r="E49" s="36"/>
      <c r="F49" s="36"/>
      <c r="G49" s="10"/>
      <c r="H49" s="10"/>
      <c r="I49" s="10"/>
    </row>
    <row r="50" spans="2:9" x14ac:dyDescent="0.3">
      <c r="B50" s="36">
        <v>6.7717939999999999</v>
      </c>
      <c r="C50" s="36"/>
      <c r="D50" s="36">
        <v>50.340479999999999</v>
      </c>
      <c r="E50" s="36"/>
      <c r="F50" s="36"/>
      <c r="G50" s="10"/>
      <c r="H50" s="10"/>
      <c r="I50" s="10"/>
    </row>
    <row r="51" spans="2:9" x14ac:dyDescent="0.3">
      <c r="B51" s="36">
        <v>6.6803189999999999</v>
      </c>
      <c r="C51" s="36"/>
      <c r="D51" s="36">
        <v>95.525400000000005</v>
      </c>
      <c r="E51" s="36"/>
      <c r="F51" s="36"/>
      <c r="G51" s="10"/>
      <c r="H51" s="10"/>
      <c r="I51" s="10"/>
    </row>
    <row r="52" spans="2:9" x14ac:dyDescent="0.3">
      <c r="B52" s="36">
        <v>6.8052289999999998</v>
      </c>
      <c r="C52" s="36"/>
      <c r="D52" s="36">
        <v>64.777349999999998</v>
      </c>
      <c r="E52" s="36"/>
      <c r="F52" s="36"/>
      <c r="G52" s="10"/>
      <c r="H52" s="10"/>
      <c r="I52" s="10"/>
    </row>
    <row r="53" spans="2:9" x14ac:dyDescent="0.3">
      <c r="B53" s="36">
        <v>6.4175199999999997</v>
      </c>
      <c r="C53" s="36"/>
      <c r="D53" s="36">
        <v>178.3526</v>
      </c>
      <c r="E53" s="36"/>
      <c r="F53" s="36"/>
      <c r="G53" s="10"/>
      <c r="H53" s="10"/>
      <c r="I53" s="10"/>
    </row>
    <row r="54" spans="2:9" x14ac:dyDescent="0.3">
      <c r="B54" s="36">
        <v>6.9107640000000004</v>
      </c>
      <c r="C54" s="36"/>
      <c r="D54" s="36">
        <v>69.809290000000004</v>
      </c>
      <c r="E54" s="36"/>
      <c r="F54" s="36"/>
      <c r="G54" s="10"/>
      <c r="H54" s="10"/>
      <c r="I54" s="10"/>
    </row>
    <row r="55" spans="2:9" x14ac:dyDescent="0.3">
      <c r="B55" s="36">
        <v>6.6573200000000003</v>
      </c>
      <c r="C55" s="36"/>
      <c r="D55" s="36">
        <v>134.13159999999999</v>
      </c>
      <c r="E55" s="36"/>
      <c r="F55" s="36"/>
      <c r="G55" s="10"/>
      <c r="H55" s="10"/>
      <c r="I55" s="10"/>
    </row>
    <row r="56" spans="2:9" x14ac:dyDescent="0.3">
      <c r="B56" s="36">
        <v>6.6789880000000004</v>
      </c>
      <c r="C56" s="36"/>
      <c r="D56" s="36">
        <v>52.697879999999998</v>
      </c>
      <c r="E56" s="36"/>
      <c r="F56" s="36"/>
      <c r="G56" s="10"/>
      <c r="H56" s="10"/>
      <c r="I56" s="10"/>
    </row>
    <row r="57" spans="2:9" x14ac:dyDescent="0.3">
      <c r="B57" s="36">
        <v>6.6636579999999999</v>
      </c>
      <c r="C57" s="36"/>
      <c r="D57" s="36">
        <v>38.144260000000003</v>
      </c>
      <c r="E57" s="36"/>
      <c r="F57" s="36"/>
      <c r="G57" s="10"/>
      <c r="H57" s="10"/>
      <c r="I57" s="10"/>
    </row>
    <row r="58" spans="2:9" x14ac:dyDescent="0.3">
      <c r="B58" s="36">
        <v>6.6553019999999998</v>
      </c>
      <c r="C58" s="36"/>
      <c r="D58" s="36">
        <v>56.385689999999997</v>
      </c>
      <c r="E58" s="36"/>
      <c r="F58" s="36"/>
      <c r="G58" s="10"/>
      <c r="H58" s="10"/>
      <c r="I58" s="10"/>
    </row>
    <row r="59" spans="2:9" x14ac:dyDescent="0.3">
      <c r="B59" s="36">
        <v>6.7791589999999999</v>
      </c>
      <c r="C59" s="36"/>
      <c r="D59" s="36">
        <v>42.311799999999998</v>
      </c>
      <c r="E59" s="36"/>
      <c r="F59" s="36"/>
      <c r="G59" s="10"/>
      <c r="H59" s="10"/>
      <c r="I59" s="10"/>
    </row>
    <row r="60" spans="2:9" x14ac:dyDescent="0.3">
      <c r="B60" s="36">
        <v>6.663977</v>
      </c>
      <c r="C60" s="36"/>
      <c r="D60" s="36">
        <v>53.089709999999997</v>
      </c>
      <c r="E60" s="36"/>
      <c r="F60" s="36"/>
      <c r="G60" s="10"/>
      <c r="H60" s="10"/>
      <c r="I60" s="10"/>
    </row>
    <row r="61" spans="2:9" x14ac:dyDescent="0.3">
      <c r="B61" s="36">
        <v>6.5685909999999996</v>
      </c>
      <c r="C61" s="36"/>
      <c r="D61" s="36">
        <v>132.98830000000001</v>
      </c>
      <c r="E61" s="36"/>
      <c r="F61" s="36"/>
      <c r="G61" s="10"/>
      <c r="H61" s="10"/>
      <c r="I61" s="10"/>
    </row>
    <row r="62" spans="2:9" x14ac:dyDescent="0.3">
      <c r="B62" s="36">
        <v>6.5426900000000003</v>
      </c>
      <c r="C62" s="36"/>
      <c r="D62" s="36">
        <v>150.1677</v>
      </c>
      <c r="E62" s="36"/>
      <c r="F62" s="36"/>
      <c r="G62" s="10"/>
      <c r="H62" s="10"/>
      <c r="I62" s="10"/>
    </row>
    <row r="63" spans="2:9" x14ac:dyDescent="0.3">
      <c r="B63" s="36">
        <v>6.7246569999999997</v>
      </c>
      <c r="C63" s="36"/>
      <c r="D63" s="36">
        <v>47.997619999999998</v>
      </c>
      <c r="E63" s="36"/>
      <c r="F63" s="36"/>
      <c r="G63" s="10"/>
      <c r="H63" s="10"/>
      <c r="I63" s="10"/>
    </row>
    <row r="64" spans="2:9" x14ac:dyDescent="0.3">
      <c r="B64" s="36">
        <v>6.8187689999999996</v>
      </c>
      <c r="C64" s="36"/>
      <c r="D64" s="36">
        <v>27.180959999999999</v>
      </c>
      <c r="E64" s="36"/>
      <c r="F64" s="36"/>
      <c r="G64" s="10"/>
      <c r="H64" s="10"/>
      <c r="I64" s="10"/>
    </row>
    <row r="65" spans="2:9" x14ac:dyDescent="0.3">
      <c r="B65" s="36">
        <v>6.6657979999999997</v>
      </c>
      <c r="C65" s="36"/>
      <c r="D65" s="36">
        <v>90.943449999999999</v>
      </c>
      <c r="E65" s="36"/>
      <c r="F65" s="36"/>
      <c r="G65" s="10"/>
      <c r="H65" s="10"/>
      <c r="I65" s="10"/>
    </row>
    <row r="66" spans="2:9" x14ac:dyDescent="0.3">
      <c r="B66" s="36">
        <v>6.7856990000000001</v>
      </c>
      <c r="C66" s="36"/>
      <c r="D66" s="36">
        <v>85.830060000000003</v>
      </c>
      <c r="E66" s="36"/>
      <c r="F66" s="36"/>
      <c r="G66" s="10"/>
      <c r="H66" s="10"/>
      <c r="I66" s="10"/>
    </row>
    <row r="67" spans="2:9" x14ac:dyDescent="0.3">
      <c r="B67" s="36">
        <v>6.7975599999999998</v>
      </c>
      <c r="C67" s="36"/>
      <c r="D67" s="36">
        <v>116.82599999999999</v>
      </c>
      <c r="E67" s="36"/>
      <c r="F67" s="36"/>
      <c r="G67" s="10"/>
      <c r="H67" s="10"/>
      <c r="I67" s="10"/>
    </row>
    <row r="68" spans="2:9" x14ac:dyDescent="0.3">
      <c r="B68" s="36">
        <v>6.8384200000000002</v>
      </c>
      <c r="C68" s="36"/>
      <c r="D68" s="36">
        <v>121.60809999999999</v>
      </c>
      <c r="E68" s="36"/>
      <c r="F68" s="36"/>
      <c r="G68" s="10"/>
      <c r="H68" s="10"/>
      <c r="I68" s="10"/>
    </row>
    <row r="69" spans="2:9" x14ac:dyDescent="0.3">
      <c r="B69" s="36">
        <v>6.8026489999999997</v>
      </c>
      <c r="C69" s="36"/>
      <c r="D69" s="36">
        <v>95.165120000000002</v>
      </c>
      <c r="E69" s="36"/>
      <c r="F69" s="36"/>
      <c r="G69" s="10"/>
      <c r="H69" s="10"/>
      <c r="I69" s="10"/>
    </row>
    <row r="70" spans="2:9" x14ac:dyDescent="0.3">
      <c r="B70" s="36">
        <v>6.9516020000000003</v>
      </c>
      <c r="C70" s="36"/>
      <c r="D70" s="36">
        <v>112.6403</v>
      </c>
      <c r="E70" s="36"/>
      <c r="F70" s="36"/>
      <c r="G70" s="10"/>
      <c r="H70" s="10"/>
      <c r="I70" s="10"/>
    </row>
    <row r="71" spans="2:9" x14ac:dyDescent="0.3">
      <c r="B71" s="36">
        <v>6.7140009999999997</v>
      </c>
      <c r="C71" s="36"/>
      <c r="D71" s="36">
        <v>82.655069999999995</v>
      </c>
      <c r="E71" s="36"/>
      <c r="F71" s="36"/>
      <c r="G71" s="10"/>
      <c r="H71" s="10"/>
      <c r="I71" s="10"/>
    </row>
    <row r="72" spans="2:9" x14ac:dyDescent="0.3">
      <c r="B72" s="36">
        <v>6.8595829999999998</v>
      </c>
      <c r="C72" s="36"/>
      <c r="D72" s="36">
        <v>98.393199999999993</v>
      </c>
      <c r="E72" s="36"/>
      <c r="F72" s="36"/>
      <c r="G72" s="10"/>
      <c r="H72" s="10"/>
      <c r="I72" s="10"/>
    </row>
    <row r="73" spans="2:9" x14ac:dyDescent="0.3">
      <c r="B73" s="36">
        <v>6.8354679999999997</v>
      </c>
      <c r="C73" s="36"/>
      <c r="D73" s="36">
        <v>137.428</v>
      </c>
      <c r="E73" s="36"/>
      <c r="F73" s="36"/>
      <c r="G73" s="10"/>
      <c r="H73" s="10"/>
      <c r="I73" s="10"/>
    </row>
    <row r="74" spans="2:9" x14ac:dyDescent="0.3">
      <c r="B74" s="36">
        <v>8.2862740000000006</v>
      </c>
      <c r="C74" s="36"/>
      <c r="D74" s="36">
        <v>1.718556</v>
      </c>
      <c r="E74" s="36"/>
      <c r="F74" s="36"/>
      <c r="G74" s="10"/>
      <c r="H74" s="10"/>
      <c r="I74" s="10"/>
    </row>
    <row r="75" spans="2:9" x14ac:dyDescent="0.3">
      <c r="B75" s="36">
        <v>7.2529589999999997</v>
      </c>
      <c r="C75" s="36"/>
      <c r="D75" s="36">
        <v>51.63588</v>
      </c>
      <c r="E75" s="36"/>
      <c r="F75" s="36"/>
      <c r="G75" s="10"/>
      <c r="H75" s="10"/>
      <c r="I75" s="10"/>
    </row>
    <row r="76" spans="2:9" x14ac:dyDescent="0.3">
      <c r="B76" s="36">
        <v>7.7442330000000004</v>
      </c>
      <c r="C76" s="36"/>
      <c r="D76" s="36">
        <v>13.841760000000001</v>
      </c>
      <c r="E76" s="36"/>
      <c r="F76" s="36"/>
      <c r="G76" s="10"/>
      <c r="H76" s="10"/>
      <c r="I76" s="10"/>
    </row>
    <row r="77" spans="2:9" x14ac:dyDescent="0.3">
      <c r="B77" s="36">
        <v>8.1356649999999995</v>
      </c>
      <c r="C77" s="36"/>
      <c r="D77" s="36">
        <v>9.3433279999999996</v>
      </c>
      <c r="E77" s="36"/>
      <c r="F77" s="36"/>
      <c r="G77" s="10"/>
      <c r="H77" s="10"/>
      <c r="I77" s="10"/>
    </row>
    <row r="78" spans="2:9" x14ac:dyDescent="0.3">
      <c r="B78" s="36">
        <v>7.3024259999999996</v>
      </c>
      <c r="C78" s="36"/>
      <c r="D78" s="36">
        <v>35.029470000000003</v>
      </c>
      <c r="E78" s="36"/>
      <c r="F78" s="36"/>
      <c r="G78" s="10"/>
      <c r="H78" s="10"/>
      <c r="I78" s="10"/>
    </row>
    <row r="79" spans="2:9" x14ac:dyDescent="0.3">
      <c r="B79" s="36">
        <v>7.2525360000000001</v>
      </c>
      <c r="C79" s="36"/>
      <c r="D79" s="36">
        <v>17.576550000000001</v>
      </c>
      <c r="E79" s="36"/>
      <c r="F79" s="36"/>
      <c r="G79" s="10"/>
      <c r="H79" s="10"/>
      <c r="I79" s="10"/>
    </row>
    <row r="80" spans="2:9" x14ac:dyDescent="0.3">
      <c r="B80" s="36">
        <v>7.009773</v>
      </c>
      <c r="C80" s="36"/>
      <c r="D80" s="36">
        <v>47.059899999999999</v>
      </c>
      <c r="E80" s="36"/>
      <c r="F80" s="36"/>
      <c r="G80" s="10"/>
      <c r="H80" s="10"/>
      <c r="I80" s="10"/>
    </row>
    <row r="81" spans="2:9" x14ac:dyDescent="0.3">
      <c r="B81" s="36">
        <v>6.926272</v>
      </c>
      <c r="C81" s="36"/>
      <c r="D81" s="36">
        <v>43.874220000000001</v>
      </c>
      <c r="E81" s="36"/>
      <c r="F81" s="36"/>
      <c r="G81" s="10"/>
      <c r="H81" s="10"/>
      <c r="I81" s="10"/>
    </row>
    <row r="82" spans="2:9" x14ac:dyDescent="0.3">
      <c r="B82" s="36">
        <v>6.8845210000000003</v>
      </c>
      <c r="C82" s="36"/>
      <c r="D82" s="36">
        <v>30.4815</v>
      </c>
      <c r="E82" s="36"/>
      <c r="F82" s="36"/>
      <c r="G82" s="10"/>
      <c r="H82" s="10"/>
      <c r="I82" s="10"/>
    </row>
    <row r="83" spans="2:9" x14ac:dyDescent="0.3">
      <c r="B83" s="36">
        <v>6.7879719999999999</v>
      </c>
      <c r="C83" s="36"/>
      <c r="D83" s="36">
        <v>51.595149999999997</v>
      </c>
      <c r="E83" s="36"/>
      <c r="F83" s="36"/>
      <c r="G83" s="10"/>
      <c r="H83" s="10"/>
      <c r="I83" s="10"/>
    </row>
    <row r="84" spans="2:9" x14ac:dyDescent="0.3">
      <c r="B84" s="36">
        <v>6.9080060000000003</v>
      </c>
      <c r="C84" s="36"/>
      <c r="D84" s="36">
        <v>123.9303</v>
      </c>
      <c r="E84" s="36"/>
      <c r="F84" s="36"/>
      <c r="G84" s="10"/>
      <c r="H84" s="10"/>
      <c r="I84" s="10"/>
    </row>
    <row r="85" spans="2:9" x14ac:dyDescent="0.3">
      <c r="B85" s="36">
        <v>6.7984099999999996</v>
      </c>
      <c r="C85" s="36"/>
      <c r="D85" s="36">
        <v>89.025890000000004</v>
      </c>
      <c r="E85" s="36"/>
      <c r="F85" s="36"/>
      <c r="G85" s="10"/>
      <c r="H85" s="10"/>
      <c r="I85" s="10"/>
    </row>
    <row r="86" spans="2:9" x14ac:dyDescent="0.3">
      <c r="B86" s="36">
        <v>6.8218949999999996</v>
      </c>
      <c r="C86" s="36"/>
      <c r="D86" s="36">
        <v>44.226860000000002</v>
      </c>
      <c r="E86" s="36"/>
      <c r="F86" s="36"/>
      <c r="G86" s="10"/>
      <c r="H86" s="10"/>
      <c r="I86" s="10"/>
    </row>
    <row r="87" spans="2:9" x14ac:dyDescent="0.3">
      <c r="B87" s="36">
        <v>6.9053959999999996</v>
      </c>
      <c r="C87" s="36"/>
      <c r="D87" s="36">
        <v>33.247250000000001</v>
      </c>
      <c r="E87" s="36"/>
      <c r="F87" s="36"/>
      <c r="G87" s="10"/>
      <c r="H87" s="10"/>
      <c r="I87" s="10"/>
    </row>
    <row r="88" spans="2:9" x14ac:dyDescent="0.3">
      <c r="B88" s="36">
        <v>6.9680229999999996</v>
      </c>
      <c r="C88" s="36"/>
      <c r="D88" s="36">
        <v>35.978200000000001</v>
      </c>
      <c r="E88" s="36"/>
      <c r="F88" s="36"/>
      <c r="G88" s="10"/>
      <c r="H88" s="10"/>
      <c r="I88" s="10"/>
    </row>
    <row r="89" spans="2:9" x14ac:dyDescent="0.3">
      <c r="B89" s="36">
        <v>7.8883390000000002</v>
      </c>
      <c r="C89" s="36"/>
      <c r="D89" s="36">
        <v>8.9891749999999995</v>
      </c>
      <c r="E89" s="36"/>
      <c r="F89" s="36"/>
      <c r="G89" s="10"/>
      <c r="H89" s="10"/>
      <c r="I89" s="10"/>
    </row>
    <row r="90" spans="2:9" x14ac:dyDescent="0.3">
      <c r="B90" s="36">
        <v>7.8683569999999996</v>
      </c>
      <c r="C90" s="36"/>
      <c r="D90" s="36">
        <v>8.1878449999999994</v>
      </c>
      <c r="E90" s="36"/>
      <c r="F90" s="36"/>
      <c r="G90" s="10"/>
      <c r="H90" s="10"/>
      <c r="I90" s="10"/>
    </row>
    <row r="91" spans="2:9" x14ac:dyDescent="0.3">
      <c r="B91" s="36">
        <v>7.1671909999999999</v>
      </c>
      <c r="C91" s="36"/>
      <c r="D91" s="36">
        <v>69.786199999999994</v>
      </c>
      <c r="E91" s="36"/>
      <c r="F91" s="36"/>
      <c r="G91" s="10"/>
      <c r="H91" s="10"/>
      <c r="I91" s="10"/>
    </row>
    <row r="92" spans="2:9" x14ac:dyDescent="0.3">
      <c r="B92" s="36">
        <v>7.9698700000000002</v>
      </c>
      <c r="C92" s="36"/>
      <c r="D92" s="36">
        <v>7.7879120000000004</v>
      </c>
      <c r="E92" s="36"/>
      <c r="F92" s="36"/>
      <c r="G92" s="10"/>
      <c r="H92" s="10"/>
      <c r="I92" s="10"/>
    </row>
    <row r="93" spans="2:9" x14ac:dyDescent="0.3">
      <c r="B93" s="36">
        <v>7.6867650000000003</v>
      </c>
      <c r="C93" s="36"/>
      <c r="D93" s="36">
        <v>14.97696</v>
      </c>
      <c r="E93" s="36"/>
      <c r="F93" s="36"/>
      <c r="G93" s="10"/>
      <c r="H93" s="10"/>
      <c r="I93" s="10"/>
    </row>
    <row r="94" spans="2:9" x14ac:dyDescent="0.3">
      <c r="B94" s="36">
        <v>7.6332139999999997</v>
      </c>
      <c r="C94" s="36"/>
      <c r="D94" s="36">
        <v>15.95096</v>
      </c>
      <c r="E94" s="36"/>
      <c r="F94" s="36"/>
      <c r="G94" s="10"/>
      <c r="H94" s="10"/>
      <c r="I94" s="10"/>
    </row>
    <row r="95" spans="2:9" x14ac:dyDescent="0.3">
      <c r="B95" s="36">
        <v>7.1622649999999997</v>
      </c>
      <c r="C95" s="36"/>
      <c r="D95" s="36">
        <v>56.820540000000001</v>
      </c>
      <c r="E95" s="36"/>
      <c r="F95" s="36"/>
      <c r="G95" s="10"/>
      <c r="H95" s="10"/>
      <c r="I95" s="10"/>
    </row>
    <row r="96" spans="2:9" x14ac:dyDescent="0.3">
      <c r="B96" s="36">
        <v>7.721482</v>
      </c>
      <c r="C96" s="36"/>
      <c r="D96" s="36">
        <v>10.006600000000001</v>
      </c>
      <c r="E96" s="36"/>
      <c r="F96" s="36"/>
      <c r="G96" s="10"/>
      <c r="H96" s="10"/>
      <c r="I96" s="10"/>
    </row>
    <row r="97" spans="2:9" x14ac:dyDescent="0.3">
      <c r="B97" s="36">
        <v>7.3821950000000003</v>
      </c>
      <c r="C97" s="36"/>
      <c r="D97" s="36">
        <v>15.20513</v>
      </c>
      <c r="E97" s="36"/>
      <c r="F97" s="36"/>
      <c r="G97" s="10"/>
      <c r="H97" s="10"/>
      <c r="I97" s="10"/>
    </row>
    <row r="98" spans="2:9" x14ac:dyDescent="0.3">
      <c r="B98" s="36">
        <v>8.3774200000000008</v>
      </c>
      <c r="C98" s="36"/>
      <c r="D98" s="36"/>
      <c r="E98" s="36">
        <v>3.7747229999999998</v>
      </c>
      <c r="F98" s="36"/>
      <c r="G98" s="10"/>
      <c r="H98" s="10"/>
      <c r="I98" s="10"/>
    </row>
    <row r="99" spans="2:9" x14ac:dyDescent="0.3">
      <c r="B99" s="36">
        <v>8.1532889999999991</v>
      </c>
      <c r="C99" s="36"/>
      <c r="D99" s="36"/>
      <c r="E99" s="36">
        <v>2.4843229999999998</v>
      </c>
      <c r="F99" s="36"/>
      <c r="G99" s="10"/>
      <c r="H99" s="10"/>
      <c r="I99" s="10"/>
    </row>
    <row r="100" spans="2:9" x14ac:dyDescent="0.3">
      <c r="B100" s="36">
        <v>7.8396489999999996</v>
      </c>
      <c r="C100" s="36"/>
      <c r="D100" s="36"/>
      <c r="E100" s="36">
        <v>9.5889699999999998</v>
      </c>
      <c r="F100" s="36"/>
      <c r="G100" s="10"/>
      <c r="H100" s="10"/>
      <c r="I100" s="10"/>
    </row>
    <row r="101" spans="2:9" x14ac:dyDescent="0.3">
      <c r="B101" s="36">
        <v>7.2226369999999998</v>
      </c>
      <c r="C101" s="36"/>
      <c r="D101" s="36"/>
      <c r="E101" s="36">
        <v>15.92323</v>
      </c>
      <c r="F101" s="36"/>
      <c r="G101" s="10"/>
      <c r="H101" s="10"/>
      <c r="I101" s="10"/>
    </row>
    <row r="102" spans="2:9" x14ac:dyDescent="0.3">
      <c r="B102" s="36">
        <v>6.9393739999999999</v>
      </c>
      <c r="C102" s="36"/>
      <c r="D102" s="36"/>
      <c r="E102" s="36">
        <v>28.17821</v>
      </c>
      <c r="F102" s="36"/>
      <c r="G102" s="10"/>
      <c r="H102" s="10"/>
      <c r="I102" s="10"/>
    </row>
    <row r="103" spans="2:9" x14ac:dyDescent="0.3">
      <c r="B103" s="36">
        <v>7.5764839999999998</v>
      </c>
      <c r="C103" s="36"/>
      <c r="D103" s="36"/>
      <c r="E103" s="36">
        <v>9.4001079999999995</v>
      </c>
      <c r="F103" s="36"/>
      <c r="G103" s="10"/>
      <c r="H103" s="10"/>
      <c r="I103" s="10"/>
    </row>
    <row r="104" spans="2:9" x14ac:dyDescent="0.3">
      <c r="B104" s="36">
        <v>7.529363</v>
      </c>
      <c r="C104" s="36"/>
      <c r="D104" s="36"/>
      <c r="E104" s="36">
        <v>7.5168730000000004</v>
      </c>
      <c r="F104" s="36"/>
      <c r="G104" s="10"/>
      <c r="H104" s="10"/>
      <c r="I104" s="10"/>
    </row>
    <row r="105" spans="2:9" x14ac:dyDescent="0.3">
      <c r="B105" s="36">
        <v>7.8813230000000001</v>
      </c>
      <c r="C105" s="36"/>
      <c r="D105" s="36"/>
      <c r="E105" s="36">
        <v>7.1881820000000003</v>
      </c>
      <c r="F105" s="36"/>
      <c r="G105" s="10"/>
      <c r="H105" s="10"/>
      <c r="I105" s="10"/>
    </row>
    <row r="106" spans="2:9" x14ac:dyDescent="0.3">
      <c r="B106" s="36">
        <v>7.0254300000000001</v>
      </c>
      <c r="C106" s="36"/>
      <c r="D106" s="36"/>
      <c r="E106" s="36">
        <v>44.503509999999999</v>
      </c>
      <c r="F106" s="36"/>
      <c r="G106" s="10"/>
      <c r="H106" s="10"/>
      <c r="I106" s="10"/>
    </row>
    <row r="107" spans="2:9" x14ac:dyDescent="0.3">
      <c r="B107" s="36">
        <v>7.6725680000000001</v>
      </c>
      <c r="C107" s="36"/>
      <c r="D107" s="36"/>
      <c r="E107" s="36">
        <v>8.524616</v>
      </c>
      <c r="F107" s="36"/>
      <c r="G107" s="10"/>
      <c r="H107" s="10"/>
      <c r="I107" s="10"/>
    </row>
    <row r="108" spans="2:9" x14ac:dyDescent="0.3">
      <c r="B108" s="36">
        <v>7.1324170000000002</v>
      </c>
      <c r="C108" s="36"/>
      <c r="D108" s="36"/>
      <c r="E108" s="36">
        <v>28.160299999999999</v>
      </c>
      <c r="F108" s="36"/>
      <c r="G108" s="10"/>
      <c r="H108" s="10"/>
      <c r="I108" s="10"/>
    </row>
    <row r="109" spans="2:9" x14ac:dyDescent="0.3">
      <c r="B109" s="36">
        <v>7.2743830000000003</v>
      </c>
      <c r="C109" s="36"/>
      <c r="D109" s="36"/>
      <c r="E109" s="36">
        <v>20.394220000000001</v>
      </c>
      <c r="F109" s="36"/>
      <c r="G109" s="10"/>
      <c r="H109" s="10"/>
      <c r="I109" s="10"/>
    </row>
    <row r="110" spans="2:9" x14ac:dyDescent="0.3">
      <c r="B110" s="36">
        <v>7.0718880000000004</v>
      </c>
      <c r="C110" s="36"/>
      <c r="D110" s="36"/>
      <c r="E110" s="36">
        <v>43.734760000000001</v>
      </c>
      <c r="F110" s="36"/>
      <c r="G110" s="10"/>
      <c r="H110" s="10"/>
      <c r="I110" s="10"/>
    </row>
    <row r="111" spans="2:9" x14ac:dyDescent="0.3">
      <c r="B111" s="36">
        <v>7.5340939999999996</v>
      </c>
      <c r="C111" s="36"/>
      <c r="D111" s="36"/>
      <c r="E111" s="36">
        <v>12.93174</v>
      </c>
      <c r="F111" s="36"/>
      <c r="G111" s="10"/>
      <c r="H111" s="10"/>
      <c r="I111" s="10"/>
    </row>
    <row r="112" spans="2:9" x14ac:dyDescent="0.3">
      <c r="B112" s="36">
        <v>7.9701209999999998</v>
      </c>
      <c r="C112" s="36"/>
      <c r="D112" s="36"/>
      <c r="E112" s="36">
        <v>5.6715840000000002</v>
      </c>
      <c r="F112" s="36"/>
      <c r="G112" s="10"/>
      <c r="H112" s="10"/>
      <c r="I112" s="10"/>
    </row>
    <row r="113" spans="2:9" x14ac:dyDescent="0.3">
      <c r="B113" s="36">
        <v>6.980505</v>
      </c>
      <c r="C113" s="36"/>
      <c r="D113" s="36"/>
      <c r="E113" s="36">
        <v>32.593440000000001</v>
      </c>
      <c r="F113" s="36"/>
      <c r="G113" s="10"/>
      <c r="H113" s="10"/>
      <c r="I113" s="10"/>
    </row>
    <row r="114" spans="2:9" x14ac:dyDescent="0.3">
      <c r="B114" s="36">
        <v>7.9974509999999999</v>
      </c>
      <c r="C114" s="36"/>
      <c r="D114" s="36"/>
      <c r="E114" s="36">
        <v>5.2985329999999999</v>
      </c>
      <c r="F114" s="36"/>
      <c r="G114" s="10"/>
      <c r="H114" s="10"/>
      <c r="I114" s="10"/>
    </row>
    <row r="115" spans="2:9" x14ac:dyDescent="0.3">
      <c r="B115" s="36">
        <v>7.2068880000000002</v>
      </c>
      <c r="C115" s="36"/>
      <c r="D115" s="36"/>
      <c r="E115" s="36">
        <v>17.052399999999999</v>
      </c>
      <c r="F115" s="36"/>
      <c r="G115" s="10"/>
      <c r="H115" s="10"/>
      <c r="I115" s="10"/>
    </row>
    <row r="116" spans="2:9" x14ac:dyDescent="0.3">
      <c r="B116" s="36">
        <v>7.5359350000000003</v>
      </c>
      <c r="C116" s="36"/>
      <c r="D116" s="36"/>
      <c r="E116" s="36">
        <v>18.69932</v>
      </c>
      <c r="F116" s="36"/>
      <c r="G116" s="10"/>
      <c r="H116" s="10"/>
      <c r="I116" s="10"/>
    </row>
    <row r="117" spans="2:9" x14ac:dyDescent="0.3">
      <c r="B117" s="36">
        <v>7.1882080000000004</v>
      </c>
      <c r="C117" s="36"/>
      <c r="D117" s="36"/>
      <c r="E117" s="36">
        <v>14.61392</v>
      </c>
      <c r="F117" s="36"/>
      <c r="G117" s="10"/>
      <c r="H117" s="10"/>
      <c r="I117" s="10"/>
    </row>
    <row r="118" spans="2:9" x14ac:dyDescent="0.3">
      <c r="B118" s="36">
        <v>7.7524889999999997</v>
      </c>
      <c r="C118" s="36"/>
      <c r="D118" s="36"/>
      <c r="E118" s="36"/>
      <c r="F118" s="36">
        <v>7.478243</v>
      </c>
      <c r="G118" s="10"/>
      <c r="H118" s="10"/>
      <c r="I118" s="10"/>
    </row>
    <row r="119" spans="2:9" x14ac:dyDescent="0.3">
      <c r="B119" s="36">
        <v>7.3176350000000001</v>
      </c>
      <c r="C119" s="36"/>
      <c r="D119" s="36"/>
      <c r="E119" s="36"/>
      <c r="F119" s="36">
        <v>49.256889999999999</v>
      </c>
      <c r="G119" s="10"/>
      <c r="H119" s="10"/>
      <c r="I119" s="10"/>
    </row>
    <row r="120" spans="2:9" x14ac:dyDescent="0.3">
      <c r="B120" s="36">
        <v>7.7357579999999997</v>
      </c>
      <c r="C120" s="36"/>
      <c r="D120" s="36"/>
      <c r="E120" s="36"/>
      <c r="F120" s="36">
        <v>16.099540000000001</v>
      </c>
      <c r="G120" s="10"/>
      <c r="H120" s="10"/>
      <c r="I120" s="10"/>
    </row>
    <row r="121" spans="2:9" x14ac:dyDescent="0.3">
      <c r="B121" s="36">
        <v>7.226108</v>
      </c>
      <c r="C121" s="36"/>
      <c r="D121" s="36"/>
      <c r="E121" s="36"/>
      <c r="F121" s="36">
        <v>55.668140000000001</v>
      </c>
      <c r="G121" s="10"/>
      <c r="H121" s="10"/>
      <c r="I121" s="10"/>
    </row>
    <row r="122" spans="2:9" x14ac:dyDescent="0.3">
      <c r="B122" s="36">
        <v>7.2963789999999999</v>
      </c>
      <c r="C122" s="36"/>
      <c r="D122" s="36"/>
      <c r="E122" s="36"/>
      <c r="F122" s="36">
        <v>33.141350000000003</v>
      </c>
      <c r="G122" s="10"/>
      <c r="H122" s="10"/>
      <c r="I122" s="10"/>
    </row>
    <row r="123" spans="2:9" x14ac:dyDescent="0.3">
      <c r="B123" s="36">
        <v>7.1701769999999998</v>
      </c>
      <c r="C123" s="36"/>
      <c r="D123" s="36"/>
      <c r="E123" s="36"/>
      <c r="F123" s="36">
        <v>35.305869999999999</v>
      </c>
      <c r="G123" s="10"/>
      <c r="H123" s="10"/>
      <c r="I123" s="10"/>
    </row>
    <row r="124" spans="2:9" x14ac:dyDescent="0.3">
      <c r="B124" s="36">
        <v>7.2294890000000001</v>
      </c>
      <c r="C124" s="36"/>
      <c r="D124" s="36"/>
      <c r="E124" s="36"/>
      <c r="F124" s="36">
        <v>67.374049999999997</v>
      </c>
      <c r="G124" s="10"/>
      <c r="H124" s="10"/>
      <c r="I124" s="10"/>
    </row>
    <row r="125" spans="2:9" x14ac:dyDescent="0.3">
      <c r="B125" s="36">
        <v>7.3081079999999998</v>
      </c>
      <c r="C125" s="36"/>
      <c r="D125" s="36"/>
      <c r="E125" s="36"/>
      <c r="F125" s="36">
        <v>28.05397</v>
      </c>
      <c r="G125" s="10"/>
      <c r="H125" s="10"/>
      <c r="I125" s="10"/>
    </row>
    <row r="126" spans="2:9" x14ac:dyDescent="0.3">
      <c r="B126" s="36">
        <v>7.1909330000000002</v>
      </c>
      <c r="C126" s="36"/>
      <c r="D126" s="36"/>
      <c r="E126" s="36"/>
      <c r="F126" s="36">
        <v>46.437860000000001</v>
      </c>
      <c r="G126" s="10"/>
      <c r="H126" s="10"/>
      <c r="I126" s="10"/>
    </row>
    <row r="127" spans="2:9" x14ac:dyDescent="0.3">
      <c r="B127" s="36">
        <v>7.5108680000000003</v>
      </c>
      <c r="C127" s="36"/>
      <c r="D127" s="36"/>
      <c r="E127" s="36"/>
      <c r="F127" s="36">
        <v>35.418570000000003</v>
      </c>
      <c r="G127" s="10"/>
      <c r="H127" s="10"/>
      <c r="I127" s="10"/>
    </row>
    <row r="128" spans="2:9" x14ac:dyDescent="0.3">
      <c r="B128" s="36">
        <v>7.0702819999999997</v>
      </c>
      <c r="C128" s="36"/>
      <c r="D128" s="36"/>
      <c r="E128" s="36"/>
      <c r="F128" s="36">
        <v>121.2058</v>
      </c>
      <c r="G128" s="10"/>
      <c r="H128" s="10"/>
      <c r="I128" s="10"/>
    </row>
    <row r="129" spans="2:9" x14ac:dyDescent="0.3">
      <c r="B129" s="36">
        <v>7.2339919999999998</v>
      </c>
      <c r="C129" s="36"/>
      <c r="D129" s="36"/>
      <c r="E129" s="36"/>
      <c r="F129" s="36">
        <v>45.45111</v>
      </c>
      <c r="G129" s="10"/>
      <c r="H129" s="10"/>
      <c r="I129" s="10"/>
    </row>
    <row r="130" spans="2:9" x14ac:dyDescent="0.3">
      <c r="B130" s="36">
        <v>7.1874060000000002</v>
      </c>
      <c r="C130" s="36"/>
      <c r="D130" s="36"/>
      <c r="E130" s="36"/>
      <c r="F130" s="36">
        <v>21.279</v>
      </c>
      <c r="G130" s="10"/>
      <c r="H130" s="10"/>
      <c r="I130" s="10"/>
    </row>
    <row r="131" spans="2:9" x14ac:dyDescent="0.3">
      <c r="B131" s="36">
        <v>7.0742529999999997</v>
      </c>
      <c r="C131" s="36"/>
      <c r="D131" s="36"/>
      <c r="E131" s="36"/>
      <c r="F131" s="36">
        <v>32.890929999999997</v>
      </c>
      <c r="G131" s="10"/>
      <c r="H131" s="10"/>
      <c r="I131" s="10"/>
    </row>
    <row r="132" spans="2:9" x14ac:dyDescent="0.3">
      <c r="B132" s="36">
        <v>7.2601950000000004</v>
      </c>
      <c r="C132" s="36"/>
      <c r="D132" s="36"/>
      <c r="E132" s="36"/>
      <c r="F132" s="36">
        <v>33.573700000000002</v>
      </c>
      <c r="G132" s="10"/>
      <c r="H132" s="10"/>
      <c r="I132" s="10"/>
    </row>
    <row r="133" spans="2:9" x14ac:dyDescent="0.3">
      <c r="B133" s="36">
        <v>7.2909499999999996</v>
      </c>
      <c r="C133" s="36"/>
      <c r="D133" s="36"/>
      <c r="E133" s="36"/>
      <c r="F133" s="36">
        <v>47.770389999999999</v>
      </c>
      <c r="G133" s="10"/>
      <c r="H133" s="10"/>
      <c r="I133" s="10"/>
    </row>
    <row r="134" spans="2:9" x14ac:dyDescent="0.3">
      <c r="B134" s="36">
        <v>7.3235150000000004</v>
      </c>
      <c r="C134" s="36"/>
      <c r="D134" s="36"/>
      <c r="E134" s="36"/>
      <c r="F134" s="36">
        <v>38.442720000000001</v>
      </c>
      <c r="G134" s="10"/>
      <c r="H134" s="10"/>
      <c r="I134" s="10"/>
    </row>
    <row r="135" spans="2:9" x14ac:dyDescent="0.3">
      <c r="B135" s="36">
        <v>7.092543</v>
      </c>
      <c r="C135" s="36"/>
      <c r="D135" s="36"/>
      <c r="E135" s="36"/>
      <c r="F135" s="36">
        <v>26.78558</v>
      </c>
      <c r="G135" s="10"/>
      <c r="H135" s="10"/>
      <c r="I135" s="10"/>
    </row>
    <row r="136" spans="2:9" x14ac:dyDescent="0.3">
      <c r="B136" s="36">
        <v>6.7512210000000001</v>
      </c>
      <c r="C136" s="36"/>
      <c r="D136" s="36"/>
      <c r="E136" s="36"/>
      <c r="F136" s="36">
        <v>73.052890000000005</v>
      </c>
      <c r="G136" s="10"/>
      <c r="H136" s="10"/>
      <c r="I136" s="10"/>
    </row>
    <row r="137" spans="2:9" x14ac:dyDescent="0.3">
      <c r="B137" s="36">
        <v>7.2017110000000004</v>
      </c>
      <c r="C137" s="36"/>
      <c r="D137" s="36"/>
      <c r="E137" s="36">
        <v>59.989199999999997</v>
      </c>
      <c r="F137" s="36"/>
      <c r="G137" s="10"/>
      <c r="H137" s="10"/>
      <c r="I137" s="10"/>
    </row>
    <row r="138" spans="2:9" x14ac:dyDescent="0.3">
      <c r="B138" s="36">
        <v>8.3955830000000002</v>
      </c>
      <c r="C138" s="36"/>
      <c r="D138" s="36"/>
      <c r="E138" s="36">
        <v>2.2178650000000002</v>
      </c>
      <c r="F138" s="36"/>
      <c r="G138" s="10"/>
      <c r="H138" s="10"/>
      <c r="I138" s="10"/>
    </row>
    <row r="139" spans="2:9" x14ac:dyDescent="0.3">
      <c r="B139" s="36">
        <v>8.0462360000000004</v>
      </c>
      <c r="C139" s="36"/>
      <c r="D139" s="36"/>
      <c r="E139" s="36">
        <v>11.59868</v>
      </c>
      <c r="F139" s="36"/>
      <c r="G139" s="10"/>
      <c r="H139" s="10"/>
      <c r="I139" s="10"/>
    </row>
    <row r="140" spans="2:9" x14ac:dyDescent="0.3">
      <c r="B140" s="36">
        <v>8.2524650000000008</v>
      </c>
      <c r="C140" s="36"/>
      <c r="D140" s="36"/>
      <c r="E140" s="36">
        <v>3.2259980000000001</v>
      </c>
      <c r="F140" s="36"/>
      <c r="G140" s="10"/>
      <c r="H140" s="10"/>
      <c r="I140" s="10"/>
    </row>
    <row r="141" spans="2:9" x14ac:dyDescent="0.3">
      <c r="B141" s="36">
        <v>8.2215629999999997</v>
      </c>
      <c r="C141" s="36"/>
      <c r="D141" s="36"/>
      <c r="E141" s="36">
        <v>3.3421069999999999</v>
      </c>
      <c r="F141" s="36"/>
      <c r="G141" s="10"/>
      <c r="H141" s="10"/>
      <c r="I141" s="10"/>
    </row>
    <row r="142" spans="2:9" x14ac:dyDescent="0.3">
      <c r="B142" s="36">
        <v>7.9443789999999996</v>
      </c>
      <c r="C142" s="36"/>
      <c r="D142" s="36"/>
      <c r="E142" s="36">
        <v>6.42354</v>
      </c>
      <c r="F142" s="36"/>
      <c r="G142" s="10"/>
      <c r="H142" s="10"/>
      <c r="I142" s="10"/>
    </row>
    <row r="143" spans="2:9" x14ac:dyDescent="0.3">
      <c r="B143" s="36">
        <v>7.6704670000000004</v>
      </c>
      <c r="C143" s="36"/>
      <c r="D143" s="36"/>
      <c r="E143" s="36">
        <v>18.51632</v>
      </c>
      <c r="F143" s="36"/>
      <c r="G143" s="10"/>
      <c r="H143" s="10"/>
      <c r="I143" s="10"/>
    </row>
    <row r="144" spans="2:9" x14ac:dyDescent="0.3">
      <c r="B144" s="36">
        <v>7.8638659999999998</v>
      </c>
      <c r="C144" s="36"/>
      <c r="D144" s="36"/>
      <c r="E144" s="36">
        <v>10.58723</v>
      </c>
      <c r="F144" s="36"/>
      <c r="G144" s="10"/>
      <c r="H144" s="10"/>
      <c r="I144" s="10"/>
    </row>
    <row r="145" spans="2:9" x14ac:dyDescent="0.3">
      <c r="B145" s="36">
        <v>7.6802224670000001</v>
      </c>
      <c r="C145" s="36"/>
      <c r="D145" s="36"/>
      <c r="E145" s="36">
        <v>10.33989073</v>
      </c>
      <c r="F145" s="36"/>
      <c r="G145" s="10"/>
      <c r="H145" s="10"/>
      <c r="I145" s="10"/>
    </row>
    <row r="146" spans="2:9" x14ac:dyDescent="0.3">
      <c r="B146" s="36">
        <v>7.5341139999999998</v>
      </c>
      <c r="C146" s="36"/>
      <c r="D146" s="36"/>
      <c r="E146" s="36">
        <v>31.346810000000001</v>
      </c>
      <c r="F146" s="36"/>
      <c r="G146" s="10"/>
      <c r="H146" s="10"/>
      <c r="I146" s="10"/>
    </row>
    <row r="147" spans="2:9" x14ac:dyDescent="0.3">
      <c r="B147" s="36">
        <v>7.3133330000000001</v>
      </c>
      <c r="C147" s="36"/>
      <c r="D147" s="36"/>
      <c r="E147" s="36">
        <v>31.611609999999999</v>
      </c>
      <c r="F147" s="36"/>
      <c r="G147" s="10"/>
      <c r="H147" s="10"/>
      <c r="I147" s="10"/>
    </row>
    <row r="148" spans="2:9" x14ac:dyDescent="0.3">
      <c r="B148" s="36">
        <v>7.8418049999999999</v>
      </c>
      <c r="C148" s="36"/>
      <c r="D148" s="36"/>
      <c r="E148" s="36">
        <v>3.223452</v>
      </c>
      <c r="F148" s="36"/>
      <c r="G148" s="10"/>
      <c r="H148" s="10"/>
      <c r="I148" s="10"/>
    </row>
    <row r="149" spans="2:9" x14ac:dyDescent="0.3">
      <c r="B149" s="36">
        <v>7.1421260000000002</v>
      </c>
      <c r="C149" s="36"/>
      <c r="D149" s="36"/>
      <c r="E149" s="36">
        <v>27.77074</v>
      </c>
      <c r="F149" s="36"/>
      <c r="G149" s="10"/>
      <c r="H149" s="10"/>
      <c r="I149" s="10"/>
    </row>
    <row r="150" spans="2:9" x14ac:dyDescent="0.3">
      <c r="B150" s="36">
        <v>7.5424899999999999</v>
      </c>
      <c r="C150" s="36"/>
      <c r="D150" s="36"/>
      <c r="E150" s="36">
        <v>14.51887</v>
      </c>
      <c r="F150" s="36"/>
      <c r="G150" s="10"/>
      <c r="H150" s="10"/>
      <c r="I150" s="10"/>
    </row>
    <row r="151" spans="2:9" x14ac:dyDescent="0.3">
      <c r="B151" s="36">
        <v>7.1683770000000004</v>
      </c>
      <c r="C151" s="36"/>
      <c r="D151" s="36"/>
      <c r="E151" s="36">
        <v>33.624189999999999</v>
      </c>
      <c r="F151" s="36"/>
      <c r="G151" s="10"/>
      <c r="H151" s="10"/>
      <c r="I151" s="10"/>
    </row>
    <row r="152" spans="2:9" x14ac:dyDescent="0.3">
      <c r="B152" s="36">
        <v>7.225117</v>
      </c>
      <c r="C152" s="36"/>
      <c r="D152" s="36"/>
      <c r="E152" s="36">
        <v>20.831949999999999</v>
      </c>
      <c r="F152" s="36"/>
      <c r="G152" s="10"/>
      <c r="H152" s="10"/>
      <c r="I152" s="10"/>
    </row>
    <row r="153" spans="2:9" x14ac:dyDescent="0.3">
      <c r="B153" s="36">
        <v>8.252421</v>
      </c>
      <c r="C153" s="36"/>
      <c r="D153" s="36"/>
      <c r="E153" s="36"/>
      <c r="F153" s="36">
        <v>4.2017800000000003</v>
      </c>
      <c r="G153" s="10"/>
      <c r="H153" s="10"/>
      <c r="I153" s="10"/>
    </row>
    <row r="154" spans="2:9" x14ac:dyDescent="0.3">
      <c r="B154" s="36">
        <v>8.1867239999999999</v>
      </c>
      <c r="C154" s="36"/>
      <c r="D154" s="36"/>
      <c r="E154" s="36"/>
      <c r="F154" s="36">
        <v>7.539142</v>
      </c>
      <c r="G154" s="10"/>
      <c r="H154" s="10"/>
      <c r="I154" s="10"/>
    </row>
    <row r="155" spans="2:9" x14ac:dyDescent="0.3">
      <c r="B155" s="36">
        <v>8.3169020000000007</v>
      </c>
      <c r="C155" s="36"/>
      <c r="D155" s="36"/>
      <c r="E155" s="36"/>
      <c r="F155" s="36">
        <v>4.8852570000000002</v>
      </c>
      <c r="G155" s="10"/>
      <c r="H155" s="10"/>
      <c r="I155" s="10"/>
    </row>
    <row r="156" spans="2:9" x14ac:dyDescent="0.3">
      <c r="B156" s="36">
        <v>8.1516999999999999</v>
      </c>
      <c r="C156" s="36"/>
      <c r="D156" s="36"/>
      <c r="E156" s="36"/>
      <c r="F156" s="36">
        <v>6.78972</v>
      </c>
      <c r="G156" s="10"/>
      <c r="H156" s="10"/>
      <c r="I156" s="10"/>
    </row>
    <row r="157" spans="2:9" x14ac:dyDescent="0.3">
      <c r="B157" s="36">
        <v>7.8895540000000004</v>
      </c>
      <c r="C157" s="36"/>
      <c r="D157" s="36"/>
      <c r="E157" s="36"/>
      <c r="F157" s="36">
        <v>12.75779</v>
      </c>
      <c r="G157" s="10"/>
      <c r="H157" s="10"/>
      <c r="I157" s="10"/>
    </row>
    <row r="158" spans="2:9" x14ac:dyDescent="0.3">
      <c r="B158" s="36">
        <v>7.548921</v>
      </c>
      <c r="C158" s="36"/>
      <c r="D158" s="36"/>
      <c r="E158" s="36"/>
      <c r="F158" s="36">
        <v>16.097840000000001</v>
      </c>
      <c r="G158" s="10"/>
      <c r="H158" s="10"/>
      <c r="I158" s="10"/>
    </row>
    <row r="159" spans="2:9" x14ac:dyDescent="0.3">
      <c r="B159" s="36">
        <v>8.0048279999999998</v>
      </c>
      <c r="C159" s="36"/>
      <c r="D159" s="36"/>
      <c r="E159" s="36"/>
      <c r="F159" s="36">
        <v>7.7881859999999996</v>
      </c>
      <c r="G159" s="10"/>
      <c r="H159" s="10"/>
      <c r="I159" s="10"/>
    </row>
    <row r="160" spans="2:9" x14ac:dyDescent="0.3">
      <c r="B160" s="36">
        <v>6.940931</v>
      </c>
      <c r="C160" s="36"/>
      <c r="D160" s="36"/>
      <c r="E160" s="36"/>
      <c r="F160" s="36">
        <v>29.915900000000001</v>
      </c>
      <c r="G160" s="10"/>
      <c r="H160" s="10"/>
      <c r="I160" s="10"/>
    </row>
    <row r="161" spans="2:9" x14ac:dyDescent="0.3">
      <c r="B161" s="36">
        <v>7.1363269999999996</v>
      </c>
      <c r="C161" s="36"/>
      <c r="D161" s="36"/>
      <c r="E161" s="36"/>
      <c r="F161" s="36">
        <v>20.985520000000001</v>
      </c>
      <c r="G161" s="10"/>
      <c r="H161" s="10"/>
      <c r="I161" s="10"/>
    </row>
    <row r="162" spans="2:9" x14ac:dyDescent="0.3">
      <c r="B162" s="36">
        <v>8.1952780000000001</v>
      </c>
      <c r="C162" s="36"/>
      <c r="D162" s="36"/>
      <c r="E162" s="36"/>
      <c r="F162" s="36">
        <v>2.8441779999999999</v>
      </c>
      <c r="G162" s="10"/>
      <c r="H162" s="10"/>
      <c r="I162" s="10"/>
    </row>
    <row r="163" spans="2:9" x14ac:dyDescent="0.3">
      <c r="B163" s="36">
        <v>6.5683730000000002</v>
      </c>
      <c r="C163" s="36"/>
      <c r="D163" s="36"/>
      <c r="E163" s="36"/>
      <c r="F163" s="36">
        <v>159.11519999999999</v>
      </c>
      <c r="G163" s="10"/>
      <c r="H163" s="10"/>
      <c r="I163" s="10"/>
    </row>
    <row r="164" spans="2:9" x14ac:dyDescent="0.3">
      <c r="B164" s="36">
        <v>7.4962169999999997</v>
      </c>
      <c r="C164" s="36"/>
      <c r="D164" s="36"/>
      <c r="E164" s="36"/>
      <c r="F164" s="36">
        <v>21.33615</v>
      </c>
      <c r="G164" s="10"/>
      <c r="H164" s="10"/>
      <c r="I164" s="10"/>
    </row>
    <row r="165" spans="2:9" x14ac:dyDescent="0.3">
      <c r="B165" s="36">
        <v>7.4972760000000003</v>
      </c>
      <c r="C165" s="36"/>
      <c r="D165" s="36"/>
      <c r="E165" s="36"/>
      <c r="F165" s="36">
        <v>29.07255</v>
      </c>
      <c r="G165" s="10"/>
      <c r="H165" s="10"/>
      <c r="I165" s="10"/>
    </row>
    <row r="166" spans="2:9" x14ac:dyDescent="0.3">
      <c r="B166" s="36">
        <v>7.0053479999999997</v>
      </c>
      <c r="C166" s="36"/>
      <c r="D166" s="36"/>
      <c r="E166" s="36"/>
      <c r="F166" s="36">
        <v>13.864839999999999</v>
      </c>
      <c r="G166" s="10"/>
      <c r="H166" s="10"/>
      <c r="I166" s="10"/>
    </row>
    <row r="167" spans="2:9" x14ac:dyDescent="0.3">
      <c r="B167" s="36">
        <v>6.9746990000000002</v>
      </c>
      <c r="C167" s="36"/>
      <c r="D167" s="36"/>
      <c r="E167" s="36"/>
      <c r="F167" s="36">
        <v>61.065289999999997</v>
      </c>
      <c r="G167" s="10"/>
      <c r="H167" s="10"/>
      <c r="I167" s="10"/>
    </row>
    <row r="168" spans="2:9" x14ac:dyDescent="0.3">
      <c r="B168" s="36">
        <v>6.7995359999999998</v>
      </c>
      <c r="C168" s="36"/>
      <c r="D168" s="36"/>
      <c r="E168" s="36"/>
      <c r="F168" s="36">
        <v>68.856819999999999</v>
      </c>
      <c r="G168" s="10"/>
      <c r="H168" s="10"/>
      <c r="I168" s="10"/>
    </row>
    <row r="169" spans="2:9" x14ac:dyDescent="0.3">
      <c r="B169" s="36">
        <v>7.318009</v>
      </c>
      <c r="C169" s="36"/>
      <c r="D169" s="36"/>
      <c r="E169" s="36"/>
      <c r="F169" s="36">
        <v>30.141919999999999</v>
      </c>
      <c r="G169" s="10"/>
      <c r="H169" s="10"/>
      <c r="I169" s="10"/>
    </row>
    <row r="170" spans="2:9" x14ac:dyDescent="0.3">
      <c r="B170" s="36">
        <v>6.862889</v>
      </c>
      <c r="C170" s="36"/>
      <c r="D170" s="36"/>
      <c r="E170" s="36"/>
      <c r="F170" s="36">
        <v>70.835539999999995</v>
      </c>
      <c r="G170" s="10"/>
      <c r="H170" s="10"/>
      <c r="I170" s="10"/>
    </row>
    <row r="171" spans="2:9" x14ac:dyDescent="0.3">
      <c r="B171" s="36">
        <v>6.752154</v>
      </c>
      <c r="C171" s="36"/>
      <c r="D171" s="36"/>
      <c r="E171" s="36"/>
      <c r="F171" s="36">
        <v>62.333930000000002</v>
      </c>
      <c r="G171" s="10"/>
      <c r="H171" s="10"/>
      <c r="I171" s="10"/>
    </row>
    <row r="172" spans="2:9" x14ac:dyDescent="0.3">
      <c r="B172" s="36">
        <v>7.3529879999999999</v>
      </c>
      <c r="C172" s="36"/>
      <c r="D172" s="36"/>
      <c r="E172" s="36"/>
      <c r="F172" s="36">
        <v>37.94</v>
      </c>
      <c r="G172" s="10"/>
      <c r="H172" s="10"/>
      <c r="I172" s="10"/>
    </row>
    <row r="173" spans="2:9" x14ac:dyDescent="0.3">
      <c r="B173" s="36">
        <v>6.9384610000000002</v>
      </c>
      <c r="C173" s="36"/>
      <c r="D173" s="36"/>
      <c r="E173" s="36"/>
      <c r="F173" s="36">
        <v>58.277790000000003</v>
      </c>
      <c r="G173" s="10"/>
      <c r="H173" s="10"/>
      <c r="I173" s="10"/>
    </row>
    <row r="174" spans="2:9" x14ac:dyDescent="0.3">
      <c r="B174" s="36">
        <v>6.8149100000000002</v>
      </c>
      <c r="C174" s="36"/>
      <c r="D174" s="36"/>
      <c r="E174" s="36"/>
      <c r="F174" s="36">
        <v>70.485950000000003</v>
      </c>
      <c r="G174" s="10"/>
      <c r="H174" s="10"/>
      <c r="I174" s="10"/>
    </row>
    <row r="175" spans="2:9" x14ac:dyDescent="0.3">
      <c r="B175" s="36">
        <v>6.9219939999999998</v>
      </c>
      <c r="C175" s="36"/>
      <c r="D175" s="36"/>
      <c r="E175" s="36"/>
      <c r="F175" s="36">
        <v>70.838070000000002</v>
      </c>
      <c r="G175" s="10"/>
      <c r="H175" s="10"/>
      <c r="I175" s="10"/>
    </row>
    <row r="176" spans="2:9" x14ac:dyDescent="0.3">
      <c r="B176" s="10"/>
      <c r="C176" s="10"/>
      <c r="D176" s="10"/>
      <c r="E176" s="10"/>
      <c r="F176" s="10"/>
      <c r="G176" s="10"/>
      <c r="H176" s="10"/>
      <c r="I176" s="10"/>
    </row>
    <row r="177" spans="2:9" x14ac:dyDescent="0.3">
      <c r="B177" s="10"/>
      <c r="C177" s="10"/>
      <c r="D177" s="10"/>
      <c r="E177" s="10"/>
      <c r="F177" s="10"/>
      <c r="G177" s="10"/>
      <c r="H177" s="10"/>
      <c r="I177" s="10"/>
    </row>
    <row r="178" spans="2:9" x14ac:dyDescent="0.3">
      <c r="B178" s="10"/>
      <c r="C178" s="10"/>
      <c r="D178" s="10"/>
      <c r="E178" s="10"/>
      <c r="F178" s="10"/>
      <c r="G178" s="10"/>
      <c r="H178" s="10"/>
      <c r="I178" s="10"/>
    </row>
    <row r="179" spans="2:9" x14ac:dyDescent="0.3">
      <c r="B179" s="10"/>
      <c r="C179" s="10"/>
      <c r="D179" s="10"/>
      <c r="E179" s="10"/>
      <c r="F179" s="10"/>
      <c r="G179" s="10"/>
      <c r="H179" s="10"/>
      <c r="I179" s="10"/>
    </row>
    <row r="180" spans="2:9" x14ac:dyDescent="0.3">
      <c r="B180" s="10"/>
      <c r="C180" s="10"/>
      <c r="D180" s="10"/>
      <c r="E180" s="10"/>
      <c r="F180" s="10"/>
      <c r="G180" s="10"/>
      <c r="H180" s="10"/>
      <c r="I180" s="10"/>
    </row>
    <row r="181" spans="2:9" x14ac:dyDescent="0.3">
      <c r="B181" s="10"/>
      <c r="C181" s="10"/>
      <c r="D181" s="10"/>
      <c r="E181" s="10"/>
      <c r="F181" s="10"/>
      <c r="G181" s="10"/>
      <c r="H181" s="10"/>
      <c r="I181" s="10"/>
    </row>
    <row r="182" spans="2:9" x14ac:dyDescent="0.3">
      <c r="B182" s="10"/>
      <c r="C182" s="10"/>
      <c r="D182" s="10"/>
      <c r="E182" s="10"/>
      <c r="F182" s="10"/>
      <c r="G182" s="10"/>
      <c r="H182" s="10"/>
      <c r="I182" s="10"/>
    </row>
    <row r="183" spans="2:9" x14ac:dyDescent="0.3">
      <c r="B183" s="10"/>
      <c r="C183" s="10"/>
      <c r="D183" s="10"/>
      <c r="E183" s="10"/>
      <c r="F183" s="10"/>
      <c r="G183" s="10"/>
      <c r="H183" s="10"/>
      <c r="I183" s="10"/>
    </row>
    <row r="184" spans="2:9" x14ac:dyDescent="0.3">
      <c r="B184" s="10"/>
      <c r="C184" s="10"/>
      <c r="D184" s="10"/>
      <c r="E184" s="10"/>
      <c r="F184" s="10"/>
      <c r="G184" s="10"/>
      <c r="H184" s="10"/>
      <c r="I184" s="10"/>
    </row>
    <row r="185" spans="2:9" x14ac:dyDescent="0.3">
      <c r="B185" s="10"/>
      <c r="C185" s="10"/>
      <c r="D185" s="10"/>
      <c r="E185" s="10"/>
      <c r="F185" s="10"/>
      <c r="G185" s="10"/>
      <c r="H185" s="10"/>
      <c r="I185" s="10"/>
    </row>
    <row r="186" spans="2:9" x14ac:dyDescent="0.3">
      <c r="B186" s="10"/>
      <c r="C186" s="10"/>
      <c r="D186" s="10"/>
      <c r="E186" s="10"/>
      <c r="F186" s="10"/>
      <c r="G186" s="10"/>
      <c r="H186" s="10"/>
      <c r="I186" s="10"/>
    </row>
    <row r="187" spans="2:9" x14ac:dyDescent="0.3">
      <c r="B187" s="10"/>
      <c r="C187" s="10"/>
      <c r="D187" s="10"/>
      <c r="E187" s="10"/>
      <c r="F187" s="10"/>
      <c r="G187" s="10"/>
      <c r="H187" s="10"/>
      <c r="I187" s="10"/>
    </row>
    <row r="188" spans="2:9" x14ac:dyDescent="0.3">
      <c r="B188" s="10"/>
      <c r="C188" s="10"/>
      <c r="D188" s="10"/>
      <c r="E188" s="10"/>
      <c r="F188" s="10"/>
      <c r="G188" s="10"/>
      <c r="H188" s="10"/>
      <c r="I188" s="10"/>
    </row>
    <row r="189" spans="2:9" x14ac:dyDescent="0.3">
      <c r="B189" s="10"/>
      <c r="C189" s="10"/>
      <c r="D189" s="10"/>
      <c r="E189" s="10"/>
      <c r="F189" s="10"/>
      <c r="G189" s="10"/>
      <c r="H189" s="10"/>
      <c r="I189" s="10"/>
    </row>
    <row r="190" spans="2:9" x14ac:dyDescent="0.3">
      <c r="B190" s="10"/>
      <c r="C190" s="10"/>
      <c r="D190" s="10"/>
      <c r="E190" s="10"/>
      <c r="F190" s="10"/>
      <c r="G190" s="10"/>
      <c r="H190" s="10"/>
      <c r="I190" s="10"/>
    </row>
    <row r="191" spans="2:9" x14ac:dyDescent="0.3">
      <c r="B191" s="10"/>
      <c r="C191" s="10"/>
      <c r="D191" s="10"/>
      <c r="E191" s="10"/>
      <c r="F191" s="10"/>
      <c r="G191" s="10"/>
      <c r="H191" s="10"/>
      <c r="I191" s="10"/>
    </row>
    <row r="192" spans="2:9" x14ac:dyDescent="0.3">
      <c r="B192" s="10"/>
      <c r="C192" s="10"/>
      <c r="D192" s="10"/>
      <c r="E192" s="10"/>
      <c r="F192" s="10"/>
      <c r="G192" s="10"/>
      <c r="H192" s="10"/>
      <c r="I192" s="10"/>
    </row>
    <row r="193" spans="2:9" x14ac:dyDescent="0.3">
      <c r="B193" s="10"/>
      <c r="C193" s="10"/>
      <c r="D193" s="10"/>
      <c r="E193" s="10"/>
      <c r="F193" s="10"/>
      <c r="G193" s="10"/>
      <c r="H193" s="10"/>
      <c r="I193" s="10"/>
    </row>
    <row r="194" spans="2:9" x14ac:dyDescent="0.3">
      <c r="B194" s="10"/>
      <c r="C194" s="10"/>
      <c r="D194" s="10"/>
      <c r="E194" s="10"/>
      <c r="F194" s="10"/>
      <c r="G194" s="10"/>
      <c r="H194" s="10"/>
      <c r="I194" s="10"/>
    </row>
    <row r="195" spans="2:9" x14ac:dyDescent="0.3">
      <c r="B195" s="10"/>
      <c r="C195" s="10"/>
      <c r="D195" s="10"/>
      <c r="E195" s="10"/>
      <c r="F195" s="10"/>
      <c r="G195" s="10"/>
      <c r="H195" s="10"/>
      <c r="I195" s="10"/>
    </row>
    <row r="196" spans="2:9" x14ac:dyDescent="0.3">
      <c r="B196" s="10"/>
      <c r="C196" s="10"/>
      <c r="D196" s="10"/>
      <c r="E196" s="10"/>
      <c r="F196" s="10"/>
      <c r="G196" s="10"/>
      <c r="H196" s="10"/>
      <c r="I196" s="10"/>
    </row>
    <row r="197" spans="2:9" x14ac:dyDescent="0.3">
      <c r="B197" s="10"/>
      <c r="C197" s="10"/>
      <c r="D197" s="10"/>
      <c r="E197" s="10"/>
      <c r="F197" s="10"/>
      <c r="G197" s="10"/>
      <c r="H197" s="10"/>
      <c r="I197" s="10"/>
    </row>
    <row r="198" spans="2:9" x14ac:dyDescent="0.3">
      <c r="B198" s="10"/>
      <c r="C198" s="10"/>
      <c r="D198" s="10"/>
      <c r="E198" s="10"/>
      <c r="F198" s="10"/>
      <c r="G198" s="10"/>
      <c r="H198" s="10"/>
      <c r="I198" s="10"/>
    </row>
    <row r="199" spans="2:9" x14ac:dyDescent="0.3">
      <c r="B199" s="10"/>
      <c r="C199" s="10"/>
      <c r="D199" s="10"/>
      <c r="E199" s="10"/>
      <c r="F199" s="10"/>
      <c r="G199" s="10"/>
      <c r="H199" s="10"/>
      <c r="I199" s="10"/>
    </row>
    <row r="200" spans="2:9" x14ac:dyDescent="0.3">
      <c r="B200" s="10"/>
      <c r="C200" s="10"/>
      <c r="D200" s="10"/>
      <c r="E200" s="10"/>
      <c r="F200" s="10"/>
      <c r="G200" s="10"/>
      <c r="H200" s="10"/>
      <c r="I200" s="10"/>
    </row>
    <row r="201" spans="2:9" x14ac:dyDescent="0.3">
      <c r="B201" s="10"/>
      <c r="C201" s="10"/>
      <c r="D201" s="10"/>
      <c r="E201" s="10"/>
      <c r="F201" s="10"/>
      <c r="G201" s="10"/>
      <c r="H201" s="10"/>
      <c r="I201" s="10"/>
    </row>
    <row r="202" spans="2:9" x14ac:dyDescent="0.3">
      <c r="B202" s="10"/>
      <c r="C202" s="10"/>
      <c r="D202" s="10"/>
      <c r="E202" s="10"/>
      <c r="F202" s="10"/>
      <c r="G202" s="10"/>
      <c r="H202" s="10"/>
      <c r="I202" s="10"/>
    </row>
    <row r="203" spans="2:9" x14ac:dyDescent="0.3">
      <c r="B203" s="10"/>
      <c r="C203" s="10"/>
      <c r="D203" s="10"/>
      <c r="E203" s="10"/>
      <c r="F203" s="10"/>
      <c r="G203" s="10"/>
      <c r="H203" s="10"/>
      <c r="I203" s="10"/>
    </row>
    <row r="204" spans="2:9" x14ac:dyDescent="0.3">
      <c r="B204" s="10"/>
      <c r="C204" s="10"/>
      <c r="D204" s="10"/>
      <c r="E204" s="10"/>
      <c r="F204" s="10"/>
      <c r="G204" s="10"/>
      <c r="H204" s="10"/>
      <c r="I204" s="10"/>
    </row>
    <row r="205" spans="2:9" x14ac:dyDescent="0.3">
      <c r="B205" s="10"/>
      <c r="C205" s="10"/>
      <c r="D205" s="10"/>
      <c r="E205" s="10"/>
      <c r="F205" s="10"/>
      <c r="G205" s="10"/>
      <c r="H205" s="10"/>
      <c r="I205" s="10"/>
    </row>
    <row r="206" spans="2:9" x14ac:dyDescent="0.3">
      <c r="B206" s="10"/>
      <c r="C206" s="10"/>
      <c r="D206" s="10"/>
      <c r="E206" s="10"/>
      <c r="F206" s="10"/>
      <c r="G206" s="10"/>
      <c r="H206" s="10"/>
      <c r="I206" s="10"/>
    </row>
    <row r="207" spans="2:9" x14ac:dyDescent="0.3">
      <c r="B207" s="10"/>
      <c r="C207" s="10"/>
      <c r="D207" s="10"/>
      <c r="E207" s="10"/>
      <c r="F207" s="10"/>
      <c r="G207" s="10"/>
      <c r="H207" s="10"/>
      <c r="I207" s="10"/>
    </row>
    <row r="208" spans="2:9" x14ac:dyDescent="0.3">
      <c r="B208" s="10"/>
      <c r="C208" s="10"/>
      <c r="D208" s="10"/>
      <c r="E208" s="10"/>
      <c r="F208" s="10"/>
      <c r="G208" s="10"/>
      <c r="H208" s="10"/>
      <c r="I208" s="10"/>
    </row>
    <row r="209" spans="2:9" x14ac:dyDescent="0.3">
      <c r="B209" s="10"/>
      <c r="C209" s="10"/>
      <c r="D209" s="10"/>
      <c r="E209" s="10"/>
      <c r="F209" s="10"/>
      <c r="G209" s="10"/>
      <c r="H209" s="10"/>
      <c r="I209" s="10"/>
    </row>
    <row r="210" spans="2:9" x14ac:dyDescent="0.3">
      <c r="B210" s="10"/>
      <c r="C210" s="10"/>
      <c r="D210" s="10"/>
      <c r="E210" s="10"/>
      <c r="F210" s="10"/>
      <c r="G210" s="10"/>
      <c r="H210" s="10"/>
      <c r="I210" s="10"/>
    </row>
    <row r="211" spans="2:9" x14ac:dyDescent="0.3">
      <c r="B211" s="10"/>
      <c r="C211" s="10"/>
      <c r="D211" s="10"/>
      <c r="E211" s="10"/>
      <c r="F211" s="10"/>
      <c r="G211" s="10"/>
      <c r="H211" s="10"/>
      <c r="I211" s="10"/>
    </row>
    <row r="212" spans="2:9" x14ac:dyDescent="0.3">
      <c r="B212" s="10"/>
      <c r="C212" s="10"/>
      <c r="D212" s="10"/>
      <c r="E212" s="10"/>
      <c r="F212" s="10"/>
      <c r="G212" s="10"/>
      <c r="H212" s="10"/>
      <c r="I212" s="10"/>
    </row>
    <row r="213" spans="2:9" x14ac:dyDescent="0.3">
      <c r="B213" s="10"/>
      <c r="C213" s="10"/>
      <c r="D213" s="10"/>
      <c r="E213" s="10"/>
      <c r="F213" s="10"/>
      <c r="G213" s="10"/>
      <c r="H213" s="10"/>
      <c r="I213" s="10"/>
    </row>
    <row r="214" spans="2:9" x14ac:dyDescent="0.3">
      <c r="B214" s="10"/>
      <c r="C214" s="10"/>
      <c r="D214" s="10"/>
      <c r="E214" s="10"/>
      <c r="F214" s="10"/>
      <c r="G214" s="10"/>
      <c r="H214" s="10"/>
      <c r="I214" s="10"/>
    </row>
    <row r="215" spans="2:9" x14ac:dyDescent="0.3">
      <c r="B215" s="10"/>
      <c r="C215" s="10"/>
      <c r="D215" s="10"/>
      <c r="E215" s="10"/>
      <c r="F215" s="10"/>
      <c r="G215" s="10"/>
      <c r="H215" s="10"/>
      <c r="I215" s="10"/>
    </row>
    <row r="216" spans="2:9" x14ac:dyDescent="0.3">
      <c r="B216" s="10"/>
      <c r="C216" s="10"/>
      <c r="D216" s="10"/>
      <c r="E216" s="10"/>
      <c r="F216" s="10"/>
      <c r="G216" s="10"/>
      <c r="H216" s="10"/>
      <c r="I216" s="10"/>
    </row>
    <row r="217" spans="2:9" x14ac:dyDescent="0.3">
      <c r="B217" s="10"/>
      <c r="C217" s="10"/>
      <c r="D217" s="10"/>
      <c r="E217" s="10"/>
      <c r="F217" s="10"/>
      <c r="G217" s="10"/>
      <c r="H217" s="10"/>
      <c r="I217" s="10"/>
    </row>
    <row r="218" spans="2:9" x14ac:dyDescent="0.3">
      <c r="B218" s="10"/>
      <c r="C218" s="10"/>
      <c r="D218" s="10"/>
      <c r="E218" s="10"/>
      <c r="F218" s="10"/>
      <c r="G218" s="10"/>
      <c r="H218" s="10"/>
      <c r="I218" s="10"/>
    </row>
    <row r="219" spans="2:9" x14ac:dyDescent="0.3">
      <c r="B219" s="10"/>
      <c r="C219" s="10"/>
      <c r="D219" s="10"/>
      <c r="E219" s="10"/>
      <c r="F219" s="10"/>
      <c r="G219" s="10"/>
      <c r="H219" s="10"/>
      <c r="I219" s="10"/>
    </row>
    <row r="220" spans="2:9" x14ac:dyDescent="0.3">
      <c r="B220" s="10"/>
      <c r="C220" s="10"/>
      <c r="D220" s="10"/>
      <c r="E220" s="10"/>
      <c r="F220" s="10"/>
      <c r="G220" s="10"/>
      <c r="H220" s="10"/>
      <c r="I220" s="10"/>
    </row>
    <row r="221" spans="2:9" x14ac:dyDescent="0.3">
      <c r="B221" s="10"/>
      <c r="C221" s="10"/>
      <c r="D221" s="10"/>
      <c r="E221" s="10"/>
      <c r="F221" s="10"/>
      <c r="G221" s="10"/>
      <c r="H221" s="10"/>
      <c r="I221" s="10"/>
    </row>
    <row r="222" spans="2:9" x14ac:dyDescent="0.3">
      <c r="B222" s="10"/>
      <c r="C222" s="10"/>
      <c r="D222" s="10"/>
      <c r="E222" s="10"/>
      <c r="F222" s="10"/>
      <c r="G222" s="10"/>
      <c r="H222" s="10"/>
      <c r="I222" s="10"/>
    </row>
    <row r="223" spans="2:9" x14ac:dyDescent="0.3">
      <c r="B223" s="10"/>
      <c r="C223" s="10"/>
      <c r="D223" s="10"/>
      <c r="E223" s="10"/>
      <c r="F223" s="10"/>
      <c r="G223" s="10"/>
      <c r="H223" s="10"/>
      <c r="I223" s="10"/>
    </row>
    <row r="224" spans="2:9" x14ac:dyDescent="0.3">
      <c r="B224" s="10"/>
      <c r="C224" s="10"/>
      <c r="D224" s="10"/>
      <c r="E224" s="10"/>
      <c r="F224" s="10"/>
      <c r="G224" s="10"/>
      <c r="H224" s="10"/>
      <c r="I224" s="10"/>
    </row>
    <row r="225" spans="2:9" x14ac:dyDescent="0.3">
      <c r="B225" s="10"/>
      <c r="C225" s="10"/>
      <c r="D225" s="10"/>
      <c r="E225" s="10"/>
      <c r="F225" s="10"/>
      <c r="G225" s="10"/>
      <c r="H225" s="10"/>
      <c r="I225" s="10"/>
    </row>
    <row r="226" spans="2:9" x14ac:dyDescent="0.3">
      <c r="B226" s="10"/>
      <c r="C226" s="10"/>
      <c r="D226" s="10"/>
      <c r="E226" s="10"/>
      <c r="F226" s="10"/>
      <c r="G226" s="10"/>
      <c r="H226" s="10"/>
      <c r="I226" s="10"/>
    </row>
    <row r="227" spans="2:9" x14ac:dyDescent="0.3">
      <c r="B227" s="10"/>
      <c r="C227" s="10"/>
      <c r="D227" s="10"/>
      <c r="E227" s="10"/>
      <c r="F227" s="10"/>
      <c r="G227" s="10"/>
      <c r="H227" s="10"/>
      <c r="I227" s="10"/>
    </row>
    <row r="228" spans="2:9" x14ac:dyDescent="0.3">
      <c r="B228" s="10"/>
      <c r="C228" s="10"/>
      <c r="D228" s="10"/>
      <c r="E228" s="10"/>
      <c r="F228" s="10"/>
      <c r="G228" s="10"/>
      <c r="H228" s="10"/>
      <c r="I228" s="10"/>
    </row>
  </sheetData>
  <pageMargins left="0.7" right="0.7" top="0.78740157499999996" bottom="0.78740157499999996" header="0.3" footer="0.3"/>
  <pageSetup paperSize="9" orientation="portrait" horizontalDpi="1200" verticalDpi="1200"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29"/>
  <sheetViews>
    <sheetView workbookViewId="0">
      <selection activeCell="C29" sqref="C29"/>
    </sheetView>
  </sheetViews>
  <sheetFormatPr baseColWidth="10" defaultRowHeight="14.4" x14ac:dyDescent="0.3"/>
  <cols>
    <col min="1" max="1" width="17" customWidth="1"/>
    <col min="4" max="4" width="4.21875" customWidth="1"/>
    <col min="10" max="10" width="4.21875" customWidth="1"/>
    <col min="16" max="16" width="4.21875" customWidth="1"/>
  </cols>
  <sheetData>
    <row r="1" spans="1:18" ht="15" thickBot="1" x14ac:dyDescent="0.35"/>
    <row r="2" spans="1:18" ht="17.399999999999999" thickBot="1" x14ac:dyDescent="0.4">
      <c r="A2" s="234" t="s">
        <v>184</v>
      </c>
      <c r="B2" s="16" t="s">
        <v>76</v>
      </c>
      <c r="C2" s="17"/>
      <c r="D2" s="17"/>
      <c r="E2" s="21"/>
      <c r="F2" s="22"/>
      <c r="H2" s="262" t="s">
        <v>77</v>
      </c>
      <c r="I2" s="263"/>
      <c r="J2" s="39"/>
      <c r="K2" s="263"/>
      <c r="L2" s="266"/>
      <c r="N2" s="262" t="s">
        <v>78</v>
      </c>
      <c r="O2" s="263"/>
      <c r="P2" s="39"/>
      <c r="Q2" s="263"/>
      <c r="R2" s="266"/>
    </row>
    <row r="3" spans="1:18" x14ac:dyDescent="0.3">
      <c r="B3" s="172" t="s">
        <v>24</v>
      </c>
      <c r="C3" s="264"/>
      <c r="D3" s="14"/>
      <c r="E3" s="172" t="s">
        <v>23</v>
      </c>
      <c r="F3" s="268"/>
      <c r="H3" s="172" t="s">
        <v>24</v>
      </c>
      <c r="I3" s="264"/>
      <c r="J3" s="14"/>
      <c r="K3" s="172" t="s">
        <v>23</v>
      </c>
      <c r="L3" s="268"/>
      <c r="N3" s="172" t="s">
        <v>24</v>
      </c>
      <c r="O3" s="264"/>
      <c r="P3" s="14"/>
      <c r="Q3" s="172" t="s">
        <v>23</v>
      </c>
      <c r="R3" s="268"/>
    </row>
    <row r="4" spans="1:18" ht="15.6" x14ac:dyDescent="0.3">
      <c r="B4" s="269" t="s">
        <v>1</v>
      </c>
      <c r="C4" s="283" t="s">
        <v>158</v>
      </c>
      <c r="D4" s="4"/>
      <c r="E4" s="269" t="s">
        <v>1</v>
      </c>
      <c r="F4" s="283" t="s">
        <v>158</v>
      </c>
      <c r="H4" s="269" t="s">
        <v>1</v>
      </c>
      <c r="I4" s="283" t="s">
        <v>158</v>
      </c>
      <c r="J4" s="4"/>
      <c r="K4" s="269" t="s">
        <v>1</v>
      </c>
      <c r="L4" s="283" t="s">
        <v>158</v>
      </c>
      <c r="N4" s="269" t="s">
        <v>1</v>
      </c>
      <c r="O4" s="283" t="s">
        <v>158</v>
      </c>
      <c r="P4" s="4"/>
      <c r="Q4" s="269" t="s">
        <v>1</v>
      </c>
      <c r="R4" s="283" t="s">
        <v>158</v>
      </c>
    </row>
    <row r="5" spans="1:18" x14ac:dyDescent="0.3">
      <c r="B5" s="265">
        <v>6.35</v>
      </c>
      <c r="C5" s="218">
        <v>6.7</v>
      </c>
      <c r="E5" s="265">
        <v>6.57</v>
      </c>
      <c r="F5" s="218">
        <v>6.32</v>
      </c>
      <c r="H5" s="163">
        <v>0.91292762999999999</v>
      </c>
      <c r="I5" s="156">
        <v>-0.142011</v>
      </c>
      <c r="J5" s="10"/>
      <c r="K5" s="163">
        <v>3.3046826399999998</v>
      </c>
      <c r="L5" s="156">
        <v>16.425989600000001</v>
      </c>
      <c r="N5" s="301">
        <v>3.1292703300000002</v>
      </c>
      <c r="O5" s="302">
        <v>7.9464127199999997</v>
      </c>
      <c r="P5" s="11"/>
      <c r="Q5" s="301">
        <v>3.0454993799999999</v>
      </c>
      <c r="R5" s="302">
        <v>4.2723860199999999</v>
      </c>
    </row>
    <row r="6" spans="1:18" x14ac:dyDescent="0.3">
      <c r="B6" s="265">
        <v>5.7</v>
      </c>
      <c r="C6" s="218">
        <v>6.4</v>
      </c>
      <c r="E6" s="265">
        <v>6.9</v>
      </c>
      <c r="F6" s="218">
        <v>6.22</v>
      </c>
      <c r="H6" s="163">
        <v>5.52601079</v>
      </c>
      <c r="I6" s="156">
        <v>3.8028439500000002</v>
      </c>
      <c r="J6" s="10"/>
      <c r="K6" s="163">
        <v>4.2612997500000001</v>
      </c>
      <c r="L6" s="156">
        <v>15.9701615</v>
      </c>
      <c r="N6" s="301">
        <v>23.515298099999999</v>
      </c>
      <c r="O6" s="302">
        <v>6.64641313</v>
      </c>
      <c r="P6" s="11"/>
      <c r="Q6" s="301">
        <v>13.710225599999999</v>
      </c>
      <c r="R6" s="302">
        <v>4.8155610600000003</v>
      </c>
    </row>
    <row r="7" spans="1:18" x14ac:dyDescent="0.3">
      <c r="B7" s="265">
        <v>6.1</v>
      </c>
      <c r="C7" s="218">
        <v>6.3</v>
      </c>
      <c r="E7" s="265">
        <v>8.4499999999999993</v>
      </c>
      <c r="F7" s="218">
        <v>5.35</v>
      </c>
      <c r="H7" s="163">
        <v>5.8538530599999996</v>
      </c>
      <c r="I7" s="156">
        <v>6.19131462</v>
      </c>
      <c r="J7" s="10"/>
      <c r="K7" s="163">
        <v>-26.073677</v>
      </c>
      <c r="L7" s="156">
        <v>22.615884999999999</v>
      </c>
      <c r="N7" s="301">
        <v>36.226029799999999</v>
      </c>
      <c r="O7" s="302">
        <v>5.9079451299999999</v>
      </c>
      <c r="P7" s="11"/>
      <c r="Q7" s="301">
        <v>5.8829563299999998</v>
      </c>
      <c r="R7" s="302">
        <v>4.1799841000000004</v>
      </c>
    </row>
    <row r="8" spans="1:18" x14ac:dyDescent="0.3">
      <c r="B8" s="265">
        <v>5.95</v>
      </c>
      <c r="C8" s="218">
        <v>6.3</v>
      </c>
      <c r="E8" s="265">
        <v>6.25</v>
      </c>
      <c r="F8" s="218">
        <v>6.15</v>
      </c>
      <c r="H8" s="163">
        <v>6.0075584800000001</v>
      </c>
      <c r="I8" s="156">
        <v>-10.880858999999999</v>
      </c>
      <c r="J8" s="10"/>
      <c r="K8" s="163">
        <v>7.5607672600000004</v>
      </c>
      <c r="L8" s="156">
        <v>7.3134254299999997</v>
      </c>
      <c r="N8" s="301">
        <v>23.021719300000001</v>
      </c>
      <c r="O8" s="302">
        <v>6.5535947200000004</v>
      </c>
      <c r="P8" s="11"/>
      <c r="Q8" s="301">
        <v>5.2994584800000002</v>
      </c>
      <c r="R8" s="302">
        <v>7.8365414099999997</v>
      </c>
    </row>
    <row r="9" spans="1:18" x14ac:dyDescent="0.3">
      <c r="B9" s="265">
        <v>7</v>
      </c>
      <c r="C9" s="218">
        <v>6.07</v>
      </c>
      <c r="E9" s="265">
        <v>5.67</v>
      </c>
      <c r="F9" s="218">
        <v>5.78</v>
      </c>
      <c r="H9" s="163">
        <v>3.59539637</v>
      </c>
      <c r="I9" s="156">
        <v>7.2666520300000004</v>
      </c>
      <c r="J9" s="10"/>
      <c r="K9" s="163">
        <v>13.4547249</v>
      </c>
      <c r="L9" s="156">
        <v>17.657190499999999</v>
      </c>
      <c r="N9" s="301">
        <v>5.8971181799999997</v>
      </c>
      <c r="O9" s="302">
        <v>5.8120289700000001</v>
      </c>
      <c r="P9" s="11"/>
      <c r="Q9" s="301">
        <v>6.8441484800000003</v>
      </c>
      <c r="R9" s="302">
        <v>10.1675472</v>
      </c>
    </row>
    <row r="10" spans="1:18" x14ac:dyDescent="0.3">
      <c r="B10" s="265">
        <v>6.1</v>
      </c>
      <c r="C10" s="218">
        <v>6.11</v>
      </c>
      <c r="E10" s="265">
        <v>6.1</v>
      </c>
      <c r="F10" s="218">
        <v>6.02</v>
      </c>
      <c r="H10" s="163">
        <v>0.66651450000000001</v>
      </c>
      <c r="I10" s="156">
        <v>5.57905183</v>
      </c>
      <c r="J10" s="10"/>
      <c r="K10" s="163">
        <v>-18.03436</v>
      </c>
      <c r="L10" s="156">
        <v>10.0100838</v>
      </c>
      <c r="N10" s="301">
        <v>4.4771437000000001</v>
      </c>
      <c r="O10" s="302">
        <v>6.23480553</v>
      </c>
      <c r="P10" s="11"/>
      <c r="Q10" s="301">
        <v>6.4867100999999998</v>
      </c>
      <c r="R10" s="302">
        <v>5.2448110899999998</v>
      </c>
    </row>
    <row r="11" spans="1:18" x14ac:dyDescent="0.3">
      <c r="B11" s="265">
        <v>6.32</v>
      </c>
      <c r="C11" s="218">
        <v>6.45</v>
      </c>
      <c r="E11" s="265">
        <v>7.8</v>
      </c>
      <c r="F11" s="218">
        <v>7</v>
      </c>
      <c r="H11" s="163">
        <v>1.0468340599999999</v>
      </c>
      <c r="I11" s="156">
        <v>4.6158906599999998</v>
      </c>
      <c r="J11" s="10"/>
      <c r="K11" s="163">
        <v>8.6132690899999993</v>
      </c>
      <c r="L11" s="156">
        <v>4.5675248699999997</v>
      </c>
      <c r="N11" s="301">
        <v>5.9652586100000002</v>
      </c>
      <c r="O11" s="302">
        <v>5.7115888500000001</v>
      </c>
      <c r="P11" s="11"/>
      <c r="Q11" s="301">
        <v>3.2028462700000002</v>
      </c>
      <c r="R11" s="302">
        <v>4.1399359699999998</v>
      </c>
    </row>
    <row r="12" spans="1:18" x14ac:dyDescent="0.3">
      <c r="B12" s="265">
        <v>5.92</v>
      </c>
      <c r="C12" s="218"/>
      <c r="E12" s="265">
        <v>6.56</v>
      </c>
      <c r="F12" s="218"/>
      <c r="H12" s="163">
        <v>7.6444296500000002</v>
      </c>
      <c r="I12" s="156"/>
      <c r="J12" s="10"/>
      <c r="K12" s="163">
        <v>5.57078352</v>
      </c>
      <c r="L12" s="156"/>
      <c r="N12" s="301">
        <v>7.14346119</v>
      </c>
      <c r="O12" s="302"/>
      <c r="P12" s="11"/>
      <c r="Q12" s="301">
        <v>4.4955324000000001</v>
      </c>
      <c r="R12" s="302"/>
    </row>
    <row r="13" spans="1:18" x14ac:dyDescent="0.3">
      <c r="B13" s="265">
        <v>6.4</v>
      </c>
      <c r="C13" s="218"/>
      <c r="E13" s="265">
        <v>6.92</v>
      </c>
      <c r="F13" s="218"/>
      <c r="H13" s="163">
        <v>5.5557224300000003</v>
      </c>
      <c r="I13" s="156"/>
      <c r="J13" s="10"/>
      <c r="K13" s="163">
        <v>2.0440902400000001</v>
      </c>
      <c r="L13" s="156"/>
      <c r="N13" s="301">
        <v>5.7185122499999999</v>
      </c>
      <c r="O13" s="302"/>
      <c r="P13" s="11"/>
      <c r="Q13" s="301">
        <v>3.2753880799999999</v>
      </c>
      <c r="R13" s="302"/>
    </row>
    <row r="14" spans="1:18" x14ac:dyDescent="0.3">
      <c r="B14" s="265">
        <v>6.44</v>
      </c>
      <c r="C14" s="218"/>
      <c r="E14" s="265">
        <v>6.75</v>
      </c>
      <c r="F14" s="218"/>
      <c r="H14" s="163">
        <v>4.9516298900000004</v>
      </c>
      <c r="I14" s="156"/>
      <c r="J14" s="10"/>
      <c r="K14" s="163">
        <v>4.5407979999999997</v>
      </c>
      <c r="L14" s="156"/>
      <c r="N14" s="301">
        <v>5.8246242600000002</v>
      </c>
      <c r="O14" s="302"/>
      <c r="P14" s="11"/>
      <c r="Q14" s="301">
        <v>4.2132148799999998</v>
      </c>
      <c r="R14" s="302"/>
    </row>
    <row r="15" spans="1:18" x14ac:dyDescent="0.3">
      <c r="B15" s="265">
        <v>6.72</v>
      </c>
      <c r="C15" s="218"/>
      <c r="E15" s="265">
        <v>8.02</v>
      </c>
      <c r="F15" s="218"/>
      <c r="H15" s="163">
        <v>4.7697674399999999</v>
      </c>
      <c r="I15" s="156"/>
      <c r="J15" s="10"/>
      <c r="K15" s="163">
        <v>-13.904683</v>
      </c>
      <c r="L15" s="156"/>
      <c r="N15" s="301">
        <v>6.4726273799999996</v>
      </c>
      <c r="O15" s="302"/>
      <c r="P15" s="11"/>
      <c r="Q15" s="301">
        <v>2.61924381</v>
      </c>
      <c r="R15" s="302"/>
    </row>
    <row r="16" spans="1:18" x14ac:dyDescent="0.3">
      <c r="A16" s="182" t="s">
        <v>140</v>
      </c>
      <c r="B16" s="201">
        <v>6.2729999999999997</v>
      </c>
      <c r="C16" s="202">
        <v>6.3330000000000002</v>
      </c>
      <c r="D16" s="203"/>
      <c r="E16" s="201">
        <v>6.9080000000000004</v>
      </c>
      <c r="F16" s="202">
        <v>6.12</v>
      </c>
      <c r="H16" s="201">
        <v>4.2300000000000004</v>
      </c>
      <c r="I16" s="202">
        <v>2.3479999999999999</v>
      </c>
      <c r="J16" s="261"/>
      <c r="K16" s="201">
        <v>-0.78749999999999998</v>
      </c>
      <c r="L16" s="202">
        <v>13.51</v>
      </c>
      <c r="N16" s="279">
        <v>11.58</v>
      </c>
      <c r="O16" s="296">
        <v>6.4020000000000001</v>
      </c>
      <c r="P16" s="366"/>
      <c r="Q16" s="279">
        <v>5.37</v>
      </c>
      <c r="R16" s="296">
        <v>5.8079999999999998</v>
      </c>
    </row>
    <row r="17" spans="1:18" x14ac:dyDescent="0.3">
      <c r="A17" s="183" t="s">
        <v>141</v>
      </c>
      <c r="B17" s="180">
        <v>0.37380000000000002</v>
      </c>
      <c r="C17" s="200">
        <v>0.2137</v>
      </c>
      <c r="D17" s="281"/>
      <c r="E17" s="180">
        <v>0.8538</v>
      </c>
      <c r="F17" s="200">
        <v>0.50719999999999998</v>
      </c>
      <c r="H17" s="297">
        <v>2.3650000000000002</v>
      </c>
      <c r="I17" s="298">
        <v>6.2960000000000003</v>
      </c>
      <c r="J17" s="281"/>
      <c r="K17" s="396">
        <v>12.61</v>
      </c>
      <c r="L17" s="397">
        <v>6.3940000000000001</v>
      </c>
      <c r="N17" s="297">
        <v>10.86</v>
      </c>
      <c r="O17" s="298">
        <v>0.77080000000000004</v>
      </c>
      <c r="P17" s="318"/>
      <c r="Q17" s="297">
        <v>3.121</v>
      </c>
      <c r="R17" s="298">
        <v>2.3170000000000002</v>
      </c>
    </row>
    <row r="18" spans="1:18" x14ac:dyDescent="0.3">
      <c r="A18" s="183" t="s">
        <v>37</v>
      </c>
      <c r="B18" s="180">
        <v>0.11269999999999999</v>
      </c>
      <c r="C18" s="200">
        <v>8.0759999999999998E-2</v>
      </c>
      <c r="D18" s="281"/>
      <c r="E18" s="180">
        <v>0.25740000000000002</v>
      </c>
      <c r="F18" s="200">
        <v>0.19170000000000001</v>
      </c>
      <c r="H18" s="297">
        <v>0.71309999999999996</v>
      </c>
      <c r="I18" s="298">
        <v>2.38</v>
      </c>
      <c r="J18" s="281"/>
      <c r="K18" s="396">
        <v>3.8010000000000002</v>
      </c>
      <c r="L18" s="397">
        <v>2.4169999999999998</v>
      </c>
      <c r="N18" s="297">
        <v>3.2749999999999999</v>
      </c>
      <c r="O18" s="298">
        <v>0.2913</v>
      </c>
      <c r="P18" s="318"/>
      <c r="Q18" s="297">
        <v>0.94099999999999995</v>
      </c>
      <c r="R18" s="298">
        <v>0.87580000000000002</v>
      </c>
    </row>
    <row r="19" spans="1:18" x14ac:dyDescent="0.3">
      <c r="A19" s="184" t="s">
        <v>139</v>
      </c>
      <c r="B19" s="212">
        <v>11</v>
      </c>
      <c r="C19" s="214">
        <v>7</v>
      </c>
      <c r="D19" s="206"/>
      <c r="E19" s="212">
        <v>11</v>
      </c>
      <c r="F19" s="214">
        <v>7</v>
      </c>
      <c r="H19" s="212">
        <v>11</v>
      </c>
      <c r="I19" s="214">
        <v>7</v>
      </c>
      <c r="J19" s="206"/>
      <c r="K19" s="212">
        <v>11</v>
      </c>
      <c r="L19" s="214">
        <v>7</v>
      </c>
      <c r="N19" s="212">
        <v>11</v>
      </c>
      <c r="O19" s="214">
        <v>7</v>
      </c>
      <c r="P19" s="206"/>
      <c r="Q19" s="212">
        <v>11</v>
      </c>
      <c r="R19" s="214">
        <v>7</v>
      </c>
    </row>
    <row r="21" spans="1:18" x14ac:dyDescent="0.3">
      <c r="H21" s="3"/>
      <c r="I21" s="3"/>
      <c r="K21" s="3"/>
      <c r="L21" s="3"/>
      <c r="N21" s="3"/>
      <c r="O21" s="3"/>
      <c r="Q21" s="3"/>
      <c r="R21" s="3"/>
    </row>
    <row r="23" spans="1:18" x14ac:dyDescent="0.3">
      <c r="H23" s="2"/>
      <c r="I23" s="2"/>
      <c r="K23" s="2"/>
      <c r="L23" s="2"/>
      <c r="N23" s="2"/>
      <c r="O23" s="2"/>
      <c r="Q23" s="2"/>
      <c r="R23" s="2"/>
    </row>
    <row r="24" spans="1:18" x14ac:dyDescent="0.3">
      <c r="B24" s="2"/>
      <c r="C24" s="2"/>
      <c r="E24" s="2"/>
      <c r="F24" s="2"/>
      <c r="H24" s="2"/>
      <c r="I24" s="2"/>
      <c r="K24" s="2"/>
      <c r="L24" s="2"/>
      <c r="N24" s="2"/>
      <c r="O24" s="2"/>
      <c r="Q24" s="2"/>
      <c r="R24" s="2"/>
    </row>
    <row r="25" spans="1:18" x14ac:dyDescent="0.3">
      <c r="B25" s="2"/>
      <c r="C25" s="2"/>
      <c r="E25" s="2"/>
      <c r="F25" s="2"/>
      <c r="H25" s="2"/>
      <c r="I25" s="2"/>
      <c r="K25" s="2"/>
      <c r="L25" s="2"/>
      <c r="N25" s="2"/>
      <c r="O25" s="2"/>
      <c r="Q25" s="2"/>
      <c r="R25" s="2"/>
    </row>
    <row r="26" spans="1:18" x14ac:dyDescent="0.3">
      <c r="B26" s="2"/>
      <c r="C26" s="2"/>
      <c r="E26" s="2"/>
      <c r="F26" s="2"/>
      <c r="H26" s="2"/>
      <c r="I26" s="2"/>
      <c r="K26" s="2"/>
      <c r="L26" s="2"/>
      <c r="N26" s="2"/>
      <c r="O26" s="2"/>
      <c r="Q26" s="2"/>
      <c r="R26" s="2"/>
    </row>
    <row r="27" spans="1:18" x14ac:dyDescent="0.3">
      <c r="B27" s="2"/>
      <c r="C27" s="2"/>
      <c r="E27" s="2"/>
      <c r="F27" s="2"/>
      <c r="H27" s="2"/>
      <c r="I27" s="2"/>
      <c r="K27" s="2"/>
      <c r="L27" s="2"/>
      <c r="N27" s="2"/>
      <c r="O27" s="2"/>
      <c r="Q27" s="2"/>
      <c r="R27" s="2"/>
    </row>
    <row r="28" spans="1:18" x14ac:dyDescent="0.3">
      <c r="H28" s="2"/>
      <c r="I28" s="2"/>
      <c r="K28" s="2"/>
      <c r="L28" s="2"/>
      <c r="N28" s="2"/>
      <c r="O28" s="2"/>
      <c r="Q28" s="2"/>
      <c r="R28" s="2"/>
    </row>
    <row r="29" spans="1:18" x14ac:dyDescent="0.3">
      <c r="H29" s="2"/>
      <c r="I29" s="2"/>
      <c r="K29" s="2"/>
      <c r="L29" s="2"/>
      <c r="N29" s="2"/>
      <c r="O29" s="2"/>
      <c r="Q29" s="2"/>
      <c r="R29" s="2"/>
    </row>
  </sheetData>
  <pageMargins left="0.7" right="0.7" top="0.78740157499999996" bottom="0.78740157499999996" header="0.3" footer="0.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31"/>
  <sheetViews>
    <sheetView zoomScaleNormal="100" workbookViewId="0">
      <selection activeCell="C28" sqref="C28"/>
    </sheetView>
  </sheetViews>
  <sheetFormatPr baseColWidth="10" defaultRowHeight="14.4" x14ac:dyDescent="0.3"/>
  <cols>
    <col min="1" max="1" width="17.21875" customWidth="1"/>
  </cols>
  <sheetData>
    <row r="1" spans="1:13" x14ac:dyDescent="0.3">
      <c r="B1" s="42"/>
      <c r="C1" s="42"/>
      <c r="D1" s="42"/>
      <c r="E1" s="42"/>
      <c r="F1" s="42"/>
      <c r="G1" s="42"/>
      <c r="H1" s="42"/>
      <c r="I1" s="42"/>
      <c r="J1" s="42"/>
      <c r="K1" s="42"/>
      <c r="L1" s="42"/>
      <c r="M1" s="42"/>
    </row>
    <row r="2" spans="1:13" ht="15.6" x14ac:dyDescent="0.35">
      <c r="A2" s="234" t="s">
        <v>185</v>
      </c>
      <c r="B2" s="42" t="s">
        <v>84</v>
      </c>
      <c r="C2" s="42"/>
      <c r="D2" s="42"/>
      <c r="E2" s="42"/>
      <c r="F2" s="42"/>
      <c r="G2" s="43"/>
      <c r="H2" s="44"/>
      <c r="I2" s="44"/>
      <c r="J2" s="42"/>
      <c r="K2" s="44"/>
      <c r="L2" s="44"/>
      <c r="M2" s="42"/>
    </row>
    <row r="3" spans="1:13" x14ac:dyDescent="0.3">
      <c r="B3" s="42"/>
      <c r="C3" s="42"/>
      <c r="D3" s="42"/>
      <c r="E3" s="42"/>
      <c r="F3" s="42"/>
      <c r="G3" s="45"/>
      <c r="H3" s="45"/>
      <c r="I3" s="45"/>
      <c r="J3" s="45"/>
      <c r="K3" s="45"/>
      <c r="L3" s="45"/>
      <c r="M3" s="45"/>
    </row>
    <row r="4" spans="1:13" ht="16.8" x14ac:dyDescent="0.35">
      <c r="B4" s="292" t="s">
        <v>12</v>
      </c>
      <c r="C4" s="405"/>
      <c r="D4" s="12"/>
      <c r="E4" s="416" t="s">
        <v>81</v>
      </c>
      <c r="F4" s="417"/>
      <c r="G4" s="41"/>
      <c r="H4" s="410" t="s">
        <v>82</v>
      </c>
      <c r="I4" s="411"/>
      <c r="J4" s="41"/>
      <c r="K4" s="410" t="s">
        <v>83</v>
      </c>
      <c r="L4" s="411"/>
      <c r="M4" s="47"/>
    </row>
    <row r="5" spans="1:13" ht="15" x14ac:dyDescent="0.3">
      <c r="B5" s="403" t="s">
        <v>85</v>
      </c>
      <c r="C5" s="404" t="s">
        <v>181</v>
      </c>
      <c r="D5" s="42"/>
      <c r="E5" s="403" t="s">
        <v>85</v>
      </c>
      <c r="F5" s="404" t="s">
        <v>181</v>
      </c>
      <c r="G5" s="47"/>
      <c r="H5" s="403" t="s">
        <v>85</v>
      </c>
      <c r="I5" s="404" t="s">
        <v>181</v>
      </c>
      <c r="J5" s="47"/>
      <c r="K5" s="403" t="s">
        <v>85</v>
      </c>
      <c r="L5" s="404" t="s">
        <v>181</v>
      </c>
      <c r="M5" s="47"/>
    </row>
    <row r="6" spans="1:13" x14ac:dyDescent="0.3">
      <c r="B6" s="406">
        <v>7.37</v>
      </c>
      <c r="C6" s="407">
        <v>7.4219999999999997</v>
      </c>
      <c r="D6" s="42"/>
      <c r="E6" s="47">
        <v>45.7</v>
      </c>
      <c r="F6" s="47">
        <v>47.8</v>
      </c>
      <c r="G6" s="42"/>
      <c r="H6" s="412">
        <v>26.4</v>
      </c>
      <c r="I6" s="413">
        <v>31.2</v>
      </c>
      <c r="J6" s="42"/>
      <c r="K6" s="412">
        <v>112</v>
      </c>
      <c r="L6" s="413">
        <v>111</v>
      </c>
      <c r="M6" s="42"/>
    </row>
    <row r="7" spans="1:13" x14ac:dyDescent="0.3">
      <c r="B7" s="406">
        <v>7.4569999999999999</v>
      </c>
      <c r="C7" s="407">
        <v>7.3929999999999998</v>
      </c>
      <c r="D7" s="42"/>
      <c r="E7" s="47">
        <v>41.8</v>
      </c>
      <c r="F7" s="47">
        <v>46.9</v>
      </c>
      <c r="G7" s="42"/>
      <c r="H7" s="412">
        <v>29.5</v>
      </c>
      <c r="I7" s="413">
        <v>28.5</v>
      </c>
      <c r="J7" s="42"/>
      <c r="K7" s="412">
        <v>110</v>
      </c>
      <c r="L7" s="413">
        <v>111</v>
      </c>
      <c r="M7" s="42"/>
    </row>
    <row r="8" spans="1:13" x14ac:dyDescent="0.3">
      <c r="B8" s="406">
        <v>7.4029999999999996</v>
      </c>
      <c r="C8" s="407">
        <v>7.4880000000000004</v>
      </c>
      <c r="D8" s="42"/>
      <c r="E8" s="47">
        <v>44.7</v>
      </c>
      <c r="F8" s="47">
        <v>38.5</v>
      </c>
      <c r="G8" s="42"/>
      <c r="H8" s="412">
        <v>27.8</v>
      </c>
      <c r="I8" s="413">
        <v>29.1</v>
      </c>
      <c r="J8" s="42"/>
      <c r="K8" s="412">
        <v>113</v>
      </c>
      <c r="L8" s="413">
        <v>111</v>
      </c>
      <c r="M8" s="42"/>
    </row>
    <row r="9" spans="1:13" x14ac:dyDescent="0.3">
      <c r="B9" s="406">
        <v>7.3970000000000002</v>
      </c>
      <c r="C9" s="407">
        <v>7.4219999999999997</v>
      </c>
      <c r="D9" s="42"/>
      <c r="E9" s="47">
        <v>40.299999999999997</v>
      </c>
      <c r="F9" s="47">
        <v>43.1</v>
      </c>
      <c r="G9" s="42"/>
      <c r="H9" s="412">
        <v>24.8</v>
      </c>
      <c r="I9" s="413">
        <v>28.1</v>
      </c>
      <c r="J9" s="42"/>
      <c r="K9" s="412">
        <v>113</v>
      </c>
      <c r="L9" s="413">
        <v>109</v>
      </c>
      <c r="M9" s="42"/>
    </row>
    <row r="10" spans="1:13" x14ac:dyDescent="0.3">
      <c r="B10" s="406">
        <v>7.3940000000000001</v>
      </c>
      <c r="C10" s="407">
        <v>7.4020000000000001</v>
      </c>
      <c r="D10" s="42"/>
      <c r="E10" s="47">
        <v>40.1</v>
      </c>
      <c r="F10" s="47">
        <v>49.1</v>
      </c>
      <c r="G10" s="42"/>
      <c r="H10" s="412">
        <v>24.5</v>
      </c>
      <c r="I10" s="413">
        <v>30.5</v>
      </c>
      <c r="J10" s="42"/>
      <c r="K10" s="412">
        <v>109</v>
      </c>
      <c r="L10" s="413">
        <v>110</v>
      </c>
      <c r="M10" s="42"/>
    </row>
    <row r="11" spans="1:13" x14ac:dyDescent="0.3">
      <c r="B11" s="406">
        <v>7.3280000000000003</v>
      </c>
      <c r="C11" s="407">
        <v>7.391</v>
      </c>
      <c r="D11" s="42"/>
      <c r="E11" s="47">
        <v>50.8</v>
      </c>
      <c r="F11" s="47">
        <v>47.9</v>
      </c>
      <c r="G11" s="42"/>
      <c r="H11" s="412">
        <v>26.6</v>
      </c>
      <c r="I11" s="413">
        <v>29</v>
      </c>
      <c r="J11" s="42"/>
      <c r="K11" s="412">
        <v>110</v>
      </c>
      <c r="L11" s="413">
        <v>105</v>
      </c>
      <c r="M11" s="42"/>
    </row>
    <row r="12" spans="1:13" x14ac:dyDescent="0.3">
      <c r="B12" s="406">
        <v>7.39</v>
      </c>
      <c r="C12" s="407">
        <v>7.48</v>
      </c>
      <c r="D12" s="42"/>
      <c r="E12" s="47">
        <v>44.6</v>
      </c>
      <c r="F12" s="47">
        <v>46.2</v>
      </c>
      <c r="G12" s="42"/>
      <c r="H12" s="412">
        <v>27</v>
      </c>
      <c r="I12" s="413">
        <v>34.299999999999997</v>
      </c>
      <c r="J12" s="42"/>
      <c r="K12" s="412">
        <v>112</v>
      </c>
      <c r="L12" s="413">
        <v>107</v>
      </c>
      <c r="M12" s="42"/>
    </row>
    <row r="13" spans="1:13" x14ac:dyDescent="0.3">
      <c r="B13" s="406"/>
      <c r="C13" s="407">
        <v>7.3689999999999998</v>
      </c>
      <c r="D13" s="42"/>
      <c r="E13" s="47"/>
      <c r="F13" s="47">
        <v>47.2</v>
      </c>
      <c r="G13" s="42"/>
      <c r="H13" s="412"/>
      <c r="I13" s="413">
        <v>27.2</v>
      </c>
      <c r="J13" s="42"/>
      <c r="K13" s="412"/>
      <c r="L13" s="413">
        <v>110</v>
      </c>
      <c r="M13" s="42"/>
    </row>
    <row r="14" spans="1:13" x14ac:dyDescent="0.3">
      <c r="B14" s="406"/>
      <c r="C14" s="407">
        <v>7.4560000000000004</v>
      </c>
      <c r="D14" s="42"/>
      <c r="E14" s="47"/>
      <c r="F14" s="47">
        <v>50.6</v>
      </c>
      <c r="G14" s="42"/>
      <c r="H14" s="412"/>
      <c r="I14" s="413">
        <v>35.6</v>
      </c>
      <c r="J14" s="42"/>
      <c r="K14" s="412"/>
      <c r="L14" s="413">
        <v>107</v>
      </c>
      <c r="M14" s="42"/>
    </row>
    <row r="15" spans="1:13" x14ac:dyDescent="0.3">
      <c r="B15" s="408"/>
      <c r="C15" s="409">
        <v>7.423</v>
      </c>
      <c r="D15" s="42"/>
      <c r="E15" s="47"/>
      <c r="F15" s="47">
        <v>55.1</v>
      </c>
      <c r="G15" s="42"/>
      <c r="H15" s="414"/>
      <c r="I15" s="415">
        <v>35.9</v>
      </c>
      <c r="J15" s="42"/>
      <c r="K15" s="414"/>
      <c r="L15" s="415">
        <v>107</v>
      </c>
      <c r="M15" s="42"/>
    </row>
    <row r="16" spans="1:13" x14ac:dyDescent="0.3">
      <c r="A16" s="182" t="s">
        <v>140</v>
      </c>
      <c r="B16" s="201">
        <v>7.391</v>
      </c>
      <c r="C16" s="202">
        <v>7.4249999999999998</v>
      </c>
      <c r="E16" s="279">
        <v>44</v>
      </c>
      <c r="F16" s="296">
        <v>47.24</v>
      </c>
      <c r="H16" s="279">
        <v>26.66</v>
      </c>
      <c r="I16" s="296">
        <v>30.94</v>
      </c>
      <c r="K16" s="286">
        <v>111.3</v>
      </c>
      <c r="L16" s="230">
        <v>108.8</v>
      </c>
      <c r="M16" s="42"/>
    </row>
    <row r="17" spans="1:13" x14ac:dyDescent="0.3">
      <c r="A17" s="183" t="s">
        <v>141</v>
      </c>
      <c r="B17" s="180">
        <v>3.8629999999999998E-2</v>
      </c>
      <c r="C17" s="200">
        <v>3.9190000000000003E-2</v>
      </c>
      <c r="E17" s="297">
        <v>3.7349999999999999</v>
      </c>
      <c r="F17" s="298">
        <v>4.3719999999999999</v>
      </c>
      <c r="H17" s="297">
        <v>1.716</v>
      </c>
      <c r="I17" s="298">
        <v>3.2149999999999999</v>
      </c>
      <c r="K17" s="297">
        <v>1.6040000000000001</v>
      </c>
      <c r="L17" s="298">
        <v>2.15</v>
      </c>
      <c r="M17" s="42"/>
    </row>
    <row r="18" spans="1:13" x14ac:dyDescent="0.3">
      <c r="A18" s="183" t="s">
        <v>37</v>
      </c>
      <c r="B18" s="180">
        <v>1.46E-2</v>
      </c>
      <c r="C18" s="200">
        <v>1.239E-2</v>
      </c>
      <c r="E18" s="297">
        <v>1.4119999999999999</v>
      </c>
      <c r="F18" s="298">
        <v>1.3819999999999999</v>
      </c>
      <c r="H18" s="297">
        <v>0.64880000000000004</v>
      </c>
      <c r="I18" s="298">
        <v>1.0169999999999999</v>
      </c>
      <c r="K18" s="297">
        <v>0.60609999999999997</v>
      </c>
      <c r="L18" s="298">
        <v>0.67989999999999995</v>
      </c>
      <c r="M18" s="42"/>
    </row>
    <row r="19" spans="1:13" x14ac:dyDescent="0.3">
      <c r="A19" s="184" t="s">
        <v>139</v>
      </c>
      <c r="B19" s="212">
        <v>7</v>
      </c>
      <c r="C19" s="214">
        <v>10</v>
      </c>
      <c r="E19" s="212">
        <v>7</v>
      </c>
      <c r="F19" s="214">
        <v>10</v>
      </c>
      <c r="H19" s="212">
        <v>7</v>
      </c>
      <c r="I19" s="214">
        <v>10</v>
      </c>
      <c r="K19" s="212">
        <v>7</v>
      </c>
      <c r="L19" s="214">
        <v>10</v>
      </c>
      <c r="M19" s="42"/>
    </row>
    <row r="20" spans="1:13" x14ac:dyDescent="0.3">
      <c r="B20" s="3"/>
      <c r="C20" s="3"/>
      <c r="D20" s="42"/>
      <c r="E20" s="3"/>
      <c r="F20" s="3"/>
      <c r="G20" s="42"/>
      <c r="H20" s="3"/>
      <c r="I20" s="3"/>
      <c r="J20" s="42"/>
      <c r="M20" s="42"/>
    </row>
    <row r="21" spans="1:13" x14ac:dyDescent="0.3">
      <c r="A21" s="8"/>
    </row>
    <row r="22" spans="1:13" x14ac:dyDescent="0.3">
      <c r="A22" s="8"/>
      <c r="B22" s="2"/>
      <c r="C22" s="2"/>
      <c r="E22" s="2"/>
      <c r="F22" s="2"/>
      <c r="H22" s="2"/>
      <c r="I22" s="2"/>
      <c r="K22" s="2"/>
      <c r="L22" s="2"/>
    </row>
    <row r="23" spans="1:13" x14ac:dyDescent="0.3">
      <c r="A23" s="8"/>
      <c r="B23" s="2"/>
      <c r="C23" s="2"/>
      <c r="E23" s="2"/>
      <c r="F23" s="2"/>
      <c r="H23" s="2"/>
      <c r="I23" s="2"/>
      <c r="K23" s="2"/>
      <c r="L23" s="2"/>
    </row>
    <row r="24" spans="1:13" x14ac:dyDescent="0.3">
      <c r="A24" s="8"/>
      <c r="B24" s="2"/>
      <c r="C24" s="2"/>
      <c r="E24" s="2"/>
      <c r="F24" s="2"/>
      <c r="H24" s="2"/>
      <c r="I24" s="2"/>
      <c r="K24" s="2"/>
      <c r="L24" s="2"/>
    </row>
    <row r="25" spans="1:13" x14ac:dyDescent="0.3">
      <c r="A25" s="8"/>
      <c r="B25" s="2"/>
      <c r="C25" s="2"/>
      <c r="E25" s="2"/>
      <c r="F25" s="2"/>
      <c r="H25" s="2"/>
      <c r="I25" s="2"/>
      <c r="K25" s="2"/>
      <c r="L25" s="2"/>
    </row>
    <row r="26" spans="1:13" x14ac:dyDescent="0.3">
      <c r="A26" s="8"/>
      <c r="B26" s="2"/>
      <c r="C26" s="2"/>
      <c r="E26" s="2"/>
      <c r="F26" s="2"/>
      <c r="H26" s="2"/>
      <c r="I26" s="2"/>
      <c r="K26" s="2"/>
      <c r="L26" s="2"/>
    </row>
    <row r="27" spans="1:13" x14ac:dyDescent="0.3">
      <c r="A27" s="8"/>
      <c r="B27" s="2"/>
      <c r="C27" s="2"/>
      <c r="E27" s="2"/>
      <c r="F27" s="2"/>
      <c r="H27" s="2"/>
      <c r="I27" s="2"/>
      <c r="K27" s="2"/>
      <c r="L27" s="2"/>
    </row>
    <row r="28" spans="1:13" x14ac:dyDescent="0.3">
      <c r="A28" s="8"/>
      <c r="B28" s="2"/>
      <c r="C28" s="2"/>
      <c r="E28" s="2"/>
      <c r="F28" s="2"/>
      <c r="H28" s="2"/>
      <c r="I28" s="2"/>
      <c r="K28" s="2"/>
      <c r="L28" s="2"/>
    </row>
    <row r="29" spans="1:13" x14ac:dyDescent="0.3">
      <c r="A29" s="8"/>
    </row>
    <row r="30" spans="1:13" x14ac:dyDescent="0.3">
      <c r="A30" s="8"/>
    </row>
    <row r="31" spans="1:13" x14ac:dyDescent="0.3">
      <c r="A31" s="8"/>
    </row>
  </sheetData>
  <pageMargins left="0.7" right="0.7" top="0.78740157499999996" bottom="0.78740157499999996" header="0.3" footer="0.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C30"/>
  <sheetViews>
    <sheetView workbookViewId="0">
      <selection activeCell="B28" sqref="B28"/>
    </sheetView>
  </sheetViews>
  <sheetFormatPr baseColWidth="10" defaultRowHeight="14.4" x14ac:dyDescent="0.3"/>
  <cols>
    <col min="1" max="1" width="19.109375" customWidth="1"/>
  </cols>
  <sheetData>
    <row r="2" spans="1:3" ht="15.6" x14ac:dyDescent="0.35">
      <c r="A2" s="234" t="s">
        <v>186</v>
      </c>
      <c r="B2" t="s">
        <v>79</v>
      </c>
    </row>
    <row r="4" spans="1:3" x14ac:dyDescent="0.3">
      <c r="B4" s="292" t="s">
        <v>80</v>
      </c>
      <c r="C4" s="268"/>
    </row>
    <row r="5" spans="1:3" ht="15" x14ac:dyDescent="0.3">
      <c r="B5" s="403" t="s">
        <v>85</v>
      </c>
      <c r="C5" s="404" t="s">
        <v>181</v>
      </c>
    </row>
    <row r="6" spans="1:3" x14ac:dyDescent="0.3">
      <c r="B6" s="163">
        <v>0.32800000000000001</v>
      </c>
      <c r="C6" s="156">
        <v>0.11700000000000001</v>
      </c>
    </row>
    <row r="7" spans="1:3" x14ac:dyDescent="0.3">
      <c r="B7" s="163">
        <v>5.7000000000000002E-2</v>
      </c>
      <c r="C7" s="156">
        <v>0.115</v>
      </c>
    </row>
    <row r="8" spans="1:3" x14ac:dyDescent="0.3">
      <c r="B8" s="163">
        <v>0.112</v>
      </c>
      <c r="C8" s="156">
        <v>3.6999999999999998E-2</v>
      </c>
    </row>
    <row r="9" spans="1:3" x14ac:dyDescent="0.3">
      <c r="B9" s="163">
        <v>0.17</v>
      </c>
      <c r="C9" s="156">
        <v>0.21</v>
      </c>
    </row>
    <row r="10" spans="1:3" x14ac:dyDescent="0.3">
      <c r="B10" s="163">
        <v>0.26300000000000001</v>
      </c>
      <c r="C10" s="156">
        <v>0.18</v>
      </c>
    </row>
    <row r="11" spans="1:3" x14ac:dyDescent="0.3">
      <c r="B11" s="163">
        <v>0.24299999999999999</v>
      </c>
      <c r="C11" s="156">
        <v>0.11700000000000001</v>
      </c>
    </row>
    <row r="12" spans="1:3" x14ac:dyDescent="0.3">
      <c r="B12" s="163">
        <v>0.16200000000000001</v>
      </c>
      <c r="C12" s="156">
        <v>8.2000000000000003E-2</v>
      </c>
    </row>
    <row r="13" spans="1:3" x14ac:dyDescent="0.3">
      <c r="B13" s="163"/>
      <c r="C13" s="156">
        <v>7.9000000000000001E-2</v>
      </c>
    </row>
    <row r="14" spans="1:3" x14ac:dyDescent="0.3">
      <c r="B14" s="163"/>
      <c r="C14" s="156">
        <v>0.47899999999999998</v>
      </c>
    </row>
    <row r="15" spans="1:3" x14ac:dyDescent="0.3">
      <c r="B15" s="163"/>
      <c r="C15" s="156">
        <v>0.251</v>
      </c>
    </row>
    <row r="16" spans="1:3" x14ac:dyDescent="0.3">
      <c r="B16" s="164"/>
      <c r="C16" s="309">
        <v>0.11799999999999999</v>
      </c>
    </row>
    <row r="17" spans="1:3" x14ac:dyDescent="0.3">
      <c r="A17" s="182" t="s">
        <v>140</v>
      </c>
      <c r="B17" s="201">
        <v>0.19070000000000001</v>
      </c>
      <c r="C17" s="202">
        <v>0.1623</v>
      </c>
    </row>
    <row r="18" spans="1:3" x14ac:dyDescent="0.3">
      <c r="A18" s="183" t="s">
        <v>141</v>
      </c>
      <c r="B18" s="180">
        <v>9.3219999999999997E-2</v>
      </c>
      <c r="C18" s="200">
        <v>0.1217</v>
      </c>
    </row>
    <row r="19" spans="1:3" x14ac:dyDescent="0.3">
      <c r="A19" s="183" t="s">
        <v>37</v>
      </c>
      <c r="B19" s="180">
        <v>3.5229999999999997E-2</v>
      </c>
      <c r="C19" s="200">
        <v>3.6700000000000003E-2</v>
      </c>
    </row>
    <row r="20" spans="1:3" x14ac:dyDescent="0.3">
      <c r="A20" s="184" t="s">
        <v>139</v>
      </c>
      <c r="B20" s="212">
        <v>7</v>
      </c>
      <c r="C20" s="214">
        <v>11</v>
      </c>
    </row>
    <row r="22" spans="1:3" x14ac:dyDescent="0.3">
      <c r="B22" s="3"/>
      <c r="C22" s="3"/>
    </row>
    <row r="24" spans="1:3" x14ac:dyDescent="0.3">
      <c r="B24" s="2"/>
      <c r="C24" s="2"/>
    </row>
    <row r="25" spans="1:3" x14ac:dyDescent="0.3">
      <c r="B25" s="2"/>
      <c r="C25" s="2"/>
    </row>
    <row r="26" spans="1:3" x14ac:dyDescent="0.3">
      <c r="B26" s="2"/>
      <c r="C26" s="2"/>
    </row>
    <row r="27" spans="1:3" x14ac:dyDescent="0.3">
      <c r="B27" s="2"/>
      <c r="C27" s="2"/>
    </row>
    <row r="28" spans="1:3" x14ac:dyDescent="0.3">
      <c r="B28" s="2"/>
      <c r="C28" s="2"/>
    </row>
    <row r="29" spans="1:3" x14ac:dyDescent="0.3">
      <c r="B29" s="2"/>
      <c r="C29" s="2"/>
    </row>
    <row r="30" spans="1:3" x14ac:dyDescent="0.3">
      <c r="B30" s="2"/>
      <c r="C30" s="2"/>
    </row>
  </sheetData>
  <pageMargins left="0.7" right="0.7" top="0.78740157499999996" bottom="0.78740157499999996" header="0.3" footer="0.3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F86"/>
  <sheetViews>
    <sheetView workbookViewId="0">
      <selection activeCell="G29" sqref="G29"/>
    </sheetView>
  </sheetViews>
  <sheetFormatPr baseColWidth="10" defaultRowHeight="14.4" x14ac:dyDescent="0.3"/>
  <cols>
    <col min="1" max="1" width="22.44140625" customWidth="1"/>
    <col min="4" max="4" width="6.21875" customWidth="1"/>
    <col min="13" max="13" width="14.6640625" customWidth="1"/>
  </cols>
  <sheetData>
    <row r="1" spans="1:32" ht="15" thickBot="1" x14ac:dyDescent="0.35">
      <c r="A1" s="234" t="s">
        <v>187</v>
      </c>
      <c r="B1" s="141" t="s">
        <v>139</v>
      </c>
      <c r="C1" s="141"/>
      <c r="D1" s="140"/>
      <c r="E1" s="140"/>
      <c r="F1" s="140"/>
      <c r="G1" s="140"/>
      <c r="H1" s="140"/>
      <c r="I1" s="140"/>
      <c r="J1" s="140"/>
      <c r="K1" s="140"/>
      <c r="L1" s="140"/>
      <c r="M1" s="140"/>
      <c r="N1" s="140"/>
      <c r="O1" s="140"/>
      <c r="P1" s="140"/>
      <c r="Q1" s="140"/>
      <c r="R1" s="140"/>
      <c r="S1" s="140"/>
      <c r="T1" s="140"/>
      <c r="U1" s="140"/>
      <c r="V1" s="140"/>
      <c r="W1" s="140"/>
      <c r="X1" s="140"/>
      <c r="Y1" s="140"/>
      <c r="Z1" s="140"/>
      <c r="AA1" s="140"/>
      <c r="AB1" s="140"/>
      <c r="AC1" s="140"/>
      <c r="AD1" s="140"/>
      <c r="AE1" s="140"/>
      <c r="AF1" s="140"/>
    </row>
    <row r="2" spans="1:32" s="57" customFormat="1" ht="15" thickBot="1" x14ac:dyDescent="0.35">
      <c r="M2" s="154" t="s">
        <v>138</v>
      </c>
    </row>
    <row r="3" spans="1:32" ht="15" thickBot="1" x14ac:dyDescent="0.35">
      <c r="B3" s="262" t="s">
        <v>86</v>
      </c>
      <c r="C3" s="263"/>
      <c r="D3" s="39"/>
      <c r="E3" s="263"/>
      <c r="F3" s="266"/>
      <c r="M3" s="153" t="s">
        <v>137</v>
      </c>
      <c r="N3" s="12" t="s">
        <v>124</v>
      </c>
    </row>
    <row r="4" spans="1:32" ht="15.6" x14ac:dyDescent="0.35">
      <c r="B4" s="172" t="s">
        <v>24</v>
      </c>
      <c r="C4" s="264"/>
      <c r="E4" s="172" t="s">
        <v>79</v>
      </c>
      <c r="F4" s="268"/>
      <c r="K4" s="23" t="s">
        <v>106</v>
      </c>
      <c r="L4" s="65" t="s">
        <v>104</v>
      </c>
      <c r="M4" s="78"/>
      <c r="N4" s="12" t="s">
        <v>117</v>
      </c>
    </row>
    <row r="5" spans="1:32" ht="15.6" x14ac:dyDescent="0.3">
      <c r="B5" s="269" t="s">
        <v>1</v>
      </c>
      <c r="C5" s="283" t="s">
        <v>158</v>
      </c>
      <c r="D5" s="4"/>
      <c r="E5" s="269" t="s">
        <v>1</v>
      </c>
      <c r="F5" s="283" t="s">
        <v>158</v>
      </c>
      <c r="K5" s="72">
        <v>1</v>
      </c>
      <c r="L5" s="64" t="s">
        <v>107</v>
      </c>
      <c r="M5" s="73"/>
    </row>
    <row r="6" spans="1:32" ht="15" thickBot="1" x14ac:dyDescent="0.35">
      <c r="B6" s="163">
        <v>1.0389999999999999</v>
      </c>
      <c r="C6" s="156">
        <v>1.08</v>
      </c>
      <c r="D6" s="10"/>
      <c r="E6" s="163">
        <v>0.879</v>
      </c>
      <c r="F6" s="156">
        <v>1.151</v>
      </c>
      <c r="K6" s="72">
        <v>2</v>
      </c>
      <c r="L6" s="64" t="s">
        <v>107</v>
      </c>
    </row>
    <row r="7" spans="1:32" x14ac:dyDescent="0.3">
      <c r="B7" s="163">
        <v>1.06</v>
      </c>
      <c r="C7" s="156">
        <v>1.0069999999999999</v>
      </c>
      <c r="D7" s="10"/>
      <c r="E7" s="163">
        <v>0.91200000000000003</v>
      </c>
      <c r="F7" s="156">
        <v>0.625</v>
      </c>
      <c r="K7" s="72">
        <v>3</v>
      </c>
      <c r="L7" s="114" t="s">
        <v>112</v>
      </c>
      <c r="M7" s="115" t="s">
        <v>24</v>
      </c>
    </row>
    <row r="8" spans="1:32" x14ac:dyDescent="0.3">
      <c r="B8" s="163">
        <v>0.70799999999999996</v>
      </c>
      <c r="C8" s="156">
        <v>0.86299999999999999</v>
      </c>
      <c r="D8" s="10"/>
      <c r="E8" s="163">
        <v>1.056</v>
      </c>
      <c r="F8" s="156">
        <v>0.44800000000000001</v>
      </c>
      <c r="K8" s="72">
        <v>4</v>
      </c>
      <c r="L8" s="116" t="s">
        <v>112</v>
      </c>
      <c r="M8" s="112" t="s">
        <v>24</v>
      </c>
    </row>
    <row r="9" spans="1:32" x14ac:dyDescent="0.3">
      <c r="B9" s="163">
        <v>1.5669999999999999</v>
      </c>
      <c r="C9" s="156">
        <v>0.99099999999999999</v>
      </c>
      <c r="D9" s="10"/>
      <c r="E9" s="163">
        <v>0.79500000000000004</v>
      </c>
      <c r="F9" s="156">
        <v>0.623</v>
      </c>
      <c r="K9" s="72">
        <v>5</v>
      </c>
      <c r="L9" s="116" t="s">
        <v>112</v>
      </c>
      <c r="M9" s="112" t="s">
        <v>23</v>
      </c>
    </row>
    <row r="10" spans="1:32" x14ac:dyDescent="0.3">
      <c r="B10" s="163">
        <v>0.65700000000000003</v>
      </c>
      <c r="C10" s="156">
        <v>0.89500000000000002</v>
      </c>
      <c r="D10" s="10"/>
      <c r="E10" s="163">
        <v>0.876</v>
      </c>
      <c r="F10" s="156">
        <v>0.443</v>
      </c>
      <c r="K10" s="72">
        <v>6</v>
      </c>
      <c r="L10" s="116" t="s">
        <v>112</v>
      </c>
      <c r="M10" s="112" t="s">
        <v>23</v>
      </c>
    </row>
    <row r="11" spans="1:32" x14ac:dyDescent="0.3">
      <c r="B11" s="163">
        <v>1.0620000000000001</v>
      </c>
      <c r="C11" s="156">
        <v>0.92400000000000004</v>
      </c>
      <c r="D11" s="10"/>
      <c r="E11" s="163">
        <v>0.97099999999999997</v>
      </c>
      <c r="F11" s="156">
        <v>0.85399999999999998</v>
      </c>
      <c r="K11" s="72">
        <v>7</v>
      </c>
      <c r="L11" s="117" t="s">
        <v>111</v>
      </c>
      <c r="M11" s="112" t="s">
        <v>24</v>
      </c>
    </row>
    <row r="12" spans="1:32" x14ac:dyDescent="0.3">
      <c r="B12" s="163">
        <v>0.90700000000000003</v>
      </c>
      <c r="C12" s="156">
        <v>0.88500000000000001</v>
      </c>
      <c r="D12" s="10"/>
      <c r="E12" s="163"/>
      <c r="F12" s="156">
        <v>0.70899999999999996</v>
      </c>
      <c r="I12" s="64"/>
      <c r="K12" s="72">
        <v>8</v>
      </c>
      <c r="L12" s="117" t="s">
        <v>111</v>
      </c>
      <c r="M12" s="112" t="s">
        <v>24</v>
      </c>
    </row>
    <row r="13" spans="1:32" x14ac:dyDescent="0.3">
      <c r="B13" s="163"/>
      <c r="C13" s="156">
        <v>0.83</v>
      </c>
      <c r="D13" s="10"/>
      <c r="E13" s="163"/>
      <c r="F13" s="156">
        <v>0.84799999999999998</v>
      </c>
      <c r="K13" s="72">
        <v>9</v>
      </c>
      <c r="L13" s="117" t="s">
        <v>111</v>
      </c>
      <c r="M13" s="112" t="s">
        <v>23</v>
      </c>
    </row>
    <row r="14" spans="1:32" ht="15" thickBot="1" x14ac:dyDescent="0.35">
      <c r="B14" s="163"/>
      <c r="C14" s="156"/>
      <c r="D14" s="10"/>
      <c r="E14" s="163"/>
      <c r="F14" s="156">
        <v>1.238</v>
      </c>
      <c r="K14" s="72">
        <v>10</v>
      </c>
      <c r="L14" s="118" t="s">
        <v>111</v>
      </c>
      <c r="M14" s="119" t="s">
        <v>23</v>
      </c>
      <c r="N14" s="12" t="s">
        <v>118</v>
      </c>
    </row>
    <row r="15" spans="1:32" x14ac:dyDescent="0.3">
      <c r="A15" s="182" t="s">
        <v>140</v>
      </c>
      <c r="B15" s="201">
        <v>1</v>
      </c>
      <c r="C15" s="202">
        <v>0.93440000000000001</v>
      </c>
      <c r="D15" s="203"/>
      <c r="E15" s="201">
        <v>0.91479999999999995</v>
      </c>
      <c r="F15" s="202">
        <v>0.77100000000000002</v>
      </c>
      <c r="K15" s="72">
        <v>11</v>
      </c>
      <c r="L15" s="64" t="s">
        <v>107</v>
      </c>
    </row>
    <row r="16" spans="1:32" x14ac:dyDescent="0.3">
      <c r="A16" s="183" t="s">
        <v>141</v>
      </c>
      <c r="B16" s="180">
        <v>0.30059999999999998</v>
      </c>
      <c r="C16" s="200">
        <v>8.4320000000000006E-2</v>
      </c>
      <c r="D16" s="199"/>
      <c r="E16" s="180">
        <v>8.9709999999999998E-2</v>
      </c>
      <c r="F16" s="200">
        <v>0.28160000000000002</v>
      </c>
      <c r="G16" s="2"/>
      <c r="K16" s="72">
        <v>12</v>
      </c>
      <c r="L16" s="76" t="s">
        <v>112</v>
      </c>
      <c r="M16" s="66" t="s">
        <v>24</v>
      </c>
    </row>
    <row r="17" spans="1:15" x14ac:dyDescent="0.3">
      <c r="A17" s="183" t="s">
        <v>37</v>
      </c>
      <c r="B17" s="180">
        <v>0.11360000000000001</v>
      </c>
      <c r="C17" s="200">
        <v>2.981E-2</v>
      </c>
      <c r="D17" s="199"/>
      <c r="E17" s="180">
        <v>3.6630000000000003E-2</v>
      </c>
      <c r="F17" s="200">
        <v>9.3859999999999999E-2</v>
      </c>
      <c r="G17" s="2"/>
      <c r="K17" s="72">
        <v>13</v>
      </c>
      <c r="L17" s="76" t="s">
        <v>112</v>
      </c>
      <c r="M17" s="66" t="s">
        <v>24</v>
      </c>
    </row>
    <row r="18" spans="1:15" x14ac:dyDescent="0.3">
      <c r="A18" s="184" t="s">
        <v>139</v>
      </c>
      <c r="B18" s="212">
        <v>7</v>
      </c>
      <c r="C18" s="214">
        <v>8</v>
      </c>
      <c r="D18" s="206"/>
      <c r="E18" s="212">
        <v>6</v>
      </c>
      <c r="F18" s="214">
        <v>9</v>
      </c>
      <c r="K18" s="72">
        <v>14</v>
      </c>
      <c r="L18" s="76" t="s">
        <v>112</v>
      </c>
      <c r="M18" s="103" t="s">
        <v>119</v>
      </c>
    </row>
    <row r="19" spans="1:15" x14ac:dyDescent="0.3">
      <c r="H19" s="239"/>
      <c r="K19" s="72">
        <v>15</v>
      </c>
      <c r="L19" s="76" t="s">
        <v>112</v>
      </c>
      <c r="M19" s="103" t="s">
        <v>119</v>
      </c>
    </row>
    <row r="20" spans="1:15" x14ac:dyDescent="0.3">
      <c r="A20" s="8"/>
      <c r="B20" s="3"/>
      <c r="C20" s="3"/>
      <c r="E20" s="3"/>
      <c r="F20" s="3"/>
      <c r="K20" s="72">
        <v>16</v>
      </c>
      <c r="L20" s="75" t="s">
        <v>111</v>
      </c>
      <c r="M20" s="66" t="s">
        <v>24</v>
      </c>
    </row>
    <row r="21" spans="1:15" ht="16.2" x14ac:dyDescent="0.3">
      <c r="A21" s="237" t="s">
        <v>163</v>
      </c>
      <c r="B21" s="238"/>
      <c r="C21" s="238"/>
      <c r="D21" s="238"/>
      <c r="E21" s="238"/>
      <c r="F21" s="238"/>
      <c r="G21" s="238"/>
      <c r="K21" s="72">
        <v>17</v>
      </c>
      <c r="L21" s="75" t="s">
        <v>111</v>
      </c>
      <c r="M21" s="66" t="s">
        <v>24</v>
      </c>
    </row>
    <row r="22" spans="1:15" ht="15" thickBot="1" x14ac:dyDescent="0.35">
      <c r="K22" s="72">
        <v>18</v>
      </c>
      <c r="L22" s="75" t="s">
        <v>111</v>
      </c>
      <c r="M22" s="103" t="s">
        <v>119</v>
      </c>
    </row>
    <row r="23" spans="1:15" ht="15" thickBot="1" x14ac:dyDescent="0.35">
      <c r="B23" s="262" t="s">
        <v>26</v>
      </c>
      <c r="C23" s="263"/>
      <c r="D23" s="39"/>
      <c r="E23" s="263"/>
      <c r="F23" s="266"/>
      <c r="K23" s="72">
        <v>19</v>
      </c>
      <c r="L23" s="75" t="s">
        <v>111</v>
      </c>
      <c r="M23" s="103" t="s">
        <v>119</v>
      </c>
    </row>
    <row r="24" spans="1:15" ht="15.6" x14ac:dyDescent="0.35">
      <c r="B24" s="172" t="s">
        <v>24</v>
      </c>
      <c r="C24" s="264"/>
      <c r="E24" s="172" t="s">
        <v>79</v>
      </c>
      <c r="F24" s="268"/>
      <c r="K24" s="72">
        <v>20</v>
      </c>
      <c r="L24" s="64" t="s">
        <v>107</v>
      </c>
    </row>
    <row r="25" spans="1:15" ht="15.6" x14ac:dyDescent="0.3">
      <c r="B25" s="269" t="s">
        <v>1</v>
      </c>
      <c r="C25" s="283" t="s">
        <v>158</v>
      </c>
      <c r="D25" s="4"/>
      <c r="E25" s="269" t="s">
        <v>1</v>
      </c>
      <c r="F25" s="283" t="s">
        <v>158</v>
      </c>
      <c r="J25" s="57"/>
      <c r="K25" s="57"/>
      <c r="L25" s="57"/>
      <c r="M25" s="57"/>
      <c r="N25" s="57"/>
      <c r="O25" s="57"/>
    </row>
    <row r="26" spans="1:15" x14ac:dyDescent="0.3">
      <c r="B26" s="163">
        <v>0.98029999999999995</v>
      </c>
      <c r="C26" s="156">
        <v>1.1970000000000001</v>
      </c>
      <c r="D26" s="10"/>
      <c r="E26" s="163">
        <v>1.1133</v>
      </c>
      <c r="F26" s="156">
        <v>1.0221</v>
      </c>
      <c r="J26" s="57"/>
      <c r="K26" s="90"/>
      <c r="L26" s="91"/>
      <c r="N26" s="91"/>
      <c r="O26" s="57"/>
    </row>
    <row r="27" spans="1:15" x14ac:dyDescent="0.3">
      <c r="B27" s="163">
        <v>0.8579</v>
      </c>
      <c r="C27" s="156">
        <v>0.98129999999999995</v>
      </c>
      <c r="D27" s="10"/>
      <c r="E27" s="163">
        <v>1.111</v>
      </c>
      <c r="F27" s="156">
        <v>0.87009999999999998</v>
      </c>
      <c r="I27" s="231" t="s">
        <v>155</v>
      </c>
      <c r="N27" s="92"/>
      <c r="O27" s="57"/>
    </row>
    <row r="28" spans="1:15" x14ac:dyDescent="0.3">
      <c r="B28" s="163">
        <v>1.0476000000000001</v>
      </c>
      <c r="C28" s="156">
        <v>1.0626</v>
      </c>
      <c r="D28" s="10"/>
      <c r="E28" s="163">
        <v>1.1584000000000001</v>
      </c>
      <c r="F28" s="156">
        <v>0.75270000000000004</v>
      </c>
      <c r="I28" s="232" t="s">
        <v>148</v>
      </c>
      <c r="J28" s="2"/>
      <c r="L28" s="2"/>
      <c r="M28" s="2"/>
      <c r="O28" s="57"/>
    </row>
    <row r="29" spans="1:15" x14ac:dyDescent="0.3">
      <c r="B29" s="163">
        <v>1.0486</v>
      </c>
      <c r="C29" s="156">
        <v>0.76349999999999996</v>
      </c>
      <c r="D29" s="10"/>
      <c r="E29" s="163">
        <v>1.1640999999999999</v>
      </c>
      <c r="F29" s="156">
        <v>0.96609999999999996</v>
      </c>
      <c r="I29" s="232" t="s">
        <v>147</v>
      </c>
      <c r="J29" s="2"/>
      <c r="L29" s="2"/>
      <c r="M29" s="2"/>
      <c r="O29" s="57"/>
    </row>
    <row r="30" spans="1:15" x14ac:dyDescent="0.3">
      <c r="B30" s="163">
        <v>1.0657000000000001</v>
      </c>
      <c r="C30" s="156">
        <v>0.90749999999999997</v>
      </c>
      <c r="D30" s="10"/>
      <c r="E30" s="163">
        <v>1.1133</v>
      </c>
      <c r="F30" s="156">
        <v>0.87360000000000004</v>
      </c>
      <c r="I30" s="232" t="s">
        <v>160</v>
      </c>
      <c r="J30" s="2"/>
      <c r="L30" s="2"/>
      <c r="M30" s="2"/>
      <c r="O30" s="57"/>
    </row>
    <row r="31" spans="1:15" x14ac:dyDescent="0.3">
      <c r="B31" s="163">
        <v>1.0092000000000001</v>
      </c>
      <c r="C31" s="156">
        <v>0.92889999999999995</v>
      </c>
      <c r="D31" s="10"/>
      <c r="E31" s="163">
        <v>1.111</v>
      </c>
      <c r="F31" s="156">
        <v>0.97240000000000004</v>
      </c>
      <c r="I31" s="232"/>
      <c r="J31" s="2"/>
      <c r="L31" s="2"/>
      <c r="M31" s="2"/>
      <c r="O31" s="57"/>
    </row>
    <row r="32" spans="1:15" x14ac:dyDescent="0.3">
      <c r="B32" s="163">
        <v>0.94540000000000002</v>
      </c>
      <c r="C32" s="156">
        <v>1.1306</v>
      </c>
      <c r="D32" s="10"/>
      <c r="E32" s="163">
        <v>1.1619999999999999</v>
      </c>
      <c r="F32" s="156">
        <v>0.93140000000000001</v>
      </c>
      <c r="O32" s="57"/>
    </row>
    <row r="33" spans="1:15" x14ac:dyDescent="0.3">
      <c r="B33" s="163">
        <v>0.99250000000000005</v>
      </c>
      <c r="C33" s="156">
        <v>0.83479999999999999</v>
      </c>
      <c r="D33" s="10"/>
      <c r="E33" s="163">
        <v>1.0589999999999999</v>
      </c>
      <c r="F33" s="156">
        <v>1.036</v>
      </c>
      <c r="H33" s="57"/>
      <c r="I33" s="57"/>
      <c r="J33" s="57"/>
      <c r="K33" s="72"/>
      <c r="L33" s="64"/>
      <c r="N33" s="93"/>
      <c r="O33" s="57"/>
    </row>
    <row r="34" spans="1:15" x14ac:dyDescent="0.3">
      <c r="B34" s="163">
        <v>1.0447</v>
      </c>
      <c r="C34" s="156">
        <v>0.94530000000000003</v>
      </c>
      <c r="D34" s="10"/>
      <c r="E34" s="163"/>
      <c r="F34" s="156">
        <v>1.2786</v>
      </c>
      <c r="H34" s="55"/>
      <c r="I34" s="79"/>
      <c r="J34" s="95"/>
      <c r="K34" s="72"/>
      <c r="L34" s="64"/>
      <c r="N34" s="93"/>
      <c r="O34" s="57"/>
    </row>
    <row r="35" spans="1:15" x14ac:dyDescent="0.3">
      <c r="B35" s="163">
        <v>1.0082</v>
      </c>
      <c r="C35" s="156">
        <v>0.91700000000000004</v>
      </c>
      <c r="D35" s="10"/>
      <c r="E35" s="163"/>
      <c r="F35" s="156">
        <v>0.92849999999999999</v>
      </c>
      <c r="H35" s="82"/>
      <c r="I35" s="79"/>
      <c r="J35" s="79"/>
      <c r="K35" s="72"/>
      <c r="L35" s="76"/>
      <c r="M35" s="66"/>
      <c r="N35" s="93"/>
      <c r="O35" s="57"/>
    </row>
    <row r="36" spans="1:15" x14ac:dyDescent="0.3">
      <c r="B36" s="163">
        <v>1.089</v>
      </c>
      <c r="C36" s="156">
        <v>0.78700000000000003</v>
      </c>
      <c r="D36" s="10"/>
      <c r="E36" s="163"/>
      <c r="F36" s="156">
        <v>0.85199999999999998</v>
      </c>
      <c r="H36" s="55"/>
      <c r="I36" s="79"/>
      <c r="J36" s="79"/>
      <c r="K36" s="72"/>
      <c r="L36" s="75"/>
      <c r="M36" s="66"/>
      <c r="N36" s="93"/>
      <c r="O36" s="57"/>
    </row>
    <row r="37" spans="1:15" x14ac:dyDescent="0.3">
      <c r="B37" s="163">
        <v>1.02</v>
      </c>
      <c r="C37" s="240"/>
      <c r="D37" s="10"/>
      <c r="E37" s="168"/>
      <c r="F37" s="156">
        <v>0.85199999999999998</v>
      </c>
      <c r="H37" s="82"/>
      <c r="I37" s="79"/>
      <c r="J37" s="79"/>
      <c r="K37" s="72"/>
      <c r="L37" s="76"/>
      <c r="M37" s="66"/>
      <c r="N37" s="57"/>
      <c r="O37" s="57"/>
    </row>
    <row r="38" spans="1:15" x14ac:dyDescent="0.3">
      <c r="B38" s="163">
        <v>0.89100000000000001</v>
      </c>
      <c r="C38" s="240"/>
      <c r="D38" s="10"/>
      <c r="E38" s="168"/>
      <c r="F38" s="240"/>
      <c r="H38" s="55"/>
      <c r="I38" s="79"/>
      <c r="J38" s="79"/>
      <c r="K38" s="72"/>
      <c r="L38" s="75"/>
      <c r="M38" s="66"/>
      <c r="N38" s="93"/>
      <c r="O38" s="57"/>
    </row>
    <row r="39" spans="1:15" x14ac:dyDescent="0.3">
      <c r="A39" s="182" t="s">
        <v>140</v>
      </c>
      <c r="B39" s="201">
        <v>1</v>
      </c>
      <c r="C39" s="202">
        <v>0.95050000000000001</v>
      </c>
      <c r="D39" s="203"/>
      <c r="E39" s="201">
        <v>1.1240000000000001</v>
      </c>
      <c r="F39" s="202">
        <v>0.9446</v>
      </c>
      <c r="H39" s="55"/>
      <c r="I39" s="79"/>
      <c r="J39" s="79"/>
      <c r="K39" s="72"/>
      <c r="L39" s="76"/>
      <c r="M39" s="66"/>
      <c r="N39" s="12"/>
      <c r="O39" s="57"/>
    </row>
    <row r="40" spans="1:15" x14ac:dyDescent="0.3">
      <c r="A40" s="183" t="s">
        <v>141</v>
      </c>
      <c r="B40" s="180">
        <v>6.7650000000000002E-2</v>
      </c>
      <c r="C40" s="200">
        <v>0.1361</v>
      </c>
      <c r="D40" s="199"/>
      <c r="E40" s="180">
        <v>3.5909999999999997E-2</v>
      </c>
      <c r="F40" s="200">
        <v>0.13220000000000001</v>
      </c>
      <c r="H40" s="55"/>
      <c r="I40" s="79"/>
      <c r="J40" s="79"/>
      <c r="K40" s="72"/>
      <c r="L40" s="75"/>
      <c r="M40" s="66"/>
      <c r="N40" s="12"/>
      <c r="O40" s="57"/>
    </row>
    <row r="41" spans="1:15" x14ac:dyDescent="0.3">
      <c r="A41" s="183" t="s">
        <v>37</v>
      </c>
      <c r="B41" s="180">
        <v>1.8759999999999999E-2</v>
      </c>
      <c r="C41" s="200">
        <v>4.104E-2</v>
      </c>
      <c r="D41" s="199"/>
      <c r="E41" s="180">
        <v>1.2699999999999999E-2</v>
      </c>
      <c r="F41" s="200">
        <v>3.8150000000000003E-2</v>
      </c>
      <c r="H41" s="82"/>
      <c r="I41" s="79"/>
      <c r="J41" s="79"/>
      <c r="K41" s="72"/>
      <c r="L41" s="76"/>
      <c r="M41" s="66"/>
      <c r="N41" s="93"/>
      <c r="O41" s="57"/>
    </row>
    <row r="42" spans="1:15" x14ac:dyDescent="0.3">
      <c r="A42" s="184" t="s">
        <v>139</v>
      </c>
      <c r="B42" s="212">
        <v>13</v>
      </c>
      <c r="C42" s="214">
        <v>11</v>
      </c>
      <c r="D42" s="206"/>
      <c r="E42" s="212">
        <v>8</v>
      </c>
      <c r="F42" s="214">
        <v>12</v>
      </c>
      <c r="H42" s="82"/>
      <c r="I42" s="79"/>
      <c r="J42" s="79"/>
      <c r="K42" s="72"/>
      <c r="L42" s="75"/>
      <c r="M42" s="66"/>
      <c r="N42" s="93"/>
      <c r="O42" s="57"/>
    </row>
    <row r="43" spans="1:15" x14ac:dyDescent="0.3">
      <c r="H43" s="82"/>
      <c r="I43" s="79"/>
      <c r="J43" s="79"/>
      <c r="K43" s="72"/>
      <c r="L43" s="76"/>
      <c r="M43" s="66"/>
      <c r="N43" s="93"/>
      <c r="O43" s="57"/>
    </row>
    <row r="44" spans="1:15" x14ac:dyDescent="0.3">
      <c r="H44" s="82"/>
      <c r="I44" s="79"/>
      <c r="J44" s="79"/>
      <c r="K44" s="72"/>
      <c r="L44" s="75"/>
      <c r="M44" s="66"/>
      <c r="N44" s="93"/>
      <c r="O44" s="57"/>
    </row>
    <row r="45" spans="1:15" x14ac:dyDescent="0.3">
      <c r="A45" s="8"/>
      <c r="B45" s="2"/>
      <c r="C45" s="2"/>
      <c r="E45" s="2"/>
      <c r="F45" s="2"/>
      <c r="H45" s="55"/>
      <c r="I45" s="79"/>
      <c r="J45" s="79"/>
      <c r="K45" s="72"/>
      <c r="L45" s="76"/>
      <c r="M45" s="66"/>
      <c r="N45" s="93"/>
      <c r="O45" s="57"/>
    </row>
    <row r="46" spans="1:15" x14ac:dyDescent="0.3">
      <c r="A46" s="8"/>
      <c r="B46" s="2"/>
      <c r="C46" s="2"/>
      <c r="E46" s="2"/>
      <c r="F46" s="2"/>
      <c r="H46" s="55"/>
      <c r="I46" s="79"/>
      <c r="J46" s="79"/>
      <c r="K46" s="72"/>
      <c r="L46" s="75"/>
      <c r="M46" s="66"/>
      <c r="N46" s="57"/>
      <c r="O46" s="57"/>
    </row>
    <row r="47" spans="1:15" x14ac:dyDescent="0.3">
      <c r="A47" s="8"/>
      <c r="B47" s="2"/>
      <c r="C47" s="2"/>
      <c r="E47" s="2"/>
      <c r="F47" s="2"/>
      <c r="H47" s="55"/>
      <c r="I47" s="79"/>
      <c r="J47" s="79"/>
      <c r="K47" s="72"/>
      <c r="L47" s="76"/>
      <c r="M47" s="66"/>
      <c r="N47" s="57"/>
      <c r="O47" s="57"/>
    </row>
    <row r="48" spans="1:15" x14ac:dyDescent="0.3">
      <c r="A48" s="8"/>
      <c r="B48" s="2"/>
      <c r="C48" s="2"/>
      <c r="E48" s="2"/>
      <c r="F48" s="2"/>
      <c r="H48" s="55"/>
      <c r="I48" s="79"/>
      <c r="J48" s="79"/>
      <c r="K48" s="72"/>
      <c r="L48" s="75"/>
      <c r="M48" s="66"/>
      <c r="N48" s="57"/>
      <c r="O48" s="57"/>
    </row>
    <row r="49" spans="8:14" x14ac:dyDescent="0.3">
      <c r="H49" s="94"/>
      <c r="I49" s="96"/>
      <c r="J49" s="79"/>
      <c r="K49" s="72"/>
      <c r="L49" s="76"/>
      <c r="M49" s="66"/>
    </row>
    <row r="50" spans="8:14" x14ac:dyDescent="0.3">
      <c r="H50" s="55"/>
      <c r="I50" s="79"/>
      <c r="J50" s="79"/>
      <c r="K50" s="72"/>
      <c r="L50" s="75"/>
      <c r="M50" s="66"/>
    </row>
    <row r="51" spans="8:14" x14ac:dyDescent="0.3">
      <c r="H51" s="94"/>
      <c r="I51" s="96"/>
      <c r="J51" s="79"/>
      <c r="K51" s="72"/>
      <c r="L51" s="76"/>
      <c r="M51" s="66"/>
    </row>
    <row r="52" spans="8:14" x14ac:dyDescent="0.3">
      <c r="H52" s="55"/>
      <c r="I52" s="79"/>
      <c r="J52" s="79"/>
      <c r="K52" s="72"/>
      <c r="L52" s="75"/>
      <c r="M52" s="66"/>
    </row>
    <row r="53" spans="8:14" x14ac:dyDescent="0.3">
      <c r="H53" s="80"/>
      <c r="I53" s="97"/>
      <c r="J53" s="79"/>
      <c r="K53" s="72"/>
      <c r="L53" s="67"/>
      <c r="M53" s="66"/>
    </row>
    <row r="54" spans="8:14" x14ac:dyDescent="0.3">
      <c r="H54" s="55"/>
      <c r="I54" s="79"/>
      <c r="J54" s="79"/>
      <c r="K54" s="72"/>
      <c r="L54" s="75"/>
      <c r="M54" s="66"/>
    </row>
    <row r="55" spans="8:14" x14ac:dyDescent="0.3">
      <c r="K55" s="72"/>
      <c r="L55" s="64"/>
    </row>
    <row r="60" spans="8:14" x14ac:dyDescent="0.3">
      <c r="H60" s="57"/>
      <c r="I60" s="57"/>
      <c r="J60" s="57"/>
    </row>
    <row r="61" spans="8:14" x14ac:dyDescent="0.3">
      <c r="H61" s="57"/>
      <c r="I61" s="57"/>
      <c r="J61" s="57"/>
      <c r="K61" s="23"/>
      <c r="L61" s="65"/>
      <c r="M61" s="78"/>
      <c r="N61" s="12"/>
    </row>
    <row r="62" spans="8:14" x14ac:dyDescent="0.3">
      <c r="H62" s="55"/>
      <c r="I62" s="79"/>
      <c r="J62" s="95"/>
      <c r="K62" s="72"/>
      <c r="L62" s="64"/>
      <c r="M62" s="87"/>
      <c r="N62" s="93"/>
    </row>
    <row r="63" spans="8:14" x14ac:dyDescent="0.3">
      <c r="H63" s="82"/>
      <c r="I63" s="79"/>
      <c r="J63" s="79"/>
      <c r="K63" s="72"/>
      <c r="L63" s="76"/>
      <c r="M63" s="66"/>
      <c r="N63" s="93"/>
    </row>
    <row r="64" spans="8:14" x14ac:dyDescent="0.3">
      <c r="H64" s="82"/>
      <c r="I64" s="79"/>
      <c r="J64" s="79"/>
      <c r="K64" s="72"/>
      <c r="L64" s="75"/>
      <c r="M64" s="66"/>
      <c r="N64" s="93"/>
    </row>
    <row r="65" spans="8:14" x14ac:dyDescent="0.3">
      <c r="H65" s="82"/>
      <c r="I65" s="79"/>
      <c r="J65" s="79"/>
      <c r="K65" s="72"/>
      <c r="L65" s="76"/>
      <c r="M65" s="66"/>
      <c r="N65" s="93"/>
    </row>
    <row r="66" spans="8:14" x14ac:dyDescent="0.3">
      <c r="H66" s="82"/>
      <c r="I66" s="79"/>
      <c r="J66" s="79"/>
      <c r="K66" s="72"/>
      <c r="L66" s="75"/>
      <c r="M66" s="66"/>
      <c r="N66" s="57"/>
    </row>
    <row r="67" spans="8:14" x14ac:dyDescent="0.3">
      <c r="H67" s="55"/>
      <c r="I67" s="79"/>
      <c r="J67" s="79"/>
      <c r="K67" s="72"/>
      <c r="L67" s="76"/>
      <c r="M67" s="66"/>
      <c r="N67" s="93"/>
    </row>
    <row r="68" spans="8:14" x14ac:dyDescent="0.3">
      <c r="H68" s="82"/>
      <c r="I68" s="79"/>
      <c r="J68" s="79"/>
      <c r="K68" s="72"/>
      <c r="L68" s="75"/>
      <c r="M68" s="66"/>
      <c r="N68" s="12"/>
    </row>
    <row r="69" spans="8:14" x14ac:dyDescent="0.3">
      <c r="H69" s="55"/>
      <c r="I69" s="96"/>
      <c r="J69" s="79"/>
      <c r="K69" s="72"/>
      <c r="L69" s="76"/>
      <c r="M69" s="66"/>
      <c r="N69" s="12"/>
    </row>
    <row r="70" spans="8:14" x14ac:dyDescent="0.3">
      <c r="H70" s="55"/>
      <c r="I70" s="96"/>
      <c r="J70" s="79"/>
      <c r="K70" s="72"/>
      <c r="L70" s="75"/>
      <c r="M70" s="66"/>
    </row>
    <row r="71" spans="8:14" x14ac:dyDescent="0.3">
      <c r="H71" s="55"/>
      <c r="I71" s="96"/>
      <c r="J71" s="79"/>
      <c r="K71" s="72"/>
      <c r="L71" s="76"/>
      <c r="M71" s="66"/>
    </row>
    <row r="72" spans="8:14" x14ac:dyDescent="0.3">
      <c r="H72" s="55"/>
      <c r="I72" s="96"/>
      <c r="J72" s="79"/>
      <c r="K72" s="72"/>
      <c r="L72" s="75"/>
      <c r="M72" s="66"/>
    </row>
    <row r="73" spans="8:14" x14ac:dyDescent="0.3">
      <c r="H73" s="98"/>
      <c r="I73" s="96"/>
      <c r="J73" s="79"/>
      <c r="K73" s="72"/>
      <c r="L73" s="76"/>
      <c r="M73" s="66"/>
    </row>
    <row r="74" spans="8:14" x14ac:dyDescent="0.3">
      <c r="H74" s="98"/>
      <c r="I74" s="96"/>
      <c r="J74" s="79"/>
      <c r="K74" s="72"/>
      <c r="L74" s="75"/>
      <c r="M74" s="66"/>
    </row>
    <row r="75" spans="8:14" x14ac:dyDescent="0.3">
      <c r="H75" s="98"/>
      <c r="I75" s="96"/>
      <c r="J75" s="79"/>
      <c r="K75" s="72"/>
      <c r="L75" s="76"/>
      <c r="M75" s="66"/>
    </row>
    <row r="76" spans="8:14" x14ac:dyDescent="0.3">
      <c r="H76" s="98"/>
      <c r="I76" s="96"/>
      <c r="J76" s="79"/>
      <c r="K76" s="72"/>
      <c r="L76" s="75"/>
      <c r="M76" s="66"/>
    </row>
    <row r="77" spans="8:14" x14ac:dyDescent="0.3">
      <c r="H77" s="55"/>
      <c r="I77" s="79"/>
      <c r="J77" s="79"/>
      <c r="K77" s="72"/>
      <c r="L77" s="76"/>
      <c r="M77" s="66"/>
    </row>
    <row r="78" spans="8:14" x14ac:dyDescent="0.3">
      <c r="H78" s="98"/>
      <c r="I78" s="96"/>
      <c r="J78" s="79"/>
      <c r="K78" s="72"/>
      <c r="L78" s="75"/>
      <c r="M78" s="66"/>
    </row>
    <row r="79" spans="8:14" x14ac:dyDescent="0.3">
      <c r="H79" s="94"/>
      <c r="I79" s="96"/>
      <c r="J79" s="79"/>
      <c r="K79" s="72"/>
      <c r="L79" s="76"/>
      <c r="M79" s="66"/>
    </row>
    <row r="80" spans="8:14" x14ac:dyDescent="0.3">
      <c r="H80" s="99"/>
      <c r="I80" s="101"/>
      <c r="J80" s="79"/>
      <c r="K80" s="72"/>
      <c r="L80" s="67"/>
      <c r="M80" s="66"/>
    </row>
    <row r="81" spans="8:13" x14ac:dyDescent="0.3">
      <c r="H81" s="94"/>
      <c r="I81" s="96"/>
      <c r="J81" s="79"/>
      <c r="K81" s="72"/>
      <c r="L81" s="76"/>
      <c r="M81" s="66"/>
    </row>
    <row r="82" spans="8:13" x14ac:dyDescent="0.3">
      <c r="H82" s="100"/>
      <c r="I82" s="102"/>
      <c r="J82" s="79"/>
      <c r="K82" s="72"/>
      <c r="L82" s="75"/>
      <c r="M82" s="66"/>
    </row>
    <row r="83" spans="8:13" x14ac:dyDescent="0.3">
      <c r="H83" s="57"/>
      <c r="I83" s="57"/>
      <c r="J83" s="57"/>
      <c r="K83" s="72"/>
      <c r="L83" s="64"/>
    </row>
    <row r="84" spans="8:13" x14ac:dyDescent="0.3">
      <c r="H84" s="57"/>
      <c r="I84" s="57"/>
      <c r="J84" s="57"/>
      <c r="K84" s="72"/>
    </row>
    <row r="85" spans="8:13" x14ac:dyDescent="0.3">
      <c r="H85" s="57"/>
      <c r="I85" s="57"/>
      <c r="J85" s="57"/>
    </row>
    <row r="86" spans="8:13" x14ac:dyDescent="0.3">
      <c r="H86" s="57"/>
      <c r="I86" s="57"/>
      <c r="J86" s="57"/>
    </row>
  </sheetData>
  <pageMargins left="0.7" right="0.7" top="0.78740157499999996" bottom="0.78740157499999996" header="0.3" footer="0.3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B2"/>
  <sheetViews>
    <sheetView workbookViewId="0">
      <selection activeCell="B16" sqref="B16"/>
    </sheetView>
  </sheetViews>
  <sheetFormatPr baseColWidth="10" defaultRowHeight="14.4" x14ac:dyDescent="0.3"/>
  <sheetData>
    <row r="2" spans="1:2" x14ac:dyDescent="0.3">
      <c r="A2" t="s">
        <v>188</v>
      </c>
      <c r="B2" s="1" t="s">
        <v>0</v>
      </c>
    </row>
  </sheetData>
  <pageMargins left="0.7" right="0.7" top="0.78740157499999996" bottom="0.78740157499999996" header="0.3" footer="0.3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29"/>
  <sheetViews>
    <sheetView workbookViewId="0">
      <selection activeCell="B27" sqref="B27"/>
    </sheetView>
  </sheetViews>
  <sheetFormatPr baseColWidth="10" defaultRowHeight="14.4" x14ac:dyDescent="0.3"/>
  <cols>
    <col min="1" max="1" width="16.5546875" customWidth="1"/>
    <col min="4" max="4" width="5.88671875" customWidth="1"/>
  </cols>
  <sheetData>
    <row r="1" spans="1:15" x14ac:dyDescent="0.3">
      <c r="A1" s="234" t="s">
        <v>189</v>
      </c>
      <c r="B1" s="42" t="s">
        <v>182</v>
      </c>
      <c r="C1" s="42"/>
      <c r="D1" s="42"/>
      <c r="E1" s="42"/>
      <c r="F1" s="400"/>
      <c r="G1" s="25"/>
      <c r="H1" s="41"/>
      <c r="I1" s="41"/>
      <c r="J1" s="41"/>
      <c r="K1" s="41"/>
      <c r="L1" s="41"/>
      <c r="M1" s="41"/>
      <c r="N1" s="42"/>
      <c r="O1" s="42"/>
    </row>
    <row r="2" spans="1:15" ht="15" thickBot="1" x14ac:dyDescent="0.35">
      <c r="B2" s="12"/>
      <c r="C2" s="12"/>
      <c r="D2" s="12"/>
      <c r="E2" s="12"/>
      <c r="F2" s="40"/>
      <c r="G2" s="46"/>
      <c r="H2" s="41"/>
      <c r="I2" s="41"/>
      <c r="J2" s="41"/>
      <c r="K2" s="41"/>
      <c r="L2" s="41"/>
      <c r="M2" s="41"/>
      <c r="N2" s="42"/>
      <c r="O2" s="42"/>
    </row>
    <row r="3" spans="1:15" ht="15" thickBot="1" x14ac:dyDescent="0.35">
      <c r="B3" s="419" t="s">
        <v>55</v>
      </c>
      <c r="C3" s="420"/>
      <c r="D3" s="49"/>
      <c r="E3" s="420"/>
      <c r="F3" s="422"/>
      <c r="G3" s="42"/>
      <c r="H3" s="42"/>
      <c r="I3" s="42"/>
      <c r="J3" s="42"/>
      <c r="K3" s="42"/>
      <c r="L3" s="42"/>
      <c r="M3" s="42"/>
      <c r="N3" s="42"/>
      <c r="O3" s="42"/>
    </row>
    <row r="4" spans="1:15" x14ac:dyDescent="0.3">
      <c r="B4" s="267" t="s">
        <v>24</v>
      </c>
      <c r="C4" s="421"/>
      <c r="D4" s="48"/>
      <c r="E4" s="267" t="s">
        <v>87</v>
      </c>
      <c r="F4" s="423"/>
      <c r="G4" s="42"/>
      <c r="H4" s="42"/>
      <c r="I4" s="42"/>
      <c r="J4" s="42"/>
      <c r="K4" s="42"/>
      <c r="L4" s="42"/>
      <c r="M4" s="42"/>
      <c r="N4" s="42"/>
      <c r="O4" s="42"/>
    </row>
    <row r="5" spans="1:15" ht="15" x14ac:dyDescent="0.3">
      <c r="B5" s="403" t="s">
        <v>85</v>
      </c>
      <c r="C5" s="404" t="s">
        <v>181</v>
      </c>
      <c r="D5" s="45"/>
      <c r="E5" s="403" t="s">
        <v>85</v>
      </c>
      <c r="F5" s="404" t="s">
        <v>181</v>
      </c>
      <c r="G5" s="42"/>
      <c r="H5" s="42"/>
      <c r="I5" s="42"/>
      <c r="J5" s="42"/>
      <c r="K5" s="42"/>
      <c r="L5" s="42"/>
      <c r="M5" s="42"/>
      <c r="N5" s="42"/>
      <c r="O5" s="42"/>
    </row>
    <row r="6" spans="1:15" x14ac:dyDescent="0.3">
      <c r="B6" s="265">
        <v>0.3</v>
      </c>
      <c r="C6" s="218">
        <v>-1.2</v>
      </c>
      <c r="D6" s="2"/>
      <c r="E6" s="265">
        <v>-5.4</v>
      </c>
      <c r="F6" s="218">
        <v>-18</v>
      </c>
    </row>
    <row r="7" spans="1:15" x14ac:dyDescent="0.3">
      <c r="B7" s="265">
        <v>-0.6</v>
      </c>
      <c r="C7" s="218">
        <v>-0.8</v>
      </c>
      <c r="D7" s="2"/>
      <c r="E7" s="265">
        <v>-14.6</v>
      </c>
      <c r="F7" s="218">
        <v>-8.6999999999999993</v>
      </c>
    </row>
    <row r="8" spans="1:15" x14ac:dyDescent="0.3">
      <c r="B8" s="265">
        <v>-0.5</v>
      </c>
      <c r="C8" s="218">
        <v>-4.5</v>
      </c>
      <c r="D8" s="2"/>
      <c r="E8" s="265">
        <v>-3.8</v>
      </c>
      <c r="F8" s="218">
        <v>-14.7</v>
      </c>
    </row>
    <row r="9" spans="1:15" x14ac:dyDescent="0.3">
      <c r="B9" s="265">
        <v>-1.1000000000000001</v>
      </c>
      <c r="C9" s="218">
        <v>1.9</v>
      </c>
      <c r="D9" s="2"/>
      <c r="E9" s="265">
        <v>-1.2</v>
      </c>
      <c r="F9" s="218">
        <v>-10.7</v>
      </c>
    </row>
    <row r="10" spans="1:15" x14ac:dyDescent="0.3">
      <c r="B10" s="265">
        <v>-4.4000000000000004</v>
      </c>
      <c r="C10" s="218">
        <v>-4.5</v>
      </c>
      <c r="D10" s="2"/>
      <c r="E10" s="265">
        <v>-5.6</v>
      </c>
      <c r="F10" s="218">
        <v>-14.1</v>
      </c>
    </row>
    <row r="11" spans="1:15" x14ac:dyDescent="0.3">
      <c r="B11" s="265"/>
      <c r="C11" s="218"/>
      <c r="D11" s="2"/>
      <c r="E11" s="265">
        <v>-9.1</v>
      </c>
      <c r="F11" s="218">
        <v>-15</v>
      </c>
    </row>
    <row r="12" spans="1:15" x14ac:dyDescent="0.3">
      <c r="B12" s="265"/>
      <c r="C12" s="218"/>
      <c r="D12" s="2"/>
      <c r="E12" s="265">
        <v>-12.7</v>
      </c>
      <c r="F12" s="218">
        <v>-12</v>
      </c>
    </row>
    <row r="13" spans="1:15" x14ac:dyDescent="0.3">
      <c r="B13" s="265"/>
      <c r="C13" s="218"/>
      <c r="D13" s="2"/>
      <c r="E13" s="265">
        <v>-9.3000000000000007</v>
      </c>
      <c r="F13" s="218">
        <v>-8.5</v>
      </c>
    </row>
    <row r="14" spans="1:15" x14ac:dyDescent="0.3">
      <c r="B14" s="265"/>
      <c r="C14" s="218"/>
      <c r="D14" s="2"/>
      <c r="E14" s="265">
        <v>-11.4</v>
      </c>
      <c r="F14" s="218">
        <v>-12.7</v>
      </c>
    </row>
    <row r="15" spans="1:15" x14ac:dyDescent="0.3">
      <c r="B15" s="265"/>
      <c r="C15" s="218"/>
      <c r="D15" s="2"/>
      <c r="E15" s="265">
        <v>-4.5</v>
      </c>
      <c r="F15" s="218">
        <v>-21.3</v>
      </c>
    </row>
    <row r="16" spans="1:15" x14ac:dyDescent="0.3">
      <c r="B16" s="265"/>
      <c r="C16" s="218"/>
      <c r="D16" s="2"/>
      <c r="E16" s="265"/>
      <c r="F16" s="218">
        <v>-14</v>
      </c>
    </row>
    <row r="17" spans="1:6" x14ac:dyDescent="0.3">
      <c r="A17" s="182" t="s">
        <v>140</v>
      </c>
      <c r="B17" s="286">
        <v>-1.26</v>
      </c>
      <c r="C17" s="230">
        <v>-1.82</v>
      </c>
      <c r="D17" s="261"/>
      <c r="E17" s="286">
        <v>-7.76</v>
      </c>
      <c r="F17" s="230">
        <v>-13.61</v>
      </c>
    </row>
    <row r="18" spans="1:6" x14ac:dyDescent="0.3">
      <c r="A18" s="183" t="s">
        <v>141</v>
      </c>
      <c r="B18" s="367">
        <v>1.8260000000000001</v>
      </c>
      <c r="C18" s="368">
        <v>2.722</v>
      </c>
      <c r="D18" s="199"/>
      <c r="E18" s="367">
        <v>4.3230000000000004</v>
      </c>
      <c r="F18" s="368">
        <v>3.7949999999999999</v>
      </c>
    </row>
    <row r="19" spans="1:6" x14ac:dyDescent="0.3">
      <c r="A19" s="183" t="s">
        <v>37</v>
      </c>
      <c r="B19" s="367">
        <v>0.8165</v>
      </c>
      <c r="C19" s="368">
        <v>1.2170000000000001</v>
      </c>
      <c r="D19" s="199"/>
      <c r="E19" s="367">
        <v>1.367</v>
      </c>
      <c r="F19" s="368">
        <v>1.1439999999999999</v>
      </c>
    </row>
    <row r="20" spans="1:6" x14ac:dyDescent="0.3">
      <c r="A20" s="184" t="s">
        <v>139</v>
      </c>
      <c r="B20" s="212">
        <v>5</v>
      </c>
      <c r="C20" s="214">
        <v>5</v>
      </c>
      <c r="D20" s="206"/>
      <c r="E20" s="212">
        <v>10</v>
      </c>
      <c r="F20" s="214">
        <v>11</v>
      </c>
    </row>
    <row r="21" spans="1:6" x14ac:dyDescent="0.3">
      <c r="B21" s="33"/>
      <c r="C21" s="33"/>
      <c r="E21" s="33"/>
      <c r="F21" s="33"/>
    </row>
    <row r="23" spans="1:6" x14ac:dyDescent="0.3">
      <c r="B23" s="31"/>
      <c r="C23" s="31"/>
      <c r="E23" s="31"/>
      <c r="F23" s="31"/>
    </row>
    <row r="24" spans="1:6" x14ac:dyDescent="0.3">
      <c r="B24" s="31"/>
      <c r="C24" s="31"/>
      <c r="E24" s="31"/>
      <c r="F24" s="31"/>
    </row>
    <row r="25" spans="1:6" x14ac:dyDescent="0.3">
      <c r="B25" s="31"/>
      <c r="C25" s="31"/>
      <c r="E25" s="31"/>
      <c r="F25" s="31"/>
    </row>
    <row r="26" spans="1:6" x14ac:dyDescent="0.3">
      <c r="B26" s="31"/>
      <c r="C26" s="31"/>
      <c r="E26" s="31"/>
      <c r="F26" s="31"/>
    </row>
    <row r="27" spans="1:6" x14ac:dyDescent="0.3">
      <c r="B27" s="31"/>
      <c r="C27" s="31"/>
      <c r="E27" s="31"/>
      <c r="F27" s="31"/>
    </row>
    <row r="28" spans="1:6" x14ac:dyDescent="0.3">
      <c r="B28" s="31"/>
      <c r="C28" s="31"/>
      <c r="E28" s="31"/>
      <c r="F28" s="31"/>
    </row>
    <row r="29" spans="1:6" x14ac:dyDescent="0.3">
      <c r="B29" s="31"/>
      <c r="C29" s="31"/>
      <c r="E29" s="31"/>
      <c r="F29" s="31"/>
    </row>
  </sheetData>
  <pageMargins left="0.7" right="0.7" top="0.78740157499999996" bottom="0.78740157499999996" header="0.3" footer="0.3"/>
  <pageSetup paperSize="9" orientation="portrait" horizontalDpi="1200" verticalDpi="1200" r:id="rId1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61"/>
  <sheetViews>
    <sheetView workbookViewId="0">
      <selection activeCell="I27" sqref="I27"/>
    </sheetView>
  </sheetViews>
  <sheetFormatPr baseColWidth="10" defaultRowHeight="14.4" x14ac:dyDescent="0.3"/>
  <cols>
    <col min="1" max="1" width="17" customWidth="1"/>
    <col min="4" max="4" width="5.88671875" customWidth="1"/>
  </cols>
  <sheetData>
    <row r="1" spans="1:16" x14ac:dyDescent="0.3">
      <c r="A1" s="234" t="s">
        <v>190</v>
      </c>
      <c r="B1" s="42" t="s">
        <v>182</v>
      </c>
      <c r="C1" s="42"/>
      <c r="D1" s="42"/>
      <c r="E1" s="42"/>
      <c r="F1" s="400"/>
      <c r="G1" s="25"/>
      <c r="H1" s="41"/>
      <c r="I1" s="41"/>
      <c r="J1" s="41"/>
      <c r="K1" s="41"/>
      <c r="L1" s="41"/>
      <c r="M1" s="41"/>
      <c r="N1" s="41"/>
      <c r="O1" s="42"/>
      <c r="P1" s="42"/>
    </row>
    <row r="2" spans="1:16" ht="15" thickBot="1" x14ac:dyDescent="0.35">
      <c r="B2" s="2"/>
      <c r="C2" s="2"/>
      <c r="D2" s="2"/>
    </row>
    <row r="3" spans="1:16" ht="16.2" thickBot="1" x14ac:dyDescent="0.4">
      <c r="B3" s="51" t="s">
        <v>81</v>
      </c>
      <c r="C3" s="49"/>
      <c r="D3" s="49"/>
      <c r="E3" s="49"/>
      <c r="F3" s="50"/>
      <c r="I3" s="3"/>
      <c r="J3" s="3"/>
      <c r="K3" s="3"/>
      <c r="L3" s="3"/>
      <c r="M3" s="3"/>
    </row>
    <row r="4" spans="1:16" x14ac:dyDescent="0.3">
      <c r="B4" s="429" t="s">
        <v>24</v>
      </c>
      <c r="C4" s="430"/>
      <c r="D4" s="48"/>
      <c r="E4" s="429" t="s">
        <v>87</v>
      </c>
      <c r="F4" s="431"/>
    </row>
    <row r="5" spans="1:16" ht="15" x14ac:dyDescent="0.3">
      <c r="B5" s="401" t="s">
        <v>85</v>
      </c>
      <c r="C5" s="402" t="s">
        <v>181</v>
      </c>
      <c r="D5" s="45"/>
      <c r="E5" s="401" t="s">
        <v>85</v>
      </c>
      <c r="F5" s="402" t="s">
        <v>181</v>
      </c>
      <c r="I5" s="2"/>
      <c r="J5" s="2"/>
      <c r="K5" s="2"/>
      <c r="L5" s="2"/>
      <c r="M5" s="2"/>
    </row>
    <row r="6" spans="1:16" x14ac:dyDescent="0.3">
      <c r="B6" s="265">
        <v>46.1</v>
      </c>
      <c r="C6" s="218">
        <v>50</v>
      </c>
      <c r="D6" s="2"/>
      <c r="E6" s="265">
        <v>41.4</v>
      </c>
      <c r="F6" s="218">
        <v>37.4</v>
      </c>
      <c r="I6" s="2"/>
      <c r="J6" s="2"/>
      <c r="K6" s="2"/>
      <c r="L6" s="2"/>
      <c r="M6" s="2"/>
    </row>
    <row r="7" spans="1:16" x14ac:dyDescent="0.3">
      <c r="B7" s="265">
        <v>42.9</v>
      </c>
      <c r="C7" s="218">
        <v>38.200000000000003</v>
      </c>
      <c r="D7" s="2"/>
      <c r="E7" s="265">
        <v>37.4</v>
      </c>
      <c r="F7" s="218">
        <v>45.7</v>
      </c>
      <c r="I7" s="2"/>
      <c r="J7" s="2"/>
      <c r="K7" s="2"/>
      <c r="L7" s="2"/>
      <c r="M7" s="2"/>
    </row>
    <row r="8" spans="1:16" x14ac:dyDescent="0.3">
      <c r="B8" s="265">
        <v>48.7</v>
      </c>
      <c r="C8" s="218">
        <v>44.2</v>
      </c>
      <c r="D8" s="2"/>
      <c r="E8" s="265">
        <v>43.3</v>
      </c>
      <c r="F8" s="218">
        <v>34.200000000000003</v>
      </c>
      <c r="I8" s="2"/>
      <c r="J8" s="2"/>
      <c r="K8" s="2"/>
      <c r="L8" s="2"/>
      <c r="M8" s="2"/>
    </row>
    <row r="9" spans="1:16" x14ac:dyDescent="0.3">
      <c r="B9" s="265">
        <v>43.5</v>
      </c>
      <c r="C9" s="218">
        <v>44.9</v>
      </c>
      <c r="D9" s="2"/>
      <c r="E9" s="265">
        <v>53</v>
      </c>
      <c r="F9" s="218">
        <v>43.8</v>
      </c>
      <c r="I9" s="2"/>
      <c r="J9" s="2"/>
      <c r="K9" s="2"/>
      <c r="L9" s="2"/>
      <c r="M9" s="2"/>
    </row>
    <row r="10" spans="1:16" x14ac:dyDescent="0.3">
      <c r="B10" s="265">
        <v>39.799999999999997</v>
      </c>
      <c r="C10" s="218">
        <v>41.5</v>
      </c>
      <c r="D10" s="2"/>
      <c r="E10" s="265">
        <v>36</v>
      </c>
      <c r="F10" s="218">
        <v>33.700000000000003</v>
      </c>
      <c r="I10" s="2"/>
      <c r="J10" s="2"/>
      <c r="K10" s="2"/>
      <c r="L10" s="2"/>
      <c r="M10" s="2"/>
    </row>
    <row r="11" spans="1:16" x14ac:dyDescent="0.3">
      <c r="B11" s="265"/>
      <c r="C11" s="218"/>
      <c r="D11" s="2"/>
      <c r="E11" s="265">
        <v>41.5</v>
      </c>
      <c r="F11" s="218">
        <v>37.1</v>
      </c>
      <c r="I11" s="2"/>
      <c r="J11" s="2"/>
      <c r="K11" s="2"/>
      <c r="L11" s="2"/>
      <c r="M11" s="2"/>
    </row>
    <row r="12" spans="1:16" x14ac:dyDescent="0.3">
      <c r="B12" s="265"/>
      <c r="C12" s="218"/>
      <c r="D12" s="2"/>
      <c r="E12" s="265">
        <v>37.700000000000003</v>
      </c>
      <c r="F12" s="218">
        <v>37.200000000000003</v>
      </c>
    </row>
    <row r="13" spans="1:16" x14ac:dyDescent="0.3">
      <c r="B13" s="265"/>
      <c r="C13" s="218"/>
      <c r="D13" s="2"/>
      <c r="E13" s="265">
        <v>42.1</v>
      </c>
      <c r="F13" s="218">
        <v>36.4</v>
      </c>
    </row>
    <row r="14" spans="1:16" x14ac:dyDescent="0.3">
      <c r="B14" s="265"/>
      <c r="C14" s="218"/>
      <c r="D14" s="2"/>
      <c r="E14" s="265">
        <v>39.799999999999997</v>
      </c>
      <c r="F14" s="218">
        <v>39.4</v>
      </c>
    </row>
    <row r="15" spans="1:16" x14ac:dyDescent="0.3">
      <c r="B15" s="265"/>
      <c r="C15" s="218"/>
      <c r="D15" s="2"/>
      <c r="E15" s="265">
        <v>39.299999999999997</v>
      </c>
      <c r="F15" s="218">
        <v>32.6</v>
      </c>
    </row>
    <row r="16" spans="1:16" x14ac:dyDescent="0.3">
      <c r="B16" s="265"/>
      <c r="C16" s="218"/>
      <c r="D16" s="2"/>
      <c r="E16" s="265"/>
      <c r="F16" s="218">
        <v>41.8</v>
      </c>
    </row>
    <row r="17" spans="1:13" x14ac:dyDescent="0.3">
      <c r="A17" s="182" t="s">
        <v>140</v>
      </c>
      <c r="B17" s="286">
        <v>44.2</v>
      </c>
      <c r="C17" s="230">
        <v>43.76</v>
      </c>
      <c r="D17" s="418"/>
      <c r="E17" s="286">
        <v>41.15</v>
      </c>
      <c r="F17" s="230">
        <v>38.119999999999997</v>
      </c>
    </row>
    <row r="18" spans="1:13" x14ac:dyDescent="0.3">
      <c r="A18" s="183" t="s">
        <v>141</v>
      </c>
      <c r="B18" s="284">
        <v>3.3690000000000002</v>
      </c>
      <c r="C18" s="285">
        <v>4.3719999999999999</v>
      </c>
      <c r="D18" s="395"/>
      <c r="E18" s="284">
        <v>4.7590000000000003</v>
      </c>
      <c r="F18" s="285">
        <v>4.1909999999999998</v>
      </c>
    </row>
    <row r="19" spans="1:13" x14ac:dyDescent="0.3">
      <c r="A19" s="183" t="s">
        <v>37</v>
      </c>
      <c r="B19" s="284">
        <v>1.5069999999999999</v>
      </c>
      <c r="C19" s="285">
        <v>1.9550000000000001</v>
      </c>
      <c r="D19" s="395"/>
      <c r="E19" s="284">
        <v>1.5049999999999999</v>
      </c>
      <c r="F19" s="285">
        <v>1.264</v>
      </c>
    </row>
    <row r="20" spans="1:13" x14ac:dyDescent="0.3">
      <c r="A20" s="184" t="s">
        <v>139</v>
      </c>
      <c r="B20" s="212">
        <v>5</v>
      </c>
      <c r="C20" s="214">
        <v>5</v>
      </c>
      <c r="D20" s="213"/>
      <c r="E20" s="212">
        <v>10</v>
      </c>
      <c r="F20" s="214">
        <v>11</v>
      </c>
    </row>
    <row r="21" spans="1:13" s="60" customFormat="1" x14ac:dyDescent="0.3">
      <c r="A21" s="424"/>
      <c r="B21" s="425"/>
      <c r="C21" s="425"/>
      <c r="D21" s="425"/>
    </row>
    <row r="22" spans="1:13" ht="15" thickBot="1" x14ac:dyDescent="0.35">
      <c r="A22" s="424"/>
      <c r="B22" s="2"/>
      <c r="C22" s="2"/>
      <c r="D22" s="2"/>
    </row>
    <row r="23" spans="1:13" ht="16.8" thickBot="1" x14ac:dyDescent="0.35">
      <c r="B23" s="51" t="s">
        <v>88</v>
      </c>
      <c r="C23" s="49"/>
      <c r="D23" s="49"/>
      <c r="E23" s="49"/>
      <c r="F23" s="50"/>
      <c r="I23" s="3"/>
      <c r="J23" s="3"/>
      <c r="K23" s="3"/>
      <c r="L23" s="3"/>
      <c r="M23" s="3"/>
    </row>
    <row r="24" spans="1:13" x14ac:dyDescent="0.3">
      <c r="B24" s="433" t="s">
        <v>24</v>
      </c>
      <c r="C24" s="48"/>
      <c r="D24" s="434"/>
      <c r="E24" s="433" t="s">
        <v>87</v>
      </c>
      <c r="F24" s="42"/>
      <c r="G24" s="207"/>
    </row>
    <row r="25" spans="1:13" ht="15" x14ac:dyDescent="0.3">
      <c r="B25" s="403" t="s">
        <v>85</v>
      </c>
      <c r="C25" s="399" t="s">
        <v>181</v>
      </c>
      <c r="D25" s="403"/>
      <c r="E25" s="403" t="s">
        <v>85</v>
      </c>
      <c r="F25" s="399" t="s">
        <v>181</v>
      </c>
      <c r="G25" s="207"/>
      <c r="I25" s="2"/>
      <c r="J25" s="2"/>
      <c r="K25" s="2"/>
      <c r="L25" s="2"/>
      <c r="M25" s="2"/>
    </row>
    <row r="26" spans="1:13" x14ac:dyDescent="0.3">
      <c r="B26" s="316">
        <v>4.0999999999999996</v>
      </c>
      <c r="C26" s="317">
        <v>4.8</v>
      </c>
      <c r="D26" s="2"/>
      <c r="E26" s="316">
        <v>4.5</v>
      </c>
      <c r="F26" s="317">
        <v>4.4000000000000004</v>
      </c>
      <c r="I26" s="2"/>
      <c r="J26" s="2"/>
      <c r="K26" s="2"/>
      <c r="L26" s="2"/>
      <c r="M26" s="2"/>
    </row>
    <row r="27" spans="1:13" x14ac:dyDescent="0.3">
      <c r="B27" s="265">
        <v>4.9000000000000004</v>
      </c>
      <c r="C27" s="218">
        <v>4.5</v>
      </c>
      <c r="D27" s="2"/>
      <c r="E27" s="265">
        <v>4.4000000000000004</v>
      </c>
      <c r="F27" s="218">
        <v>5</v>
      </c>
      <c r="I27" s="2"/>
      <c r="J27" s="2"/>
      <c r="K27" s="2"/>
      <c r="L27" s="2"/>
      <c r="M27" s="2"/>
    </row>
    <row r="28" spans="1:13" x14ac:dyDescent="0.3">
      <c r="B28" s="265">
        <v>5.0999999999999996</v>
      </c>
      <c r="C28" s="218">
        <v>4.5999999999999996</v>
      </c>
      <c r="D28" s="2"/>
      <c r="E28" s="265">
        <v>4.5999999999999996</v>
      </c>
      <c r="F28" s="218">
        <v>4.8</v>
      </c>
      <c r="I28" s="2"/>
      <c r="J28" s="2"/>
      <c r="K28" s="2"/>
      <c r="L28" s="2"/>
      <c r="M28" s="2"/>
    </row>
    <row r="29" spans="1:13" x14ac:dyDescent="0.3">
      <c r="B29" s="265">
        <v>4.7</v>
      </c>
      <c r="C29" s="218">
        <v>5.0999999999999996</v>
      </c>
      <c r="D29" s="2"/>
      <c r="E29" s="265">
        <v>4.7</v>
      </c>
      <c r="F29" s="218">
        <v>4.3</v>
      </c>
      <c r="I29" s="2"/>
      <c r="J29" s="2"/>
      <c r="K29" s="2"/>
      <c r="L29" s="2"/>
      <c r="M29" s="2"/>
    </row>
    <row r="30" spans="1:13" x14ac:dyDescent="0.3">
      <c r="B30" s="265">
        <v>4.7</v>
      </c>
      <c r="C30" s="218">
        <v>4.9000000000000004</v>
      </c>
      <c r="D30" s="2"/>
      <c r="E30" s="265">
        <v>4.5</v>
      </c>
      <c r="F30" s="218">
        <v>5.3</v>
      </c>
      <c r="I30" s="2"/>
      <c r="J30" s="2"/>
      <c r="K30" s="2"/>
      <c r="L30" s="2"/>
      <c r="M30" s="2"/>
    </row>
    <row r="31" spans="1:13" x14ac:dyDescent="0.3">
      <c r="B31" s="265"/>
      <c r="C31" s="218"/>
      <c r="D31" s="2"/>
      <c r="E31" s="265">
        <v>5.3</v>
      </c>
      <c r="F31" s="218">
        <v>5.0999999999999996</v>
      </c>
      <c r="I31" s="2"/>
      <c r="J31" s="2"/>
      <c r="K31" s="2"/>
      <c r="L31" s="2"/>
      <c r="M31" s="2"/>
    </row>
    <row r="32" spans="1:13" x14ac:dyDescent="0.3">
      <c r="B32" s="265"/>
      <c r="C32" s="218"/>
      <c r="D32" s="2"/>
      <c r="E32" s="265">
        <v>4.9000000000000004</v>
      </c>
      <c r="F32" s="218">
        <v>4.5999999999999996</v>
      </c>
    </row>
    <row r="33" spans="1:13" x14ac:dyDescent="0.3">
      <c r="B33" s="265"/>
      <c r="C33" s="218"/>
      <c r="D33" s="2"/>
      <c r="E33" s="265">
        <v>4.8</v>
      </c>
      <c r="F33" s="218">
        <v>4.7</v>
      </c>
    </row>
    <row r="34" spans="1:13" x14ac:dyDescent="0.3">
      <c r="B34" s="265"/>
      <c r="C34" s="218"/>
      <c r="D34" s="2"/>
      <c r="E34" s="265">
        <v>4.5</v>
      </c>
      <c r="F34" s="218">
        <v>5</v>
      </c>
    </row>
    <row r="35" spans="1:13" x14ac:dyDescent="0.3">
      <c r="B35" s="265"/>
      <c r="C35" s="218"/>
      <c r="D35" s="2"/>
      <c r="E35" s="265">
        <v>5.0999999999999996</v>
      </c>
      <c r="F35" s="218">
        <v>5.4</v>
      </c>
    </row>
    <row r="36" spans="1:13" x14ac:dyDescent="0.3">
      <c r="B36" s="307"/>
      <c r="C36" s="308"/>
      <c r="D36" s="2"/>
      <c r="E36" s="307"/>
      <c r="F36" s="308">
        <v>4.5999999999999996</v>
      </c>
    </row>
    <row r="37" spans="1:13" x14ac:dyDescent="0.3">
      <c r="A37" s="426" t="s">
        <v>140</v>
      </c>
      <c r="B37" s="279">
        <v>4.7</v>
      </c>
      <c r="C37" s="296">
        <v>4.78</v>
      </c>
      <c r="D37" s="229"/>
      <c r="E37" s="279">
        <v>4.7300000000000004</v>
      </c>
      <c r="F37" s="296">
        <v>4.8360000000000003</v>
      </c>
    </row>
    <row r="38" spans="1:13" x14ac:dyDescent="0.3">
      <c r="A38" s="427" t="s">
        <v>141</v>
      </c>
      <c r="B38" s="180">
        <v>0.37419999999999998</v>
      </c>
      <c r="C38" s="200">
        <v>0.2387</v>
      </c>
      <c r="D38" s="198"/>
      <c r="E38" s="180">
        <v>0.29459999999999997</v>
      </c>
      <c r="F38" s="200">
        <v>0.35570000000000002</v>
      </c>
    </row>
    <row r="39" spans="1:13" x14ac:dyDescent="0.3">
      <c r="A39" s="427" t="s">
        <v>37</v>
      </c>
      <c r="B39" s="180">
        <v>0.1673</v>
      </c>
      <c r="C39" s="200">
        <v>0.10680000000000001</v>
      </c>
      <c r="D39" s="198"/>
      <c r="E39" s="180">
        <v>9.3149999999999997E-2</v>
      </c>
      <c r="F39" s="200">
        <v>0.10730000000000001</v>
      </c>
    </row>
    <row r="40" spans="1:13" x14ac:dyDescent="0.3">
      <c r="A40" s="428" t="s">
        <v>139</v>
      </c>
      <c r="B40" s="212">
        <v>5</v>
      </c>
      <c r="C40" s="214">
        <v>5</v>
      </c>
      <c r="D40" s="213"/>
      <c r="E40" s="212">
        <v>10</v>
      </c>
      <c r="F40" s="214">
        <v>11</v>
      </c>
    </row>
    <row r="41" spans="1:13" x14ac:dyDescent="0.3">
      <c r="B41" s="2"/>
      <c r="C41" s="2"/>
      <c r="D41" s="2"/>
    </row>
    <row r="42" spans="1:13" x14ac:dyDescent="0.3">
      <c r="B42" s="2"/>
      <c r="C42" s="2"/>
      <c r="D42" s="2"/>
    </row>
    <row r="43" spans="1:13" ht="15" thickBot="1" x14ac:dyDescent="0.35"/>
    <row r="44" spans="1:13" ht="15" thickBot="1" x14ac:dyDescent="0.35">
      <c r="B44" s="51" t="s">
        <v>80</v>
      </c>
      <c r="C44" s="432"/>
      <c r="D44" s="49"/>
      <c r="E44" s="49"/>
      <c r="F44" s="50"/>
      <c r="I44" s="3"/>
      <c r="J44" s="3"/>
      <c r="K44" s="3"/>
      <c r="L44" s="3"/>
      <c r="M44" s="3"/>
    </row>
    <row r="45" spans="1:13" x14ac:dyDescent="0.3">
      <c r="B45" s="429" t="s">
        <v>24</v>
      </c>
      <c r="C45" s="430"/>
      <c r="D45" s="48"/>
      <c r="E45" s="429" t="s">
        <v>87</v>
      </c>
      <c r="F45" s="431"/>
    </row>
    <row r="46" spans="1:13" ht="15" x14ac:dyDescent="0.3">
      <c r="B46" s="403" t="s">
        <v>85</v>
      </c>
      <c r="C46" s="404" t="s">
        <v>181</v>
      </c>
      <c r="D46" s="45"/>
      <c r="E46" s="403" t="s">
        <v>85</v>
      </c>
      <c r="F46" s="404" t="s">
        <v>181</v>
      </c>
      <c r="I46" s="2"/>
      <c r="J46" s="2"/>
      <c r="K46" s="2"/>
      <c r="L46" s="2"/>
      <c r="M46" s="2"/>
    </row>
    <row r="47" spans="1:13" x14ac:dyDescent="0.3">
      <c r="B47" s="163">
        <v>0.34499999999999997</v>
      </c>
      <c r="C47" s="156">
        <v>0.11600000000000001</v>
      </c>
      <c r="D47" s="6"/>
      <c r="E47" s="163">
        <v>0.86899999999999999</v>
      </c>
      <c r="F47" s="156">
        <v>0.77200000000000002</v>
      </c>
      <c r="I47" s="2"/>
      <c r="J47" s="2"/>
      <c r="K47" s="2"/>
      <c r="L47" s="2"/>
      <c r="M47" s="2"/>
    </row>
    <row r="48" spans="1:13" x14ac:dyDescent="0.3">
      <c r="B48" s="163">
        <v>0.28799999999999998</v>
      </c>
      <c r="C48" s="156">
        <v>0.30599999999999999</v>
      </c>
      <c r="D48" s="6"/>
      <c r="E48" s="163">
        <v>0.79400000000000004</v>
      </c>
      <c r="F48" s="156">
        <v>0.73399999999999999</v>
      </c>
      <c r="I48" s="2"/>
      <c r="J48" s="2"/>
      <c r="K48" s="2"/>
      <c r="L48" s="2"/>
      <c r="M48" s="2"/>
    </row>
    <row r="49" spans="1:13" x14ac:dyDescent="0.3">
      <c r="B49" s="163">
        <v>0.20200000000000001</v>
      </c>
      <c r="C49" s="156">
        <v>0.34</v>
      </c>
      <c r="D49" s="6"/>
      <c r="E49" s="163">
        <v>0.96699999999999997</v>
      </c>
      <c r="F49" s="156">
        <v>0.81299999999999994</v>
      </c>
      <c r="I49" s="2"/>
      <c r="J49" s="2"/>
      <c r="K49" s="2"/>
      <c r="L49" s="2"/>
      <c r="M49" s="2"/>
    </row>
    <row r="50" spans="1:13" x14ac:dyDescent="0.3">
      <c r="B50" s="163">
        <v>0.36399999999999999</v>
      </c>
      <c r="C50" s="156">
        <v>0.38300000000000001</v>
      </c>
      <c r="D50" s="6"/>
      <c r="E50" s="163">
        <v>0.878</v>
      </c>
      <c r="F50" s="156">
        <v>0.57299999999999995</v>
      </c>
      <c r="I50" s="2"/>
      <c r="J50" s="2"/>
      <c r="K50" s="2"/>
      <c r="L50" s="2"/>
      <c r="M50" s="2"/>
    </row>
    <row r="51" spans="1:13" x14ac:dyDescent="0.3">
      <c r="B51" s="163">
        <v>0.40899999999999997</v>
      </c>
      <c r="C51" s="156">
        <v>0.42899999999999999</v>
      </c>
      <c r="D51" s="6"/>
      <c r="E51" s="163">
        <v>0.755</v>
      </c>
      <c r="F51" s="156">
        <v>0.64500000000000002</v>
      </c>
      <c r="I51" s="2"/>
      <c r="J51" s="2"/>
      <c r="K51" s="2"/>
      <c r="L51" s="2"/>
      <c r="M51" s="2"/>
    </row>
    <row r="52" spans="1:13" x14ac:dyDescent="0.3">
      <c r="B52" s="163">
        <v>0.32400000000000001</v>
      </c>
      <c r="C52" s="156">
        <v>0.33300000000000002</v>
      </c>
      <c r="D52" s="6"/>
      <c r="E52" s="163">
        <v>0.78900000000000003</v>
      </c>
      <c r="F52" s="156">
        <v>0.80400000000000005</v>
      </c>
      <c r="I52" s="2"/>
      <c r="J52" s="2"/>
      <c r="K52" s="2"/>
      <c r="L52" s="2"/>
      <c r="M52" s="2"/>
    </row>
    <row r="53" spans="1:13" x14ac:dyDescent="0.3">
      <c r="B53" s="163">
        <v>0.57199999999999995</v>
      </c>
      <c r="C53" s="156">
        <v>0.192</v>
      </c>
      <c r="D53" s="6"/>
      <c r="E53" s="163">
        <v>0.83699999999999997</v>
      </c>
      <c r="F53" s="156">
        <v>0.78500000000000003</v>
      </c>
    </row>
    <row r="54" spans="1:13" x14ac:dyDescent="0.3">
      <c r="B54" s="163">
        <v>0.20699999999999999</v>
      </c>
      <c r="C54" s="156">
        <v>0.32400000000000001</v>
      </c>
      <c r="D54" s="6"/>
      <c r="E54" s="163">
        <v>0.95</v>
      </c>
      <c r="F54" s="156">
        <v>0.77200000000000002</v>
      </c>
    </row>
    <row r="55" spans="1:13" x14ac:dyDescent="0.3">
      <c r="B55" s="163"/>
      <c r="C55" s="156"/>
      <c r="D55" s="6"/>
      <c r="E55" s="163">
        <v>0.79600000000000004</v>
      </c>
      <c r="F55" s="156">
        <v>0.81299999999999994</v>
      </c>
    </row>
    <row r="56" spans="1:13" x14ac:dyDescent="0.3">
      <c r="B56" s="163"/>
      <c r="C56" s="156"/>
      <c r="D56" s="6"/>
      <c r="E56" s="163">
        <v>0.80900000000000005</v>
      </c>
      <c r="F56" s="156">
        <v>0.91500000000000004</v>
      </c>
    </row>
    <row r="57" spans="1:13" x14ac:dyDescent="0.3">
      <c r="B57" s="163"/>
      <c r="C57" s="156"/>
      <c r="D57" s="6"/>
      <c r="E57" s="163"/>
      <c r="F57" s="156">
        <v>0.67100000000000004</v>
      </c>
    </row>
    <row r="58" spans="1:13" x14ac:dyDescent="0.3">
      <c r="A58" s="182" t="s">
        <v>140</v>
      </c>
      <c r="B58" s="201">
        <v>0.33889999999999998</v>
      </c>
      <c r="C58" s="202">
        <v>0.3029</v>
      </c>
      <c r="D58" s="211"/>
      <c r="E58" s="201">
        <v>0.84440000000000004</v>
      </c>
      <c r="F58" s="202">
        <v>0.75429999999999997</v>
      </c>
    </row>
    <row r="59" spans="1:13" x14ac:dyDescent="0.3">
      <c r="A59" s="183" t="s">
        <v>141</v>
      </c>
      <c r="B59" s="180">
        <v>0.1188</v>
      </c>
      <c r="C59" s="200">
        <v>0.1016</v>
      </c>
      <c r="D59" s="198"/>
      <c r="E59" s="180">
        <v>7.084E-2</v>
      </c>
      <c r="F59" s="200">
        <v>9.4299999999999995E-2</v>
      </c>
    </row>
    <row r="60" spans="1:13" x14ac:dyDescent="0.3">
      <c r="A60" s="183" t="s">
        <v>37</v>
      </c>
      <c r="B60" s="180">
        <v>4.2020000000000002E-2</v>
      </c>
      <c r="C60" s="200">
        <v>3.5929999999999997E-2</v>
      </c>
      <c r="D60" s="198"/>
      <c r="E60" s="180">
        <v>2.24E-2</v>
      </c>
      <c r="F60" s="200">
        <v>2.843E-2</v>
      </c>
    </row>
    <row r="61" spans="1:13" x14ac:dyDescent="0.3">
      <c r="A61" s="184" t="s">
        <v>139</v>
      </c>
      <c r="B61" s="212">
        <v>8</v>
      </c>
      <c r="C61" s="214">
        <v>8</v>
      </c>
      <c r="D61" s="213"/>
      <c r="E61" s="212">
        <v>10</v>
      </c>
      <c r="F61" s="214">
        <v>11</v>
      </c>
    </row>
  </sheetData>
  <pageMargins left="0.7" right="0.7" top="0.78740157499999996" bottom="0.78740157499999996" header="0.3" footer="0.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34"/>
  <sheetViews>
    <sheetView workbookViewId="0">
      <selection activeCell="K22" sqref="K22"/>
    </sheetView>
  </sheetViews>
  <sheetFormatPr baseColWidth="10" defaultRowHeight="14.4" x14ac:dyDescent="0.3"/>
  <cols>
    <col min="1" max="1" width="16.5546875" customWidth="1"/>
  </cols>
  <sheetData>
    <row r="1" spans="1:17" x14ac:dyDescent="0.3">
      <c r="A1" s="234" t="s">
        <v>191</v>
      </c>
      <c r="B1" s="42" t="s">
        <v>182</v>
      </c>
      <c r="C1" s="42"/>
      <c r="D1" s="42"/>
      <c r="E1" s="42"/>
      <c r="F1" s="400"/>
      <c r="G1" s="25"/>
      <c r="H1" s="41"/>
      <c r="I1" s="41"/>
      <c r="J1" s="41"/>
      <c r="K1" s="41"/>
      <c r="L1" s="41"/>
      <c r="M1" s="41"/>
      <c r="N1" s="41"/>
      <c r="O1" s="41"/>
      <c r="P1" s="42"/>
      <c r="Q1" s="42"/>
    </row>
    <row r="3" spans="1:17" ht="15" thickBot="1" x14ac:dyDescent="0.35">
      <c r="B3" s="2"/>
      <c r="C3" s="2"/>
      <c r="D3" s="2"/>
    </row>
    <row r="4" spans="1:17" ht="16.2" thickBot="1" x14ac:dyDescent="0.4">
      <c r="B4" s="51" t="s">
        <v>89</v>
      </c>
      <c r="C4" s="49"/>
      <c r="D4" s="49"/>
      <c r="E4" s="49"/>
      <c r="F4" s="50"/>
      <c r="I4" s="3"/>
      <c r="J4" s="3"/>
      <c r="K4" s="3"/>
      <c r="L4" s="3"/>
      <c r="M4" s="3"/>
    </row>
    <row r="5" spans="1:17" x14ac:dyDescent="0.3">
      <c r="B5" s="429" t="s">
        <v>24</v>
      </c>
      <c r="C5" s="430"/>
      <c r="D5" s="48"/>
      <c r="E5" s="429" t="s">
        <v>87</v>
      </c>
      <c r="F5" s="431"/>
    </row>
    <row r="6" spans="1:17" ht="15" x14ac:dyDescent="0.3">
      <c r="B6" s="403" t="s">
        <v>85</v>
      </c>
      <c r="C6" s="404" t="s">
        <v>181</v>
      </c>
      <c r="D6" s="45"/>
      <c r="E6" s="403" t="s">
        <v>85</v>
      </c>
      <c r="F6" s="404" t="s">
        <v>181</v>
      </c>
      <c r="I6" s="2"/>
      <c r="J6" s="2"/>
      <c r="K6" s="2"/>
      <c r="L6" s="2"/>
      <c r="M6" s="2"/>
    </row>
    <row r="7" spans="1:17" x14ac:dyDescent="0.3">
      <c r="B7" s="316">
        <v>0.96</v>
      </c>
      <c r="C7" s="317">
        <v>4.99</v>
      </c>
      <c r="E7" s="316">
        <v>71.19</v>
      </c>
      <c r="F7" s="317">
        <v>36.17</v>
      </c>
      <c r="I7" s="2"/>
      <c r="J7" s="2"/>
      <c r="K7" s="2"/>
      <c r="L7" s="2"/>
      <c r="M7" s="2"/>
    </row>
    <row r="8" spans="1:17" x14ac:dyDescent="0.3">
      <c r="B8" s="265">
        <v>4.2</v>
      </c>
      <c r="C8" s="218">
        <v>2.95</v>
      </c>
      <c r="E8" s="265">
        <v>29.36</v>
      </c>
      <c r="F8" s="218">
        <v>27.1</v>
      </c>
      <c r="I8" s="2"/>
      <c r="J8" s="2"/>
      <c r="K8" s="2"/>
      <c r="L8" s="2"/>
      <c r="M8" s="2"/>
    </row>
    <row r="9" spans="1:17" x14ac:dyDescent="0.3">
      <c r="B9" s="265">
        <v>2.8</v>
      </c>
      <c r="C9" s="218">
        <v>3.35</v>
      </c>
      <c r="E9" s="265">
        <v>22.01</v>
      </c>
      <c r="F9" s="218">
        <v>23.47</v>
      </c>
      <c r="I9" s="2"/>
      <c r="J9" s="2"/>
      <c r="K9" s="2"/>
      <c r="L9" s="2"/>
      <c r="M9" s="2"/>
    </row>
    <row r="10" spans="1:17" x14ac:dyDescent="0.3">
      <c r="B10" s="265">
        <v>2.5499999999999998</v>
      </c>
      <c r="C10" s="218">
        <v>4.62</v>
      </c>
      <c r="E10" s="265">
        <v>21.27</v>
      </c>
      <c r="F10" s="218">
        <v>17.7</v>
      </c>
      <c r="I10" s="2"/>
      <c r="J10" s="2"/>
      <c r="K10" s="2"/>
      <c r="L10" s="2"/>
      <c r="M10" s="2"/>
    </row>
    <row r="11" spans="1:17" x14ac:dyDescent="0.3">
      <c r="B11" s="265">
        <v>2.54</v>
      </c>
      <c r="C11" s="218">
        <v>4.22</v>
      </c>
      <c r="E11" s="265">
        <v>34.26</v>
      </c>
      <c r="F11" s="218">
        <v>30.19</v>
      </c>
    </row>
    <row r="12" spans="1:17" x14ac:dyDescent="0.3">
      <c r="B12" s="265">
        <v>2.8</v>
      </c>
      <c r="C12" s="218">
        <v>5.79</v>
      </c>
      <c r="E12" s="265">
        <v>31.18</v>
      </c>
      <c r="F12" s="218">
        <v>27.97</v>
      </c>
    </row>
    <row r="13" spans="1:17" x14ac:dyDescent="0.3">
      <c r="B13" s="265">
        <v>6.27</v>
      </c>
      <c r="C13" s="218">
        <v>6.55</v>
      </c>
      <c r="E13" s="265">
        <v>43.57</v>
      </c>
      <c r="F13" s="218">
        <v>31.29</v>
      </c>
    </row>
    <row r="14" spans="1:17" x14ac:dyDescent="0.3">
      <c r="A14" s="182" t="s">
        <v>140</v>
      </c>
      <c r="B14" s="279">
        <v>3.16</v>
      </c>
      <c r="C14" s="296">
        <v>4.6390000000000002</v>
      </c>
      <c r="D14" s="229"/>
      <c r="E14" s="279">
        <v>36.119999999999997</v>
      </c>
      <c r="F14" s="296">
        <v>27.7</v>
      </c>
    </row>
    <row r="15" spans="1:17" x14ac:dyDescent="0.3">
      <c r="A15" s="183" t="s">
        <v>141</v>
      </c>
      <c r="B15" s="297">
        <v>1.6639999999999999</v>
      </c>
      <c r="C15" s="298">
        <v>1.2769999999999999</v>
      </c>
      <c r="D15" s="189"/>
      <c r="E15" s="297">
        <v>17.22</v>
      </c>
      <c r="F15" s="298">
        <v>5.9039999999999999</v>
      </c>
      <c r="I15" s="2"/>
      <c r="J15" s="2"/>
      <c r="K15" s="2"/>
      <c r="L15" s="2"/>
      <c r="M15" s="2"/>
    </row>
    <row r="16" spans="1:17" x14ac:dyDescent="0.3">
      <c r="A16" s="183" t="s">
        <v>37</v>
      </c>
      <c r="B16" s="297">
        <v>0.62890000000000001</v>
      </c>
      <c r="C16" s="298">
        <v>0.48280000000000001</v>
      </c>
      <c r="D16" s="189"/>
      <c r="E16" s="297">
        <v>6.5069999999999997</v>
      </c>
      <c r="F16" s="298">
        <v>2.2320000000000002</v>
      </c>
      <c r="I16" s="2"/>
      <c r="J16" s="2"/>
      <c r="K16" s="2"/>
      <c r="L16" s="2"/>
      <c r="M16" s="2"/>
    </row>
    <row r="17" spans="1:13" x14ac:dyDescent="0.3">
      <c r="A17" s="184" t="s">
        <v>139</v>
      </c>
      <c r="B17" s="212">
        <v>7</v>
      </c>
      <c r="C17" s="214">
        <v>7</v>
      </c>
      <c r="D17" s="213"/>
      <c r="E17" s="212">
        <v>7</v>
      </c>
      <c r="F17" s="214">
        <v>7</v>
      </c>
      <c r="I17" s="2"/>
      <c r="J17" s="2"/>
      <c r="K17" s="2"/>
      <c r="L17" s="2"/>
      <c r="M17" s="2"/>
    </row>
    <row r="18" spans="1:13" x14ac:dyDescent="0.3">
      <c r="B18" s="2"/>
      <c r="C18" s="2"/>
      <c r="E18" s="2"/>
      <c r="F18" s="2"/>
      <c r="I18" s="2"/>
      <c r="J18" s="2"/>
      <c r="K18" s="2"/>
      <c r="L18" s="2"/>
      <c r="M18" s="2"/>
    </row>
    <row r="20" spans="1:13" ht="15" thickBot="1" x14ac:dyDescent="0.35"/>
    <row r="21" spans="1:13" ht="17.399999999999999" thickBot="1" x14ac:dyDescent="0.4">
      <c r="B21" s="51" t="s">
        <v>90</v>
      </c>
      <c r="C21" s="49"/>
      <c r="D21" s="49"/>
      <c r="E21" s="49"/>
      <c r="F21" s="50"/>
    </row>
    <row r="22" spans="1:13" x14ac:dyDescent="0.3">
      <c r="B22" s="429" t="s">
        <v>24</v>
      </c>
      <c r="C22" s="430"/>
      <c r="D22" s="48"/>
      <c r="E22" s="429" t="s">
        <v>87</v>
      </c>
      <c r="F22" s="431"/>
      <c r="I22" s="3"/>
      <c r="J22" s="3"/>
      <c r="K22" s="3"/>
      <c r="L22" s="3"/>
      <c r="M22" s="3"/>
    </row>
    <row r="23" spans="1:13" ht="15" x14ac:dyDescent="0.3">
      <c r="B23" s="403" t="s">
        <v>85</v>
      </c>
      <c r="C23" s="404" t="s">
        <v>181</v>
      </c>
      <c r="D23" s="45"/>
      <c r="E23" s="403" t="s">
        <v>85</v>
      </c>
      <c r="F23" s="404" t="s">
        <v>181</v>
      </c>
    </row>
    <row r="24" spans="1:13" x14ac:dyDescent="0.3">
      <c r="B24" s="265">
        <v>2.44</v>
      </c>
      <c r="C24" s="218">
        <v>7.86</v>
      </c>
      <c r="E24" s="301">
        <v>483.94</v>
      </c>
      <c r="F24" s="302">
        <v>165.9</v>
      </c>
      <c r="I24" s="2"/>
      <c r="J24" s="2"/>
      <c r="K24" s="2"/>
      <c r="L24" s="2"/>
      <c r="M24" s="2"/>
    </row>
    <row r="25" spans="1:13" x14ac:dyDescent="0.3">
      <c r="B25" s="265">
        <v>5.73</v>
      </c>
      <c r="C25" s="218">
        <v>6.82</v>
      </c>
      <c r="E25" s="301">
        <v>93.28</v>
      </c>
      <c r="F25" s="302">
        <v>87.4</v>
      </c>
      <c r="I25" s="2"/>
      <c r="J25" s="2"/>
      <c r="K25" s="2"/>
      <c r="L25" s="2"/>
      <c r="M25" s="2"/>
    </row>
    <row r="26" spans="1:13" x14ac:dyDescent="0.3">
      <c r="B26" s="265">
        <v>18.61</v>
      </c>
      <c r="C26" s="218">
        <v>3.98</v>
      </c>
      <c r="E26" s="301">
        <v>84.98</v>
      </c>
      <c r="F26" s="302">
        <v>85.8</v>
      </c>
      <c r="I26" s="2"/>
      <c r="J26" s="2"/>
      <c r="K26" s="2"/>
      <c r="L26" s="2"/>
      <c r="M26" s="2"/>
    </row>
    <row r="27" spans="1:13" x14ac:dyDescent="0.3">
      <c r="B27" s="265">
        <v>4.49</v>
      </c>
      <c r="C27" s="218">
        <v>3.28</v>
      </c>
      <c r="E27" s="301">
        <v>82.35</v>
      </c>
      <c r="F27" s="302">
        <v>97.89</v>
      </c>
      <c r="I27" s="2"/>
      <c r="J27" s="2"/>
      <c r="K27" s="2"/>
      <c r="L27" s="2"/>
      <c r="M27" s="2"/>
    </row>
    <row r="28" spans="1:13" x14ac:dyDescent="0.3">
      <c r="B28" s="265">
        <v>16.850000000000001</v>
      </c>
      <c r="C28" s="218">
        <v>6.48</v>
      </c>
      <c r="E28" s="301">
        <v>91.36</v>
      </c>
      <c r="F28" s="302">
        <v>134.27000000000001</v>
      </c>
      <c r="I28" s="2"/>
      <c r="J28" s="2"/>
      <c r="K28" s="2"/>
      <c r="L28" s="2"/>
      <c r="M28" s="2"/>
    </row>
    <row r="29" spans="1:13" x14ac:dyDescent="0.3">
      <c r="B29" s="265">
        <v>2.95</v>
      </c>
      <c r="C29" s="218">
        <v>4.1900000000000004</v>
      </c>
      <c r="E29" s="301">
        <v>90.81</v>
      </c>
      <c r="F29" s="302">
        <v>163.38</v>
      </c>
      <c r="I29" s="2"/>
      <c r="J29" s="2"/>
      <c r="K29" s="2"/>
      <c r="L29" s="2"/>
      <c r="M29" s="2"/>
    </row>
    <row r="30" spans="1:13" x14ac:dyDescent="0.3">
      <c r="B30" s="265">
        <v>4.72</v>
      </c>
      <c r="C30" s="218">
        <v>5.95</v>
      </c>
      <c r="E30" s="301">
        <v>160.47</v>
      </c>
      <c r="F30" s="302">
        <v>104.95</v>
      </c>
      <c r="I30" s="2"/>
      <c r="J30" s="2"/>
      <c r="K30" s="2"/>
      <c r="L30" s="2"/>
      <c r="M30" s="2"/>
    </row>
    <row r="31" spans="1:13" x14ac:dyDescent="0.3">
      <c r="A31" s="182" t="s">
        <v>140</v>
      </c>
      <c r="B31" s="201">
        <v>7.97</v>
      </c>
      <c r="C31" s="202">
        <v>5.5090000000000003</v>
      </c>
      <c r="D31" s="418"/>
      <c r="E31" s="286">
        <v>155.30000000000001</v>
      </c>
      <c r="F31" s="230">
        <v>119.9</v>
      </c>
    </row>
    <row r="32" spans="1:13" x14ac:dyDescent="0.3">
      <c r="A32" s="183" t="s">
        <v>141</v>
      </c>
      <c r="B32" s="396">
        <v>6.7770000000000001</v>
      </c>
      <c r="C32" s="397">
        <v>1.704</v>
      </c>
      <c r="D32" s="435"/>
      <c r="E32" s="396">
        <v>147.4</v>
      </c>
      <c r="F32" s="397">
        <v>34.5</v>
      </c>
    </row>
    <row r="33" spans="1:6" x14ac:dyDescent="0.3">
      <c r="A33" s="183" t="s">
        <v>37</v>
      </c>
      <c r="B33" s="396">
        <v>2.5609999999999999</v>
      </c>
      <c r="C33" s="397">
        <v>0.64419999999999999</v>
      </c>
      <c r="D33" s="435"/>
      <c r="E33" s="396">
        <v>55.72</v>
      </c>
      <c r="F33" s="397">
        <v>13.04</v>
      </c>
    </row>
    <row r="34" spans="1:6" x14ac:dyDescent="0.3">
      <c r="A34" s="184" t="s">
        <v>139</v>
      </c>
      <c r="B34" s="212">
        <v>7</v>
      </c>
      <c r="C34" s="214">
        <v>7</v>
      </c>
      <c r="D34" s="213"/>
      <c r="E34" s="212">
        <v>7</v>
      </c>
      <c r="F34" s="214">
        <v>7</v>
      </c>
    </row>
  </sheetData>
  <pageMargins left="0.7" right="0.7" top="0.78740157499999996" bottom="0.78740157499999996" header="0.3" footer="0.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30"/>
  <sheetViews>
    <sheetView workbookViewId="0">
      <selection activeCell="G27" sqref="G27"/>
    </sheetView>
  </sheetViews>
  <sheetFormatPr baseColWidth="10" defaultRowHeight="14.4" x14ac:dyDescent="0.3"/>
  <cols>
    <col min="1" max="1" width="16.33203125" customWidth="1"/>
  </cols>
  <sheetData>
    <row r="2" spans="1:13" ht="15.6" x14ac:dyDescent="0.35">
      <c r="A2" s="234" t="s">
        <v>192</v>
      </c>
      <c r="B2" s="42" t="s">
        <v>91</v>
      </c>
      <c r="C2" s="42"/>
      <c r="D2" s="42"/>
      <c r="E2" s="42"/>
      <c r="F2" s="42"/>
      <c r="G2" s="43"/>
      <c r="H2" s="44"/>
      <c r="I2" s="44"/>
      <c r="J2" s="42"/>
      <c r="K2" s="44"/>
      <c r="L2" s="44"/>
      <c r="M2" s="42"/>
    </row>
    <row r="3" spans="1:13" x14ac:dyDescent="0.3">
      <c r="B3" s="42"/>
      <c r="C3" s="42"/>
      <c r="D3" s="42"/>
      <c r="E3" s="42"/>
      <c r="F3" s="42"/>
      <c r="G3" s="45"/>
      <c r="H3" s="45"/>
      <c r="I3" s="45"/>
      <c r="J3" s="45"/>
      <c r="K3" s="45"/>
      <c r="L3" s="45"/>
      <c r="M3" s="45"/>
    </row>
    <row r="4" spans="1:13" ht="16.8" x14ac:dyDescent="0.35">
      <c r="B4" s="292" t="s">
        <v>12</v>
      </c>
      <c r="C4" s="405"/>
      <c r="D4" s="12"/>
      <c r="E4" s="416" t="s">
        <v>81</v>
      </c>
      <c r="F4" s="417"/>
      <c r="G4" s="41"/>
      <c r="H4" s="410" t="s">
        <v>82</v>
      </c>
      <c r="I4" s="411"/>
      <c r="J4" s="41"/>
      <c r="K4" s="410" t="s">
        <v>83</v>
      </c>
      <c r="L4" s="411"/>
      <c r="M4" s="47"/>
    </row>
    <row r="5" spans="1:13" ht="15" x14ac:dyDescent="0.3">
      <c r="B5" s="403" t="s">
        <v>85</v>
      </c>
      <c r="C5" s="404" t="s">
        <v>181</v>
      </c>
      <c r="D5" s="42"/>
      <c r="E5" s="403" t="s">
        <v>85</v>
      </c>
      <c r="F5" s="404" t="s">
        <v>181</v>
      </c>
      <c r="G5" s="47"/>
      <c r="H5" s="403" t="s">
        <v>85</v>
      </c>
      <c r="I5" s="404" t="s">
        <v>181</v>
      </c>
      <c r="J5" s="47"/>
      <c r="K5" s="403" t="s">
        <v>85</v>
      </c>
      <c r="L5" s="404" t="s">
        <v>181</v>
      </c>
      <c r="M5" s="47"/>
    </row>
    <row r="6" spans="1:13" x14ac:dyDescent="0.3">
      <c r="B6" s="163">
        <v>7.2039999999999997</v>
      </c>
      <c r="C6" s="156">
        <v>7.2089999999999996</v>
      </c>
      <c r="D6" s="42"/>
      <c r="E6" s="265">
        <v>38.9</v>
      </c>
      <c r="F6" s="218">
        <v>40.700000000000003</v>
      </c>
      <c r="G6" s="42"/>
      <c r="H6" s="265">
        <v>15.3</v>
      </c>
      <c r="I6" s="218">
        <v>16.2</v>
      </c>
      <c r="J6" s="42"/>
      <c r="K6" s="265">
        <v>129</v>
      </c>
      <c r="L6" s="218">
        <v>126</v>
      </c>
      <c r="M6" s="42"/>
    </row>
    <row r="7" spans="1:13" x14ac:dyDescent="0.3">
      <c r="B7" s="163">
        <v>7.1619999999999999</v>
      </c>
      <c r="C7" s="156">
        <v>7.1790000000000003</v>
      </c>
      <c r="D7" s="42"/>
      <c r="E7" s="265">
        <v>42.2</v>
      </c>
      <c r="F7" s="218">
        <v>40.299999999999997</v>
      </c>
      <c r="G7" s="42"/>
      <c r="H7" s="265">
        <v>15.1</v>
      </c>
      <c r="I7" s="218">
        <v>15</v>
      </c>
      <c r="J7" s="42"/>
      <c r="K7" s="265">
        <v>127</v>
      </c>
      <c r="L7" s="218">
        <v>126</v>
      </c>
      <c r="M7" s="42"/>
    </row>
    <row r="8" spans="1:13" x14ac:dyDescent="0.3">
      <c r="B8" s="163">
        <v>7.2530000000000001</v>
      </c>
      <c r="C8" s="156">
        <v>7.2060000000000004</v>
      </c>
      <c r="D8" s="42"/>
      <c r="E8" s="265">
        <v>42.7</v>
      </c>
      <c r="F8" s="218">
        <v>35.6</v>
      </c>
      <c r="G8" s="42"/>
      <c r="H8" s="265">
        <v>18.899999999999999</v>
      </c>
      <c r="I8" s="218">
        <v>14.1</v>
      </c>
      <c r="J8" s="42"/>
      <c r="K8" s="265">
        <v>123</v>
      </c>
      <c r="L8" s="218">
        <v>129</v>
      </c>
      <c r="M8" s="42"/>
    </row>
    <row r="9" spans="1:13" x14ac:dyDescent="0.3">
      <c r="B9" s="163">
        <v>7.2210000000000001</v>
      </c>
      <c r="C9" s="156">
        <v>7.1449999999999996</v>
      </c>
      <c r="D9" s="42"/>
      <c r="E9" s="265">
        <v>36.799999999999997</v>
      </c>
      <c r="F9" s="218">
        <v>37.200000000000003</v>
      </c>
      <c r="G9" s="42"/>
      <c r="H9" s="265">
        <v>15.1</v>
      </c>
      <c r="I9" s="218">
        <v>12.8</v>
      </c>
      <c r="J9" s="42"/>
      <c r="K9" s="265">
        <v>128</v>
      </c>
      <c r="L9" s="218">
        <v>133</v>
      </c>
      <c r="M9" s="42"/>
    </row>
    <row r="10" spans="1:13" x14ac:dyDescent="0.3">
      <c r="B10" s="163">
        <v>7.3029999999999999</v>
      </c>
      <c r="C10" s="156">
        <v>7.1959999999999997</v>
      </c>
      <c r="D10" s="42"/>
      <c r="E10" s="265">
        <v>35.299999999999997</v>
      </c>
      <c r="F10" s="218">
        <v>48.6</v>
      </c>
      <c r="G10" s="42"/>
      <c r="H10" s="265">
        <v>17.399999999999999</v>
      </c>
      <c r="I10" s="218">
        <v>18.8</v>
      </c>
      <c r="J10" s="42"/>
      <c r="K10" s="265">
        <v>123</v>
      </c>
      <c r="L10" s="218">
        <v>126</v>
      </c>
      <c r="M10" s="42"/>
    </row>
    <row r="11" spans="1:13" x14ac:dyDescent="0.3">
      <c r="B11" s="163">
        <v>7.2450000000000001</v>
      </c>
      <c r="C11" s="156">
        <v>7.2130000000000001</v>
      </c>
      <c r="D11" s="42"/>
      <c r="E11" s="265">
        <v>42.9</v>
      </c>
      <c r="F11" s="218">
        <v>44.8</v>
      </c>
      <c r="G11" s="42"/>
      <c r="H11" s="265">
        <v>18.600000000000001</v>
      </c>
      <c r="I11" s="218">
        <v>18</v>
      </c>
      <c r="J11" s="42"/>
      <c r="K11" s="265">
        <v>124</v>
      </c>
      <c r="L11" s="218">
        <v>123</v>
      </c>
      <c r="M11" s="42"/>
    </row>
    <row r="12" spans="1:13" x14ac:dyDescent="0.3">
      <c r="B12" s="163">
        <v>7.226</v>
      </c>
      <c r="C12" s="156">
        <v>7.282</v>
      </c>
      <c r="D12" s="42"/>
      <c r="E12" s="265">
        <v>43.4</v>
      </c>
      <c r="F12" s="218">
        <v>40.4</v>
      </c>
      <c r="G12" s="42"/>
      <c r="H12" s="265">
        <v>18</v>
      </c>
      <c r="I12" s="218">
        <v>19</v>
      </c>
      <c r="J12" s="42"/>
      <c r="K12" s="265">
        <v>124</v>
      </c>
      <c r="L12" s="218">
        <v>127</v>
      </c>
      <c r="M12" s="42"/>
    </row>
    <row r="13" spans="1:13" x14ac:dyDescent="0.3">
      <c r="B13" s="163">
        <v>7.2370000000000001</v>
      </c>
      <c r="C13" s="156">
        <v>7.2549999999999999</v>
      </c>
      <c r="D13" s="42"/>
      <c r="E13" s="265">
        <v>42.5</v>
      </c>
      <c r="F13" s="218">
        <v>41.1</v>
      </c>
      <c r="G13" s="42"/>
      <c r="H13" s="265">
        <v>18.100000000000001</v>
      </c>
      <c r="I13" s="218">
        <v>18.2</v>
      </c>
      <c r="J13" s="42"/>
      <c r="K13" s="265">
        <v>125</v>
      </c>
      <c r="L13" s="218">
        <v>124</v>
      </c>
      <c r="M13" s="42"/>
    </row>
    <row r="14" spans="1:13" x14ac:dyDescent="0.3">
      <c r="B14" s="163">
        <v>7.28</v>
      </c>
      <c r="C14" s="156"/>
      <c r="D14" s="42"/>
      <c r="E14" s="265">
        <v>40.9</v>
      </c>
      <c r="F14" s="171"/>
      <c r="G14" s="42"/>
      <c r="H14" s="265">
        <v>19.2</v>
      </c>
      <c r="I14" s="218"/>
      <c r="J14" s="42"/>
      <c r="K14" s="265">
        <v>123</v>
      </c>
      <c r="L14" s="218"/>
      <c r="M14" s="42"/>
    </row>
    <row r="15" spans="1:13" x14ac:dyDescent="0.3">
      <c r="A15" s="182" t="s">
        <v>140</v>
      </c>
      <c r="B15" s="201">
        <v>7.2370000000000001</v>
      </c>
      <c r="C15" s="202">
        <v>7.2110000000000003</v>
      </c>
      <c r="D15" s="12"/>
      <c r="E15" s="279">
        <v>40.619999999999997</v>
      </c>
      <c r="F15" s="296">
        <v>41.09</v>
      </c>
      <c r="G15" s="12"/>
      <c r="H15" s="286">
        <v>17.3</v>
      </c>
      <c r="I15" s="296">
        <v>16.510000000000002</v>
      </c>
      <c r="J15" s="12"/>
      <c r="K15" s="286">
        <v>125.1</v>
      </c>
      <c r="L15" s="230">
        <v>126.8</v>
      </c>
      <c r="M15" s="42"/>
    </row>
    <row r="16" spans="1:13" x14ac:dyDescent="0.3">
      <c r="A16" s="183" t="s">
        <v>141</v>
      </c>
      <c r="B16" s="367">
        <v>4.1250000000000002E-2</v>
      </c>
      <c r="C16" s="368">
        <v>4.2450000000000002E-2</v>
      </c>
      <c r="D16" s="15"/>
      <c r="E16" s="437">
        <v>2.9409999999999998</v>
      </c>
      <c r="F16" s="438">
        <v>4.0830000000000002</v>
      </c>
      <c r="G16" s="15"/>
      <c r="H16" s="437">
        <v>1.6839999999999999</v>
      </c>
      <c r="I16" s="438">
        <v>2.3439999999999999</v>
      </c>
      <c r="J16" s="15"/>
      <c r="K16" s="437">
        <v>2.3149999999999999</v>
      </c>
      <c r="L16" s="438">
        <v>3.105</v>
      </c>
      <c r="M16" s="42"/>
    </row>
    <row r="17" spans="1:13" x14ac:dyDescent="0.3">
      <c r="A17" s="183" t="s">
        <v>37</v>
      </c>
      <c r="B17" s="367">
        <v>1.375E-2</v>
      </c>
      <c r="C17" s="368">
        <v>1.5010000000000001E-2</v>
      </c>
      <c r="D17" s="15"/>
      <c r="E17" s="437">
        <v>0.98050000000000004</v>
      </c>
      <c r="F17" s="438">
        <v>1.444</v>
      </c>
      <c r="G17" s="15"/>
      <c r="H17" s="437">
        <v>0.56120000000000003</v>
      </c>
      <c r="I17" s="438">
        <v>0.82879999999999998</v>
      </c>
      <c r="J17" s="15"/>
      <c r="K17" s="437">
        <v>0.77180000000000004</v>
      </c>
      <c r="L17" s="438">
        <v>1.0980000000000001</v>
      </c>
      <c r="M17" s="42"/>
    </row>
    <row r="18" spans="1:13" x14ac:dyDescent="0.3">
      <c r="A18" s="184" t="s">
        <v>139</v>
      </c>
      <c r="B18" s="212">
        <v>9</v>
      </c>
      <c r="C18" s="214">
        <v>8</v>
      </c>
      <c r="D18" s="12"/>
      <c r="E18" s="212">
        <v>9</v>
      </c>
      <c r="F18" s="214">
        <v>8</v>
      </c>
      <c r="G18" s="12"/>
      <c r="H18" s="212">
        <v>9</v>
      </c>
      <c r="I18" s="214">
        <v>8</v>
      </c>
      <c r="J18" s="12"/>
      <c r="K18" s="212">
        <v>9</v>
      </c>
      <c r="L18" s="214">
        <v>8</v>
      </c>
      <c r="M18" s="42"/>
    </row>
    <row r="20" spans="1:13" x14ac:dyDescent="0.3">
      <c r="A20" s="436"/>
      <c r="B20" s="33"/>
      <c r="C20" s="33"/>
      <c r="E20" s="436"/>
      <c r="H20" s="33"/>
      <c r="I20" s="33"/>
      <c r="K20" s="33"/>
      <c r="L20" s="33"/>
    </row>
    <row r="21" spans="1:13" s="12" customFormat="1" x14ac:dyDescent="0.3">
      <c r="A21" s="13"/>
    </row>
    <row r="22" spans="1:13" x14ac:dyDescent="0.3">
      <c r="A22" s="436"/>
      <c r="B22" s="31"/>
      <c r="C22" s="31"/>
      <c r="E22" s="31"/>
      <c r="F22" s="31"/>
      <c r="H22" s="31"/>
      <c r="I22" s="31"/>
      <c r="K22" s="31"/>
      <c r="L22" s="31"/>
    </row>
    <row r="23" spans="1:13" x14ac:dyDescent="0.3">
      <c r="A23" s="436"/>
      <c r="B23" s="31"/>
      <c r="C23" s="31"/>
      <c r="E23" s="31"/>
      <c r="F23" s="31"/>
      <c r="H23" s="31"/>
      <c r="I23" s="31"/>
      <c r="K23" s="31"/>
      <c r="L23" s="31"/>
    </row>
    <row r="24" spans="1:13" x14ac:dyDescent="0.3">
      <c r="A24" s="436"/>
      <c r="B24" s="31"/>
      <c r="C24" s="31"/>
      <c r="E24" s="31"/>
      <c r="F24" s="31"/>
      <c r="H24" s="31"/>
      <c r="I24" s="31"/>
      <c r="K24" s="31"/>
      <c r="L24" s="31"/>
    </row>
    <row r="25" spans="1:13" x14ac:dyDescent="0.3">
      <c r="A25" s="436"/>
      <c r="B25" s="31"/>
      <c r="C25" s="31"/>
      <c r="E25" s="31"/>
      <c r="F25" s="31"/>
      <c r="H25" s="31"/>
      <c r="I25" s="31"/>
      <c r="K25" s="31"/>
      <c r="L25" s="31"/>
    </row>
    <row r="26" spans="1:13" x14ac:dyDescent="0.3">
      <c r="A26" s="436"/>
      <c r="B26" s="31"/>
      <c r="C26" s="31"/>
      <c r="E26" s="31"/>
      <c r="F26" s="31"/>
      <c r="H26" s="31"/>
      <c r="I26" s="31"/>
      <c r="K26" s="31"/>
      <c r="L26" s="31"/>
    </row>
    <row r="27" spans="1:13" x14ac:dyDescent="0.3">
      <c r="A27" s="436"/>
      <c r="B27" s="31"/>
      <c r="C27" s="31"/>
      <c r="E27" s="31"/>
      <c r="F27" s="31"/>
      <c r="H27" s="31"/>
      <c r="I27" s="31"/>
      <c r="K27" s="31"/>
      <c r="L27" s="31"/>
    </row>
    <row r="28" spans="1:13" x14ac:dyDescent="0.3">
      <c r="A28" s="436"/>
      <c r="B28" s="31"/>
      <c r="C28" s="31"/>
      <c r="E28" s="31"/>
      <c r="F28" s="31"/>
      <c r="H28" s="31"/>
      <c r="I28" s="31"/>
      <c r="K28" s="31"/>
      <c r="L28" s="31"/>
    </row>
    <row r="29" spans="1:13" s="12" customFormat="1" x14ac:dyDescent="0.3">
      <c r="A29" s="13"/>
    </row>
    <row r="30" spans="1:13" x14ac:dyDescent="0.3">
      <c r="A30" s="436"/>
    </row>
  </sheetData>
  <pageMargins left="0.7" right="0.7" top="0.78740157499999996" bottom="0.78740157499999996" header="0.3" footer="0.3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D27"/>
  <sheetViews>
    <sheetView workbookViewId="0">
      <selection activeCell="E24" sqref="E24"/>
    </sheetView>
  </sheetViews>
  <sheetFormatPr baseColWidth="10" defaultRowHeight="14.4" x14ac:dyDescent="0.3"/>
  <cols>
    <col min="1" max="1" width="18.33203125" customWidth="1"/>
  </cols>
  <sheetData>
    <row r="2" spans="1:4" ht="15.6" x14ac:dyDescent="0.35">
      <c r="A2" s="234" t="s">
        <v>193</v>
      </c>
      <c r="B2" s="42" t="s">
        <v>91</v>
      </c>
      <c r="C2" s="42"/>
      <c r="D2" s="42"/>
    </row>
    <row r="4" spans="1:4" x14ac:dyDescent="0.3">
      <c r="B4" s="292" t="s">
        <v>80</v>
      </c>
      <c r="C4" s="268"/>
    </row>
    <row r="5" spans="1:4" ht="15" x14ac:dyDescent="0.3">
      <c r="B5" s="403" t="s">
        <v>85</v>
      </c>
      <c r="C5" s="404" t="s">
        <v>181</v>
      </c>
    </row>
    <row r="6" spans="1:4" x14ac:dyDescent="0.3">
      <c r="B6" s="163">
        <v>0.29499999999999998</v>
      </c>
      <c r="C6" s="156">
        <v>0.36299999999999999</v>
      </c>
    </row>
    <row r="7" spans="1:4" x14ac:dyDescent="0.3">
      <c r="B7" s="163">
        <v>0.17499999999999999</v>
      </c>
      <c r="C7" s="156">
        <v>0.27300000000000002</v>
      </c>
    </row>
    <row r="8" spans="1:4" x14ac:dyDescent="0.3">
      <c r="B8" s="163">
        <v>0.30199999999999999</v>
      </c>
      <c r="C8" s="156">
        <v>0.38800000000000001</v>
      </c>
    </row>
    <row r="9" spans="1:4" x14ac:dyDescent="0.3">
      <c r="B9" s="163">
        <v>0.375</v>
      </c>
      <c r="C9" s="156">
        <v>0.44700000000000001</v>
      </c>
    </row>
    <row r="10" spans="1:4" x14ac:dyDescent="0.3">
      <c r="B10" s="163">
        <v>0.36099999999999999</v>
      </c>
      <c r="C10" s="156">
        <v>0.28299999999999997</v>
      </c>
    </row>
    <row r="11" spans="1:4" x14ac:dyDescent="0.3">
      <c r="B11" s="163">
        <v>0.21299999999999999</v>
      </c>
      <c r="C11" s="156">
        <v>0.439</v>
      </c>
    </row>
    <row r="12" spans="1:4" x14ac:dyDescent="0.3">
      <c r="B12" s="163">
        <v>0.442</v>
      </c>
      <c r="C12" s="156">
        <v>0.47</v>
      </c>
    </row>
    <row r="13" spans="1:4" x14ac:dyDescent="0.3">
      <c r="B13" s="164">
        <v>0.33</v>
      </c>
      <c r="C13" s="309"/>
    </row>
    <row r="14" spans="1:4" x14ac:dyDescent="0.3">
      <c r="A14" s="182" t="s">
        <v>140</v>
      </c>
      <c r="B14" s="201">
        <v>0.31159999999999999</v>
      </c>
      <c r="C14" s="202">
        <v>0.38040000000000002</v>
      </c>
    </row>
    <row r="15" spans="1:4" x14ac:dyDescent="0.3">
      <c r="A15" s="183" t="s">
        <v>141</v>
      </c>
      <c r="B15" s="367">
        <v>8.6650000000000005E-2</v>
      </c>
      <c r="C15" s="368">
        <v>7.8820000000000001E-2</v>
      </c>
    </row>
    <row r="16" spans="1:4" x14ac:dyDescent="0.3">
      <c r="A16" s="183" t="s">
        <v>37</v>
      </c>
      <c r="B16" s="367">
        <v>3.0630000000000001E-2</v>
      </c>
      <c r="C16" s="368">
        <v>2.9790000000000001E-2</v>
      </c>
    </row>
    <row r="17" spans="1:3" x14ac:dyDescent="0.3">
      <c r="A17" s="184" t="s">
        <v>139</v>
      </c>
      <c r="B17" s="212">
        <v>8</v>
      </c>
      <c r="C17" s="214">
        <v>7</v>
      </c>
    </row>
    <row r="19" spans="1:3" x14ac:dyDescent="0.3">
      <c r="B19" s="33"/>
      <c r="C19" s="33"/>
    </row>
    <row r="21" spans="1:3" x14ac:dyDescent="0.3">
      <c r="B21" s="31"/>
      <c r="C21" s="31"/>
    </row>
    <row r="22" spans="1:3" x14ac:dyDescent="0.3">
      <c r="B22" s="31"/>
      <c r="C22" s="31"/>
    </row>
    <row r="23" spans="1:3" x14ac:dyDescent="0.3">
      <c r="B23" s="31"/>
      <c r="C23" s="31"/>
    </row>
    <row r="24" spans="1:3" x14ac:dyDescent="0.3">
      <c r="B24" s="31"/>
      <c r="C24" s="31"/>
    </row>
    <row r="25" spans="1:3" x14ac:dyDescent="0.3">
      <c r="B25" s="31"/>
      <c r="C25" s="31"/>
    </row>
    <row r="26" spans="1:3" x14ac:dyDescent="0.3">
      <c r="B26" s="31"/>
      <c r="C26" s="31"/>
    </row>
    <row r="27" spans="1:3" x14ac:dyDescent="0.3">
      <c r="B27" s="31"/>
      <c r="C27" s="31"/>
    </row>
  </sheetData>
  <pageMargins left="0.7" right="0.7" top="0.78740157499999996" bottom="0.78740157499999996" header="0.3" footer="0.3"/>
  <pageSetup paperSize="9" orientation="portrait" horizontalDpi="1200" verticalDpi="1200" r:id="rId1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D114"/>
  <sheetViews>
    <sheetView zoomScale="75" zoomScaleNormal="75" workbookViewId="0">
      <selection activeCell="O39" sqref="O39"/>
    </sheetView>
  </sheetViews>
  <sheetFormatPr baseColWidth="10" defaultRowHeight="14.4" x14ac:dyDescent="0.3"/>
  <cols>
    <col min="1" max="1" width="23.77734375" customWidth="1"/>
    <col min="4" max="4" width="5.33203125" customWidth="1"/>
    <col min="11" max="11" width="13.44140625" customWidth="1"/>
  </cols>
  <sheetData>
    <row r="1" spans="1:30" x14ac:dyDescent="0.3">
      <c r="A1" s="234" t="s">
        <v>194</v>
      </c>
      <c r="B1" s="141" t="s">
        <v>139</v>
      </c>
      <c r="C1" s="141"/>
      <c r="D1" s="140"/>
      <c r="E1" s="140"/>
      <c r="F1" s="140"/>
      <c r="G1" s="140"/>
      <c r="H1" s="140"/>
      <c r="I1" s="140"/>
      <c r="J1" s="140"/>
      <c r="K1" s="140"/>
      <c r="L1" s="140"/>
      <c r="M1" s="140"/>
      <c r="N1" s="140"/>
      <c r="O1" s="140"/>
      <c r="P1" s="140"/>
      <c r="Q1" s="140"/>
      <c r="R1" s="140"/>
      <c r="S1" s="140"/>
      <c r="T1" s="140"/>
      <c r="U1" s="140"/>
      <c r="V1" s="140"/>
      <c r="W1" s="140"/>
      <c r="X1" s="140"/>
      <c r="Y1" s="140"/>
      <c r="Z1" s="140"/>
      <c r="AA1" s="140"/>
      <c r="AB1" s="140"/>
      <c r="AC1" s="140"/>
      <c r="AD1" s="140"/>
    </row>
    <row r="2" spans="1:30" s="57" customFormat="1" ht="15" thickBot="1" x14ac:dyDescent="0.35"/>
    <row r="3" spans="1:30" s="57" customFormat="1" ht="15" thickBot="1" x14ac:dyDescent="0.35">
      <c r="A3"/>
      <c r="B3" s="262" t="s">
        <v>86</v>
      </c>
      <c r="C3" s="263"/>
      <c r="D3" s="39"/>
      <c r="E3" s="263"/>
      <c r="F3" s="266"/>
      <c r="G3"/>
      <c r="H3"/>
      <c r="K3" s="154" t="s">
        <v>138</v>
      </c>
    </row>
    <row r="4" spans="1:30" ht="16.2" thickBot="1" x14ac:dyDescent="0.4">
      <c r="B4" s="172" t="s">
        <v>24</v>
      </c>
      <c r="C4" s="264"/>
      <c r="E4" s="267" t="s">
        <v>91</v>
      </c>
      <c r="F4" s="268"/>
      <c r="K4" s="153" t="s">
        <v>137</v>
      </c>
    </row>
    <row r="5" spans="1:30" ht="15.6" x14ac:dyDescent="0.3">
      <c r="B5" s="269" t="s">
        <v>1</v>
      </c>
      <c r="C5" s="283" t="s">
        <v>158</v>
      </c>
      <c r="D5" s="4"/>
      <c r="E5" s="269" t="s">
        <v>1</v>
      </c>
      <c r="F5" s="283" t="s">
        <v>158</v>
      </c>
      <c r="I5" s="23" t="s">
        <v>106</v>
      </c>
      <c r="J5" s="65" t="s">
        <v>104</v>
      </c>
      <c r="K5" s="78"/>
      <c r="M5" s="12" t="s">
        <v>124</v>
      </c>
    </row>
    <row r="6" spans="1:30" x14ac:dyDescent="0.3">
      <c r="B6" s="163">
        <v>0.625</v>
      </c>
      <c r="C6" s="156">
        <v>1.143</v>
      </c>
      <c r="D6" s="10"/>
      <c r="E6" s="163">
        <v>1.319</v>
      </c>
      <c r="F6" s="156">
        <v>1.0569999999999999</v>
      </c>
      <c r="I6" s="72">
        <v>1</v>
      </c>
      <c r="J6" s="64" t="s">
        <v>107</v>
      </c>
      <c r="K6" s="73"/>
      <c r="M6" s="258" t="s">
        <v>117</v>
      </c>
    </row>
    <row r="7" spans="1:30" x14ac:dyDescent="0.3">
      <c r="B7" s="163">
        <v>1.57</v>
      </c>
      <c r="C7" s="156">
        <v>1.3540000000000001</v>
      </c>
      <c r="D7" s="10"/>
      <c r="E7" s="163">
        <v>1.337</v>
      </c>
      <c r="F7" s="156">
        <v>0.58099999999999996</v>
      </c>
      <c r="I7" s="72">
        <v>2</v>
      </c>
      <c r="J7" s="76" t="s">
        <v>112</v>
      </c>
      <c r="K7" s="66" t="s">
        <v>24</v>
      </c>
    </row>
    <row r="8" spans="1:30" x14ac:dyDescent="0.3">
      <c r="B8" s="163">
        <v>0.85299999999999998</v>
      </c>
      <c r="C8" s="156">
        <v>0.996</v>
      </c>
      <c r="D8" s="10"/>
      <c r="E8" s="163">
        <v>0.79</v>
      </c>
      <c r="F8" s="156">
        <v>0.81499999999999995</v>
      </c>
      <c r="I8" s="72">
        <v>3</v>
      </c>
      <c r="J8" s="76" t="s">
        <v>112</v>
      </c>
      <c r="K8" s="66" t="s">
        <v>24</v>
      </c>
    </row>
    <row r="9" spans="1:30" x14ac:dyDescent="0.3">
      <c r="B9" s="163">
        <v>1.129</v>
      </c>
      <c r="C9" s="156">
        <v>0.76800000000000002</v>
      </c>
      <c r="D9" s="10"/>
      <c r="E9" s="163">
        <v>0.83099999999999996</v>
      </c>
      <c r="F9" s="156">
        <v>0.83899999999999997</v>
      </c>
      <c r="I9" s="72">
        <v>4</v>
      </c>
      <c r="J9" s="76" t="s">
        <v>112</v>
      </c>
      <c r="K9" s="66" t="s">
        <v>32</v>
      </c>
    </row>
    <row r="10" spans="1:30" x14ac:dyDescent="0.3">
      <c r="B10" s="163">
        <v>0.66900000000000004</v>
      </c>
      <c r="C10" s="156">
        <v>0.85699999999999998</v>
      </c>
      <c r="D10" s="10"/>
      <c r="E10" s="163">
        <v>0.82399999999999995</v>
      </c>
      <c r="F10" s="156">
        <v>0.85799999999999998</v>
      </c>
      <c r="I10" s="72">
        <v>5</v>
      </c>
      <c r="J10" s="76" t="s">
        <v>112</v>
      </c>
      <c r="K10" s="66" t="s">
        <v>32</v>
      </c>
    </row>
    <row r="11" spans="1:30" x14ac:dyDescent="0.3">
      <c r="B11" s="163">
        <v>1.1659999999999999</v>
      </c>
      <c r="C11" s="156">
        <v>1.008</v>
      </c>
      <c r="D11" s="10"/>
      <c r="E11" s="163">
        <v>1.1679999999999999</v>
      </c>
      <c r="F11" s="156">
        <v>1.4950000000000001</v>
      </c>
      <c r="I11" s="72">
        <v>6</v>
      </c>
      <c r="J11" s="75" t="s">
        <v>111</v>
      </c>
      <c r="K11" s="66" t="s">
        <v>24</v>
      </c>
    </row>
    <row r="12" spans="1:30" x14ac:dyDescent="0.3">
      <c r="B12" s="163">
        <v>1.0329999999999999</v>
      </c>
      <c r="C12" s="156">
        <v>0.98799999999999999</v>
      </c>
      <c r="D12" s="10"/>
      <c r="E12" s="163">
        <v>1.319</v>
      </c>
      <c r="F12" s="156"/>
      <c r="I12" s="72">
        <v>7</v>
      </c>
      <c r="J12" s="75" t="s">
        <v>111</v>
      </c>
      <c r="K12" s="66" t="s">
        <v>24</v>
      </c>
    </row>
    <row r="13" spans="1:30" x14ac:dyDescent="0.3">
      <c r="B13" s="163">
        <v>0.95499999999999996</v>
      </c>
      <c r="C13" s="156">
        <v>0.85899999999999999</v>
      </c>
      <c r="D13" s="10"/>
      <c r="E13" s="163">
        <v>0.72799999999999998</v>
      </c>
      <c r="F13" s="156"/>
      <c r="I13" s="72">
        <v>8</v>
      </c>
      <c r="J13" s="75" t="s">
        <v>111</v>
      </c>
      <c r="K13" s="66" t="s">
        <v>32</v>
      </c>
    </row>
    <row r="14" spans="1:30" ht="15" thickBot="1" x14ac:dyDescent="0.35">
      <c r="B14" s="163"/>
      <c r="C14" s="156"/>
      <c r="D14" s="10"/>
      <c r="E14" s="163">
        <v>1.0660000000000001</v>
      </c>
      <c r="F14" s="156"/>
      <c r="I14" s="72">
        <v>9</v>
      </c>
      <c r="J14" s="75" t="s">
        <v>111</v>
      </c>
      <c r="K14" s="66" t="s">
        <v>32</v>
      </c>
    </row>
    <row r="15" spans="1:30" x14ac:dyDescent="0.3">
      <c r="A15" s="182" t="s">
        <v>140</v>
      </c>
      <c r="B15" s="286">
        <v>1</v>
      </c>
      <c r="C15" s="398">
        <v>0.99660000000000004</v>
      </c>
      <c r="D15" s="261"/>
      <c r="E15" s="286">
        <v>1.042</v>
      </c>
      <c r="F15" s="398">
        <v>0.94079999999999997</v>
      </c>
      <c r="I15" s="72">
        <v>10</v>
      </c>
      <c r="J15" s="114" t="s">
        <v>112</v>
      </c>
      <c r="K15" s="115" t="s">
        <v>24</v>
      </c>
      <c r="M15" s="12"/>
    </row>
    <row r="16" spans="1:30" x14ac:dyDescent="0.3">
      <c r="A16" s="183" t="s">
        <v>141</v>
      </c>
      <c r="B16" s="180">
        <v>0.30330000000000001</v>
      </c>
      <c r="C16" s="200">
        <v>0.1852</v>
      </c>
      <c r="D16" s="199"/>
      <c r="E16" s="180">
        <v>0.25280000000000002</v>
      </c>
      <c r="F16" s="200">
        <v>0.31090000000000001</v>
      </c>
      <c r="I16" s="72">
        <v>11</v>
      </c>
      <c r="J16" s="116" t="s">
        <v>112</v>
      </c>
      <c r="K16" s="112" t="s">
        <v>24</v>
      </c>
      <c r="M16" s="12" t="s">
        <v>118</v>
      </c>
    </row>
    <row r="17" spans="1:13" x14ac:dyDescent="0.3">
      <c r="A17" s="183" t="s">
        <v>37</v>
      </c>
      <c r="B17" s="180">
        <v>0.1072</v>
      </c>
      <c r="C17" s="200">
        <v>6.547E-2</v>
      </c>
      <c r="D17" s="199"/>
      <c r="E17" s="180">
        <v>8.4250000000000005E-2</v>
      </c>
      <c r="F17" s="200">
        <v>0.12690000000000001</v>
      </c>
      <c r="I17" s="72">
        <v>12</v>
      </c>
      <c r="J17" s="116" t="s">
        <v>112</v>
      </c>
      <c r="K17" s="112" t="s">
        <v>32</v>
      </c>
    </row>
    <row r="18" spans="1:13" x14ac:dyDescent="0.3">
      <c r="A18" s="184" t="s">
        <v>139</v>
      </c>
      <c r="B18" s="212">
        <v>8</v>
      </c>
      <c r="C18" s="214">
        <v>8</v>
      </c>
      <c r="D18" s="206"/>
      <c r="E18" s="212">
        <v>9</v>
      </c>
      <c r="F18" s="214">
        <v>6</v>
      </c>
      <c r="I18" s="72">
        <v>13</v>
      </c>
      <c r="J18" s="116" t="s">
        <v>112</v>
      </c>
      <c r="K18" s="112" t="s">
        <v>32</v>
      </c>
    </row>
    <row r="19" spans="1:13" x14ac:dyDescent="0.3">
      <c r="I19" s="72">
        <v>14</v>
      </c>
      <c r="J19" s="117" t="s">
        <v>111</v>
      </c>
      <c r="K19" s="112" t="s">
        <v>24</v>
      </c>
    </row>
    <row r="20" spans="1:13" x14ac:dyDescent="0.3">
      <c r="I20" s="72">
        <v>15</v>
      </c>
      <c r="J20" s="117" t="s">
        <v>111</v>
      </c>
      <c r="K20" s="112" t="s">
        <v>24</v>
      </c>
    </row>
    <row r="21" spans="1:13" x14ac:dyDescent="0.3">
      <c r="B21" s="3"/>
      <c r="C21" s="3"/>
      <c r="E21" s="3"/>
      <c r="F21" s="3"/>
      <c r="G21" s="74"/>
      <c r="I21" s="72">
        <v>16</v>
      </c>
      <c r="J21" s="117" t="s">
        <v>111</v>
      </c>
      <c r="K21" s="112" t="s">
        <v>32</v>
      </c>
    </row>
    <row r="22" spans="1:13" ht="15" thickBot="1" x14ac:dyDescent="0.35">
      <c r="I22" s="72">
        <v>17</v>
      </c>
      <c r="J22" s="118" t="s">
        <v>111</v>
      </c>
      <c r="K22" s="119" t="s">
        <v>32</v>
      </c>
    </row>
    <row r="23" spans="1:13" ht="16.2" x14ac:dyDescent="0.3">
      <c r="A23" s="237" t="s">
        <v>163</v>
      </c>
      <c r="B23" s="238"/>
      <c r="C23" s="238"/>
      <c r="D23" s="238"/>
      <c r="E23" s="238"/>
      <c r="F23" s="238"/>
      <c r="G23" s="238"/>
      <c r="I23" s="72">
        <v>18</v>
      </c>
      <c r="J23" s="76" t="s">
        <v>112</v>
      </c>
      <c r="K23" s="66" t="s">
        <v>24</v>
      </c>
    </row>
    <row r="24" spans="1:13" ht="15" thickBot="1" x14ac:dyDescent="0.35">
      <c r="I24" s="72">
        <v>19</v>
      </c>
      <c r="J24" s="76" t="s">
        <v>112</v>
      </c>
      <c r="K24" s="66" t="s">
        <v>24</v>
      </c>
    </row>
    <row r="25" spans="1:13" ht="15" thickBot="1" x14ac:dyDescent="0.35">
      <c r="B25" s="262" t="s">
        <v>26</v>
      </c>
      <c r="C25" s="263"/>
      <c r="D25" s="39"/>
      <c r="E25" s="263"/>
      <c r="F25" s="266"/>
      <c r="I25" s="72">
        <v>20</v>
      </c>
      <c r="J25" s="76" t="s">
        <v>112</v>
      </c>
      <c r="K25" s="103" t="s">
        <v>120</v>
      </c>
      <c r="M25" s="12"/>
    </row>
    <row r="26" spans="1:13" ht="15.6" x14ac:dyDescent="0.35">
      <c r="B26" s="172" t="s">
        <v>24</v>
      </c>
      <c r="C26" s="264"/>
      <c r="E26" s="267" t="s">
        <v>91</v>
      </c>
      <c r="F26" s="268"/>
      <c r="I26" s="72">
        <v>21</v>
      </c>
      <c r="J26" s="76" t="s">
        <v>112</v>
      </c>
      <c r="K26" s="103" t="s">
        <v>120</v>
      </c>
    </row>
    <row r="27" spans="1:13" ht="15.6" x14ac:dyDescent="0.3">
      <c r="B27" s="269" t="s">
        <v>1</v>
      </c>
      <c r="C27" s="283" t="s">
        <v>158</v>
      </c>
      <c r="D27" s="4"/>
      <c r="E27" s="269" t="s">
        <v>1</v>
      </c>
      <c r="F27" s="283" t="s">
        <v>158</v>
      </c>
      <c r="I27" s="72">
        <v>22</v>
      </c>
      <c r="J27" s="75" t="s">
        <v>111</v>
      </c>
      <c r="K27" s="66" t="s">
        <v>24</v>
      </c>
    </row>
    <row r="28" spans="1:13" x14ac:dyDescent="0.3">
      <c r="B28" s="163">
        <v>0.99</v>
      </c>
      <c r="C28" s="156">
        <v>0.46100000000000002</v>
      </c>
      <c r="D28" s="10"/>
      <c r="E28" s="163">
        <v>0.68</v>
      </c>
      <c r="F28" s="156">
        <v>0.76559999999999995</v>
      </c>
      <c r="H28" s="239"/>
      <c r="I28" s="72">
        <v>23</v>
      </c>
      <c r="J28" s="75" t="s">
        <v>111</v>
      </c>
      <c r="K28" s="66" t="s">
        <v>24</v>
      </c>
    </row>
    <row r="29" spans="1:13" x14ac:dyDescent="0.3">
      <c r="B29" s="163">
        <v>0.91</v>
      </c>
      <c r="C29" s="156">
        <v>0.93400000000000005</v>
      </c>
      <c r="D29" s="10"/>
      <c r="E29" s="163">
        <v>0.86699999999999999</v>
      </c>
      <c r="F29" s="156">
        <v>0.5948</v>
      </c>
      <c r="I29" s="72">
        <v>24</v>
      </c>
      <c r="J29" s="75" t="s">
        <v>111</v>
      </c>
      <c r="K29" s="103" t="s">
        <v>120</v>
      </c>
    </row>
    <row r="30" spans="1:13" x14ac:dyDescent="0.3">
      <c r="B30" s="163">
        <v>0.96599999999999997</v>
      </c>
      <c r="C30" s="156">
        <v>0.625</v>
      </c>
      <c r="D30" s="10"/>
      <c r="E30" s="163">
        <v>0.73299999999999998</v>
      </c>
      <c r="F30" s="156">
        <v>1.0212000000000001</v>
      </c>
      <c r="I30" s="72">
        <v>25</v>
      </c>
      <c r="J30" s="75" t="s">
        <v>111</v>
      </c>
      <c r="K30" s="103" t="s">
        <v>120</v>
      </c>
    </row>
    <row r="31" spans="1:13" x14ac:dyDescent="0.3">
      <c r="B31" s="163">
        <v>1.1759999999999999</v>
      </c>
      <c r="C31" s="156">
        <v>0.77500000000000002</v>
      </c>
      <c r="D31" s="10"/>
      <c r="E31" s="163">
        <v>0.96299999999999997</v>
      </c>
      <c r="F31" s="156">
        <v>0.92959999999999998</v>
      </c>
      <c r="I31" s="72">
        <v>26</v>
      </c>
      <c r="J31" s="64" t="s">
        <v>107</v>
      </c>
      <c r="K31" s="66"/>
    </row>
    <row r="32" spans="1:13" x14ac:dyDescent="0.3">
      <c r="B32" s="163">
        <v>0.96299999999999997</v>
      </c>
      <c r="C32" s="156">
        <v>0.78300000000000003</v>
      </c>
      <c r="D32" s="10"/>
      <c r="E32" s="163">
        <v>0.91300000000000003</v>
      </c>
      <c r="F32" s="156">
        <v>0.73899999999999999</v>
      </c>
      <c r="I32" s="72"/>
      <c r="J32" s="75"/>
      <c r="K32" s="66"/>
    </row>
    <row r="33" spans="1:13" x14ac:dyDescent="0.3">
      <c r="B33" s="163">
        <v>1.0029999999999999</v>
      </c>
      <c r="C33" s="156">
        <v>0.70099999999999996</v>
      </c>
      <c r="D33" s="10"/>
      <c r="E33" s="163">
        <v>1.135</v>
      </c>
      <c r="F33" s="156">
        <v>0.71589999999999998</v>
      </c>
      <c r="I33" s="72"/>
      <c r="J33" s="75"/>
      <c r="K33" s="66"/>
    </row>
    <row r="34" spans="1:13" x14ac:dyDescent="0.3">
      <c r="B34" s="163">
        <v>0.85799999999999998</v>
      </c>
      <c r="C34" s="156">
        <v>0.71699999999999997</v>
      </c>
      <c r="D34" s="10"/>
      <c r="E34" s="163">
        <v>0.752</v>
      </c>
      <c r="F34" s="156">
        <v>0.68959999999999999</v>
      </c>
    </row>
    <row r="35" spans="1:13" x14ac:dyDescent="0.3">
      <c r="B35" s="163">
        <v>1.101</v>
      </c>
      <c r="C35" s="156">
        <v>1.1080000000000001</v>
      </c>
      <c r="D35" s="10"/>
      <c r="E35" s="163">
        <v>0.78400000000000003</v>
      </c>
      <c r="F35" s="156">
        <v>0.76200000000000001</v>
      </c>
      <c r="I35" s="231" t="s">
        <v>155</v>
      </c>
    </row>
    <row r="36" spans="1:13" x14ac:dyDescent="0.3">
      <c r="B36" s="163">
        <v>1.08</v>
      </c>
      <c r="C36" s="156">
        <v>1.1080000000000001</v>
      </c>
      <c r="D36" s="10"/>
      <c r="E36" s="163">
        <v>0.45700000000000002</v>
      </c>
      <c r="F36" s="156"/>
      <c r="I36" s="232" t="s">
        <v>148</v>
      </c>
      <c r="J36" s="2"/>
      <c r="L36" s="2"/>
      <c r="M36" s="2"/>
    </row>
    <row r="37" spans="1:13" x14ac:dyDescent="0.3">
      <c r="B37" s="163">
        <v>0.86299999999999999</v>
      </c>
      <c r="C37" s="156">
        <v>1.0669999999999999</v>
      </c>
      <c r="D37" s="10"/>
      <c r="E37" s="163"/>
      <c r="F37" s="156"/>
      <c r="I37" s="232" t="s">
        <v>147</v>
      </c>
      <c r="J37" s="2"/>
      <c r="L37" s="2"/>
      <c r="M37" s="2"/>
    </row>
    <row r="38" spans="1:13" x14ac:dyDescent="0.3">
      <c r="B38" s="163">
        <v>0.97299999999999998</v>
      </c>
      <c r="C38" s="156">
        <v>0.745</v>
      </c>
      <c r="D38" s="10"/>
      <c r="E38" s="163"/>
      <c r="F38" s="156"/>
      <c r="I38" s="232" t="s">
        <v>157</v>
      </c>
      <c r="J38" s="2"/>
      <c r="L38" s="2"/>
      <c r="M38" s="2"/>
    </row>
    <row r="39" spans="1:13" x14ac:dyDescent="0.3">
      <c r="B39" s="163">
        <v>1.054</v>
      </c>
      <c r="C39" s="156">
        <v>1.232</v>
      </c>
      <c r="D39" s="10"/>
      <c r="E39" s="168"/>
      <c r="F39" s="156"/>
    </row>
    <row r="40" spans="1:13" x14ac:dyDescent="0.3">
      <c r="B40" s="163">
        <v>1.226</v>
      </c>
      <c r="C40" s="156">
        <v>0.91100000000000003</v>
      </c>
      <c r="E40" s="207"/>
      <c r="F40" s="171"/>
    </row>
    <row r="41" spans="1:13" x14ac:dyDescent="0.3">
      <c r="A41" s="182" t="s">
        <v>140</v>
      </c>
      <c r="B41" s="279">
        <v>1.0129999999999999</v>
      </c>
      <c r="C41" s="202">
        <v>0.85899999999999999</v>
      </c>
      <c r="D41" s="280"/>
      <c r="E41" s="201">
        <v>0.80930000000000002</v>
      </c>
      <c r="F41" s="202">
        <v>0.7772</v>
      </c>
    </row>
    <row r="42" spans="1:13" x14ac:dyDescent="0.3">
      <c r="A42" s="183" t="s">
        <v>141</v>
      </c>
      <c r="B42" s="180">
        <v>0.1118</v>
      </c>
      <c r="C42" s="200">
        <v>0.22339999999999999</v>
      </c>
      <c r="D42" s="281"/>
      <c r="E42" s="180">
        <v>0.1918</v>
      </c>
      <c r="F42" s="200">
        <v>0.13589999999999999</v>
      </c>
    </row>
    <row r="43" spans="1:13" x14ac:dyDescent="0.3">
      <c r="A43" s="183" t="s">
        <v>37</v>
      </c>
      <c r="B43" s="180">
        <v>3.1E-2</v>
      </c>
      <c r="C43" s="200">
        <v>6.1960000000000001E-2</v>
      </c>
      <c r="D43" s="281"/>
      <c r="E43" s="180">
        <v>6.3939999999999997E-2</v>
      </c>
      <c r="F43" s="200">
        <v>4.8050000000000002E-2</v>
      </c>
    </row>
    <row r="44" spans="1:13" x14ac:dyDescent="0.3">
      <c r="A44" s="184" t="s">
        <v>139</v>
      </c>
      <c r="B44" s="212">
        <v>13</v>
      </c>
      <c r="C44" s="214">
        <v>13</v>
      </c>
      <c r="D44" s="282"/>
      <c r="E44" s="212">
        <v>9</v>
      </c>
      <c r="F44" s="214">
        <v>8</v>
      </c>
      <c r="M44" s="12"/>
    </row>
    <row r="46" spans="1:13" x14ac:dyDescent="0.3">
      <c r="B46" s="3"/>
      <c r="C46" s="3"/>
      <c r="E46" s="3"/>
      <c r="F46" s="3"/>
    </row>
    <row r="53" spans="1:5" x14ac:dyDescent="0.3">
      <c r="A53" s="8"/>
    </row>
    <row r="54" spans="1:5" x14ac:dyDescent="0.3">
      <c r="A54" s="8"/>
    </row>
    <row r="55" spans="1:5" x14ac:dyDescent="0.3">
      <c r="A55" s="8"/>
    </row>
    <row r="56" spans="1:5" x14ac:dyDescent="0.3">
      <c r="A56" s="8"/>
    </row>
    <row r="57" spans="1:5" x14ac:dyDescent="0.3">
      <c r="A57" s="8"/>
      <c r="B57" s="2"/>
      <c r="C57" s="2"/>
      <c r="D57" s="2"/>
      <c r="E57" s="2"/>
    </row>
    <row r="58" spans="1:5" x14ac:dyDescent="0.3">
      <c r="A58" s="8"/>
      <c r="B58" s="2"/>
      <c r="C58" s="2"/>
      <c r="D58" s="2"/>
      <c r="E58" s="2"/>
    </row>
    <row r="59" spans="1:5" x14ac:dyDescent="0.3">
      <c r="A59" s="8"/>
      <c r="B59" s="2"/>
      <c r="C59" s="2"/>
      <c r="D59" s="2"/>
      <c r="E59" s="2"/>
    </row>
    <row r="60" spans="1:5" x14ac:dyDescent="0.3">
      <c r="A60" s="8"/>
      <c r="B60" s="2"/>
      <c r="C60" s="2"/>
      <c r="D60" s="2"/>
      <c r="E60" s="2"/>
    </row>
    <row r="65" spans="1:13" x14ac:dyDescent="0.3">
      <c r="M65" s="52"/>
    </row>
    <row r="66" spans="1:13" x14ac:dyDescent="0.3">
      <c r="I66" s="23"/>
      <c r="J66" s="65"/>
      <c r="K66" s="78"/>
      <c r="M66" s="12"/>
    </row>
    <row r="67" spans="1:13" x14ac:dyDescent="0.3">
      <c r="H67" s="88"/>
      <c r="I67" s="72"/>
      <c r="J67" s="64"/>
      <c r="K67" s="73"/>
    </row>
    <row r="68" spans="1:13" x14ac:dyDescent="0.3">
      <c r="H68" s="88"/>
      <c r="I68" s="72"/>
      <c r="J68" s="76"/>
      <c r="K68" s="66"/>
    </row>
    <row r="69" spans="1:13" x14ac:dyDescent="0.3">
      <c r="H69" s="88"/>
      <c r="I69" s="72"/>
      <c r="J69" s="76"/>
      <c r="K69" s="66"/>
    </row>
    <row r="70" spans="1:13" x14ac:dyDescent="0.3">
      <c r="H70" s="88"/>
      <c r="I70" s="72"/>
      <c r="J70" s="76"/>
      <c r="K70" s="66"/>
    </row>
    <row r="71" spans="1:13" x14ac:dyDescent="0.3">
      <c r="H71" s="88"/>
      <c r="I71" s="72"/>
      <c r="J71" s="76"/>
      <c r="K71" s="66"/>
    </row>
    <row r="72" spans="1:13" x14ac:dyDescent="0.3">
      <c r="A72" s="8"/>
      <c r="B72" s="2"/>
      <c r="C72" s="2"/>
      <c r="D72" s="2"/>
      <c r="E72" s="2"/>
      <c r="G72" s="89"/>
      <c r="H72" s="88"/>
      <c r="I72" s="72"/>
      <c r="J72" s="75"/>
      <c r="K72" s="66"/>
    </row>
    <row r="73" spans="1:13" x14ac:dyDescent="0.3">
      <c r="A73" s="8"/>
      <c r="B73" s="2"/>
      <c r="C73" s="2"/>
      <c r="D73" s="2"/>
      <c r="E73" s="2"/>
      <c r="G73" s="89"/>
      <c r="H73" s="88"/>
      <c r="I73" s="72"/>
      <c r="J73" s="75"/>
      <c r="K73" s="66"/>
    </row>
    <row r="74" spans="1:13" x14ac:dyDescent="0.3">
      <c r="G74" s="89"/>
      <c r="H74" s="88"/>
      <c r="I74" s="72"/>
      <c r="J74" s="75"/>
      <c r="K74" s="66"/>
    </row>
    <row r="75" spans="1:13" x14ac:dyDescent="0.3">
      <c r="G75" s="74"/>
      <c r="H75" s="88"/>
      <c r="I75" s="72"/>
      <c r="J75" s="75"/>
      <c r="K75" s="66"/>
    </row>
    <row r="76" spans="1:13" x14ac:dyDescent="0.3">
      <c r="G76" s="74"/>
      <c r="H76" s="88"/>
      <c r="I76" s="72"/>
      <c r="J76" s="76"/>
      <c r="K76" s="66"/>
    </row>
    <row r="77" spans="1:13" x14ac:dyDescent="0.3">
      <c r="G77" s="74"/>
      <c r="H77" s="88"/>
      <c r="I77" s="72"/>
      <c r="J77" s="76"/>
      <c r="K77" s="66"/>
    </row>
    <row r="78" spans="1:13" x14ac:dyDescent="0.3">
      <c r="G78" s="74"/>
      <c r="H78" s="88"/>
      <c r="I78" s="72"/>
      <c r="J78" s="76"/>
      <c r="K78" s="66"/>
    </row>
    <row r="79" spans="1:13" x14ac:dyDescent="0.3">
      <c r="G79" s="89"/>
      <c r="H79" s="88"/>
      <c r="I79" s="72"/>
      <c r="J79" s="76"/>
      <c r="K79" s="66"/>
    </row>
    <row r="80" spans="1:13" x14ac:dyDescent="0.3">
      <c r="G80" s="89"/>
      <c r="H80" s="88"/>
      <c r="I80" s="72"/>
      <c r="J80" s="75"/>
      <c r="K80" s="66"/>
    </row>
    <row r="81" spans="7:13" x14ac:dyDescent="0.3">
      <c r="G81" s="89"/>
      <c r="H81" s="88"/>
      <c r="I81" s="72"/>
      <c r="J81" s="75"/>
      <c r="K81" s="66"/>
    </row>
    <row r="82" spans="7:13" x14ac:dyDescent="0.3">
      <c r="G82" s="89"/>
      <c r="H82" s="88"/>
      <c r="I82" s="72"/>
      <c r="J82" s="75"/>
      <c r="K82" s="66"/>
    </row>
    <row r="83" spans="7:13" x14ac:dyDescent="0.3">
      <c r="I83" s="72"/>
      <c r="J83" s="75"/>
      <c r="K83" s="66"/>
    </row>
    <row r="84" spans="7:13" x14ac:dyDescent="0.3">
      <c r="I84" s="72"/>
      <c r="J84" s="64"/>
      <c r="K84" s="66"/>
    </row>
    <row r="88" spans="7:13" x14ac:dyDescent="0.3">
      <c r="I88" s="23"/>
      <c r="J88" s="65"/>
      <c r="K88" s="78"/>
      <c r="M88" s="52"/>
    </row>
    <row r="89" spans="7:13" x14ac:dyDescent="0.3">
      <c r="I89" s="72"/>
      <c r="J89" s="64"/>
      <c r="K89" s="73"/>
      <c r="M89" s="12"/>
    </row>
    <row r="90" spans="7:13" x14ac:dyDescent="0.3">
      <c r="I90" s="72"/>
      <c r="J90" s="76"/>
      <c r="K90" s="66"/>
    </row>
    <row r="91" spans="7:13" x14ac:dyDescent="0.3">
      <c r="I91" s="72"/>
      <c r="J91" s="76"/>
      <c r="K91" s="66"/>
    </row>
    <row r="92" spans="7:13" x14ac:dyDescent="0.3">
      <c r="I92" s="72"/>
      <c r="J92" s="76"/>
      <c r="K92" s="66"/>
    </row>
    <row r="93" spans="7:13" x14ac:dyDescent="0.3">
      <c r="I93" s="72"/>
      <c r="J93" s="76"/>
      <c r="K93" s="66"/>
    </row>
    <row r="94" spans="7:13" x14ac:dyDescent="0.3">
      <c r="I94" s="72"/>
      <c r="J94" s="75"/>
      <c r="K94" s="66"/>
    </row>
    <row r="95" spans="7:13" x14ac:dyDescent="0.3">
      <c r="I95" s="72"/>
      <c r="J95" s="75"/>
      <c r="K95" s="66"/>
    </row>
    <row r="96" spans="7:13" x14ac:dyDescent="0.3">
      <c r="I96" s="72"/>
      <c r="J96" s="75"/>
      <c r="K96" s="66"/>
    </row>
    <row r="97" spans="9:13" x14ac:dyDescent="0.3">
      <c r="I97" s="72"/>
      <c r="J97" s="75"/>
      <c r="K97" s="66"/>
    </row>
    <row r="98" spans="9:13" x14ac:dyDescent="0.3">
      <c r="I98" s="72"/>
      <c r="J98" s="76"/>
      <c r="K98" s="66"/>
    </row>
    <row r="99" spans="9:13" x14ac:dyDescent="0.3">
      <c r="I99" s="72"/>
      <c r="J99" s="76"/>
      <c r="K99" s="66"/>
      <c r="M99" s="52"/>
    </row>
    <row r="100" spans="9:13" x14ac:dyDescent="0.3">
      <c r="I100" s="72"/>
      <c r="J100" s="76"/>
      <c r="K100" s="66"/>
      <c r="M100" s="12"/>
    </row>
    <row r="101" spans="9:13" x14ac:dyDescent="0.3">
      <c r="I101" s="72"/>
      <c r="J101" s="76"/>
      <c r="K101" s="66"/>
    </row>
    <row r="102" spans="9:13" x14ac:dyDescent="0.3">
      <c r="I102" s="72"/>
      <c r="J102" s="75"/>
      <c r="K102" s="66"/>
    </row>
    <row r="103" spans="9:13" x14ac:dyDescent="0.3">
      <c r="I103" s="72"/>
      <c r="J103" s="75"/>
      <c r="K103" s="66"/>
    </row>
    <row r="104" spans="9:13" x14ac:dyDescent="0.3">
      <c r="I104" s="72"/>
      <c r="J104" s="75"/>
      <c r="K104" s="66"/>
    </row>
    <row r="105" spans="9:13" x14ac:dyDescent="0.3">
      <c r="I105" s="72"/>
      <c r="J105" s="75"/>
      <c r="K105" s="66"/>
    </row>
    <row r="106" spans="9:13" x14ac:dyDescent="0.3">
      <c r="I106" s="72"/>
      <c r="J106" s="64"/>
      <c r="K106" s="66"/>
    </row>
    <row r="107" spans="9:13" x14ac:dyDescent="0.3">
      <c r="I107" s="72"/>
      <c r="J107" s="76"/>
      <c r="K107" s="66"/>
    </row>
    <row r="108" spans="9:13" x14ac:dyDescent="0.3">
      <c r="I108" s="72"/>
      <c r="J108" s="76"/>
      <c r="K108" s="66"/>
    </row>
    <row r="109" spans="9:13" x14ac:dyDescent="0.3">
      <c r="I109" s="72"/>
      <c r="J109" s="76"/>
      <c r="K109" s="66"/>
    </row>
    <row r="110" spans="9:13" x14ac:dyDescent="0.3">
      <c r="I110" s="72"/>
      <c r="J110" s="75"/>
      <c r="K110" s="66"/>
    </row>
    <row r="111" spans="9:13" x14ac:dyDescent="0.3">
      <c r="I111" s="72"/>
      <c r="J111" s="75"/>
      <c r="K111" s="66"/>
    </row>
    <row r="112" spans="9:13" x14ac:dyDescent="0.3">
      <c r="I112" s="72"/>
      <c r="J112" s="75"/>
      <c r="K112" s="66"/>
    </row>
    <row r="113" spans="9:11" x14ac:dyDescent="0.3">
      <c r="I113" s="72"/>
      <c r="J113" s="75"/>
      <c r="K113" s="66"/>
    </row>
    <row r="114" spans="9:11" x14ac:dyDescent="0.3">
      <c r="I114" s="72"/>
      <c r="K114" s="66"/>
    </row>
  </sheetData>
  <pageMargins left="0.7" right="0.7" top="0.78740157499999996" bottom="0.78740157499999996" header="0.3" footer="0.3"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B2"/>
  <sheetViews>
    <sheetView workbookViewId="0">
      <selection activeCell="B16" sqref="B16"/>
    </sheetView>
  </sheetViews>
  <sheetFormatPr baseColWidth="10" defaultRowHeight="14.4" x14ac:dyDescent="0.3"/>
  <sheetData>
    <row r="2" spans="1:2" x14ac:dyDescent="0.3">
      <c r="A2" t="s">
        <v>195</v>
      </c>
      <c r="B2" s="1" t="s">
        <v>0</v>
      </c>
    </row>
  </sheetData>
  <pageMargins left="0.7" right="0.7" top="0.78740157499999996" bottom="0.78740157499999996" header="0.3" footer="0.3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F69"/>
  <sheetViews>
    <sheetView zoomScale="75" zoomScaleNormal="75" workbookViewId="0">
      <selection activeCell="E40" sqref="E40"/>
    </sheetView>
  </sheetViews>
  <sheetFormatPr baseColWidth="10" defaultRowHeight="14.4" x14ac:dyDescent="0.3"/>
  <cols>
    <col min="1" max="1" width="22.77734375" customWidth="1"/>
    <col min="6" max="6" width="22.77734375" customWidth="1"/>
    <col min="13" max="13" width="15.33203125" customWidth="1"/>
    <col min="14" max="14" width="11.44140625" customWidth="1"/>
  </cols>
  <sheetData>
    <row r="1" spans="1:32" x14ac:dyDescent="0.3">
      <c r="A1" s="234" t="s">
        <v>196</v>
      </c>
      <c r="B1" s="141" t="s">
        <v>139</v>
      </c>
      <c r="C1" s="141"/>
      <c r="D1" s="140"/>
      <c r="E1" s="140"/>
      <c r="F1" s="140"/>
      <c r="G1" s="140"/>
      <c r="H1" s="140"/>
      <c r="I1" s="140"/>
      <c r="J1" s="140"/>
      <c r="K1" s="140"/>
      <c r="L1" s="140"/>
      <c r="M1" s="140"/>
      <c r="N1" s="140"/>
      <c r="O1" s="140"/>
      <c r="P1" s="140"/>
      <c r="Q1" s="140"/>
      <c r="R1" s="140"/>
      <c r="S1" s="140"/>
      <c r="T1" s="140"/>
      <c r="U1" s="140"/>
      <c r="V1" s="140"/>
      <c r="W1" s="140"/>
      <c r="X1" s="140"/>
      <c r="Y1" s="140"/>
      <c r="Z1" s="140"/>
      <c r="AA1" s="140"/>
      <c r="AB1" s="140"/>
      <c r="AC1" s="140"/>
      <c r="AD1" s="140"/>
      <c r="AE1" s="140"/>
      <c r="AF1" s="140"/>
    </row>
    <row r="2" spans="1:32" s="57" customFormat="1" ht="15" thickBot="1" x14ac:dyDescent="0.35">
      <c r="B2" s="238"/>
      <c r="C2" s="238"/>
      <c r="D2" s="238"/>
      <c r="E2" s="238"/>
      <c r="F2" s="238"/>
      <c r="G2" s="238"/>
      <c r="H2" s="239"/>
    </row>
    <row r="3" spans="1:32" ht="16.2" x14ac:dyDescent="0.3">
      <c r="A3" s="237" t="s">
        <v>166</v>
      </c>
      <c r="M3" s="154" t="s">
        <v>138</v>
      </c>
    </row>
    <row r="4" spans="1:32" ht="15" thickBot="1" x14ac:dyDescent="0.35">
      <c r="M4" s="153" t="s">
        <v>137</v>
      </c>
      <c r="P4" s="77"/>
    </row>
    <row r="5" spans="1:32" x14ac:dyDescent="0.3">
      <c r="B5" s="262" t="s">
        <v>92</v>
      </c>
      <c r="C5" s="263"/>
      <c r="D5" s="266"/>
      <c r="E5" s="74"/>
      <c r="G5" s="262" t="s">
        <v>92</v>
      </c>
      <c r="H5" s="263"/>
      <c r="I5" s="266"/>
      <c r="N5" s="34" t="s">
        <v>125</v>
      </c>
    </row>
    <row r="6" spans="1:32" x14ac:dyDescent="0.3">
      <c r="B6" s="172" t="s">
        <v>93</v>
      </c>
      <c r="C6" s="175" t="s">
        <v>97</v>
      </c>
      <c r="D6" s="268" t="s">
        <v>97</v>
      </c>
      <c r="G6" s="172" t="s">
        <v>93</v>
      </c>
      <c r="H6" s="175" t="s">
        <v>98</v>
      </c>
      <c r="I6" s="268" t="s">
        <v>98</v>
      </c>
      <c r="K6" s="23" t="s">
        <v>106</v>
      </c>
      <c r="L6" s="65" t="s">
        <v>104</v>
      </c>
      <c r="M6" s="78" t="s">
        <v>110</v>
      </c>
      <c r="N6" s="276" t="s">
        <v>152</v>
      </c>
    </row>
    <row r="7" spans="1:32" x14ac:dyDescent="0.3">
      <c r="B7" s="277" t="s">
        <v>96</v>
      </c>
      <c r="C7" s="157" t="s">
        <v>95</v>
      </c>
      <c r="D7" s="278" t="s">
        <v>94</v>
      </c>
      <c r="G7" s="277" t="s">
        <v>96</v>
      </c>
      <c r="H7" s="157" t="s">
        <v>95</v>
      </c>
      <c r="I7" s="278" t="s">
        <v>94</v>
      </c>
      <c r="K7" s="72">
        <v>1</v>
      </c>
      <c r="L7" s="64" t="s">
        <v>107</v>
      </c>
      <c r="M7" s="73"/>
      <c r="N7" s="73"/>
    </row>
    <row r="8" spans="1:32" x14ac:dyDescent="0.3">
      <c r="B8" s="163">
        <v>1.482</v>
      </c>
      <c r="C8" s="155">
        <v>1.256</v>
      </c>
      <c r="D8" s="156">
        <v>0.86799999999999999</v>
      </c>
      <c r="E8" s="6"/>
      <c r="G8" s="163">
        <v>1.264</v>
      </c>
      <c r="H8" s="155">
        <v>0.70299999999999996</v>
      </c>
      <c r="I8" s="156">
        <v>0.35599999999999998</v>
      </c>
      <c r="K8" s="72">
        <v>2</v>
      </c>
      <c r="L8" s="75" t="s">
        <v>111</v>
      </c>
      <c r="M8" s="66" t="s">
        <v>103</v>
      </c>
      <c r="N8" s="66"/>
    </row>
    <row r="9" spans="1:32" x14ac:dyDescent="0.3">
      <c r="B9" s="163">
        <v>1.0920000000000001</v>
      </c>
      <c r="C9" s="155">
        <v>1.115</v>
      </c>
      <c r="D9" s="156">
        <v>0.997</v>
      </c>
      <c r="E9" s="6"/>
      <c r="G9" s="163">
        <v>0.82499999999999996</v>
      </c>
      <c r="H9" s="155">
        <v>0.57899999999999996</v>
      </c>
      <c r="I9" s="156">
        <v>0.68200000000000005</v>
      </c>
      <c r="K9" s="72">
        <v>3</v>
      </c>
      <c r="L9" s="76" t="s">
        <v>112</v>
      </c>
      <c r="M9" s="66" t="s">
        <v>103</v>
      </c>
      <c r="N9" s="66"/>
    </row>
    <row r="10" spans="1:32" x14ac:dyDescent="0.3">
      <c r="B10" s="163">
        <v>0.874</v>
      </c>
      <c r="C10" s="155">
        <v>0.76800000000000002</v>
      </c>
      <c r="D10" s="156">
        <v>0.92400000000000004</v>
      </c>
      <c r="E10" s="6"/>
      <c r="G10" s="163">
        <v>1.194</v>
      </c>
      <c r="H10" s="155">
        <v>0.55200000000000005</v>
      </c>
      <c r="I10" s="156">
        <v>0.33800000000000002</v>
      </c>
      <c r="K10" s="72">
        <v>4</v>
      </c>
      <c r="L10" s="76" t="s">
        <v>112</v>
      </c>
      <c r="M10" s="66" t="s">
        <v>103</v>
      </c>
      <c r="N10" s="66"/>
    </row>
    <row r="11" spans="1:32" x14ac:dyDescent="0.3">
      <c r="B11" s="163">
        <v>1.079</v>
      </c>
      <c r="C11" s="155">
        <v>1.45</v>
      </c>
      <c r="D11" s="156">
        <v>1.1160000000000001</v>
      </c>
      <c r="E11" s="6"/>
      <c r="G11" s="163">
        <v>0.84399999999999997</v>
      </c>
      <c r="H11" s="155">
        <v>0.90200000000000002</v>
      </c>
      <c r="I11" s="156">
        <v>0.68400000000000005</v>
      </c>
      <c r="K11" s="72">
        <v>5</v>
      </c>
      <c r="L11" s="76" t="s">
        <v>112</v>
      </c>
      <c r="M11" s="66" t="s">
        <v>113</v>
      </c>
      <c r="N11" s="66"/>
    </row>
    <row r="12" spans="1:32" x14ac:dyDescent="0.3">
      <c r="B12" s="163">
        <v>0.8</v>
      </c>
      <c r="C12" s="155">
        <v>0.82299999999999995</v>
      </c>
      <c r="D12" s="156">
        <v>1.1639999999999999</v>
      </c>
      <c r="E12" s="6"/>
      <c r="G12" s="163">
        <v>0.92800000000000005</v>
      </c>
      <c r="H12" s="155">
        <v>1.2689999999999999</v>
      </c>
      <c r="I12" s="156">
        <v>0.53200000000000003</v>
      </c>
      <c r="K12" s="72">
        <v>6</v>
      </c>
      <c r="L12" s="76" t="s">
        <v>112</v>
      </c>
      <c r="M12" s="66" t="s">
        <v>113</v>
      </c>
      <c r="N12" s="66"/>
    </row>
    <row r="13" spans="1:32" x14ac:dyDescent="0.3">
      <c r="B13" s="163">
        <v>0.67300000000000004</v>
      </c>
      <c r="C13" s="155">
        <v>0.52</v>
      </c>
      <c r="D13" s="156">
        <v>1.085</v>
      </c>
      <c r="E13" s="6"/>
      <c r="G13" s="163">
        <v>0.94399999999999995</v>
      </c>
      <c r="H13" s="155">
        <v>1.484</v>
      </c>
      <c r="I13" s="156">
        <v>0.40300000000000002</v>
      </c>
      <c r="K13" s="72">
        <v>7</v>
      </c>
      <c r="L13" s="76" t="s">
        <v>112</v>
      </c>
      <c r="M13" s="66" t="s">
        <v>114</v>
      </c>
      <c r="N13" s="66"/>
    </row>
    <row r="14" spans="1:32" ht="15" thickBot="1" x14ac:dyDescent="0.35">
      <c r="B14" s="163"/>
      <c r="C14" s="155">
        <v>1.0429999999999999</v>
      </c>
      <c r="D14" s="156">
        <v>0.83</v>
      </c>
      <c r="E14" s="6"/>
      <c r="F14" s="182" t="s">
        <v>140</v>
      </c>
      <c r="G14" s="201">
        <v>0.99980000000000002</v>
      </c>
      <c r="H14" s="211">
        <v>0.91479999999999995</v>
      </c>
      <c r="I14" s="202">
        <v>0.49919999999999998</v>
      </c>
      <c r="K14" s="72">
        <v>8</v>
      </c>
      <c r="L14" s="76" t="s">
        <v>112</v>
      </c>
      <c r="M14" s="66" t="s">
        <v>114</v>
      </c>
      <c r="N14" s="66"/>
    </row>
    <row r="15" spans="1:32" x14ac:dyDescent="0.3">
      <c r="B15" s="163"/>
      <c r="C15" s="155"/>
      <c r="D15" s="156">
        <v>0.89400000000000002</v>
      </c>
      <c r="E15" s="6"/>
      <c r="F15" s="183" t="s">
        <v>141</v>
      </c>
      <c r="G15" s="180">
        <v>0.1847</v>
      </c>
      <c r="H15" s="198">
        <v>0.38440000000000002</v>
      </c>
      <c r="I15" s="200">
        <v>0.15770000000000001</v>
      </c>
      <c r="K15" s="72">
        <v>9</v>
      </c>
      <c r="L15" s="124" t="s">
        <v>111</v>
      </c>
      <c r="M15" s="115" t="s">
        <v>103</v>
      </c>
      <c r="N15" s="66"/>
    </row>
    <row r="16" spans="1:32" x14ac:dyDescent="0.3">
      <c r="A16" s="182" t="s">
        <v>140</v>
      </c>
      <c r="B16" s="201">
        <v>1</v>
      </c>
      <c r="C16" s="211">
        <v>0.99639999999999995</v>
      </c>
      <c r="D16" s="202">
        <v>0.98480000000000001</v>
      </c>
      <c r="F16" s="183" t="s">
        <v>37</v>
      </c>
      <c r="G16" s="180">
        <v>7.5410000000000005E-2</v>
      </c>
      <c r="H16" s="198">
        <v>0.15690000000000001</v>
      </c>
      <c r="I16" s="200">
        <v>6.4390000000000003E-2</v>
      </c>
      <c r="J16" s="3"/>
      <c r="K16" s="72">
        <v>10</v>
      </c>
      <c r="L16" s="116" t="s">
        <v>112</v>
      </c>
      <c r="M16" s="112" t="s">
        <v>103</v>
      </c>
      <c r="N16" s="66"/>
    </row>
    <row r="17" spans="1:14" x14ac:dyDescent="0.3">
      <c r="A17" s="183" t="s">
        <v>141</v>
      </c>
      <c r="B17" s="180">
        <v>0.2863</v>
      </c>
      <c r="C17" s="198">
        <v>0.31590000000000001</v>
      </c>
      <c r="D17" s="200">
        <v>0.12479999999999999</v>
      </c>
      <c r="F17" s="184" t="s">
        <v>139</v>
      </c>
      <c r="G17" s="212">
        <v>6</v>
      </c>
      <c r="H17" s="213">
        <v>6</v>
      </c>
      <c r="I17" s="214">
        <v>6</v>
      </c>
      <c r="J17" s="54"/>
      <c r="K17" s="72">
        <v>11</v>
      </c>
      <c r="L17" s="116" t="s">
        <v>112</v>
      </c>
      <c r="M17" s="112" t="s">
        <v>103</v>
      </c>
      <c r="N17" s="77" t="s">
        <v>118</v>
      </c>
    </row>
    <row r="18" spans="1:14" x14ac:dyDescent="0.3">
      <c r="A18" s="183" t="s">
        <v>37</v>
      </c>
      <c r="B18" s="180">
        <v>0.1169</v>
      </c>
      <c r="C18" s="198">
        <v>0.11940000000000001</v>
      </c>
      <c r="D18" s="200">
        <v>4.4130000000000003E-2</v>
      </c>
      <c r="K18" s="72">
        <v>12</v>
      </c>
      <c r="L18" s="116" t="s">
        <v>112</v>
      </c>
      <c r="M18" s="112" t="s">
        <v>113</v>
      </c>
      <c r="N18" s="66"/>
    </row>
    <row r="19" spans="1:14" x14ac:dyDescent="0.3">
      <c r="A19" s="184" t="s">
        <v>139</v>
      </c>
      <c r="B19" s="212">
        <v>6</v>
      </c>
      <c r="C19" s="213">
        <v>7</v>
      </c>
      <c r="D19" s="214">
        <v>8</v>
      </c>
      <c r="F19" s="8"/>
      <c r="G19" s="2"/>
      <c r="H19" s="2"/>
      <c r="I19" s="2"/>
      <c r="K19" s="72">
        <v>13</v>
      </c>
      <c r="L19" s="116" t="s">
        <v>112</v>
      </c>
      <c r="M19" s="112" t="s">
        <v>113</v>
      </c>
      <c r="N19" s="66"/>
    </row>
    <row r="20" spans="1:14" x14ac:dyDescent="0.3">
      <c r="A20" s="8"/>
      <c r="F20" s="8"/>
      <c r="G20" s="2"/>
      <c r="H20" s="2"/>
      <c r="I20" s="2"/>
      <c r="K20" s="72">
        <v>14</v>
      </c>
      <c r="L20" s="116" t="s">
        <v>112</v>
      </c>
      <c r="M20" s="112" t="s">
        <v>114</v>
      </c>
      <c r="N20" s="66"/>
    </row>
    <row r="21" spans="1:14" ht="15" thickBot="1" x14ac:dyDescent="0.35">
      <c r="A21" s="8"/>
      <c r="F21" s="8"/>
      <c r="G21" s="2"/>
      <c r="H21" s="2"/>
      <c r="I21" s="2"/>
      <c r="K21" s="72">
        <v>15</v>
      </c>
      <c r="L21" s="125" t="s">
        <v>112</v>
      </c>
      <c r="M21" s="119" t="s">
        <v>114</v>
      </c>
      <c r="N21" s="66"/>
    </row>
    <row r="22" spans="1:14" x14ac:dyDescent="0.3">
      <c r="A22" s="8"/>
      <c r="F22" s="8"/>
      <c r="G22" s="2"/>
      <c r="H22" s="2"/>
      <c r="I22" s="2"/>
      <c r="K22" s="72">
        <v>16</v>
      </c>
      <c r="L22" s="75" t="s">
        <v>111</v>
      </c>
      <c r="M22" s="66" t="s">
        <v>103</v>
      </c>
      <c r="N22" s="66"/>
    </row>
    <row r="23" spans="1:14" x14ac:dyDescent="0.3">
      <c r="A23" s="8"/>
      <c r="D23" s="231" t="s">
        <v>155</v>
      </c>
      <c r="I23" s="2"/>
      <c r="J23" s="2"/>
      <c r="K23" s="72">
        <v>17</v>
      </c>
      <c r="L23" s="76" t="s">
        <v>112</v>
      </c>
      <c r="M23" s="66" t="s">
        <v>103</v>
      </c>
      <c r="N23" s="66"/>
    </row>
    <row r="24" spans="1:14" x14ac:dyDescent="0.3">
      <c r="D24" s="232" t="s">
        <v>156</v>
      </c>
      <c r="E24" s="2"/>
      <c r="G24" s="2"/>
      <c r="H24" s="2"/>
      <c r="I24" s="2"/>
      <c r="K24" s="72">
        <v>18</v>
      </c>
      <c r="L24" s="76" t="s">
        <v>112</v>
      </c>
      <c r="M24" s="66" t="s">
        <v>103</v>
      </c>
      <c r="N24" s="66"/>
    </row>
    <row r="25" spans="1:14" x14ac:dyDescent="0.3">
      <c r="B25" s="3"/>
      <c r="C25" s="3"/>
      <c r="D25" s="232" t="s">
        <v>147</v>
      </c>
      <c r="E25" s="2"/>
      <c r="G25" s="2"/>
      <c r="H25" s="2"/>
      <c r="I25" s="2"/>
      <c r="K25" s="72">
        <v>19</v>
      </c>
      <c r="L25" s="76" t="s">
        <v>112</v>
      </c>
      <c r="M25" s="66" t="s">
        <v>113</v>
      </c>
      <c r="N25" s="66"/>
    </row>
    <row r="26" spans="1:14" x14ac:dyDescent="0.3">
      <c r="D26" s="232" t="s">
        <v>160</v>
      </c>
      <c r="E26" s="2"/>
      <c r="G26" s="2"/>
      <c r="H26" s="2"/>
      <c r="K26" s="72">
        <v>20</v>
      </c>
      <c r="L26" s="76" t="s">
        <v>112</v>
      </c>
      <c r="M26" s="66" t="s">
        <v>113</v>
      </c>
      <c r="N26" s="66"/>
    </row>
    <row r="27" spans="1:14" x14ac:dyDescent="0.3">
      <c r="A27" s="8"/>
      <c r="B27" s="2"/>
      <c r="C27" s="2"/>
      <c r="D27" s="2"/>
      <c r="K27" s="72">
        <v>21</v>
      </c>
      <c r="L27" s="76" t="s">
        <v>112</v>
      </c>
      <c r="M27" s="66" t="s">
        <v>113</v>
      </c>
      <c r="N27" s="66"/>
    </row>
    <row r="28" spans="1:14" x14ac:dyDescent="0.3">
      <c r="A28" s="8"/>
      <c r="B28" s="2"/>
      <c r="C28" s="2"/>
      <c r="D28" s="2"/>
      <c r="K28" s="72">
        <v>22</v>
      </c>
      <c r="L28" s="76" t="s">
        <v>112</v>
      </c>
      <c r="M28" s="66" t="s">
        <v>114</v>
      </c>
      <c r="N28" s="66"/>
    </row>
    <row r="29" spans="1:14" x14ac:dyDescent="0.3">
      <c r="A29" s="8"/>
      <c r="B29" s="2"/>
      <c r="C29" s="2"/>
      <c r="D29" s="2"/>
      <c r="K29" s="72">
        <v>23</v>
      </c>
      <c r="L29" s="76" t="s">
        <v>112</v>
      </c>
      <c r="M29" s="66" t="s">
        <v>114</v>
      </c>
      <c r="N29" s="66"/>
    </row>
    <row r="30" spans="1:14" x14ac:dyDescent="0.3">
      <c r="A30" s="8"/>
      <c r="B30" s="2"/>
      <c r="C30" s="2"/>
      <c r="D30" s="2"/>
      <c r="H30" s="2"/>
      <c r="I30" s="2"/>
      <c r="K30" s="72">
        <v>24</v>
      </c>
      <c r="L30" s="76" t="s">
        <v>112</v>
      </c>
      <c r="M30" s="66" t="s">
        <v>114</v>
      </c>
      <c r="N30" s="66"/>
    </row>
    <row r="31" spans="1:14" x14ac:dyDescent="0.3">
      <c r="A31" s="8"/>
      <c r="B31" s="2"/>
      <c r="C31" s="2"/>
      <c r="D31" s="2"/>
      <c r="H31" s="2"/>
      <c r="I31" s="2"/>
      <c r="K31" s="72">
        <v>25</v>
      </c>
      <c r="L31" s="76" t="s">
        <v>112</v>
      </c>
      <c r="M31" s="66" t="s">
        <v>114</v>
      </c>
      <c r="N31" s="66"/>
    </row>
    <row r="32" spans="1:14" x14ac:dyDescent="0.3">
      <c r="A32" s="8"/>
      <c r="B32" s="2"/>
      <c r="C32" s="2"/>
      <c r="D32" s="2"/>
      <c r="K32" s="72">
        <v>26</v>
      </c>
      <c r="L32" s="64" t="s">
        <v>107</v>
      </c>
    </row>
    <row r="33" spans="1:16" x14ac:dyDescent="0.3">
      <c r="A33" s="8"/>
      <c r="B33" s="2"/>
      <c r="C33" s="2"/>
      <c r="D33" s="2"/>
    </row>
    <row r="38" spans="1:16" x14ac:dyDescent="0.3">
      <c r="A38" s="8"/>
      <c r="B38" s="2"/>
      <c r="C38" s="2"/>
      <c r="D38" s="2"/>
    </row>
    <row r="39" spans="1:16" x14ac:dyDescent="0.3">
      <c r="A39" s="8"/>
      <c r="B39" s="2"/>
      <c r="C39" s="2"/>
      <c r="D39" s="2"/>
      <c r="H39" s="60"/>
      <c r="I39" s="60"/>
      <c r="J39" s="60"/>
      <c r="K39" s="23" t="s">
        <v>106</v>
      </c>
      <c r="L39" s="65" t="s">
        <v>104</v>
      </c>
      <c r="M39" s="78" t="s">
        <v>115</v>
      </c>
      <c r="N39" s="34" t="s">
        <v>125</v>
      </c>
      <c r="P39" s="77"/>
    </row>
    <row r="40" spans="1:16" x14ac:dyDescent="0.3">
      <c r="A40" s="8"/>
      <c r="B40" s="2"/>
      <c r="C40" s="2"/>
      <c r="D40" s="2"/>
      <c r="E40" s="2"/>
      <c r="F40" s="2"/>
      <c r="H40" s="60"/>
      <c r="I40" s="60"/>
      <c r="J40" s="60"/>
      <c r="K40" s="72">
        <v>1</v>
      </c>
      <c r="L40" s="64" t="s">
        <v>107</v>
      </c>
      <c r="N40" s="276" t="s">
        <v>152</v>
      </c>
    </row>
    <row r="41" spans="1:16" x14ac:dyDescent="0.3">
      <c r="A41" s="8"/>
      <c r="B41" s="2"/>
      <c r="C41" s="2"/>
      <c r="D41" s="2"/>
      <c r="E41" s="2"/>
      <c r="F41" s="2"/>
      <c r="H41" s="86"/>
      <c r="I41" s="60"/>
      <c r="J41" s="60"/>
      <c r="K41" s="72">
        <v>2</v>
      </c>
      <c r="L41" s="64" t="s">
        <v>107</v>
      </c>
    </row>
    <row r="42" spans="1:16" x14ac:dyDescent="0.3">
      <c r="A42" s="60"/>
      <c r="B42" s="60"/>
      <c r="C42" s="55"/>
      <c r="D42" s="55"/>
      <c r="E42" s="55"/>
      <c r="F42" s="79"/>
      <c r="G42" s="79"/>
      <c r="H42" s="60"/>
      <c r="I42" s="55"/>
      <c r="J42" s="60"/>
      <c r="K42" s="72">
        <v>3</v>
      </c>
      <c r="L42" s="75" t="s">
        <v>111</v>
      </c>
      <c r="M42" s="66" t="s">
        <v>103</v>
      </c>
      <c r="N42" s="66"/>
    </row>
    <row r="43" spans="1:16" x14ac:dyDescent="0.3">
      <c r="A43" s="60"/>
      <c r="B43" s="60"/>
      <c r="C43" s="55"/>
      <c r="D43" s="55"/>
      <c r="E43" s="55"/>
      <c r="F43" s="79"/>
      <c r="G43" s="79"/>
      <c r="H43" s="60"/>
      <c r="I43" s="60"/>
      <c r="J43" s="60"/>
      <c r="K43" s="72">
        <v>4</v>
      </c>
      <c r="L43" s="76" t="s">
        <v>112</v>
      </c>
      <c r="M43" s="66" t="s">
        <v>103</v>
      </c>
      <c r="N43" s="66"/>
    </row>
    <row r="44" spans="1:16" x14ac:dyDescent="0.3">
      <c r="A44" s="60"/>
      <c r="B44" s="60"/>
      <c r="C44" s="55"/>
      <c r="D44" s="80"/>
      <c r="E44" s="80"/>
      <c r="F44" s="79"/>
      <c r="G44" s="55"/>
      <c r="H44" s="81"/>
      <c r="I44" s="83"/>
      <c r="J44" s="60"/>
      <c r="K44" s="72">
        <v>5</v>
      </c>
      <c r="L44" s="76" t="s">
        <v>112</v>
      </c>
      <c r="M44" s="66" t="s">
        <v>103</v>
      </c>
      <c r="N44" s="66"/>
    </row>
    <row r="45" spans="1:16" x14ac:dyDescent="0.3">
      <c r="A45" s="60"/>
      <c r="B45" s="60"/>
      <c r="C45" s="55"/>
      <c r="D45" s="55"/>
      <c r="E45" s="55"/>
      <c r="F45" s="79"/>
      <c r="G45" s="82"/>
      <c r="H45" s="82"/>
      <c r="I45" s="83"/>
      <c r="J45" s="60"/>
      <c r="K45" s="72">
        <v>6</v>
      </c>
      <c r="L45" s="76" t="s">
        <v>112</v>
      </c>
      <c r="M45" s="66" t="s">
        <v>32</v>
      </c>
      <c r="N45" s="66"/>
    </row>
    <row r="46" spans="1:16" x14ac:dyDescent="0.3">
      <c r="A46" s="60"/>
      <c r="B46" s="60"/>
      <c r="C46" s="55"/>
      <c r="D46" s="55"/>
      <c r="E46" s="55"/>
      <c r="F46" s="79"/>
      <c r="G46" s="55"/>
      <c r="H46" s="81"/>
      <c r="I46" s="83"/>
      <c r="J46" s="60"/>
      <c r="K46" s="72">
        <v>7</v>
      </c>
      <c r="L46" s="76" t="s">
        <v>112</v>
      </c>
      <c r="M46" s="66" t="s">
        <v>32</v>
      </c>
      <c r="N46" s="77" t="s">
        <v>118</v>
      </c>
    </row>
    <row r="47" spans="1:16" x14ac:dyDescent="0.3">
      <c r="A47" s="60"/>
      <c r="B47" s="60"/>
      <c r="C47" s="55"/>
      <c r="D47" s="55"/>
      <c r="E47" s="55"/>
      <c r="F47" s="79"/>
      <c r="G47" s="81"/>
      <c r="H47" s="81"/>
      <c r="I47" s="83"/>
      <c r="J47" s="60"/>
      <c r="K47" s="72">
        <v>8</v>
      </c>
      <c r="L47" s="76" t="s">
        <v>112</v>
      </c>
      <c r="M47" s="66" t="s">
        <v>116</v>
      </c>
      <c r="N47" s="66"/>
    </row>
    <row r="48" spans="1:16" ht="15" thickBot="1" x14ac:dyDescent="0.35">
      <c r="A48" s="60"/>
      <c r="B48" s="60"/>
      <c r="C48" s="55"/>
      <c r="D48" s="55"/>
      <c r="E48" s="55"/>
      <c r="F48" s="79"/>
      <c r="G48" s="81"/>
      <c r="H48" s="81"/>
      <c r="I48" s="83"/>
      <c r="J48" s="60"/>
      <c r="K48" s="72">
        <v>9</v>
      </c>
      <c r="L48" s="76" t="s">
        <v>112</v>
      </c>
      <c r="M48" s="66" t="s">
        <v>116</v>
      </c>
      <c r="N48" s="66"/>
    </row>
    <row r="49" spans="1:16" x14ac:dyDescent="0.3">
      <c r="A49" s="60"/>
      <c r="B49" s="60"/>
      <c r="C49" s="55"/>
      <c r="D49" s="55"/>
      <c r="E49" s="55"/>
      <c r="F49" s="79"/>
      <c r="G49" s="83"/>
      <c r="H49" s="84"/>
      <c r="I49" s="83"/>
      <c r="J49" s="60"/>
      <c r="K49" s="72">
        <v>10</v>
      </c>
      <c r="L49" s="124" t="s">
        <v>111</v>
      </c>
      <c r="M49" s="115" t="s">
        <v>103</v>
      </c>
      <c r="N49" s="66"/>
    </row>
    <row r="50" spans="1:16" x14ac:dyDescent="0.3">
      <c r="A50" s="60"/>
      <c r="B50" s="60"/>
      <c r="C50" s="55"/>
      <c r="D50" s="55"/>
      <c r="E50" s="55"/>
      <c r="F50" s="79"/>
      <c r="G50" s="83"/>
      <c r="H50" s="84"/>
      <c r="I50" s="83"/>
      <c r="J50" s="60"/>
      <c r="K50" s="72">
        <v>11</v>
      </c>
      <c r="L50" s="116" t="s">
        <v>112</v>
      </c>
      <c r="M50" s="112" t="s">
        <v>103</v>
      </c>
      <c r="N50" s="66"/>
      <c r="P50" s="77"/>
    </row>
    <row r="51" spans="1:16" x14ac:dyDescent="0.3">
      <c r="A51" s="60"/>
      <c r="B51" s="60"/>
      <c r="C51" s="55"/>
      <c r="D51" s="80"/>
      <c r="E51" s="80"/>
      <c r="F51" s="79"/>
      <c r="G51" s="81"/>
      <c r="H51" s="81"/>
      <c r="I51" s="83"/>
      <c r="J51" s="60"/>
      <c r="K51" s="72">
        <v>12</v>
      </c>
      <c r="L51" s="116" t="s">
        <v>112</v>
      </c>
      <c r="M51" s="112" t="s">
        <v>103</v>
      </c>
      <c r="N51" s="66"/>
    </row>
    <row r="52" spans="1:16" x14ac:dyDescent="0.3">
      <c r="A52" s="60"/>
      <c r="B52" s="60"/>
      <c r="C52" s="55"/>
      <c r="D52" s="55"/>
      <c r="E52" s="55"/>
      <c r="F52" s="79"/>
      <c r="G52" s="55"/>
      <c r="H52" s="81"/>
      <c r="I52" s="83"/>
      <c r="J52" s="60"/>
      <c r="K52" s="72">
        <v>13</v>
      </c>
      <c r="L52" s="116" t="s">
        <v>112</v>
      </c>
      <c r="M52" s="112" t="s">
        <v>32</v>
      </c>
      <c r="N52" s="66"/>
    </row>
    <row r="53" spans="1:16" x14ac:dyDescent="0.3">
      <c r="A53" s="60"/>
      <c r="B53" s="60"/>
      <c r="C53" s="55"/>
      <c r="D53" s="55"/>
      <c r="E53" s="55"/>
      <c r="F53" s="79"/>
      <c r="G53" s="81"/>
      <c r="H53" s="81"/>
      <c r="I53" s="83"/>
      <c r="J53" s="60"/>
      <c r="K53" s="72">
        <v>14</v>
      </c>
      <c r="L53" s="116" t="s">
        <v>112</v>
      </c>
      <c r="M53" s="112" t="s">
        <v>32</v>
      </c>
      <c r="N53" s="66"/>
    </row>
    <row r="54" spans="1:16" x14ac:dyDescent="0.3">
      <c r="A54" s="60"/>
      <c r="B54" s="60"/>
      <c r="C54" s="55"/>
      <c r="D54" s="55"/>
      <c r="E54" s="55"/>
      <c r="F54" s="79"/>
      <c r="G54" s="81"/>
      <c r="H54" s="81"/>
      <c r="I54" s="83"/>
      <c r="J54" s="60"/>
      <c r="K54" s="72">
        <v>15</v>
      </c>
      <c r="L54" s="116" t="s">
        <v>112</v>
      </c>
      <c r="M54" s="112" t="s">
        <v>116</v>
      </c>
      <c r="N54" s="66"/>
    </row>
    <row r="55" spans="1:16" ht="15" thickBot="1" x14ac:dyDescent="0.35">
      <c r="A55" s="60"/>
      <c r="B55" s="60"/>
      <c r="C55" s="55"/>
      <c r="D55" s="55"/>
      <c r="E55" s="55"/>
      <c r="F55" s="79"/>
      <c r="G55" s="55"/>
      <c r="H55" s="81"/>
      <c r="I55" s="83"/>
      <c r="J55" s="60"/>
      <c r="K55" s="72">
        <v>16</v>
      </c>
      <c r="L55" s="125" t="s">
        <v>112</v>
      </c>
      <c r="M55" s="119" t="s">
        <v>116</v>
      </c>
      <c r="N55" s="66"/>
    </row>
    <row r="56" spans="1:16" x14ac:dyDescent="0.3">
      <c r="A56" s="60"/>
      <c r="B56" s="60"/>
      <c r="C56" s="55"/>
      <c r="D56" s="55"/>
      <c r="E56" s="55"/>
      <c r="F56" s="79"/>
      <c r="G56" s="83"/>
      <c r="H56" s="84"/>
      <c r="I56" s="83"/>
      <c r="J56" s="60"/>
      <c r="K56" s="72">
        <v>17</v>
      </c>
      <c r="L56" s="75" t="s">
        <v>111</v>
      </c>
      <c r="M56" s="66" t="s">
        <v>103</v>
      </c>
      <c r="N56" s="66"/>
    </row>
    <row r="57" spans="1:16" x14ac:dyDescent="0.3">
      <c r="A57" s="60"/>
      <c r="B57" s="60"/>
      <c r="C57" s="55"/>
      <c r="D57" s="55"/>
      <c r="E57" s="55"/>
      <c r="F57" s="79"/>
      <c r="G57" s="55"/>
      <c r="H57" s="84"/>
      <c r="I57" s="83"/>
      <c r="J57" s="60"/>
      <c r="K57" s="72">
        <v>18</v>
      </c>
      <c r="L57" s="76" t="s">
        <v>112</v>
      </c>
      <c r="M57" s="66" t="s">
        <v>103</v>
      </c>
      <c r="N57" s="66"/>
    </row>
    <row r="58" spans="1:16" x14ac:dyDescent="0.3">
      <c r="A58" s="60"/>
      <c r="B58" s="60"/>
      <c r="C58" s="55"/>
      <c r="D58" s="80"/>
      <c r="E58" s="80"/>
      <c r="F58" s="79"/>
      <c r="G58" s="55"/>
      <c r="H58" s="81"/>
      <c r="I58" s="83"/>
      <c r="J58" s="60"/>
      <c r="K58" s="72">
        <v>19</v>
      </c>
      <c r="L58" s="76" t="s">
        <v>112</v>
      </c>
      <c r="M58" s="66" t="s">
        <v>103</v>
      </c>
      <c r="N58" s="66"/>
    </row>
    <row r="59" spans="1:16" x14ac:dyDescent="0.3">
      <c r="A59" s="60"/>
      <c r="B59" s="60"/>
      <c r="C59" s="55"/>
      <c r="D59" s="55"/>
      <c r="E59" s="55"/>
      <c r="F59" s="79"/>
      <c r="G59" s="55"/>
      <c r="H59" s="81"/>
      <c r="I59" s="83"/>
      <c r="J59" s="60"/>
      <c r="K59" s="72">
        <v>20</v>
      </c>
      <c r="L59" s="76" t="s">
        <v>112</v>
      </c>
      <c r="M59" s="66" t="s">
        <v>32</v>
      </c>
      <c r="N59" s="66"/>
    </row>
    <row r="60" spans="1:16" x14ac:dyDescent="0.3">
      <c r="A60" s="60"/>
      <c r="B60" s="60"/>
      <c r="C60" s="55"/>
      <c r="D60" s="55"/>
      <c r="E60" s="55"/>
      <c r="F60" s="79"/>
      <c r="G60" s="55"/>
      <c r="H60" s="81"/>
      <c r="I60" s="83"/>
      <c r="J60" s="60"/>
      <c r="K60" s="72">
        <v>21</v>
      </c>
      <c r="L60" s="76" t="s">
        <v>112</v>
      </c>
      <c r="M60" s="66" t="s">
        <v>32</v>
      </c>
      <c r="N60" s="66"/>
    </row>
    <row r="61" spans="1:16" x14ac:dyDescent="0.3">
      <c r="A61" s="60"/>
      <c r="B61" s="60"/>
      <c r="C61" s="55"/>
      <c r="D61" s="55"/>
      <c r="E61" s="55"/>
      <c r="F61" s="79"/>
      <c r="G61" s="55"/>
      <c r="H61" s="81"/>
      <c r="I61" s="83"/>
      <c r="J61" s="60"/>
      <c r="K61" s="72">
        <v>22</v>
      </c>
      <c r="L61" s="76" t="s">
        <v>112</v>
      </c>
      <c r="M61" s="66" t="s">
        <v>116</v>
      </c>
      <c r="N61" s="66"/>
    </row>
    <row r="62" spans="1:16" x14ac:dyDescent="0.3">
      <c r="A62" s="60"/>
      <c r="B62" s="60"/>
      <c r="C62" s="55"/>
      <c r="D62" s="55"/>
      <c r="E62" s="55"/>
      <c r="F62" s="79"/>
      <c r="G62" s="55"/>
      <c r="H62" s="81"/>
      <c r="I62" s="83"/>
      <c r="J62" s="60"/>
      <c r="K62" s="72">
        <v>23</v>
      </c>
      <c r="L62" s="76" t="s">
        <v>112</v>
      </c>
      <c r="M62" s="66" t="s">
        <v>116</v>
      </c>
      <c r="N62" s="66"/>
    </row>
    <row r="63" spans="1:16" x14ac:dyDescent="0.3">
      <c r="A63" s="60"/>
      <c r="B63" s="60"/>
      <c r="C63" s="55"/>
      <c r="D63" s="55"/>
      <c r="E63" s="55"/>
      <c r="F63" s="79"/>
      <c r="G63" s="55"/>
      <c r="H63" s="84"/>
      <c r="I63" s="83"/>
      <c r="J63" s="60"/>
      <c r="K63" s="72">
        <v>24</v>
      </c>
    </row>
    <row r="64" spans="1:16" x14ac:dyDescent="0.3">
      <c r="A64" s="60"/>
      <c r="B64" s="60"/>
      <c r="C64" s="55"/>
      <c r="D64" s="55"/>
      <c r="E64" s="55"/>
      <c r="F64" s="79"/>
      <c r="G64" s="55"/>
      <c r="H64" s="84"/>
      <c r="I64" s="83"/>
      <c r="J64" s="60"/>
      <c r="K64" s="72">
        <v>25</v>
      </c>
    </row>
    <row r="65" spans="1:11" x14ac:dyDescent="0.3">
      <c r="A65" s="60"/>
      <c r="B65" s="60"/>
      <c r="C65" s="55"/>
      <c r="D65" s="55"/>
      <c r="E65" s="55"/>
      <c r="F65" s="79"/>
      <c r="G65" s="79"/>
      <c r="H65" s="60"/>
      <c r="I65" s="55"/>
      <c r="J65" s="60"/>
      <c r="K65" s="72">
        <v>26</v>
      </c>
    </row>
    <row r="66" spans="1:11" x14ac:dyDescent="0.3">
      <c r="A66" s="60"/>
      <c r="B66" s="60"/>
      <c r="C66" s="55"/>
      <c r="D66" s="55"/>
      <c r="E66" s="55"/>
      <c r="F66" s="79"/>
      <c r="G66" s="79"/>
      <c r="H66" s="60"/>
      <c r="I66" s="55"/>
      <c r="J66" s="60"/>
    </row>
    <row r="67" spans="1:11" x14ac:dyDescent="0.3">
      <c r="A67" s="60"/>
      <c r="B67" s="60"/>
      <c r="C67" s="55"/>
      <c r="D67" s="55"/>
      <c r="E67" s="55"/>
      <c r="F67" s="79"/>
      <c r="G67" s="79"/>
      <c r="H67" s="60"/>
      <c r="I67" s="55"/>
      <c r="J67" s="60"/>
    </row>
    <row r="68" spans="1:11" x14ac:dyDescent="0.3">
      <c r="A68" s="60"/>
      <c r="B68" s="60"/>
      <c r="C68" s="60"/>
      <c r="D68" s="60"/>
      <c r="E68" s="60"/>
      <c r="F68" s="60"/>
      <c r="G68" s="60"/>
      <c r="H68" s="60"/>
      <c r="I68" s="60"/>
      <c r="J68" s="60"/>
    </row>
    <row r="69" spans="1:11" x14ac:dyDescent="0.3">
      <c r="A69" s="60"/>
      <c r="B69" s="60"/>
      <c r="C69" s="60"/>
      <c r="D69" s="60"/>
      <c r="E69" s="60"/>
      <c r="F69" s="60"/>
      <c r="G69" s="60"/>
      <c r="H69" s="60"/>
      <c r="I69" s="60"/>
      <c r="J69" s="60"/>
    </row>
  </sheetData>
  <pageMargins left="0.7" right="0.7" top="0.78740157499999996" bottom="0.78740157499999996" header="0.3" footer="0.3"/>
  <drawing r:id="rId1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B2"/>
  <sheetViews>
    <sheetView workbookViewId="0">
      <selection activeCell="B14" sqref="B14"/>
    </sheetView>
  </sheetViews>
  <sheetFormatPr baseColWidth="10" defaultRowHeight="14.4" x14ac:dyDescent="0.3"/>
  <sheetData>
    <row r="2" spans="1:2" x14ac:dyDescent="0.3">
      <c r="A2" t="s">
        <v>197</v>
      </c>
      <c r="B2" s="1" t="s">
        <v>0</v>
      </c>
    </row>
  </sheetData>
  <pageMargins left="0.7" right="0.7" top="0.78740157499999996" bottom="0.78740157499999996" header="0.3" footer="0.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D53"/>
  <sheetViews>
    <sheetView topLeftCell="A16" zoomScaleNormal="100" workbookViewId="0">
      <selection activeCell="H28" sqref="H28"/>
    </sheetView>
  </sheetViews>
  <sheetFormatPr baseColWidth="10" defaultRowHeight="14.4" x14ac:dyDescent="0.3"/>
  <cols>
    <col min="1" max="1" width="16.88671875" customWidth="1"/>
    <col min="4" max="4" width="4.77734375" customWidth="1"/>
    <col min="7" max="8" width="14.88671875" customWidth="1"/>
    <col min="9" max="9" width="6.88671875" style="23" customWidth="1"/>
    <col min="10" max="10" width="11.5546875" style="64"/>
    <col min="11" max="11" width="13.109375" style="42" customWidth="1"/>
    <col min="12" max="12" width="13.109375" style="256" customWidth="1"/>
    <col min="13" max="13" width="10.21875" style="57" customWidth="1"/>
  </cols>
  <sheetData>
    <row r="1" spans="1:30" x14ac:dyDescent="0.3">
      <c r="A1" s="234" t="s">
        <v>99</v>
      </c>
      <c r="B1" s="141" t="s">
        <v>139</v>
      </c>
      <c r="C1" s="141"/>
      <c r="D1" s="140"/>
      <c r="E1" s="140"/>
      <c r="F1" s="140"/>
      <c r="G1" s="140"/>
      <c r="H1" s="140"/>
      <c r="I1" s="140"/>
      <c r="J1" s="140"/>
      <c r="K1" s="140"/>
      <c r="L1" s="140"/>
      <c r="M1" s="140"/>
      <c r="N1" s="140"/>
      <c r="O1" s="140"/>
      <c r="P1" s="140"/>
      <c r="Q1" s="140"/>
      <c r="R1" s="140"/>
      <c r="S1" s="140"/>
      <c r="T1" s="140"/>
      <c r="U1" s="140"/>
      <c r="V1" s="140"/>
      <c r="W1" s="140"/>
      <c r="X1" s="140"/>
      <c r="Y1" s="140"/>
      <c r="Z1" s="140"/>
      <c r="AA1" s="140"/>
      <c r="AB1" s="140"/>
      <c r="AC1" s="140"/>
      <c r="AD1" s="140"/>
    </row>
    <row r="2" spans="1:30" s="57" customFormat="1" x14ac:dyDescent="0.3">
      <c r="B2" s="238"/>
      <c r="C2" s="238"/>
      <c r="D2" s="238"/>
      <c r="E2" s="238"/>
      <c r="F2" s="238"/>
      <c r="G2" s="239"/>
    </row>
    <row r="3" spans="1:30" ht="16.2" x14ac:dyDescent="0.3">
      <c r="A3" s="237" t="s">
        <v>167</v>
      </c>
    </row>
    <row r="4" spans="1:30" ht="15" thickBot="1" x14ac:dyDescent="0.35">
      <c r="I4" s="23" t="s">
        <v>106</v>
      </c>
      <c r="J4" s="65" t="s">
        <v>104</v>
      </c>
      <c r="K4" s="66"/>
      <c r="L4" s="126"/>
      <c r="M4" s="56"/>
    </row>
    <row r="5" spans="1:30" ht="15" thickBot="1" x14ac:dyDescent="0.35">
      <c r="B5" s="262" t="s">
        <v>92</v>
      </c>
      <c r="C5" s="263"/>
      <c r="D5" s="39"/>
      <c r="E5" s="263"/>
      <c r="F5" s="266"/>
      <c r="H5" s="154" t="s">
        <v>138</v>
      </c>
      <c r="I5" s="55">
        <v>1</v>
      </c>
      <c r="J5" s="64" t="s">
        <v>107</v>
      </c>
      <c r="L5" s="77" t="s">
        <v>125</v>
      </c>
      <c r="R5" s="12" t="s">
        <v>124</v>
      </c>
    </row>
    <row r="6" spans="1:30" ht="15" thickBot="1" x14ac:dyDescent="0.35">
      <c r="B6" s="172" t="s">
        <v>24</v>
      </c>
      <c r="C6" s="264"/>
      <c r="E6" s="267" t="s">
        <v>100</v>
      </c>
      <c r="F6" s="268"/>
      <c r="H6" s="153" t="s">
        <v>137</v>
      </c>
      <c r="I6" s="55">
        <v>2</v>
      </c>
      <c r="J6" s="76" t="s">
        <v>112</v>
      </c>
      <c r="K6" s="66" t="s">
        <v>103</v>
      </c>
      <c r="L6" s="259" t="s">
        <v>152</v>
      </c>
      <c r="R6" s="52" t="s">
        <v>117</v>
      </c>
    </row>
    <row r="7" spans="1:30" ht="16.2" thickBot="1" x14ac:dyDescent="0.35">
      <c r="B7" s="269" t="s">
        <v>101</v>
      </c>
      <c r="C7" s="283" t="s">
        <v>159</v>
      </c>
      <c r="D7" s="4"/>
      <c r="E7" s="269" t="s">
        <v>101</v>
      </c>
      <c r="F7" s="283" t="s">
        <v>159</v>
      </c>
      <c r="I7" s="55">
        <v>3</v>
      </c>
      <c r="J7" s="75" t="s">
        <v>111</v>
      </c>
      <c r="K7" s="66" t="s">
        <v>103</v>
      </c>
      <c r="L7" s="126"/>
      <c r="M7" s="56"/>
    </row>
    <row r="8" spans="1:30" x14ac:dyDescent="0.3">
      <c r="B8" s="265">
        <v>1.54</v>
      </c>
      <c r="C8" s="218">
        <v>0.68</v>
      </c>
      <c r="E8" s="265">
        <v>0.63</v>
      </c>
      <c r="F8" s="218">
        <v>0.28999999999999998</v>
      </c>
      <c r="I8" s="55">
        <v>4</v>
      </c>
      <c r="J8" s="128" t="s">
        <v>108</v>
      </c>
      <c r="K8" s="129" t="s">
        <v>103</v>
      </c>
      <c r="L8" s="127"/>
      <c r="M8" s="58"/>
    </row>
    <row r="9" spans="1:30" x14ac:dyDescent="0.3">
      <c r="B9" s="265">
        <v>1.24</v>
      </c>
      <c r="C9" s="218">
        <v>0.49</v>
      </c>
      <c r="E9" s="265">
        <v>0.68</v>
      </c>
      <c r="F9" s="218">
        <v>0.26</v>
      </c>
      <c r="H9" s="54"/>
      <c r="I9" s="55">
        <v>5</v>
      </c>
      <c r="J9" s="130" t="s">
        <v>108</v>
      </c>
      <c r="K9" s="131" t="s">
        <v>103</v>
      </c>
      <c r="L9" s="127"/>
      <c r="M9" s="58"/>
    </row>
    <row r="10" spans="1:30" x14ac:dyDescent="0.3">
      <c r="B10" s="265">
        <v>0.68</v>
      </c>
      <c r="C10" s="218">
        <v>0.64</v>
      </c>
      <c r="E10" s="265">
        <v>0.75</v>
      </c>
      <c r="F10" s="218">
        <v>0.31</v>
      </c>
      <c r="I10" s="55">
        <v>6</v>
      </c>
      <c r="J10" s="130" t="s">
        <v>108</v>
      </c>
      <c r="K10" s="132" t="s">
        <v>105</v>
      </c>
      <c r="L10" s="257"/>
      <c r="M10" s="59"/>
    </row>
    <row r="11" spans="1:30" x14ac:dyDescent="0.3">
      <c r="B11" s="265">
        <v>0.67</v>
      </c>
      <c r="C11" s="218">
        <v>0.66</v>
      </c>
      <c r="E11" s="265">
        <v>0.56999999999999995</v>
      </c>
      <c r="F11" s="218">
        <v>0.32</v>
      </c>
      <c r="I11" s="55">
        <v>7</v>
      </c>
      <c r="J11" s="130" t="s">
        <v>108</v>
      </c>
      <c r="K11" s="132" t="s">
        <v>105</v>
      </c>
      <c r="L11" s="257"/>
      <c r="M11" s="59"/>
    </row>
    <row r="12" spans="1:30" x14ac:dyDescent="0.3">
      <c r="B12" s="265">
        <v>0.88</v>
      </c>
      <c r="C12" s="218">
        <v>0.65</v>
      </c>
      <c r="E12" s="265">
        <v>0.47</v>
      </c>
      <c r="F12" s="218">
        <v>0.54</v>
      </c>
      <c r="I12" s="55">
        <v>8</v>
      </c>
      <c r="J12" s="133" t="s">
        <v>109</v>
      </c>
      <c r="K12" s="131" t="s">
        <v>103</v>
      </c>
      <c r="L12" s="127"/>
      <c r="M12" s="58"/>
    </row>
    <row r="13" spans="1:30" x14ac:dyDescent="0.3">
      <c r="B13" s="265">
        <v>1</v>
      </c>
      <c r="C13" s="218">
        <v>0.94</v>
      </c>
      <c r="E13" s="265">
        <v>0.89</v>
      </c>
      <c r="F13" s="218">
        <v>0.39</v>
      </c>
      <c r="I13" s="55">
        <v>9</v>
      </c>
      <c r="J13" s="133" t="s">
        <v>109</v>
      </c>
      <c r="K13" s="131" t="s">
        <v>103</v>
      </c>
      <c r="L13" s="127"/>
      <c r="M13" s="58"/>
    </row>
    <row r="14" spans="1:30" x14ac:dyDescent="0.3">
      <c r="B14" s="265">
        <v>1.1499999999999999</v>
      </c>
      <c r="C14" s="218">
        <v>0.97</v>
      </c>
      <c r="E14" s="265">
        <v>0.68</v>
      </c>
      <c r="F14" s="218">
        <v>0.86</v>
      </c>
      <c r="I14" s="55">
        <v>10</v>
      </c>
      <c r="J14" s="133" t="s">
        <v>109</v>
      </c>
      <c r="K14" s="132" t="s">
        <v>105</v>
      </c>
      <c r="L14" s="257"/>
      <c r="M14" s="59"/>
    </row>
    <row r="15" spans="1:30" ht="15" thickBot="1" x14ac:dyDescent="0.35">
      <c r="B15" s="265">
        <v>0.8</v>
      </c>
      <c r="C15" s="218">
        <v>0.66</v>
      </c>
      <c r="E15" s="265"/>
      <c r="F15" s="171"/>
      <c r="I15" s="55">
        <v>11</v>
      </c>
      <c r="J15" s="134" t="s">
        <v>109</v>
      </c>
      <c r="K15" s="135" t="s">
        <v>105</v>
      </c>
      <c r="L15" s="257"/>
      <c r="M15" s="59"/>
    </row>
    <row r="16" spans="1:30" x14ac:dyDescent="0.3">
      <c r="B16" s="265">
        <v>1.1200000000000001</v>
      </c>
      <c r="C16" s="218">
        <v>0.73</v>
      </c>
      <c r="E16" s="207"/>
      <c r="F16" s="171"/>
      <c r="I16" s="55">
        <v>12</v>
      </c>
      <c r="J16" s="68" t="s">
        <v>108</v>
      </c>
      <c r="K16" s="69" t="s">
        <v>103</v>
      </c>
      <c r="L16" s="127"/>
      <c r="M16" s="58"/>
      <c r="N16" s="52"/>
      <c r="S16" s="52"/>
    </row>
    <row r="17" spans="1:19" x14ac:dyDescent="0.3">
      <c r="B17" s="265">
        <v>0.93</v>
      </c>
      <c r="C17" s="218"/>
      <c r="E17" s="207"/>
      <c r="F17" s="171"/>
      <c r="I17" s="55">
        <v>13</v>
      </c>
      <c r="J17" s="68" t="s">
        <v>108</v>
      </c>
      <c r="K17" s="69" t="s">
        <v>103</v>
      </c>
      <c r="L17" s="127"/>
      <c r="M17" s="58"/>
      <c r="R17" s="12" t="s">
        <v>118</v>
      </c>
    </row>
    <row r="18" spans="1:19" x14ac:dyDescent="0.3">
      <c r="A18" s="182" t="s">
        <v>140</v>
      </c>
      <c r="B18" s="201">
        <v>1.0009999999999999</v>
      </c>
      <c r="C18" s="202">
        <v>0.71330000000000005</v>
      </c>
      <c r="D18" s="261"/>
      <c r="E18" s="201">
        <v>0.66710000000000003</v>
      </c>
      <c r="F18" s="202">
        <v>0.42430000000000001</v>
      </c>
      <c r="H18" s="54"/>
      <c r="I18" s="55">
        <v>14</v>
      </c>
      <c r="J18" s="68" t="s">
        <v>108</v>
      </c>
      <c r="K18" s="70" t="s">
        <v>105</v>
      </c>
      <c r="L18" s="257"/>
      <c r="M18" s="59"/>
    </row>
    <row r="19" spans="1:19" x14ac:dyDescent="0.3">
      <c r="A19" s="183" t="s">
        <v>141</v>
      </c>
      <c r="B19" s="180">
        <v>0.27010000000000001</v>
      </c>
      <c r="C19" s="200">
        <v>0.1515</v>
      </c>
      <c r="D19" s="199"/>
      <c r="E19" s="180">
        <v>0.1333</v>
      </c>
      <c r="F19" s="200">
        <v>0.2135</v>
      </c>
      <c r="I19" s="55">
        <v>15</v>
      </c>
      <c r="J19" s="68" t="s">
        <v>108</v>
      </c>
      <c r="K19" s="70" t="s">
        <v>105</v>
      </c>
      <c r="L19" s="257"/>
      <c r="M19" s="59"/>
    </row>
    <row r="20" spans="1:19" x14ac:dyDescent="0.3">
      <c r="A20" s="183" t="s">
        <v>37</v>
      </c>
      <c r="B20" s="180">
        <v>8.5419999999999996E-2</v>
      </c>
      <c r="C20" s="200">
        <v>5.0500000000000003E-2</v>
      </c>
      <c r="D20" s="199"/>
      <c r="E20" s="180">
        <v>5.0369999999999998E-2</v>
      </c>
      <c r="F20" s="200">
        <v>8.0680000000000002E-2</v>
      </c>
      <c r="I20" s="55">
        <v>16</v>
      </c>
      <c r="J20" s="71" t="s">
        <v>109</v>
      </c>
      <c r="K20" s="69" t="s">
        <v>103</v>
      </c>
      <c r="L20" s="127"/>
      <c r="M20" s="58"/>
    </row>
    <row r="21" spans="1:19" x14ac:dyDescent="0.3">
      <c r="A21" s="184" t="s">
        <v>139</v>
      </c>
      <c r="B21" s="212">
        <v>10</v>
      </c>
      <c r="C21" s="214">
        <v>9</v>
      </c>
      <c r="D21" s="206"/>
      <c r="E21" s="212">
        <v>7</v>
      </c>
      <c r="F21" s="214">
        <v>7</v>
      </c>
      <c r="I21" s="55">
        <v>17</v>
      </c>
      <c r="J21" s="71" t="s">
        <v>109</v>
      </c>
      <c r="K21" s="69" t="s">
        <v>103</v>
      </c>
      <c r="L21" s="127"/>
      <c r="M21" s="58"/>
    </row>
    <row r="22" spans="1:19" x14ac:dyDescent="0.3">
      <c r="B22" s="3"/>
      <c r="C22" s="3"/>
      <c r="E22" s="3"/>
      <c r="F22" s="3"/>
      <c r="I22" s="55">
        <v>18</v>
      </c>
      <c r="J22" s="71" t="s">
        <v>109</v>
      </c>
      <c r="K22" s="70" t="s">
        <v>105</v>
      </c>
      <c r="L22" s="257"/>
      <c r="M22" s="59"/>
    </row>
    <row r="23" spans="1:19" x14ac:dyDescent="0.3">
      <c r="B23" s="2"/>
      <c r="C23" s="2"/>
      <c r="E23" s="2"/>
      <c r="F23" s="2"/>
      <c r="G23" s="8"/>
      <c r="I23" s="55">
        <v>19</v>
      </c>
      <c r="J23" s="71" t="s">
        <v>109</v>
      </c>
      <c r="K23" s="70" t="s">
        <v>105</v>
      </c>
      <c r="L23" s="257"/>
      <c r="M23" s="59"/>
    </row>
    <row r="24" spans="1:19" x14ac:dyDescent="0.3">
      <c r="B24" s="2"/>
      <c r="C24" s="2"/>
      <c r="E24" s="2"/>
      <c r="F24" s="2"/>
      <c r="G24" s="8"/>
      <c r="I24" s="55">
        <v>20</v>
      </c>
      <c r="J24" s="68" t="s">
        <v>108</v>
      </c>
      <c r="K24" s="69" t="s">
        <v>103</v>
      </c>
      <c r="L24" s="127"/>
      <c r="M24" s="58"/>
    </row>
    <row r="25" spans="1:19" ht="16.2" x14ac:dyDescent="0.3">
      <c r="A25" s="271" t="s">
        <v>170</v>
      </c>
      <c r="B25" s="2"/>
      <c r="C25" s="2"/>
      <c r="E25" s="2"/>
      <c r="F25" s="2"/>
      <c r="G25" s="8"/>
      <c r="I25" s="55">
        <v>21</v>
      </c>
      <c r="J25" s="71" t="s">
        <v>109</v>
      </c>
      <c r="K25" s="69" t="s">
        <v>103</v>
      </c>
      <c r="L25" s="127"/>
      <c r="M25" s="58"/>
    </row>
    <row r="26" spans="1:19" ht="15" thickBot="1" x14ac:dyDescent="0.35">
      <c r="B26" t="s">
        <v>153</v>
      </c>
      <c r="C26" s="2"/>
      <c r="E26" s="2"/>
      <c r="F26" s="2"/>
      <c r="G26" s="8"/>
      <c r="I26" s="55">
        <v>22</v>
      </c>
      <c r="J26" s="64" t="s">
        <v>107</v>
      </c>
    </row>
    <row r="27" spans="1:19" ht="15" thickBot="1" x14ac:dyDescent="0.35">
      <c r="B27" s="262" t="s">
        <v>92</v>
      </c>
      <c r="C27" s="263"/>
      <c r="D27" s="39"/>
      <c r="E27" s="263"/>
      <c r="F27" s="266"/>
      <c r="G27" s="8"/>
    </row>
    <row r="28" spans="1:19" x14ac:dyDescent="0.3">
      <c r="B28" s="172" t="s">
        <v>24</v>
      </c>
      <c r="C28" s="264"/>
      <c r="E28" s="267" t="s">
        <v>100</v>
      </c>
      <c r="F28" s="268"/>
      <c r="G28" s="148"/>
      <c r="J28" s="231" t="s">
        <v>155</v>
      </c>
      <c r="K28"/>
      <c r="L28"/>
      <c r="M28"/>
    </row>
    <row r="29" spans="1:19" ht="15.6" x14ac:dyDescent="0.3">
      <c r="B29" s="269" t="s">
        <v>101</v>
      </c>
      <c r="C29" s="270" t="s">
        <v>102</v>
      </c>
      <c r="D29" s="4"/>
      <c r="E29" s="269" t="s">
        <v>101</v>
      </c>
      <c r="F29" s="270" t="s">
        <v>102</v>
      </c>
      <c r="G29" s="148"/>
      <c r="H29" s="57"/>
      <c r="J29" s="232" t="s">
        <v>148</v>
      </c>
      <c r="K29" s="2"/>
      <c r="L29"/>
      <c r="M29" s="2"/>
      <c r="N29" s="2"/>
    </row>
    <row r="30" spans="1:19" x14ac:dyDescent="0.3">
      <c r="B30" s="272">
        <v>1.235615787667389</v>
      </c>
      <c r="C30" s="149">
        <v>0.48747983958174734</v>
      </c>
      <c r="E30" s="6">
        <v>0.57460361718177699</v>
      </c>
      <c r="F30" s="274">
        <v>0.26383432959092989</v>
      </c>
      <c r="H30" s="53"/>
      <c r="I30" s="55"/>
      <c r="J30" s="232" t="s">
        <v>147</v>
      </c>
      <c r="K30" s="2"/>
      <c r="L30"/>
      <c r="M30" s="2"/>
      <c r="N30" s="2"/>
      <c r="S30" s="52"/>
    </row>
    <row r="31" spans="1:19" x14ac:dyDescent="0.3">
      <c r="B31" s="272">
        <v>0.67066064108262169</v>
      </c>
      <c r="C31" s="149">
        <v>0.65495173258391648</v>
      </c>
      <c r="E31" s="6">
        <v>0.68418389734552931</v>
      </c>
      <c r="F31" s="275">
        <v>0.39441192386135615</v>
      </c>
      <c r="H31" s="62"/>
      <c r="I31" s="55"/>
      <c r="J31" s="232" t="s">
        <v>161</v>
      </c>
      <c r="K31" s="2"/>
      <c r="L31"/>
      <c r="M31" s="2"/>
      <c r="N31" s="2"/>
    </row>
    <row r="32" spans="1:19" x14ac:dyDescent="0.3">
      <c r="B32" s="272">
        <v>0.92852878242442372</v>
      </c>
      <c r="G32" s="274"/>
      <c r="I32" s="55"/>
      <c r="J32" s="232"/>
      <c r="K32" s="2"/>
      <c r="L32"/>
      <c r="M32" s="2"/>
      <c r="N32" s="2"/>
      <c r="O32" s="5"/>
    </row>
    <row r="33" spans="2:19" x14ac:dyDescent="0.3">
      <c r="D33" s="55"/>
      <c r="E33" s="55"/>
      <c r="F33" s="58"/>
      <c r="G33" s="274"/>
      <c r="I33" s="55"/>
      <c r="J33" s="68"/>
      <c r="K33" s="127"/>
      <c r="L33" s="127"/>
    </row>
    <row r="34" spans="2:19" ht="15" thickBot="1" x14ac:dyDescent="0.35">
      <c r="B34" t="s">
        <v>154</v>
      </c>
      <c r="C34" s="2"/>
      <c r="E34" s="2"/>
      <c r="F34" s="2"/>
      <c r="G34" s="274"/>
      <c r="I34" s="55"/>
      <c r="J34" s="71"/>
      <c r="K34" s="127"/>
      <c r="L34" s="127"/>
    </row>
    <row r="35" spans="2:19" ht="15" thickBot="1" x14ac:dyDescent="0.35">
      <c r="B35" s="262" t="s">
        <v>92</v>
      </c>
      <c r="C35" s="263"/>
      <c r="D35" s="39"/>
      <c r="E35" s="263"/>
      <c r="F35" s="266"/>
      <c r="G35" s="274"/>
      <c r="J35" s="71"/>
      <c r="K35" s="127"/>
      <c r="L35" s="127"/>
    </row>
    <row r="36" spans="2:19" x14ac:dyDescent="0.3">
      <c r="B36" s="172" t="s">
        <v>24</v>
      </c>
      <c r="C36" s="264"/>
      <c r="E36" s="267" t="s">
        <v>100</v>
      </c>
      <c r="F36" s="268"/>
      <c r="G36" s="274"/>
      <c r="I36" s="55"/>
      <c r="J36" s="71"/>
      <c r="K36" s="127"/>
      <c r="L36" s="127"/>
    </row>
    <row r="37" spans="2:19" ht="15.6" x14ac:dyDescent="0.3">
      <c r="B37" s="269" t="s">
        <v>101</v>
      </c>
      <c r="C37" s="270" t="s">
        <v>102</v>
      </c>
      <c r="D37" s="4"/>
      <c r="E37" s="269" t="s">
        <v>101</v>
      </c>
      <c r="F37" s="270" t="s">
        <v>102</v>
      </c>
      <c r="G37" s="275"/>
      <c r="I37" s="55"/>
      <c r="J37" s="71"/>
      <c r="K37" s="127"/>
      <c r="L37" s="127"/>
      <c r="N37" s="52"/>
      <c r="S37" s="52"/>
    </row>
    <row r="38" spans="2:19" x14ac:dyDescent="0.3">
      <c r="B38" s="272">
        <v>1.5386975037094461</v>
      </c>
      <c r="C38" s="149">
        <v>0.67943657787343192</v>
      </c>
      <c r="D38" s="61"/>
      <c r="E38" s="6">
        <v>0.63221437961301974</v>
      </c>
      <c r="F38" s="274">
        <v>0.28976624513799465</v>
      </c>
      <c r="G38" s="275"/>
      <c r="J38" s="68"/>
      <c r="K38" s="127"/>
      <c r="L38" s="127"/>
    </row>
    <row r="39" spans="2:19" x14ac:dyDescent="0.3">
      <c r="B39" s="272">
        <v>0.67956908862827081</v>
      </c>
      <c r="C39" s="149">
        <v>0.64350125951120418</v>
      </c>
      <c r="D39" s="55"/>
      <c r="E39" s="6">
        <v>0.68103910619068808</v>
      </c>
      <c r="F39" s="275">
        <v>0.31215259172726562</v>
      </c>
      <c r="J39" s="68"/>
      <c r="K39" s="127"/>
      <c r="L39" s="127"/>
    </row>
    <row r="40" spans="2:19" x14ac:dyDescent="0.3">
      <c r="B40" s="272">
        <v>0.87545697891227214</v>
      </c>
      <c r="C40" s="149">
        <v>0.66245986061897155</v>
      </c>
      <c r="D40" s="55"/>
      <c r="E40" s="6">
        <v>0.74814793315609851</v>
      </c>
      <c r="F40" s="275">
        <v>0.31638846449586866</v>
      </c>
      <c r="J40" s="68"/>
      <c r="K40" s="127"/>
      <c r="L40" s="127"/>
    </row>
    <row r="41" spans="2:19" x14ac:dyDescent="0.3">
      <c r="B41" s="57"/>
      <c r="C41" s="275">
        <v>0.93698119003145119</v>
      </c>
      <c r="D41" s="61"/>
      <c r="E41" s="6">
        <v>0.46706104286290778</v>
      </c>
      <c r="F41" s="275">
        <v>0.53681983908392683</v>
      </c>
      <c r="H41" s="275"/>
      <c r="I41" s="55"/>
      <c r="J41" s="71"/>
      <c r="K41" s="127"/>
      <c r="L41" s="127"/>
    </row>
    <row r="42" spans="2:19" x14ac:dyDescent="0.3">
      <c r="B42" s="57"/>
      <c r="C42" s="275">
        <v>0.96602973712974449</v>
      </c>
      <c r="D42" s="61"/>
      <c r="E42" s="6">
        <v>0.88750141114561198</v>
      </c>
      <c r="F42" s="275">
        <v>0.86266715755780254</v>
      </c>
      <c r="J42" s="71"/>
      <c r="K42" s="127"/>
      <c r="L42" s="127"/>
    </row>
    <row r="43" spans="2:19" x14ac:dyDescent="0.3">
      <c r="B43" s="57"/>
      <c r="C43" s="275">
        <v>0.65903317248915572</v>
      </c>
      <c r="D43" s="55"/>
      <c r="E43" s="63"/>
      <c r="F43" s="58"/>
      <c r="H43" s="53"/>
      <c r="I43" s="55"/>
      <c r="J43" s="71"/>
      <c r="K43" s="127"/>
      <c r="L43" s="127"/>
    </row>
    <row r="44" spans="2:19" x14ac:dyDescent="0.3">
      <c r="C44" s="275">
        <v>0.73046302611619984</v>
      </c>
      <c r="H44" s="62"/>
      <c r="I44" s="55"/>
      <c r="J44" s="71"/>
      <c r="K44" s="127"/>
      <c r="L44" s="127"/>
    </row>
    <row r="45" spans="2:19" x14ac:dyDescent="0.3">
      <c r="G45" s="273"/>
      <c r="I45" s="55"/>
      <c r="J45" s="71"/>
      <c r="K45" s="69"/>
      <c r="L45" s="127"/>
    </row>
    <row r="46" spans="2:19" ht="15" thickBot="1" x14ac:dyDescent="0.35">
      <c r="B46" t="s">
        <v>171</v>
      </c>
      <c r="C46" s="2"/>
      <c r="E46" s="2"/>
      <c r="F46" s="2"/>
      <c r="G46" s="273"/>
      <c r="I46" s="55"/>
    </row>
    <row r="47" spans="2:19" ht="15" thickBot="1" x14ac:dyDescent="0.35">
      <c r="B47" s="262" t="s">
        <v>92</v>
      </c>
      <c r="C47" s="263"/>
      <c r="D47" s="39"/>
      <c r="E47" s="263"/>
      <c r="F47" s="266"/>
      <c r="G47" s="273"/>
      <c r="I47" s="55"/>
    </row>
    <row r="48" spans="2:19" x14ac:dyDescent="0.3">
      <c r="B48" s="172" t="s">
        <v>24</v>
      </c>
      <c r="C48" s="264"/>
      <c r="E48" s="267" t="s">
        <v>100</v>
      </c>
      <c r="F48" s="268"/>
      <c r="G48" s="273"/>
      <c r="I48" s="55"/>
    </row>
    <row r="49" spans="2:6" ht="15.6" x14ac:dyDescent="0.3">
      <c r="B49" s="269" t="s">
        <v>101</v>
      </c>
      <c r="C49" s="270" t="s">
        <v>102</v>
      </c>
      <c r="D49" s="4"/>
      <c r="E49" s="269" t="s">
        <v>101</v>
      </c>
      <c r="F49" s="270" t="s">
        <v>102</v>
      </c>
    </row>
    <row r="50" spans="2:6" x14ac:dyDescent="0.3">
      <c r="B50" s="272">
        <v>1.0002423986949076</v>
      </c>
      <c r="D50" s="57"/>
      <c r="E50" s="57"/>
      <c r="F50" s="57"/>
    </row>
    <row r="51" spans="2:6" x14ac:dyDescent="0.3">
      <c r="B51" s="272">
        <v>1.1500822402818152</v>
      </c>
      <c r="D51" s="57"/>
      <c r="E51" s="57"/>
      <c r="F51" s="57"/>
    </row>
    <row r="52" spans="2:6" x14ac:dyDescent="0.3">
      <c r="B52" s="272">
        <v>0.79627589716704217</v>
      </c>
    </row>
    <row r="53" spans="2:6" x14ac:dyDescent="0.3">
      <c r="B53" s="272">
        <v>1.1248706814318115</v>
      </c>
    </row>
  </sheetData>
  <pageMargins left="0.7" right="0.7" top="0.78740157499999996" bottom="0.78740157499999996" header="0.3" footer="0.3"/>
  <pageSetup paperSize="9" orientation="portrait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Arbeitsblätter</vt:lpstr>
      </vt:variant>
      <vt:variant>
        <vt:i4>44</vt:i4>
      </vt:variant>
    </vt:vector>
  </HeadingPairs>
  <TitlesOfParts>
    <vt:vector size="44" baseType="lpstr">
      <vt:lpstr>Fig.1 A </vt:lpstr>
      <vt:lpstr>Fig.1 B</vt:lpstr>
      <vt:lpstr>Fig.1 C</vt:lpstr>
      <vt:lpstr>Fig.1 D</vt:lpstr>
      <vt:lpstr>Fig.1 E</vt:lpstr>
      <vt:lpstr>Fig.1 F</vt:lpstr>
      <vt:lpstr>Fig.2 A</vt:lpstr>
      <vt:lpstr>Fig.2 B</vt:lpstr>
      <vt:lpstr>Fig.2 C</vt:lpstr>
      <vt:lpstr>Fig.2 D</vt:lpstr>
      <vt:lpstr>Fig.2 E</vt:lpstr>
      <vt:lpstr>Fig.2 F</vt:lpstr>
      <vt:lpstr>Fig.3 A</vt:lpstr>
      <vt:lpstr>Fig.3 B</vt:lpstr>
      <vt:lpstr>Fig.3 C</vt:lpstr>
      <vt:lpstr>Fig.3 D</vt:lpstr>
      <vt:lpstr>Fig.3 E</vt:lpstr>
      <vt:lpstr>Fig.3 F</vt:lpstr>
      <vt:lpstr>Fig.S1 A</vt:lpstr>
      <vt:lpstr>Fig.S1 B</vt:lpstr>
      <vt:lpstr>Fig.S2 A</vt:lpstr>
      <vt:lpstr>Fig.S2 B</vt:lpstr>
      <vt:lpstr>Fig.S3 A</vt:lpstr>
      <vt:lpstr>Fig.S3 B</vt:lpstr>
      <vt:lpstr>Fig.S3 C</vt:lpstr>
      <vt:lpstr>Fig.S3 D</vt:lpstr>
      <vt:lpstr>Fig.S3 E</vt:lpstr>
      <vt:lpstr>Fig.S3 F</vt:lpstr>
      <vt:lpstr>Fig.S4 A</vt:lpstr>
      <vt:lpstr>Fig.S4 B</vt:lpstr>
      <vt:lpstr>Fig.S5 A</vt:lpstr>
      <vt:lpstr>Fig.S5 B</vt:lpstr>
      <vt:lpstr>Fig.S5 C</vt:lpstr>
      <vt:lpstr>Fig.S5 D</vt:lpstr>
      <vt:lpstr>Fig.S6 A</vt:lpstr>
      <vt:lpstr>Fig.S6 B</vt:lpstr>
      <vt:lpstr>Fig.S6 C</vt:lpstr>
      <vt:lpstr>Fig.S7 A</vt:lpstr>
      <vt:lpstr>Fig.S7 B</vt:lpstr>
      <vt:lpstr>Fig.S7 C</vt:lpstr>
      <vt:lpstr>Fig.S7 D</vt:lpstr>
      <vt:lpstr>Fig.S8 A</vt:lpstr>
      <vt:lpstr>Fig.S8 B</vt:lpstr>
      <vt:lpstr>Fig.S8 C</vt:lpstr>
    </vt:vector>
  </TitlesOfParts>
  <Company>HP Inc.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Helga</dc:creator>
  <cp:lastModifiedBy>Helga</cp:lastModifiedBy>
  <dcterms:created xsi:type="dcterms:W3CDTF">2022-11-19T10:53:10Z</dcterms:created>
  <dcterms:modified xsi:type="dcterms:W3CDTF">2023-03-21T13:34:01Z</dcterms:modified>
</cp:coreProperties>
</file>